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Desktop\Data Analyst Project\E-Commer\"/>
    </mc:Choice>
  </mc:AlternateContent>
  <xr:revisionPtr revIDLastSave="0" documentId="13_ncr:1_{C0DE6429-C2BE-4BAF-A035-DF24E35EEE18}" xr6:coauthVersionLast="47" xr6:coauthVersionMax="47" xr10:uidLastSave="{00000000-0000-0000-0000-000000000000}"/>
  <bookViews>
    <workbookView xWindow="-108" yWindow="-108" windowWidth="23256" windowHeight="12456" activeTab="1" xr2:uid="{00000000-000D-0000-FFFF-FFFF00000000}"/>
  </bookViews>
  <sheets>
    <sheet name="Ecommerce Sales Analysis.xlsx -" sheetId="1" r:id="rId1"/>
    <sheet name="pivot" sheetId="4" r:id="rId2"/>
    <sheet name="Dashboard" sheetId="3" r:id="rId3"/>
  </sheets>
  <definedNames>
    <definedName name="_xlnm._FilterDatabase" localSheetId="0" hidden="1">'Ecommerce Sales Analysis.xlsx -'!$A$1:$V$9995</definedName>
    <definedName name="_xlchart.v1.4" hidden="1">pivot!$I$22:$I$24</definedName>
    <definedName name="_xlchart.v1.5" hidden="1">pivot!$J$22:$J$24</definedName>
    <definedName name="_xlchart.v1.6" hidden="1">pivot!$AY$14:$AY$17</definedName>
    <definedName name="_xlchart.v1.7" hidden="1">pivot!$AZ$14:$AZ$17</definedName>
    <definedName name="_xlchart.v1.8" hidden="1">pivot!$I$22:$I$24</definedName>
    <definedName name="_xlchart.v1.9" hidden="1">pivot!$J$22:$J$24</definedName>
    <definedName name="_xlchart.v5.0" hidden="1">pivot!$P$4</definedName>
    <definedName name="_xlchart.v5.1" hidden="1">pivot!$P$5:$P$53</definedName>
    <definedName name="_xlchart.v5.10" hidden="1">pivot!$P$4</definedName>
    <definedName name="_xlchart.v5.11" hidden="1">pivot!$P$5:$P$53</definedName>
    <definedName name="_xlchart.v5.12" hidden="1">pivot!$Q$4</definedName>
    <definedName name="_xlchart.v5.13" hidden="1">pivot!$Q$5:$Q$53</definedName>
    <definedName name="_xlchart.v5.14" hidden="1">pivot!$P$4</definedName>
    <definedName name="_xlchart.v5.15" hidden="1">pivot!$P$5:$P$53</definedName>
    <definedName name="_xlchart.v5.16" hidden="1">pivot!$Q$4</definedName>
    <definedName name="_xlchart.v5.17" hidden="1">pivot!$Q$5:$Q$53</definedName>
    <definedName name="_xlchart.v5.2" hidden="1">pivot!$Q$4</definedName>
    <definedName name="_xlchart.v5.3" hidden="1">pivot!$Q$5:$Q$53</definedName>
    <definedName name="Slicer_Region">#N/A</definedName>
    <definedName name="Slicer_Segment">#N/A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15" i="4" l="1"/>
  <c r="AY16" i="4"/>
  <c r="AY17" i="4"/>
  <c r="AY14" i="4"/>
  <c r="I23" i="4"/>
  <c r="I24" i="4"/>
  <c r="I22" i="4"/>
  <c r="Q52" i="4"/>
  <c r="J22" i="4"/>
  <c r="Q16" i="4"/>
  <c r="Q7" i="4"/>
  <c r="Q51" i="4"/>
  <c r="Q9" i="4"/>
  <c r="Q29" i="4"/>
  <c r="Q45" i="4"/>
  <c r="Q34" i="4"/>
  <c r="AZ16" i="4"/>
  <c r="J23" i="4"/>
  <c r="Q12" i="4"/>
  <c r="Q11" i="4"/>
  <c r="Q43" i="4"/>
  <c r="AU26" i="4"/>
  <c r="Z20" i="4"/>
  <c r="Q14" i="4"/>
  <c r="Q17" i="4"/>
  <c r="Q27" i="4"/>
  <c r="Q44" i="4"/>
  <c r="Q8" i="4"/>
  <c r="Q46" i="4"/>
  <c r="Q42" i="4"/>
  <c r="Q30" i="4"/>
  <c r="Q21" i="4"/>
  <c r="AZ15" i="4"/>
  <c r="T20" i="4"/>
  <c r="AR26" i="4"/>
  <c r="Q38" i="4"/>
  <c r="Q10" i="4"/>
  <c r="Q19" i="4"/>
  <c r="Q47" i="4"/>
  <c r="Q37" i="4"/>
  <c r="Q13" i="4"/>
  <c r="Q41" i="4"/>
  <c r="Q39" i="4"/>
  <c r="AV26" i="4"/>
  <c r="AL21" i="4"/>
  <c r="AZ17" i="4"/>
  <c r="Q49" i="4"/>
  <c r="Q24" i="4"/>
  <c r="Q31" i="4"/>
  <c r="Q32" i="4"/>
  <c r="Q35" i="4"/>
  <c r="Q15" i="4"/>
  <c r="Q28" i="4"/>
  <c r="Q26" i="4"/>
  <c r="Q36" i="4"/>
  <c r="AZ14" i="4"/>
  <c r="Q25" i="4"/>
  <c r="Q22" i="4"/>
  <c r="Q5" i="4"/>
  <c r="AS26" i="4"/>
  <c r="Q6" i="4"/>
  <c r="J24" i="4"/>
  <c r="Q20" i="4"/>
  <c r="Q33" i="4"/>
  <c r="Q40" i="4"/>
  <c r="Q18" i="4"/>
  <c r="Q50" i="4"/>
  <c r="Q23" i="4"/>
  <c r="AC20" i="4"/>
  <c r="W20" i="4"/>
  <c r="AT26" i="4"/>
  <c r="Q53" i="4"/>
  <c r="Q48" i="4"/>
  <c r="P46" i="4" l="1"/>
  <c r="P47" i="4"/>
  <c r="P48" i="4"/>
  <c r="P49" i="4"/>
  <c r="P50" i="4"/>
  <c r="P51" i="4"/>
  <c r="P52" i="4"/>
  <c r="P53" i="4"/>
  <c r="P39" i="4"/>
  <c r="P40" i="4"/>
  <c r="P41" i="4"/>
  <c r="P42" i="4"/>
  <c r="P43" i="4"/>
  <c r="P44" i="4"/>
  <c r="P45" i="4"/>
  <c r="P34" i="4"/>
  <c r="P35" i="4"/>
  <c r="P36" i="4"/>
  <c r="P37" i="4"/>
  <c r="P38" i="4"/>
  <c r="P27" i="4"/>
  <c r="P28" i="4"/>
  <c r="P29" i="4"/>
  <c r="P30" i="4"/>
  <c r="P31" i="4"/>
  <c r="P32" i="4"/>
  <c r="P33" i="4"/>
  <c r="P6" i="4"/>
  <c r="P7" i="4"/>
  <c r="P8" i="4"/>
  <c r="P9" i="4"/>
  <c r="P10" i="4"/>
  <c r="P11" i="4"/>
  <c r="P12" i="4"/>
  <c r="P13" i="4"/>
  <c r="P14" i="4"/>
  <c r="P15" i="4"/>
  <c r="P16" i="4"/>
  <c r="P17" i="4"/>
  <c r="P18" i="4"/>
  <c r="P19" i="4"/>
  <c r="P20" i="4"/>
  <c r="P21" i="4"/>
  <c r="P22" i="4"/>
  <c r="P23" i="4"/>
  <c r="P24" i="4"/>
  <c r="P25" i="4"/>
  <c r="P26" i="4"/>
  <c r="P5" i="4"/>
</calcChain>
</file>

<file path=xl/sharedStrings.xml><?xml version="1.0" encoding="utf-8"?>
<sst xmlns="http://schemas.openxmlformats.org/spreadsheetml/2006/main" count="130183" uniqueCount="10985">
  <si>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</si>
  <si>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</si>
  <si>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</si>
  <si>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</si>
  <si>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</si>
  <si>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</si>
  <si>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</si>
  <si>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</si>
  <si>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</si>
  <si>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</si>
  <si>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</si>
  <si>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</si>
  <si>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</si>
  <si>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</si>
  <si>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</si>
  <si>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</si>
  <si>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</si>
  <si>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</si>
  <si>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</si>
  <si>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</si>
  <si>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</si>
  <si>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</si>
  <si>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</si>
  <si>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</si>
  <si>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</si>
  <si>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</si>
  <si>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</si>
  <si>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</si>
  <si>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</si>
  <si>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</si>
  <si>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</si>
  <si>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</si>
  <si>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</si>
  <si>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</si>
  <si>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</si>
  <si>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</si>
  <si>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</si>
  <si>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</si>
  <si>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</si>
  <si>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</si>
  <si>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</si>
  <si>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</si>
  <si>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</si>
  <si>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</si>
  <si>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</si>
  <si>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</si>
  <si>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</si>
  <si>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</si>
  <si>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</si>
  <si>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</si>
  <si>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</si>
  <si>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</si>
  <si>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</si>
  <si>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</si>
  <si>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</si>
  <si>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</si>
  <si>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</si>
  <si>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</si>
  <si>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</si>
  <si>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</si>
  <si>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</si>
  <si>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</si>
  <si>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</si>
  <si>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</si>
  <si>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</si>
  <si>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</si>
  <si>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</si>
  <si>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</si>
  <si>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</si>
  <si>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</si>
  <si>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</si>
  <si>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</si>
  <si>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</si>
  <si>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</si>
  <si>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</si>
  <si>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</si>
  <si>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</si>
  <si>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</si>
  <si>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</si>
  <si>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</si>
  <si>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</si>
  <si>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</si>
  <si>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</si>
  <si>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</si>
  <si>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</si>
  <si>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</si>
  <si>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</si>
  <si>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</si>
  <si>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</si>
  <si>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</si>
  <si>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</si>
  <si>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</si>
  <si>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</si>
  <si>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</si>
  <si>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</si>
  <si>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</si>
  <si>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</si>
  <si>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</si>
  <si>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</si>
  <si>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</si>
  <si>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</si>
  <si>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</si>
  <si>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</si>
  <si>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</si>
  <si>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</si>
  <si>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</si>
  <si>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</si>
  <si>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</si>
  <si>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</si>
  <si>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</si>
  <si>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</si>
  <si>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</si>
  <si>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</si>
  <si>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</si>
  <si>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</si>
  <si>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</si>
  <si>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</si>
  <si>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</si>
  <si>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</si>
  <si>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</si>
  <si>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</si>
  <si>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</si>
  <si>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</si>
  <si>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</si>
  <si>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</si>
  <si>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</si>
  <si>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</si>
  <si>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</si>
  <si>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</si>
  <si>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</si>
  <si>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</si>
  <si>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</si>
  <si>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</si>
  <si>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</si>
  <si>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</si>
  <si>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</si>
  <si>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</si>
  <si>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</si>
  <si>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</si>
  <si>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</si>
  <si>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</si>
  <si>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</si>
  <si>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</si>
  <si>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</si>
  <si>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</si>
  <si>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</si>
  <si>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</si>
  <si>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</si>
  <si>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</si>
  <si>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</si>
  <si>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</si>
  <si>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</si>
  <si>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</si>
  <si>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</si>
  <si>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</si>
  <si>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</si>
  <si>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</si>
  <si>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</si>
  <si>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</si>
  <si>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</si>
  <si>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</si>
  <si>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</si>
  <si>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</si>
  <si>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</si>
  <si>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</si>
  <si>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</si>
  <si>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</si>
  <si>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</si>
  <si>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</si>
  <si>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</si>
  <si>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</si>
  <si>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</si>
  <si>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</si>
  <si>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</si>
  <si>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</si>
  <si>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</si>
  <si>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</si>
  <si>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</si>
  <si>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</si>
  <si>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</si>
  <si>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</si>
  <si>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</si>
  <si>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</si>
  <si>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</si>
  <si>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</si>
  <si>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</si>
  <si>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</si>
  <si>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</si>
  <si>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</si>
  <si>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</si>
  <si>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</si>
  <si>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</si>
  <si>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</si>
  <si>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</si>
  <si>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</si>
  <si>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</si>
  <si>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</si>
  <si>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</si>
  <si>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</si>
  <si>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</si>
  <si>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</si>
  <si>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</si>
  <si>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</si>
  <si>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</si>
  <si>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</si>
  <si>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</si>
  <si>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</si>
  <si>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</si>
  <si>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</si>
  <si>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</si>
  <si>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</si>
  <si>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</si>
  <si>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</si>
  <si>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</si>
  <si>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</si>
  <si>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</si>
  <si>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</si>
  <si>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</si>
  <si>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</si>
  <si>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</si>
  <si>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</si>
  <si>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</si>
  <si>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</si>
  <si>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</si>
  <si>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</si>
  <si>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</si>
  <si>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</si>
  <si>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</si>
  <si>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</si>
  <si>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</si>
  <si>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</si>
  <si>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</si>
  <si>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</si>
  <si>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</si>
  <si>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</si>
  <si>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</si>
  <si>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</si>
  <si>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</si>
  <si>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</si>
  <si>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</si>
  <si>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</si>
  <si>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</si>
  <si>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</si>
  <si>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</si>
  <si>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</si>
  <si>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</si>
  <si>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</si>
  <si>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</si>
  <si>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</si>
  <si>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</si>
  <si>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</si>
  <si>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</si>
  <si>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</si>
  <si>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</si>
  <si>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</si>
  <si>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</si>
  <si>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</si>
  <si>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</si>
  <si>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</si>
  <si>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</si>
  <si>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</si>
  <si>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</si>
  <si>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</si>
  <si>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</si>
  <si>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</si>
  <si>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</si>
  <si>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</si>
  <si>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</si>
  <si>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</si>
  <si>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</si>
  <si>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</si>
  <si>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</si>
  <si>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</si>
  <si>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</si>
  <si>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</si>
  <si>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</si>
  <si>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</si>
  <si>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</si>
  <si>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</si>
  <si>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</si>
  <si>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</si>
  <si>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</si>
  <si>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</si>
  <si>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</si>
  <si>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</si>
  <si>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</si>
  <si>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</si>
  <si>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</si>
  <si>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</si>
  <si>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</si>
  <si>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</si>
  <si>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</si>
  <si>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</si>
  <si>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</si>
  <si>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</si>
  <si>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</si>
  <si>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</si>
  <si>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</si>
  <si>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</si>
  <si>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</si>
  <si>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</si>
  <si>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</si>
  <si>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</si>
  <si>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</si>
  <si>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</si>
  <si>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</si>
  <si>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</si>
  <si>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</si>
  <si>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</si>
  <si>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</si>
  <si>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</si>
  <si>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</si>
  <si>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</si>
  <si>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</si>
  <si>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</si>
  <si>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</si>
  <si>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</si>
  <si>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</si>
  <si>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</si>
  <si>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</si>
  <si>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</si>
  <si>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</si>
  <si>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</si>
  <si>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</si>
  <si>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</si>
  <si>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</si>
  <si>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</si>
  <si>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</si>
  <si>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</si>
  <si>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</si>
  <si>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</si>
  <si>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</si>
  <si>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</si>
  <si>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</si>
  <si>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</si>
  <si>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</si>
  <si>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</si>
  <si>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</si>
  <si>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</si>
  <si>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</si>
  <si>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</si>
  <si>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</si>
  <si>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</si>
  <si>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</si>
  <si>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</si>
  <si>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</si>
  <si>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</si>
  <si>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</si>
  <si>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</si>
  <si>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</si>
  <si>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</si>
  <si>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</si>
  <si>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</si>
  <si>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</si>
  <si>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</si>
  <si>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</si>
  <si>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</si>
  <si>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</si>
  <si>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</si>
  <si>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</si>
  <si>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</si>
  <si>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</si>
  <si>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</si>
  <si>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</si>
  <si>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</si>
  <si>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</si>
  <si>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</si>
  <si>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</si>
  <si>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</si>
  <si>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</si>
  <si>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</si>
  <si>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</si>
  <si>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</si>
  <si>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</si>
  <si>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</si>
  <si>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</si>
  <si>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</si>
  <si>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</si>
  <si>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</si>
  <si>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</si>
  <si>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</si>
  <si>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</si>
  <si>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</si>
  <si>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</si>
  <si>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</si>
  <si>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</si>
  <si>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</si>
  <si>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</si>
  <si>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</si>
  <si>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</si>
  <si>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</si>
  <si>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</si>
  <si>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</si>
  <si>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</si>
  <si>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</si>
  <si>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</si>
  <si>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</si>
  <si>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</si>
  <si>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</si>
  <si>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</si>
  <si>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</si>
  <si>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</si>
  <si>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</si>
  <si>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</si>
  <si>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</si>
  <si>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</si>
  <si>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</si>
  <si>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</si>
  <si>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</si>
  <si>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</si>
  <si>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</si>
  <si>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</si>
  <si>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</si>
  <si>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</si>
  <si>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</si>
  <si>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</si>
  <si>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</si>
  <si>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</si>
  <si>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</si>
  <si>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</si>
  <si>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</si>
  <si>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</si>
  <si>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</si>
  <si>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</si>
  <si>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</si>
  <si>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</si>
  <si>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</si>
  <si>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</si>
  <si>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</si>
  <si>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</si>
  <si>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</si>
  <si>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</si>
  <si>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</si>
  <si>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</si>
  <si>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</si>
  <si>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</si>
  <si>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</si>
  <si>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</si>
  <si>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</si>
  <si>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</si>
  <si>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</si>
  <si>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</si>
  <si>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</si>
  <si>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</si>
  <si>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</si>
  <si>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</si>
  <si>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</si>
  <si>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</si>
  <si>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</si>
  <si>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</si>
  <si>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</si>
  <si>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</si>
  <si>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</si>
  <si>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</si>
  <si>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</si>
  <si>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</si>
  <si>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</si>
  <si>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</si>
  <si>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</si>
  <si>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</si>
  <si>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</si>
  <si>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</si>
  <si>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</si>
  <si>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</si>
  <si>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</si>
  <si>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</si>
  <si>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</si>
  <si>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</si>
  <si>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</si>
  <si>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</si>
  <si>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</si>
  <si>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</si>
  <si>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</si>
  <si>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</si>
  <si>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</si>
  <si>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</si>
  <si>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</si>
  <si>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</si>
  <si>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</si>
  <si>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</si>
  <si>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</si>
  <si>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</si>
  <si>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</si>
  <si>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</si>
  <si>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</si>
  <si>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</si>
  <si>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</si>
  <si>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</si>
  <si>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</si>
  <si>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</si>
  <si>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</si>
  <si>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</si>
  <si>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</si>
  <si>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</si>
  <si>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</si>
  <si>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</si>
  <si>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</si>
  <si>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</si>
  <si>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</si>
  <si>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</si>
  <si>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</si>
  <si>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</si>
  <si>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</si>
  <si>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</si>
  <si>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</si>
  <si>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</si>
  <si>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</si>
  <si>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</si>
  <si>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</si>
  <si>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</si>
  <si>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</si>
  <si>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</si>
  <si>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</si>
  <si>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</si>
  <si>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</si>
  <si>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</si>
  <si>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</si>
  <si>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</si>
  <si>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</si>
  <si>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</si>
  <si>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</si>
  <si>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</si>
  <si>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</si>
  <si>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</si>
  <si>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</si>
  <si>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</si>
  <si>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</si>
  <si>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</si>
  <si>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</si>
  <si>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</si>
  <si>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</si>
  <si>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</si>
  <si>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</si>
  <si>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</si>
  <si>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</si>
  <si>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</si>
  <si>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</si>
  <si>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</si>
  <si>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</si>
  <si>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</si>
  <si>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</si>
  <si>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</si>
  <si>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</si>
  <si>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</si>
  <si>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</si>
  <si>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</si>
  <si>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</si>
  <si>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</si>
  <si>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</si>
  <si>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</si>
  <si>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</si>
  <si>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</si>
  <si>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</si>
  <si>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</si>
  <si>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</si>
  <si>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</si>
  <si>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</si>
  <si>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</si>
  <si>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</si>
  <si>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</si>
  <si>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</si>
  <si>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</si>
  <si>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</si>
  <si>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</si>
  <si>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</si>
  <si>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</si>
  <si>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</si>
  <si>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</si>
  <si>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</si>
  <si>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</si>
  <si>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</si>
  <si>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</si>
  <si>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</si>
  <si>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</si>
  <si>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</si>
  <si>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</si>
  <si>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</si>
  <si>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</si>
  <si>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</si>
  <si>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</si>
  <si>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</si>
  <si>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</si>
  <si>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</si>
  <si>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</si>
  <si>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</si>
  <si>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</si>
  <si>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</si>
  <si>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</si>
  <si>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</si>
  <si>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</si>
  <si>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</si>
  <si>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</si>
  <si>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</si>
  <si>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</si>
  <si>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</si>
  <si>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</si>
  <si>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</si>
  <si>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</si>
  <si>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</si>
  <si>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</si>
  <si>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</si>
  <si>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</si>
  <si>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</si>
  <si>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</si>
  <si>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</si>
  <si>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</si>
  <si>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</si>
  <si>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</si>
  <si>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</si>
  <si>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</si>
  <si>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</si>
  <si>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</si>
  <si>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</si>
  <si>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</si>
  <si>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</si>
  <si>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</si>
  <si>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</si>
  <si>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</si>
  <si>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</si>
  <si>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</si>
  <si>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</si>
  <si>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</si>
  <si>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</si>
  <si>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</si>
  <si>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</si>
  <si>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</si>
  <si>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</si>
  <si>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</si>
  <si>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</si>
  <si>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</si>
  <si>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</si>
  <si>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</si>
  <si>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</si>
  <si>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</si>
  <si>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</si>
  <si>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</si>
  <si>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</si>
  <si>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</si>
  <si>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</si>
  <si>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</si>
  <si>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</si>
  <si>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</si>
  <si>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</si>
  <si>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</si>
  <si>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</si>
  <si>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</si>
  <si>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</si>
  <si>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</si>
  <si>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</si>
  <si>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</si>
  <si>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</si>
  <si>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</si>
  <si>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</si>
  <si>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</si>
  <si>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</si>
  <si>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</si>
  <si>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</si>
  <si>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</si>
  <si>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</si>
  <si>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</si>
  <si>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</si>
  <si>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</si>
  <si>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</si>
  <si>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</si>
  <si>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</si>
  <si>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</si>
  <si>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</si>
  <si>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</si>
  <si>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</si>
  <si>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</si>
  <si>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</si>
  <si>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</si>
  <si>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</si>
  <si>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</si>
  <si>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</si>
  <si>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</si>
  <si>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</si>
  <si>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</si>
  <si>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</si>
  <si>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</si>
  <si>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</si>
  <si>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</si>
  <si>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</si>
  <si>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</si>
  <si>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</si>
  <si>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</si>
  <si>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</si>
  <si>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</si>
  <si>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</si>
  <si>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</si>
  <si>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</si>
  <si>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</si>
  <si>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</si>
  <si>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</si>
  <si>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</si>
  <si>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</si>
  <si>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</si>
  <si>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</si>
  <si>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</si>
  <si>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</si>
  <si>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</si>
  <si>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</si>
  <si>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</si>
  <si>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</si>
  <si>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</si>
  <si>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</si>
  <si>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</si>
  <si>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</si>
  <si>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</si>
  <si>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</si>
  <si>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</si>
  <si>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</si>
  <si>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</si>
  <si>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</si>
  <si>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</si>
  <si>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</si>
  <si>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</si>
  <si>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</si>
  <si>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</si>
  <si>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</si>
  <si>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</si>
  <si>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</si>
  <si>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</si>
  <si>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</si>
  <si>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</si>
  <si>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</si>
  <si>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</si>
  <si>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</si>
  <si>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</si>
  <si>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</si>
  <si>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</si>
  <si>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</si>
  <si>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</si>
  <si>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</si>
  <si>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</si>
  <si>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</si>
  <si>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</si>
  <si>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</si>
  <si>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</si>
  <si>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</si>
  <si>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</si>
  <si>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</si>
  <si>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</si>
  <si>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</si>
  <si>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</si>
  <si>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</si>
  <si>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</si>
  <si>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</si>
  <si>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</si>
  <si>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</si>
  <si>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</si>
  <si>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</si>
  <si>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</si>
  <si>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</si>
  <si>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</si>
  <si>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</si>
  <si>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</si>
  <si>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</si>
  <si>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</si>
  <si>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</si>
  <si>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</si>
  <si>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</si>
  <si>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</si>
  <si>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</si>
  <si>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</si>
  <si>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</si>
  <si>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</si>
  <si>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</si>
  <si>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</si>
  <si>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</si>
  <si>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</si>
  <si>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</si>
  <si>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</si>
  <si>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</si>
  <si>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</si>
  <si>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</si>
  <si>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</si>
  <si>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</si>
  <si>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</si>
  <si>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</si>
  <si>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</si>
  <si>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</si>
  <si>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</si>
  <si>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</si>
  <si>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</si>
  <si>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</si>
  <si>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</si>
  <si>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</si>
  <si>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</si>
  <si>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</si>
  <si>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</si>
  <si>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</si>
  <si>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</si>
  <si>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</si>
  <si>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</si>
  <si>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</si>
  <si>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</si>
  <si>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</si>
  <si>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</si>
  <si>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</si>
  <si>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</si>
  <si>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</si>
  <si>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</si>
  <si>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</si>
  <si>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</si>
  <si>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</si>
  <si>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</si>
  <si>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</si>
  <si>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</si>
  <si>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</si>
  <si>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</si>
  <si>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</si>
  <si>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</si>
  <si>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</si>
  <si>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</si>
  <si>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</si>
  <si>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</si>
  <si>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</si>
  <si>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</si>
  <si>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</si>
  <si>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</si>
  <si>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</si>
  <si>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</si>
  <si>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</si>
  <si>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</si>
  <si>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</si>
  <si>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</si>
  <si>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</si>
  <si>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</si>
  <si>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</si>
  <si>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</si>
  <si>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</si>
  <si>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</si>
  <si>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</si>
  <si>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</si>
  <si>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</si>
  <si>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</si>
  <si>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</si>
  <si>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</si>
  <si>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</si>
  <si>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</si>
  <si>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</si>
  <si>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</si>
  <si>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</si>
  <si>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</si>
  <si>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</si>
  <si>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</si>
  <si>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</si>
  <si>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</si>
  <si>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</si>
  <si>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</si>
  <si>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</si>
  <si>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</si>
  <si>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</si>
  <si>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</si>
  <si>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</si>
  <si>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</si>
  <si>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</si>
  <si>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</si>
  <si>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</si>
  <si>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</si>
  <si>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</si>
  <si>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</si>
  <si>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</si>
  <si>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</si>
  <si>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</si>
  <si>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</si>
  <si>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</si>
  <si>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</si>
  <si>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</si>
  <si>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</si>
  <si>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</si>
  <si>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</si>
  <si>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</si>
  <si>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</si>
  <si>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</si>
  <si>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</si>
  <si>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</si>
  <si>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</si>
  <si>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</si>
  <si>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</si>
  <si>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</si>
  <si>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</si>
  <si>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</si>
  <si>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</si>
  <si>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</si>
  <si>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</si>
  <si>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</si>
  <si>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</si>
  <si>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</si>
  <si>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</si>
  <si>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</si>
  <si>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</si>
  <si>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</si>
  <si>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</si>
  <si>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</si>
  <si>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</si>
  <si>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</si>
  <si>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</si>
  <si>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</si>
  <si>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</si>
  <si>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</si>
  <si>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</si>
  <si>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</si>
  <si>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</si>
  <si>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</si>
  <si>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</si>
  <si>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</si>
  <si>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</si>
  <si>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</si>
  <si>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</si>
  <si>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</si>
  <si>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</si>
  <si>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</si>
  <si>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</si>
  <si>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</si>
  <si>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</si>
  <si>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</si>
  <si>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</si>
  <si>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</si>
  <si>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</si>
  <si>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</si>
  <si>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</si>
  <si>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</si>
  <si>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</si>
  <si>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</si>
  <si>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</si>
  <si>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</si>
  <si>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</si>
  <si>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</si>
  <si>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</si>
  <si>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</si>
  <si>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</si>
  <si>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</si>
  <si>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</si>
  <si>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</si>
  <si>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</si>
  <si>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</si>
  <si>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</si>
  <si>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</si>
  <si>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</si>
  <si>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</si>
  <si>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</si>
  <si>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</si>
  <si>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</si>
  <si>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</si>
  <si>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</si>
  <si>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</si>
  <si>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</si>
  <si>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</si>
  <si>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</si>
  <si>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</si>
  <si>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</si>
  <si>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</si>
  <si>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</si>
  <si>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</si>
  <si>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</si>
  <si>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</si>
  <si>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</si>
  <si>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</si>
  <si>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</si>
  <si>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</si>
  <si>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</si>
  <si>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</si>
  <si>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</si>
  <si>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</si>
  <si>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</si>
  <si>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</si>
  <si>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</si>
  <si>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</si>
  <si>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</si>
  <si>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</si>
  <si>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</si>
  <si>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</si>
  <si>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</si>
  <si>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</si>
  <si>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</si>
  <si>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</si>
  <si>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</si>
  <si>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</si>
  <si>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</si>
  <si>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</si>
  <si>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</si>
  <si>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</si>
  <si>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</si>
  <si>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</si>
  <si>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</si>
  <si>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</si>
  <si>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</si>
  <si>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</si>
  <si>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</si>
  <si>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</si>
  <si>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</si>
  <si>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</si>
  <si>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</si>
  <si>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</si>
  <si>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</si>
  <si>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</si>
  <si>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</si>
  <si>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</si>
  <si>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</si>
  <si>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</si>
  <si>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</si>
  <si>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</si>
  <si>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</si>
  <si>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</si>
  <si>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</si>
  <si>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</si>
  <si>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</si>
  <si>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</si>
  <si>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</si>
  <si>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</si>
  <si>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</si>
  <si>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</si>
  <si>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</si>
  <si>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</si>
  <si>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</si>
  <si>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</si>
  <si>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</si>
  <si>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</si>
  <si>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</si>
  <si>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</si>
  <si>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</si>
  <si>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</si>
  <si>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</si>
  <si>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</si>
  <si>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</si>
  <si>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</si>
  <si>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</si>
  <si>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</si>
  <si>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</si>
  <si>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</si>
  <si>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</si>
  <si>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</si>
  <si>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</si>
  <si>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</si>
  <si>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</si>
  <si>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</si>
  <si>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</si>
  <si>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</si>
  <si>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</si>
  <si>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</si>
  <si>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</si>
  <si>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</si>
  <si>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</si>
  <si>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</si>
  <si>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</si>
  <si>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</si>
  <si>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</si>
  <si>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</si>
  <si>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</si>
  <si>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</si>
  <si>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</si>
  <si>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</si>
  <si>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</si>
  <si>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</si>
  <si>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</si>
  <si>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</si>
  <si>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</si>
  <si>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</si>
  <si>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</si>
  <si>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</si>
  <si>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</si>
  <si>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</si>
  <si>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</si>
  <si>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</si>
  <si>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</si>
  <si>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</si>
  <si>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</si>
  <si>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</si>
  <si>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</si>
  <si>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</si>
  <si>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</si>
  <si>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</si>
  <si>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</si>
  <si>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</si>
  <si>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</si>
  <si>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</si>
  <si>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</si>
  <si>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</si>
  <si>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</si>
  <si>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</si>
  <si>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</si>
  <si>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</si>
  <si>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</si>
  <si>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</si>
  <si>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</si>
  <si>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</si>
  <si>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</si>
  <si>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</si>
  <si>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</si>
  <si>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</si>
  <si>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</si>
  <si>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</si>
  <si>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</si>
  <si>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</si>
  <si>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</si>
  <si>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</si>
  <si>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</si>
  <si>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</si>
  <si>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</si>
  <si>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</si>
  <si>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</si>
  <si>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</si>
  <si>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</si>
  <si>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</si>
  <si>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</si>
  <si>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</si>
  <si>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</si>
  <si>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</si>
  <si>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</si>
  <si>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</si>
  <si>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</si>
  <si>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</si>
  <si>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</si>
  <si>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</si>
  <si>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</si>
  <si>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</si>
  <si>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</si>
  <si>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</si>
  <si>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</si>
  <si>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</si>
  <si>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</si>
  <si>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</si>
  <si>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</si>
  <si>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</si>
  <si>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</si>
  <si>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</si>
  <si>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</si>
  <si>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</si>
  <si>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</si>
  <si>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</si>
  <si>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</si>
  <si>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</si>
  <si>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</si>
  <si>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</si>
  <si>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</si>
  <si>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</si>
  <si>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</si>
  <si>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</si>
  <si>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</si>
  <si>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</si>
  <si>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</si>
  <si>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</si>
  <si>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</si>
  <si>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</si>
  <si>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</si>
  <si>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</si>
  <si>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</si>
  <si>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</si>
  <si>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</si>
  <si>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</si>
  <si>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</si>
  <si>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</si>
  <si>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</si>
  <si>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</si>
  <si>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</si>
  <si>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</si>
  <si>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</si>
  <si>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</si>
  <si>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</si>
  <si>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</si>
  <si>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</si>
  <si>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</si>
  <si>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</si>
  <si>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</si>
  <si>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</si>
  <si>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</si>
  <si>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</si>
  <si>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</si>
  <si>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</si>
  <si>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</si>
  <si>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</si>
  <si>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</si>
  <si>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</si>
  <si>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</si>
  <si>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</si>
  <si>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</si>
  <si>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</si>
  <si>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</si>
  <si>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</si>
  <si>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</si>
  <si>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</si>
  <si>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</si>
  <si>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</si>
  <si>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</si>
  <si>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</si>
  <si>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</si>
  <si>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</si>
  <si>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</si>
  <si>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</si>
  <si>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</si>
  <si>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</si>
  <si>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</si>
  <si>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</si>
  <si>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</si>
  <si>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</si>
  <si>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</si>
  <si>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</si>
  <si>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</si>
  <si>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</si>
  <si>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</si>
  <si>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</si>
  <si>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</si>
  <si>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</si>
  <si>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</si>
  <si>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</si>
  <si>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</si>
  <si>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</si>
  <si>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</si>
  <si>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</si>
  <si>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</si>
  <si>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</si>
  <si>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</si>
  <si>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</si>
  <si>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</si>
  <si>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</si>
  <si>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</si>
  <si>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</si>
  <si>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</si>
  <si>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</si>
  <si>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</si>
  <si>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</si>
  <si>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</si>
  <si>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</si>
  <si>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</si>
  <si>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</si>
  <si>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</si>
  <si>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</si>
  <si>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</si>
  <si>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</si>
  <si>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</si>
  <si>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</si>
  <si>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</si>
  <si>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</si>
  <si>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</si>
  <si>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</si>
  <si>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</si>
  <si>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</si>
  <si>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</si>
  <si>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</si>
  <si>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</si>
  <si>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</si>
  <si>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</si>
  <si>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</si>
  <si>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</si>
  <si>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</si>
  <si>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</si>
  <si>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</si>
  <si>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</si>
  <si>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</si>
  <si>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</si>
  <si>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</si>
  <si>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</si>
  <si>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</si>
  <si>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</si>
  <si>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</si>
  <si>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</si>
  <si>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</si>
  <si>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</si>
  <si>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</si>
  <si>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</si>
  <si>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</si>
  <si>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</si>
  <si>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</si>
  <si>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</si>
  <si>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</si>
  <si>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</si>
  <si>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</si>
  <si>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</si>
  <si>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</si>
  <si>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</si>
  <si>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</si>
  <si>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</si>
  <si>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</si>
  <si>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</si>
  <si>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</si>
  <si>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</si>
  <si>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</si>
  <si>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</si>
  <si>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</si>
  <si>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</si>
  <si>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</si>
  <si>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</si>
  <si>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</si>
  <si>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</si>
  <si>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</si>
  <si>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</si>
  <si>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</si>
  <si>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</si>
  <si>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</si>
  <si>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</si>
  <si>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</si>
  <si>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</si>
  <si>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</si>
  <si>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</si>
  <si>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</si>
  <si>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</si>
  <si>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</si>
  <si>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</si>
  <si>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</si>
  <si>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</si>
  <si>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</si>
  <si>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</si>
  <si>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</si>
  <si>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</si>
  <si>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</si>
  <si>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</si>
  <si>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</si>
  <si>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</si>
  <si>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</si>
  <si>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</si>
  <si>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</si>
  <si>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</si>
  <si>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</si>
  <si>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</si>
  <si>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</si>
  <si>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</si>
  <si>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</si>
  <si>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</si>
  <si>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</si>
  <si>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</si>
  <si>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</si>
  <si>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</si>
  <si>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</si>
  <si>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</si>
  <si>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</si>
  <si>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</si>
  <si>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</si>
  <si>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</si>
  <si>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</si>
  <si>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</si>
  <si>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</si>
  <si>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</si>
  <si>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</si>
  <si>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</si>
  <si>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</si>
  <si>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</si>
  <si>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</si>
  <si>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</si>
  <si>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</si>
  <si>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</si>
  <si>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</si>
  <si>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</si>
  <si>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</si>
  <si>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</si>
  <si>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</si>
  <si>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</si>
  <si>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</si>
  <si>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</si>
  <si>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</si>
  <si>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</si>
  <si>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</si>
  <si>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</si>
  <si>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</si>
  <si>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</si>
  <si>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</si>
  <si>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</si>
  <si>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</si>
  <si>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</si>
  <si>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</si>
  <si>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</si>
  <si>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</si>
  <si>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</si>
  <si>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</si>
  <si>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</si>
  <si>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</si>
  <si>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</si>
  <si>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</si>
  <si>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</si>
  <si>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</si>
  <si>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</si>
  <si>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</si>
  <si>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</si>
  <si>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</si>
  <si>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</si>
  <si>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</si>
  <si>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</si>
  <si>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</si>
  <si>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</si>
  <si>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</si>
  <si>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</si>
  <si>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</si>
  <si>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</si>
  <si>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</si>
  <si>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</si>
  <si>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</si>
  <si>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</si>
  <si>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</si>
  <si>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</si>
  <si>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</si>
  <si>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</si>
  <si>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</si>
  <si>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</si>
  <si>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</si>
  <si>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</si>
  <si>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</si>
  <si>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</si>
  <si>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</si>
  <si>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</si>
  <si>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</si>
  <si>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</si>
  <si>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</si>
  <si>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</si>
  <si>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</si>
  <si>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</si>
  <si>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</si>
  <si>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</si>
  <si>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</si>
  <si>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</si>
  <si>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</si>
  <si>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</si>
  <si>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</si>
  <si>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</si>
  <si>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</si>
  <si>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</si>
  <si>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</si>
  <si>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</si>
  <si>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</si>
  <si>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</si>
  <si>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</si>
  <si>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</si>
  <si>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</si>
  <si>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</si>
  <si>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</si>
  <si>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</si>
  <si>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</si>
  <si>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</si>
  <si>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</si>
  <si>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</si>
  <si>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</si>
  <si>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</si>
  <si>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</si>
  <si>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</si>
  <si>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</si>
  <si>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</si>
  <si>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</si>
  <si>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</si>
  <si>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</si>
  <si>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</si>
  <si>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</si>
  <si>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</si>
  <si>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</si>
  <si>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</si>
  <si>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</si>
  <si>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</si>
  <si>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</si>
  <si>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</si>
  <si>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</si>
  <si>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</si>
  <si>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</si>
  <si>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</si>
  <si>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</si>
  <si>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</si>
  <si>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</si>
  <si>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</si>
  <si>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</si>
  <si>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</si>
  <si>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</si>
  <si>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</si>
  <si>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</si>
  <si>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</si>
  <si>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</si>
  <si>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</si>
  <si>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</si>
  <si>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</si>
  <si>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</si>
  <si>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</si>
  <si>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</si>
  <si>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</si>
  <si>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</si>
  <si>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</si>
  <si>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</si>
  <si>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</si>
  <si>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</si>
  <si>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</si>
  <si>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</si>
  <si>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</si>
  <si>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</si>
  <si>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</si>
  <si>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</si>
  <si>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</si>
  <si>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</si>
  <si>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</si>
  <si>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</si>
  <si>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</si>
  <si>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</si>
  <si>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</si>
  <si>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</si>
  <si>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</si>
  <si>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</si>
  <si>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</si>
  <si>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</si>
  <si>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</si>
  <si>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</si>
  <si>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</si>
  <si>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</si>
  <si>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</si>
  <si>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</si>
  <si>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</si>
  <si>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</si>
  <si>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</si>
  <si>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</si>
  <si>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</si>
  <si>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</si>
  <si>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</si>
  <si>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</si>
  <si>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</si>
  <si>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</si>
  <si>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</si>
  <si>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</si>
  <si>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</si>
  <si>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</si>
  <si>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</si>
  <si>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</si>
  <si>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</si>
  <si>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</si>
  <si>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</si>
  <si>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</si>
  <si>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</si>
  <si>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</si>
  <si>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</si>
  <si>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</si>
  <si>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</si>
  <si>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</si>
  <si>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</si>
  <si>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</si>
  <si>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</si>
  <si>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</si>
  <si>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</si>
  <si>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</si>
  <si>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</si>
  <si>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</si>
  <si>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</si>
  <si>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</si>
  <si>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</si>
  <si>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</si>
  <si>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</si>
  <si>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</si>
  <si>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</si>
  <si>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</si>
  <si>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</si>
  <si>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</si>
  <si>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</si>
  <si>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</si>
  <si>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</si>
  <si>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</si>
  <si>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</si>
  <si>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</si>
  <si>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</si>
  <si>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</si>
  <si>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</si>
  <si>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</si>
  <si>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</si>
  <si>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</si>
  <si>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</si>
  <si>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</si>
  <si>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</si>
  <si>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</si>
  <si>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</si>
  <si>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</si>
  <si>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</si>
  <si>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</si>
  <si>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</si>
  <si>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</si>
  <si>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</si>
  <si>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</si>
  <si>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</si>
  <si>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</si>
  <si>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</si>
  <si>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</si>
  <si>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</si>
  <si>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</si>
  <si>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</si>
  <si>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</si>
  <si>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</si>
  <si>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</si>
  <si>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</si>
  <si>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</si>
  <si>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</si>
  <si>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</si>
  <si>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</si>
  <si>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</si>
  <si>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</si>
  <si>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</si>
  <si>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</si>
  <si>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</si>
  <si>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</si>
  <si>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</si>
  <si>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</si>
  <si>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</si>
  <si>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</si>
  <si>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</si>
  <si>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</si>
  <si>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</si>
  <si>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</si>
  <si>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</si>
  <si>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</si>
  <si>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</si>
  <si>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</si>
  <si>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</si>
  <si>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</si>
  <si>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</si>
  <si>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</si>
  <si>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</si>
  <si>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</si>
  <si>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</si>
  <si>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</si>
  <si>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</si>
  <si>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</si>
  <si>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</si>
  <si>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</si>
  <si>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</si>
  <si>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</si>
  <si>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</si>
  <si>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</si>
  <si>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</si>
  <si>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</si>
  <si>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</si>
  <si>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</si>
  <si>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</si>
  <si>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</si>
  <si>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</si>
  <si>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</si>
  <si>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</si>
  <si>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</si>
  <si>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</si>
  <si>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</si>
  <si>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</si>
  <si>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</si>
  <si>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</si>
  <si>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</si>
  <si>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</si>
  <si>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</si>
  <si>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</si>
  <si>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</si>
  <si>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</si>
  <si>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</si>
  <si>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</si>
  <si>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</si>
  <si>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</si>
  <si>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</si>
  <si>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</si>
  <si>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</si>
  <si>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</si>
  <si>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</si>
  <si>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</si>
  <si>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</si>
  <si>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</si>
  <si>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</si>
  <si>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</si>
  <si>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</si>
  <si>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</si>
  <si>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</si>
  <si>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</si>
  <si>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</si>
  <si>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</si>
  <si>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</si>
  <si>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</si>
  <si>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</si>
  <si>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</si>
  <si>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</si>
  <si>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</si>
  <si>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</si>
  <si>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</si>
  <si>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</si>
  <si>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</si>
  <si>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</si>
  <si>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</si>
  <si>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</si>
  <si>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</si>
  <si>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</si>
  <si>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</si>
  <si>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</si>
  <si>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</si>
  <si>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</si>
  <si>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</si>
  <si>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</si>
  <si>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</si>
  <si>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</si>
  <si>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</si>
  <si>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</si>
  <si>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</si>
  <si>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</si>
  <si>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</si>
  <si>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</si>
  <si>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</si>
  <si>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</si>
  <si>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</si>
  <si>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</si>
  <si>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</si>
  <si>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</si>
  <si>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</si>
  <si>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</si>
  <si>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</si>
  <si>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</si>
  <si>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</si>
  <si>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</si>
  <si>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</si>
  <si>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</si>
  <si>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</si>
  <si>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</si>
  <si>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</si>
  <si>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</si>
  <si>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</si>
  <si>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</si>
  <si>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</si>
  <si>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</si>
  <si>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</si>
  <si>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</si>
  <si>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</si>
  <si>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</si>
  <si>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</si>
  <si>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</si>
  <si>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</si>
  <si>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</si>
  <si>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</si>
  <si>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</si>
  <si>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</si>
  <si>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</si>
  <si>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</si>
  <si>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</si>
  <si>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</si>
  <si>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</si>
  <si>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</si>
  <si>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</si>
  <si>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</si>
  <si>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</si>
  <si>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</si>
  <si>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</si>
  <si>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</si>
  <si>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</si>
  <si>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</si>
  <si>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</si>
  <si>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</si>
  <si>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</si>
  <si>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</si>
  <si>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</si>
  <si>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</si>
  <si>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</si>
  <si>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</si>
  <si>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</si>
  <si>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</si>
  <si>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</si>
  <si>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</si>
  <si>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</si>
  <si>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</si>
  <si>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</si>
  <si>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</si>
  <si>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</si>
  <si>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</si>
  <si>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</si>
  <si>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</si>
  <si>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</si>
  <si>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</si>
  <si>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</si>
  <si>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</si>
  <si>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</si>
  <si>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</si>
  <si>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</si>
  <si>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</si>
  <si>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</si>
  <si>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</si>
  <si>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</si>
  <si>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</si>
  <si>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</si>
  <si>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</si>
  <si>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</si>
  <si>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</si>
  <si>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</si>
  <si>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</si>
  <si>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</si>
  <si>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</si>
  <si>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</si>
  <si>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</si>
  <si>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</si>
  <si>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</si>
  <si>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</si>
  <si>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</si>
  <si>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</si>
  <si>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</si>
  <si>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</si>
  <si>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</si>
  <si>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</si>
  <si>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</si>
  <si>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</si>
  <si>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</si>
  <si>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</si>
  <si>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</si>
  <si>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</si>
  <si>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</si>
  <si>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</si>
  <si>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</si>
  <si>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</si>
  <si>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</si>
  <si>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</si>
  <si>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</si>
  <si>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</si>
  <si>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</si>
  <si>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</si>
  <si>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</si>
  <si>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</si>
  <si>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</si>
  <si>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</si>
  <si>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</si>
  <si>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</si>
  <si>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</si>
  <si>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</si>
  <si>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</si>
  <si>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</si>
  <si>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</si>
  <si>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</si>
  <si>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</si>
  <si>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</si>
  <si>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</si>
  <si>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</si>
  <si>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</si>
  <si>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</si>
  <si>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</si>
  <si>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</si>
  <si>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</si>
  <si>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</si>
  <si>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</si>
  <si>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</si>
  <si>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</si>
  <si>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</si>
  <si>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</si>
  <si>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</si>
  <si>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</si>
  <si>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</si>
  <si>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</si>
  <si>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</si>
  <si>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</si>
  <si>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</si>
  <si>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</si>
  <si>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</si>
  <si>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</si>
  <si>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</si>
  <si>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</si>
  <si>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</si>
  <si>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</si>
  <si>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</si>
  <si>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</si>
  <si>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</si>
  <si>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</si>
  <si>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</si>
  <si>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</si>
  <si>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</si>
  <si>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</si>
  <si>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</si>
  <si>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</si>
  <si>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</si>
  <si>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</si>
  <si>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</si>
  <si>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</si>
  <si>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</si>
  <si>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</si>
  <si>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</si>
  <si>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</si>
  <si>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</si>
  <si>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</si>
  <si>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</si>
  <si>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</si>
  <si>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</si>
  <si>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</si>
  <si>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</si>
  <si>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</si>
  <si>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</si>
  <si>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</si>
  <si>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</si>
  <si>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</si>
  <si>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</si>
  <si>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</si>
  <si>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</si>
  <si>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</si>
  <si>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</si>
  <si>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</si>
  <si>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</si>
  <si>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</si>
  <si>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</si>
  <si>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</si>
  <si>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</si>
  <si>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</si>
  <si>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</si>
  <si>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</si>
  <si>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</si>
  <si>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</si>
  <si>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</si>
  <si>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</si>
  <si>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</si>
  <si>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</si>
  <si>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</si>
  <si>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</si>
  <si>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</si>
  <si>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</si>
  <si>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</si>
  <si>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</si>
  <si>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</si>
  <si>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</si>
  <si>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</si>
  <si>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</si>
  <si>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</si>
  <si>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</si>
  <si>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</si>
  <si>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</si>
  <si>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</si>
  <si>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</si>
  <si>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</si>
  <si>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</si>
  <si>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</si>
  <si>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</si>
  <si>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</si>
  <si>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</si>
  <si>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</si>
  <si>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</si>
  <si>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</si>
  <si>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</si>
  <si>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</si>
  <si>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</si>
  <si>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</si>
  <si>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</si>
  <si>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</si>
  <si>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</si>
  <si>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</si>
  <si>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</si>
  <si>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</si>
  <si>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</si>
  <si>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</si>
  <si>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</si>
  <si>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</si>
  <si>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</si>
  <si>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</si>
  <si>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</si>
  <si>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</si>
  <si>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</si>
  <si>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</si>
  <si>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</si>
  <si>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</si>
  <si>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</si>
  <si>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</si>
  <si>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</si>
  <si>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</si>
  <si>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</si>
  <si>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</si>
  <si>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</si>
  <si>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</si>
  <si>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</si>
  <si>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</si>
  <si>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</si>
  <si>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</si>
  <si>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</si>
  <si>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</si>
  <si>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</si>
  <si>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</si>
  <si>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</si>
  <si>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</si>
  <si>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</si>
  <si>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</si>
  <si>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</si>
  <si>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</si>
  <si>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</si>
  <si>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</si>
  <si>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</si>
  <si>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</si>
  <si>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</si>
  <si>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</si>
  <si>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</si>
  <si>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</si>
  <si>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</si>
  <si>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</si>
  <si>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</si>
  <si>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</si>
  <si>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</si>
  <si>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</si>
  <si>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</si>
  <si>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</si>
  <si>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</si>
  <si>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</si>
  <si>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</si>
  <si>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</si>
  <si>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</si>
  <si>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</si>
  <si>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</si>
  <si>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</si>
  <si>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</si>
  <si>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</si>
  <si>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</si>
  <si>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</si>
  <si>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</si>
  <si>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</si>
  <si>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</si>
  <si>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</si>
  <si>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</si>
  <si>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</si>
  <si>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</si>
  <si>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</si>
  <si>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</si>
  <si>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</si>
  <si>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</si>
  <si>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</si>
  <si>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</si>
  <si>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</si>
  <si>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</si>
  <si>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</si>
  <si>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</si>
  <si>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</si>
  <si>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</si>
  <si>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</si>
  <si>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</si>
  <si>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</si>
  <si>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</si>
  <si>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</si>
  <si>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</si>
  <si>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</si>
  <si>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</si>
  <si>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</si>
  <si>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</si>
  <si>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</si>
  <si>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</si>
  <si>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</si>
  <si>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</si>
  <si>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</si>
  <si>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</si>
  <si>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</si>
  <si>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</si>
  <si>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</si>
  <si>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</si>
  <si>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</si>
  <si>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</si>
  <si>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</si>
  <si>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</si>
  <si>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</si>
  <si>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</si>
  <si>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</si>
  <si>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</si>
  <si>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</si>
  <si>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</si>
  <si>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</si>
  <si>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</si>
  <si>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</si>
  <si>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</si>
  <si>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</si>
  <si>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</si>
  <si>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</si>
  <si>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</si>
  <si>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</si>
  <si>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</si>
  <si>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</si>
  <si>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</si>
  <si>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</si>
  <si>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</si>
  <si>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</si>
  <si>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</si>
  <si>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</si>
  <si>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</si>
  <si>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</si>
  <si>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</si>
  <si>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</si>
  <si>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</si>
  <si>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</si>
  <si>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</si>
  <si>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</si>
  <si>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</si>
  <si>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</si>
  <si>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</si>
  <si>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</si>
  <si>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</si>
  <si>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</si>
  <si>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</si>
  <si>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</si>
  <si>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</si>
  <si>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</si>
  <si>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</si>
  <si>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</si>
  <si>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</si>
  <si>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</si>
  <si>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</si>
  <si>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</si>
  <si>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</si>
  <si>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</si>
  <si>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</si>
  <si>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</si>
  <si>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</si>
  <si>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</si>
  <si>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</si>
  <si>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</si>
  <si>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</si>
  <si>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</si>
  <si>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</si>
  <si>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</si>
  <si>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</si>
  <si>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</si>
  <si>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</si>
  <si>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</si>
  <si>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</si>
  <si>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</si>
  <si>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</si>
  <si>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</si>
  <si>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</si>
  <si>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</si>
  <si>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</si>
  <si>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</si>
  <si>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</si>
  <si>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</si>
  <si>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</si>
  <si>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</si>
  <si>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</si>
  <si>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</si>
  <si>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</si>
  <si>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</si>
  <si>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</si>
  <si>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</si>
  <si>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</si>
  <si>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</si>
  <si>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</si>
  <si>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</si>
  <si>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</si>
  <si>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</si>
  <si>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</si>
  <si>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</si>
  <si>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</si>
  <si>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</si>
  <si>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</si>
  <si>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</si>
  <si>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</si>
  <si>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</si>
  <si>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</si>
  <si>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</si>
  <si>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</si>
  <si>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</si>
  <si>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</si>
  <si>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</si>
  <si>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</si>
  <si>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</si>
  <si>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</si>
  <si>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</si>
  <si>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</si>
  <si>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</si>
  <si>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</si>
  <si>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</si>
  <si>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</si>
  <si>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</si>
  <si>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</si>
  <si>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</si>
  <si>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</si>
  <si>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</si>
  <si>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</si>
  <si>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</si>
  <si>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</si>
  <si>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</si>
  <si>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</si>
  <si>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</si>
  <si>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</si>
  <si>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</si>
  <si>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</si>
  <si>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</si>
  <si>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</si>
  <si>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</si>
  <si>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</si>
  <si>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</si>
  <si>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</si>
  <si>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</si>
  <si>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</si>
  <si>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</si>
  <si>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</si>
  <si>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</si>
  <si>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</si>
  <si>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</si>
  <si>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</si>
  <si>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</si>
  <si>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</si>
  <si>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</si>
  <si>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</si>
  <si>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</si>
  <si>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</si>
  <si>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</si>
  <si>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</si>
  <si>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</si>
  <si>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</si>
  <si>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</si>
  <si>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</si>
  <si>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</si>
  <si>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</si>
  <si>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</si>
  <si>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</si>
  <si>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</si>
  <si>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</si>
  <si>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</si>
  <si>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</si>
  <si>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</si>
  <si>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</si>
  <si>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</si>
  <si>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</si>
  <si>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</si>
  <si>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</si>
  <si>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</si>
  <si>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</si>
  <si>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</si>
  <si>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</si>
  <si>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</si>
  <si>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</si>
  <si>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</si>
  <si>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</si>
  <si>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</si>
  <si>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</si>
  <si>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</si>
  <si>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</si>
  <si>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</si>
  <si>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</si>
  <si>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</si>
  <si>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</si>
  <si>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</si>
  <si>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</si>
  <si>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</si>
  <si>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</si>
  <si>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</si>
  <si>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</si>
  <si>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</si>
  <si>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</si>
  <si>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</si>
  <si>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</si>
  <si>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</si>
  <si>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</si>
  <si>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</si>
  <si>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</si>
  <si>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</si>
  <si>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</si>
  <si>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</si>
  <si>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</si>
  <si>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</si>
  <si>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</si>
  <si>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</si>
  <si>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</si>
  <si>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</si>
  <si>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</si>
  <si>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</si>
  <si>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</si>
  <si>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</si>
  <si>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</si>
  <si>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</si>
  <si>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</si>
  <si>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</si>
  <si>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</si>
  <si>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</si>
  <si>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</si>
  <si>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</si>
  <si>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</si>
  <si>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</si>
  <si>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</si>
  <si>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</si>
  <si>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</si>
  <si>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</si>
  <si>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</si>
  <si>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</si>
  <si>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</si>
  <si>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</si>
  <si>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</si>
  <si>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</si>
  <si>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</si>
  <si>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</si>
  <si>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</si>
  <si>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</si>
  <si>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</si>
  <si>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</si>
  <si>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</si>
  <si>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</si>
  <si>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</si>
  <si>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</si>
  <si>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</si>
  <si>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</si>
  <si>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</si>
  <si>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</si>
  <si>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</si>
  <si>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</si>
  <si>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</si>
  <si>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</si>
  <si>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</si>
  <si>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</si>
  <si>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</si>
  <si>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</si>
  <si>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</si>
  <si>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</si>
  <si>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</si>
  <si>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</si>
  <si>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</si>
  <si>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</si>
  <si>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</si>
  <si>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</si>
  <si>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</si>
  <si>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</si>
  <si>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</si>
  <si>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</si>
  <si>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</si>
  <si>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</si>
  <si>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</si>
  <si>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</si>
  <si>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</si>
  <si>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</si>
  <si>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</si>
  <si>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</si>
  <si>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</si>
  <si>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</si>
  <si>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</si>
  <si>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</si>
  <si>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</si>
  <si>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</si>
  <si>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</si>
  <si>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</si>
  <si>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</si>
  <si>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</si>
  <si>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</si>
  <si>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</si>
  <si>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</si>
  <si>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</si>
  <si>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</si>
  <si>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</si>
  <si>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</si>
  <si>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</si>
  <si>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</si>
  <si>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</si>
  <si>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</si>
  <si>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</si>
  <si>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</si>
  <si>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</si>
  <si>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</si>
  <si>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</si>
  <si>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</si>
  <si>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</si>
  <si>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</si>
  <si>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</si>
  <si>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</si>
  <si>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</si>
  <si>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</si>
  <si>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</si>
  <si>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</si>
  <si>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</si>
  <si>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</si>
  <si>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</si>
  <si>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</si>
  <si>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</si>
  <si>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</si>
  <si>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</si>
  <si>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</si>
  <si>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</si>
  <si>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</si>
  <si>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</si>
  <si>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</si>
  <si>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</si>
  <si>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</si>
  <si>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</si>
  <si>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</si>
  <si>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</si>
  <si>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</si>
  <si>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</si>
  <si>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</si>
  <si>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</si>
  <si>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</si>
  <si>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</si>
  <si>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</si>
  <si>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</si>
  <si>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</si>
  <si>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</si>
  <si>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</si>
  <si>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</si>
  <si>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</si>
  <si>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</si>
  <si>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</si>
  <si>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</si>
  <si>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</si>
  <si>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</si>
  <si>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</si>
  <si>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</si>
  <si>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</si>
  <si>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</si>
  <si>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</si>
  <si>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</si>
  <si>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</si>
  <si>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</si>
  <si>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</si>
  <si>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</si>
  <si>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</si>
  <si>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</si>
  <si>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</si>
  <si>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</si>
  <si>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</si>
  <si>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</si>
  <si>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</si>
  <si>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</si>
  <si>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</si>
  <si>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</si>
  <si>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</si>
  <si>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</si>
  <si>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</si>
  <si>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</si>
  <si>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</si>
  <si>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</si>
  <si>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</si>
  <si>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</si>
  <si>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</si>
  <si>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</si>
  <si>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</si>
  <si>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</si>
  <si>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</si>
  <si>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</si>
  <si>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</si>
  <si>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</si>
  <si>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</si>
  <si>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</si>
  <si>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</si>
  <si>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</si>
  <si>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</si>
  <si>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</si>
  <si>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</si>
  <si>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</si>
  <si>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</si>
  <si>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</si>
  <si>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</si>
  <si>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</si>
  <si>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</si>
  <si>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</si>
  <si>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</si>
  <si>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</si>
  <si>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</si>
  <si>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</si>
  <si>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</si>
  <si>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</si>
  <si>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</si>
  <si>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</si>
  <si>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</si>
  <si>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</si>
  <si>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</si>
  <si>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</si>
  <si>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</si>
  <si>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</si>
  <si>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</si>
  <si>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</si>
  <si>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</si>
  <si>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</si>
  <si>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</si>
  <si>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</si>
  <si>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</si>
  <si>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</si>
  <si>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</si>
  <si>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</si>
  <si>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</si>
  <si>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</si>
  <si>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</si>
  <si>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</si>
  <si>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</si>
  <si>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</si>
  <si>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</si>
  <si>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</si>
  <si>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</si>
  <si>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</si>
  <si>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</si>
  <si>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</si>
  <si>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</si>
  <si>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</si>
  <si>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</si>
  <si>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</si>
  <si>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</si>
  <si>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</si>
  <si>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</si>
  <si>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</si>
  <si>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</si>
  <si>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</si>
  <si>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</si>
  <si>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</si>
  <si>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</si>
  <si>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</si>
  <si>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</si>
  <si>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</si>
  <si>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</si>
  <si>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</si>
  <si>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</si>
  <si>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</si>
  <si>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</si>
  <si>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</si>
  <si>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</si>
  <si>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</si>
  <si>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</si>
  <si>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</si>
  <si>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</si>
  <si>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</si>
  <si>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</si>
  <si>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</si>
  <si>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</si>
  <si>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</si>
  <si>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</si>
  <si>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</si>
  <si>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</si>
  <si>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</si>
  <si>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</si>
  <si>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</si>
  <si>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</si>
  <si>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</si>
  <si>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</si>
  <si>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</si>
  <si>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</si>
  <si>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</si>
  <si>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</si>
  <si>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</si>
  <si>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</si>
  <si>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</si>
  <si>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</si>
  <si>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</si>
  <si>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</si>
  <si>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</si>
  <si>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</si>
  <si>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</si>
  <si>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</si>
  <si>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</si>
  <si>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</si>
  <si>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</si>
  <si>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</si>
  <si>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</si>
  <si>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</si>
  <si>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</si>
  <si>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</si>
  <si>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</si>
  <si>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</si>
  <si>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</si>
  <si>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</si>
  <si>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</si>
  <si>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</si>
  <si>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</si>
  <si>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</si>
  <si>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</si>
  <si>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</si>
  <si>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</si>
  <si>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</si>
  <si>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</si>
  <si>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</si>
  <si>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</si>
  <si>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</si>
  <si>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</si>
  <si>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</si>
  <si>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</si>
  <si>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</si>
  <si>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</si>
  <si>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</si>
  <si>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</si>
  <si>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</si>
  <si>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</si>
  <si>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</si>
  <si>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</si>
  <si>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</si>
  <si>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</si>
  <si>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</si>
  <si>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</si>
  <si>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</si>
  <si>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</si>
  <si>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</si>
  <si>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</si>
  <si>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</si>
  <si>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</si>
  <si>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</si>
  <si>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</si>
  <si>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</si>
  <si>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</si>
  <si>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</si>
  <si>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</si>
  <si>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</si>
  <si>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</si>
  <si>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</si>
  <si>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</si>
  <si>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</si>
  <si>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</si>
  <si>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</si>
  <si>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</si>
  <si>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</si>
  <si>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</si>
  <si>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</si>
  <si>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</si>
  <si>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</si>
  <si>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</si>
  <si>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</si>
  <si>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</si>
  <si>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</si>
  <si>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</si>
  <si>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</si>
  <si>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</si>
  <si>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</si>
  <si>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</si>
  <si>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</si>
  <si>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</si>
  <si>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</si>
  <si>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</si>
  <si>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</si>
  <si>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</si>
  <si>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</si>
  <si>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</si>
  <si>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</si>
  <si>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</si>
  <si>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</si>
  <si>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</si>
  <si>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</si>
  <si>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</si>
  <si>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</si>
  <si>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</si>
  <si>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</si>
  <si>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</si>
  <si>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</si>
  <si>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</si>
  <si>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</si>
  <si>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</si>
  <si>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</si>
  <si>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</si>
  <si>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</si>
  <si>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</si>
  <si>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</si>
  <si>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</si>
  <si>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</si>
  <si>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</si>
  <si>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</si>
  <si>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</si>
  <si>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</si>
  <si>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</si>
  <si>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</si>
  <si>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</si>
  <si>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</si>
  <si>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</si>
  <si>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</si>
  <si>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</si>
  <si>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</si>
  <si>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</si>
  <si>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</si>
  <si>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</si>
  <si>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</si>
  <si>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</si>
  <si>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</si>
  <si>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</si>
  <si>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</si>
  <si>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</si>
  <si>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</si>
  <si>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</si>
  <si>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</si>
  <si>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</si>
  <si>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</si>
  <si>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</si>
  <si>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</si>
  <si>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</si>
  <si>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</si>
  <si>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</si>
  <si>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</si>
  <si>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</si>
  <si>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</si>
  <si>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</si>
  <si>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</si>
  <si>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</si>
  <si>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</si>
  <si>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</si>
  <si>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</si>
  <si>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</si>
  <si>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</si>
  <si>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</si>
  <si>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</si>
  <si>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</si>
  <si>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</si>
  <si>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</si>
  <si>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</si>
  <si>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</si>
  <si>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</si>
  <si>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</si>
  <si>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</si>
  <si>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</si>
  <si>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</si>
  <si>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</si>
  <si>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</si>
  <si>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</si>
  <si>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</si>
  <si>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</si>
  <si>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</si>
  <si>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</si>
  <si>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</si>
  <si>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</si>
  <si>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</si>
  <si>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</si>
  <si>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</si>
  <si>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</si>
  <si>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</si>
  <si>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</si>
  <si>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</si>
  <si>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</si>
  <si>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</si>
  <si>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</si>
  <si>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</si>
  <si>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</si>
  <si>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</si>
  <si>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</si>
  <si>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</si>
  <si>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</si>
  <si>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</si>
  <si>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</si>
  <si>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</si>
  <si>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</si>
  <si>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</si>
  <si>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</si>
  <si>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</si>
  <si>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</si>
  <si>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</si>
  <si>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</si>
  <si>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</si>
  <si>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</si>
  <si>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</si>
  <si>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</si>
  <si>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</si>
  <si>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</si>
  <si>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</si>
  <si>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</si>
  <si>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</si>
  <si>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</si>
  <si>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</si>
  <si>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</si>
  <si>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</si>
  <si>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</si>
  <si>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</si>
  <si>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</si>
  <si>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</si>
  <si>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</si>
  <si>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</si>
  <si>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</si>
  <si>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</si>
  <si>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</si>
  <si>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</si>
  <si>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</si>
  <si>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</si>
  <si>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</si>
  <si>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</si>
  <si>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</si>
  <si>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</si>
  <si>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</si>
  <si>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</si>
  <si>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</si>
  <si>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</si>
  <si>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</si>
  <si>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</si>
  <si>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</si>
  <si>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</si>
  <si>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</si>
  <si>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</si>
  <si>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</si>
  <si>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</si>
  <si>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</si>
  <si>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</si>
  <si>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</si>
  <si>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</si>
  <si>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</si>
  <si>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</si>
  <si>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</si>
  <si>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</si>
  <si>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</si>
  <si>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</si>
  <si>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</si>
  <si>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</si>
  <si>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</si>
  <si>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</si>
  <si>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</si>
  <si>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</si>
  <si>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</si>
  <si>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</si>
  <si>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</si>
  <si>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</si>
  <si>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</si>
  <si>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</si>
  <si>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</si>
  <si>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</si>
  <si>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</si>
  <si>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</si>
  <si>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</si>
  <si>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</si>
  <si>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</si>
  <si>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</si>
  <si>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</si>
  <si>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</si>
  <si>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</si>
  <si>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</si>
  <si>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</si>
  <si>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</si>
  <si>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</si>
  <si>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</si>
  <si>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</si>
  <si>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</si>
  <si>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</si>
  <si>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</si>
  <si>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</si>
  <si>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</si>
  <si>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</si>
  <si>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</si>
  <si>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</si>
  <si>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</si>
  <si>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</si>
  <si>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</si>
  <si>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</si>
  <si>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</si>
  <si>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</si>
  <si>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</si>
  <si>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</si>
  <si>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</si>
  <si>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</si>
  <si>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</si>
  <si>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</si>
  <si>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</si>
  <si>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</si>
  <si>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</si>
  <si>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</si>
  <si>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</si>
  <si>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</si>
  <si>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</si>
  <si>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</si>
  <si>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</si>
  <si>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</si>
  <si>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</si>
  <si>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</si>
  <si>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</si>
  <si>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</si>
  <si>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</si>
  <si>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</si>
  <si>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</si>
  <si>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</si>
  <si>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</si>
  <si>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</si>
  <si>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</si>
  <si>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</si>
  <si>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</si>
  <si>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</si>
  <si>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</si>
  <si>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</si>
  <si>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</si>
  <si>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</si>
  <si>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</si>
  <si>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</si>
  <si>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</si>
  <si>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</si>
  <si>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</si>
  <si>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</si>
  <si>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</si>
  <si>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</si>
  <si>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</si>
  <si>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</si>
  <si>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</si>
  <si>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</si>
  <si>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</si>
  <si>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</si>
  <si>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</si>
  <si>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</si>
  <si>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</si>
  <si>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</si>
  <si>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</si>
  <si>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</si>
  <si>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</si>
  <si>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</si>
  <si>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</si>
  <si>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</si>
  <si>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</si>
  <si>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</si>
  <si>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</si>
  <si>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</si>
  <si>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</si>
  <si>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</si>
  <si>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</si>
  <si>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</si>
  <si>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</si>
  <si>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</si>
  <si>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</si>
  <si>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</si>
  <si>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</si>
  <si>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</si>
  <si>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</si>
  <si>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</si>
  <si>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</si>
  <si>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</si>
  <si>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</si>
  <si>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</si>
  <si>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</si>
  <si>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</si>
  <si>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</si>
  <si>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</si>
  <si>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</si>
  <si>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</si>
  <si>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</si>
  <si>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</si>
  <si>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</si>
  <si>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</si>
  <si>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</si>
  <si>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</si>
  <si>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</si>
  <si>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</si>
  <si>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</si>
  <si>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</si>
  <si>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</si>
  <si>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</si>
  <si>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</si>
  <si>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</si>
  <si>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</si>
  <si>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</si>
  <si>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</si>
  <si>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</si>
  <si>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</si>
  <si>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</si>
  <si>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</si>
  <si>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</si>
  <si>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</si>
  <si>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</si>
  <si>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</si>
  <si>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</si>
  <si>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</si>
  <si>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</si>
  <si>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</si>
  <si>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</si>
  <si>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</si>
  <si>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</si>
  <si>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</si>
  <si>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</si>
  <si>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</si>
  <si>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</si>
  <si>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</si>
  <si>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</si>
  <si>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</si>
  <si>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</si>
  <si>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</si>
  <si>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</si>
  <si>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</si>
  <si>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</si>
  <si>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</si>
  <si>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</si>
  <si>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</si>
  <si>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</si>
  <si>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</si>
  <si>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</si>
  <si>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</si>
  <si>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</si>
  <si>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</si>
  <si>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</si>
  <si>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</si>
  <si>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</si>
  <si>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</si>
  <si>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</si>
  <si>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</si>
  <si>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</si>
  <si>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</si>
  <si>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</si>
  <si>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</si>
  <si>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</si>
  <si>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</si>
  <si>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</si>
  <si>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</si>
  <si>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</si>
  <si>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</si>
  <si>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</si>
  <si>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</si>
  <si>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</si>
  <si>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</si>
  <si>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</si>
  <si>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</si>
  <si>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</si>
  <si>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</si>
  <si>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</si>
  <si>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</si>
  <si>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</si>
  <si>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</si>
  <si>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</si>
  <si>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</si>
  <si>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</si>
  <si>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</si>
  <si>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</si>
  <si>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</si>
  <si>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</si>
  <si>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</si>
  <si>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</si>
  <si>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</si>
  <si>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</si>
  <si>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</si>
  <si>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</si>
  <si>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</si>
  <si>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</si>
  <si>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</si>
  <si>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</si>
  <si>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</si>
  <si>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</si>
  <si>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</si>
  <si>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</si>
  <si>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</si>
  <si>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</si>
  <si>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</si>
  <si>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</si>
  <si>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</si>
  <si>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</si>
  <si>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</si>
  <si>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</si>
  <si>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</si>
  <si>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</si>
  <si>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</si>
  <si>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</si>
  <si>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</si>
  <si>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</si>
  <si>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</si>
  <si>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</si>
  <si>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</si>
  <si>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</si>
  <si>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</si>
  <si>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</si>
  <si>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</si>
  <si>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</si>
  <si>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</si>
  <si>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</si>
  <si>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</si>
  <si>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</si>
  <si>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</si>
  <si>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</si>
  <si>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</si>
  <si>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</si>
  <si>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</si>
  <si>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</si>
  <si>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</si>
  <si>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</si>
  <si>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</si>
  <si>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</si>
  <si>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</si>
  <si>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</si>
  <si>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</si>
  <si>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</si>
  <si>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</si>
  <si>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</si>
  <si>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</si>
  <si>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</si>
  <si>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</si>
  <si>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</si>
  <si>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</si>
  <si>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</si>
  <si>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</si>
  <si>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</si>
  <si>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</si>
  <si>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</si>
  <si>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</si>
  <si>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</si>
  <si>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</si>
  <si>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</si>
  <si>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</si>
  <si>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</si>
  <si>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</si>
  <si>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</si>
  <si>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</si>
  <si>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</si>
  <si>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</si>
  <si>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</si>
  <si>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</si>
  <si>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</si>
  <si>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</si>
  <si>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</si>
  <si>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</si>
  <si>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</si>
  <si>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</si>
  <si>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</si>
  <si>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</si>
  <si>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</si>
  <si>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</si>
  <si>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</si>
  <si>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</si>
  <si>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</si>
  <si>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</si>
  <si>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</si>
  <si>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</si>
  <si>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</si>
  <si>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</si>
  <si>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</si>
  <si>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</si>
  <si>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</si>
  <si>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</si>
  <si>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</si>
  <si>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</si>
  <si>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</si>
  <si>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</si>
  <si>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</si>
  <si>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</si>
  <si>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</si>
  <si>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</si>
  <si>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</si>
  <si>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</si>
  <si>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</si>
  <si>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</si>
  <si>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</si>
  <si>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</si>
  <si>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</si>
  <si>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</si>
  <si>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</si>
  <si>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</si>
  <si>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</si>
  <si>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</si>
  <si>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</si>
  <si>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</si>
  <si>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</si>
  <si>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</si>
  <si>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</si>
  <si>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</si>
  <si>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</si>
  <si>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</si>
  <si>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</si>
  <si>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</si>
  <si>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</si>
  <si>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</si>
  <si>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</si>
  <si>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</si>
  <si>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</si>
  <si>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</si>
  <si>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</si>
  <si>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</si>
  <si>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</si>
  <si>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</si>
  <si>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</si>
  <si>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</si>
  <si>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</si>
  <si>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</si>
  <si>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</si>
  <si>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</si>
  <si>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</si>
  <si>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</si>
  <si>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</si>
  <si>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</si>
  <si>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</si>
  <si>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</si>
  <si>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</si>
  <si>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</si>
  <si>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</si>
  <si>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</si>
  <si>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</si>
  <si>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</si>
  <si>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</si>
  <si>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</si>
  <si>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</si>
  <si>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</si>
  <si>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</si>
  <si>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</si>
  <si>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</si>
  <si>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</si>
  <si>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</si>
  <si>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</si>
  <si>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</si>
  <si>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</si>
  <si>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</si>
  <si>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</si>
  <si>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</si>
  <si>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</si>
  <si>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</si>
  <si>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</si>
  <si>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</si>
  <si>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</si>
  <si>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</si>
  <si>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</si>
  <si>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</si>
  <si>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</si>
  <si>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</si>
  <si>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</si>
  <si>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</si>
  <si>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</si>
  <si>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</si>
  <si>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</si>
  <si>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</si>
  <si>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</si>
  <si>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</si>
  <si>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</si>
  <si>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</si>
  <si>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</si>
  <si>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</si>
  <si>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</si>
  <si>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</si>
  <si>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</si>
  <si>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</si>
  <si>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</si>
  <si>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</si>
  <si>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</si>
  <si>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</si>
  <si>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</si>
  <si>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</si>
  <si>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</si>
  <si>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</si>
  <si>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</si>
  <si>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</si>
  <si>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</si>
  <si>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</si>
  <si>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</si>
  <si>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</si>
  <si>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</si>
  <si>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</si>
  <si>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</si>
  <si>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</si>
  <si>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</si>
  <si>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</si>
  <si>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</si>
  <si>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</si>
  <si>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</si>
  <si>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</si>
  <si>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</si>
  <si>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</si>
  <si>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</si>
  <si>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</si>
  <si>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</si>
  <si>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</si>
  <si>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</si>
  <si>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</si>
  <si>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</si>
  <si>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</si>
  <si>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</si>
  <si>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</si>
  <si>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</si>
  <si>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</si>
  <si>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</si>
  <si>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</si>
  <si>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</si>
  <si>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</si>
  <si>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</si>
  <si>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</si>
  <si>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</si>
  <si>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</si>
  <si>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</si>
  <si>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</si>
  <si>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</si>
  <si>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</si>
  <si>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</si>
  <si>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</si>
  <si>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</si>
  <si>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</si>
  <si>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</si>
  <si>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</si>
  <si>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</si>
  <si>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</si>
  <si>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</si>
  <si>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</si>
  <si>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</si>
  <si>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</si>
  <si>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</si>
  <si>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</si>
  <si>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</si>
  <si>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</si>
  <si>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</si>
  <si>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</si>
  <si>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</si>
  <si>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</si>
  <si>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</si>
  <si>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</si>
  <si>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</si>
  <si>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</si>
  <si>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</si>
  <si>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</si>
  <si>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</si>
  <si>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</si>
  <si>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</si>
  <si>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</si>
  <si>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</si>
  <si>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</si>
  <si>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</si>
  <si>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</si>
  <si>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</si>
  <si>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</si>
  <si>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</si>
  <si>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</si>
  <si>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</si>
  <si>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</si>
  <si>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</si>
  <si>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</si>
  <si>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</si>
  <si>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</si>
  <si>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</si>
  <si>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</si>
  <si>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</si>
  <si>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</si>
  <si>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</si>
  <si>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</si>
  <si>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</si>
  <si>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</si>
  <si>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</si>
  <si>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</si>
  <si>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</si>
  <si>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</si>
  <si>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</si>
  <si>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</si>
  <si>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</si>
  <si>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</si>
  <si>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</si>
  <si>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</si>
  <si>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</si>
  <si>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</si>
  <si>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</si>
  <si>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</si>
  <si>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</si>
  <si>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</si>
  <si>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</si>
  <si>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</si>
  <si>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</si>
  <si>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</si>
  <si>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</si>
  <si>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</si>
  <si>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</si>
  <si>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</si>
  <si>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</si>
  <si>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</si>
  <si>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</si>
  <si>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</si>
  <si>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</si>
  <si>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</si>
  <si>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</si>
  <si>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</si>
  <si>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</si>
  <si>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</si>
  <si>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</si>
  <si>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</si>
  <si>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</si>
  <si>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</si>
  <si>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</si>
  <si>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</si>
  <si>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</si>
  <si>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</si>
  <si>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</si>
  <si>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</si>
  <si>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</si>
  <si>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</si>
  <si>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</si>
  <si>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</si>
  <si>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</si>
  <si>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</si>
  <si>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</si>
  <si>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</si>
  <si>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</si>
  <si>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</si>
  <si>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</si>
  <si>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</si>
  <si>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</si>
  <si>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</si>
  <si>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</si>
  <si>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</si>
  <si>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</si>
  <si>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</si>
  <si>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</si>
  <si>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</si>
  <si>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</si>
  <si>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</si>
  <si>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</si>
  <si>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</si>
  <si>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</si>
  <si>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</si>
  <si>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</si>
  <si>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</si>
  <si>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</si>
  <si>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</si>
  <si>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</si>
  <si>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</si>
  <si>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</si>
  <si>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</si>
  <si>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</si>
  <si>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</si>
  <si>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</si>
  <si>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</si>
  <si>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</si>
  <si>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</si>
  <si>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</si>
  <si>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</si>
  <si>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</si>
  <si>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</si>
  <si>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</si>
  <si>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</si>
  <si>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</si>
  <si>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</si>
  <si>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</si>
  <si>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</si>
  <si>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</si>
  <si>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</si>
  <si>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</si>
  <si>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</si>
  <si>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</si>
  <si>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</si>
  <si>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</si>
  <si>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</si>
  <si>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</si>
  <si>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</si>
  <si>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</si>
  <si>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</si>
  <si>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</si>
  <si>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</si>
  <si>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</si>
  <si>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</si>
  <si>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</si>
  <si>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</si>
  <si>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</si>
  <si>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</si>
  <si>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</si>
  <si>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</si>
  <si>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</si>
  <si>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</si>
  <si>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</si>
  <si>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</si>
  <si>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</si>
  <si>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</si>
  <si>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</si>
  <si>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</si>
  <si>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</si>
  <si>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</si>
  <si>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</si>
  <si>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</si>
  <si>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</si>
  <si>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</si>
  <si>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</si>
  <si>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</si>
  <si>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</si>
  <si>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</si>
  <si>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</si>
  <si>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</si>
  <si>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</si>
  <si>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</si>
  <si>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</si>
  <si>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</si>
  <si>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</si>
  <si>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</si>
  <si>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</si>
  <si>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</si>
  <si>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</si>
  <si>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</si>
  <si>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</si>
  <si>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</si>
  <si>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</si>
  <si>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</si>
  <si>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</si>
  <si>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</si>
  <si>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</si>
  <si>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</si>
  <si>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</si>
  <si>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</si>
  <si>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</si>
  <si>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</si>
  <si>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</si>
  <si>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</si>
  <si>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</si>
  <si>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</si>
  <si>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</si>
  <si>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</si>
  <si>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</si>
  <si>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</si>
  <si>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</si>
  <si>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</si>
  <si>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</si>
  <si>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</si>
  <si>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</si>
  <si>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</si>
  <si>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</si>
  <si>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</si>
  <si>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</si>
  <si>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</si>
  <si>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</si>
  <si>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</si>
  <si>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</si>
  <si>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</si>
  <si>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</si>
  <si>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</si>
  <si>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</si>
  <si>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</si>
  <si>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</si>
  <si>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</si>
  <si>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</si>
  <si>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</si>
  <si>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</si>
  <si>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</si>
  <si>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</si>
  <si>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</si>
  <si>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</si>
  <si>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</si>
  <si>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</si>
  <si>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</si>
  <si>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</si>
  <si>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</si>
  <si>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</si>
  <si>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</si>
  <si>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</si>
  <si>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</si>
  <si>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</si>
  <si>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</si>
  <si>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</si>
  <si>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</si>
  <si>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</si>
  <si>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</si>
  <si>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</si>
  <si>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</si>
  <si>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</si>
  <si>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</si>
  <si>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</si>
  <si>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</si>
  <si>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</si>
  <si>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</si>
  <si>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</si>
  <si>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</si>
  <si>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</si>
  <si>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</si>
  <si>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</si>
  <si>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</si>
  <si>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</si>
  <si>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</si>
  <si>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</si>
  <si>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</si>
  <si>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</si>
  <si>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</si>
  <si>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</si>
  <si>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</si>
  <si>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</si>
  <si>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</si>
  <si>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</si>
  <si>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</si>
  <si>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</si>
  <si>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</si>
  <si>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</si>
  <si>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</si>
  <si>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</si>
  <si>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</si>
  <si>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</si>
  <si>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</si>
  <si>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</si>
  <si>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</si>
  <si>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</si>
  <si>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</si>
  <si>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</si>
  <si>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</si>
  <si>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</si>
  <si>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</si>
  <si>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</si>
  <si>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</si>
  <si>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</si>
  <si>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</si>
  <si>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</si>
  <si>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</si>
  <si>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</si>
  <si>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</si>
  <si>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</si>
  <si>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</si>
  <si>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</si>
  <si>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</si>
  <si>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</si>
  <si>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</si>
  <si>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</si>
  <si>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</si>
  <si>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</si>
  <si>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</si>
  <si>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</si>
  <si>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</si>
  <si>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</si>
  <si>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</si>
  <si>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</si>
  <si>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</si>
  <si>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</si>
  <si>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</si>
  <si>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</si>
  <si>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</si>
  <si>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</si>
  <si>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</si>
  <si>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</si>
  <si>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</si>
  <si>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</si>
  <si>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</si>
  <si>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</si>
  <si>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</si>
  <si>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</si>
  <si>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</si>
  <si>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</si>
  <si>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</si>
  <si>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</si>
  <si>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</si>
  <si>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</si>
  <si>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</si>
  <si>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</si>
  <si>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</si>
  <si>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</si>
  <si>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</si>
  <si>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</si>
  <si>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</si>
  <si>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</si>
  <si>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</si>
  <si>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</si>
  <si>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</si>
  <si>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</si>
  <si>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</si>
  <si>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</si>
  <si>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</si>
  <si>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</si>
  <si>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</si>
  <si>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</si>
  <si>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</si>
  <si>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</si>
  <si>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</si>
  <si>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</si>
  <si>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</si>
  <si>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</si>
  <si>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</si>
  <si>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</si>
  <si>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</si>
  <si>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</si>
  <si>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</si>
  <si>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</si>
  <si>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</si>
  <si>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</si>
  <si>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</si>
  <si>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</si>
  <si>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</si>
  <si>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</si>
  <si>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</si>
  <si>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</si>
  <si>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</si>
  <si>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</si>
  <si>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</si>
  <si>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</si>
  <si>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</si>
  <si>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</si>
  <si>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</si>
  <si>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</si>
  <si>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</si>
  <si>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</si>
  <si>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</si>
  <si>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</si>
  <si>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</si>
  <si>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</si>
  <si>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</si>
  <si>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</si>
  <si>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</si>
  <si>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</si>
  <si>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</si>
  <si>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</si>
  <si>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</si>
  <si>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</si>
  <si>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</si>
  <si>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</si>
  <si>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</si>
  <si>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</si>
  <si>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</si>
  <si>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</si>
  <si>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</si>
  <si>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</si>
  <si>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</si>
  <si>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</si>
  <si>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</si>
  <si>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</si>
  <si>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</si>
  <si>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</si>
  <si>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</si>
  <si>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</si>
  <si>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</si>
  <si>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</si>
  <si>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</si>
  <si>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</si>
  <si>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</si>
  <si>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</si>
  <si>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</si>
  <si>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</si>
  <si>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</si>
  <si>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</si>
  <si>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</si>
  <si>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</si>
  <si>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</si>
  <si>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</si>
  <si>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</si>
  <si>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</si>
  <si>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</si>
  <si>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</si>
  <si>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</si>
  <si>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</si>
  <si>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</si>
  <si>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</si>
  <si>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</si>
  <si>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</si>
  <si>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</si>
  <si>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</si>
  <si>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</si>
  <si>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</si>
  <si>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</si>
  <si>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</si>
  <si>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</si>
  <si>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</si>
  <si>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</si>
  <si>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</si>
  <si>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</si>
  <si>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</si>
  <si>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</si>
  <si>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</si>
  <si>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</si>
  <si>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</si>
  <si>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</si>
  <si>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</si>
  <si>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</si>
  <si>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</si>
  <si>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</si>
  <si>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</si>
  <si>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</si>
  <si>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</si>
  <si>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</si>
  <si>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</si>
  <si>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</si>
  <si>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</si>
  <si>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</si>
  <si>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</si>
  <si>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</si>
  <si>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</si>
  <si>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</si>
  <si>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</si>
  <si>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</si>
  <si>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</si>
  <si>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</si>
  <si>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</si>
  <si>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</si>
  <si>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</si>
  <si>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</si>
  <si>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</si>
  <si>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</si>
  <si>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</si>
  <si>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</si>
  <si>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</si>
  <si>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</si>
  <si>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</si>
  <si>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</si>
  <si>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</si>
  <si>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</si>
  <si>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</si>
  <si>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</si>
  <si>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</si>
  <si>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</si>
  <si>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</si>
  <si>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</si>
  <si>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</si>
  <si>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</si>
  <si>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</si>
  <si>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</si>
  <si>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</si>
  <si>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</si>
  <si>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</si>
  <si>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</si>
  <si>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</si>
  <si>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</si>
  <si>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</si>
  <si>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</si>
  <si>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</si>
  <si>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</si>
  <si>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</si>
  <si>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</si>
  <si>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</si>
  <si>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</si>
  <si>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</si>
  <si>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</si>
  <si>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</si>
  <si>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</si>
  <si>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</si>
  <si>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</si>
  <si>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</si>
  <si>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</si>
  <si>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</si>
  <si>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</si>
  <si>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</si>
  <si>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</si>
  <si>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</si>
  <si>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</si>
  <si>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</si>
  <si>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</si>
  <si>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</si>
  <si>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</si>
  <si>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</si>
  <si>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</si>
  <si>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</si>
  <si>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</si>
  <si>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</si>
  <si>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</si>
  <si>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</si>
  <si>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</si>
  <si>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</si>
  <si>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</si>
  <si>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</si>
  <si>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</si>
  <si>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</si>
  <si>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</si>
  <si>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</si>
  <si>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</si>
  <si>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</si>
  <si>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</si>
  <si>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</si>
  <si>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</si>
  <si>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</si>
  <si>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</si>
  <si>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</si>
  <si>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</si>
  <si>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</si>
  <si>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</si>
  <si>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</si>
  <si>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</si>
  <si>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</si>
  <si>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</si>
  <si>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</si>
  <si>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</si>
  <si>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</si>
  <si>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</si>
  <si>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</si>
  <si>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</si>
  <si>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</si>
  <si>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</si>
  <si>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</si>
  <si>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</si>
  <si>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</si>
  <si>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</si>
  <si>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</si>
  <si>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</si>
  <si>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</si>
  <si>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</si>
  <si>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</si>
  <si>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</si>
  <si>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</si>
  <si>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</si>
  <si>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</si>
  <si>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</si>
  <si>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</si>
  <si>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</si>
  <si>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</si>
  <si>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</si>
  <si>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</si>
  <si>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</si>
  <si>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</si>
  <si>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</si>
  <si>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</si>
  <si>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</si>
  <si>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</si>
  <si>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</si>
  <si>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</si>
  <si>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</si>
  <si>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</si>
  <si>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</si>
  <si>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</si>
  <si>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</si>
  <si>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</si>
  <si>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</si>
  <si>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</si>
  <si>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</si>
  <si>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</si>
  <si>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</si>
  <si>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</si>
  <si>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</si>
  <si>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</si>
  <si>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</si>
  <si>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</si>
  <si>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</si>
  <si>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</si>
  <si>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</si>
  <si>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</si>
  <si>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</si>
  <si>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</si>
  <si>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</si>
  <si>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</si>
  <si>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</si>
  <si>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</si>
  <si>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</si>
  <si>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</si>
  <si>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</si>
  <si>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</si>
  <si>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</si>
  <si>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</si>
  <si>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</si>
  <si>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</si>
  <si>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</si>
  <si>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</si>
  <si>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</si>
  <si>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</si>
  <si>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</si>
  <si>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</si>
  <si>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</si>
  <si>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</si>
  <si>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</si>
  <si>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</si>
  <si>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</si>
  <si>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</si>
  <si>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</si>
  <si>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</si>
  <si>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</si>
  <si>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</si>
  <si>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</si>
  <si>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</si>
  <si>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</si>
  <si>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</si>
  <si>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</si>
  <si>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</si>
  <si>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</si>
  <si>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</si>
  <si>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</si>
  <si>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</si>
  <si>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</si>
  <si>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</si>
  <si>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</si>
  <si>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</si>
  <si>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</si>
  <si>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</si>
  <si>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</si>
  <si>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</si>
  <si>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</si>
  <si>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</si>
  <si>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</si>
  <si>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</si>
  <si>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</si>
  <si>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</si>
  <si>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</si>
  <si>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</si>
  <si>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</si>
  <si>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</si>
  <si>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</si>
  <si>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</si>
  <si>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</si>
  <si>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</si>
  <si>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</si>
  <si>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</si>
  <si>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</si>
  <si>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</si>
  <si>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</si>
  <si>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</si>
  <si>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</si>
  <si>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</si>
  <si>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</si>
  <si>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</si>
  <si>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</si>
  <si>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</si>
  <si>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</si>
  <si>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</si>
  <si>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</si>
  <si>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</si>
  <si>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</si>
  <si>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</si>
  <si>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</si>
  <si>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</si>
  <si>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</si>
  <si>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</si>
  <si>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</si>
  <si>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</si>
  <si>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</si>
  <si>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</si>
  <si>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</si>
  <si>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</si>
  <si>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</si>
  <si>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</si>
  <si>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</si>
  <si>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</si>
  <si>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</si>
  <si>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</si>
  <si>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</si>
  <si>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</si>
  <si>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</si>
  <si>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</si>
  <si>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</si>
  <si>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</si>
  <si>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</si>
  <si>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</si>
  <si>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</si>
  <si>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</si>
  <si>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</si>
  <si>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</si>
  <si>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</si>
  <si>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</si>
  <si>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</si>
  <si>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</si>
  <si>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</si>
  <si>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</si>
  <si>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</si>
  <si>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</si>
  <si>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</si>
  <si>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</si>
  <si>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</si>
  <si>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</si>
  <si>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</si>
  <si>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</si>
  <si>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</si>
  <si>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</si>
  <si>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</si>
  <si>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</si>
  <si>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</si>
  <si>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</si>
  <si>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</si>
  <si>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</si>
  <si>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</si>
  <si>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</si>
  <si>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</si>
  <si>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</si>
  <si>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</si>
  <si>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</si>
  <si>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</si>
  <si>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</si>
  <si>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</si>
  <si>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</si>
  <si>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</si>
  <si>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</si>
  <si>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</si>
  <si>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</si>
  <si>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</si>
  <si>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</si>
  <si>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</si>
  <si>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</si>
  <si>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</si>
  <si>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</si>
  <si>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</si>
  <si>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</si>
  <si>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</si>
  <si>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</si>
  <si>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</si>
  <si>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</si>
  <si>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</si>
  <si>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</si>
  <si>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</si>
  <si>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</si>
  <si>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</si>
  <si>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</si>
  <si>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</si>
  <si>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</si>
  <si>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</si>
  <si>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</si>
  <si>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</si>
  <si>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</si>
  <si>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</si>
  <si>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</si>
  <si>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</si>
  <si>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</si>
  <si>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</si>
  <si>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</si>
  <si>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</si>
  <si>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</si>
  <si>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</si>
  <si>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</si>
  <si>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</si>
  <si>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</si>
  <si>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</si>
  <si>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</si>
  <si>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</si>
  <si>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</si>
  <si>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</si>
  <si>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</si>
  <si>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</si>
  <si>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</si>
  <si>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</si>
  <si>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</si>
  <si>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</si>
  <si>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</si>
  <si>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</si>
  <si>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</si>
  <si>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</si>
  <si>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</si>
  <si>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</si>
  <si>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</si>
  <si>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</si>
  <si>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</si>
  <si>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</si>
  <si>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</si>
  <si>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</si>
  <si>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</si>
  <si>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</si>
  <si>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</si>
  <si>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</si>
  <si>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</si>
  <si>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</si>
  <si>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</si>
  <si>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</si>
  <si>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</si>
  <si>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</si>
  <si>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</si>
  <si>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</si>
  <si>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</si>
  <si>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</si>
  <si>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</si>
  <si>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</si>
  <si>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</si>
  <si>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</si>
  <si>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</si>
  <si>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</si>
  <si>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</si>
  <si>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</si>
  <si>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</si>
  <si>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</si>
  <si>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</si>
  <si>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</si>
  <si>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</si>
  <si>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</si>
  <si>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</si>
  <si>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</si>
  <si>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</si>
  <si>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</si>
  <si>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</si>
  <si>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</si>
  <si>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</si>
  <si>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</si>
  <si>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</si>
  <si>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</si>
  <si>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</si>
  <si>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</si>
  <si>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</si>
  <si>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</si>
  <si>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</si>
  <si>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</si>
  <si>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</si>
  <si>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</si>
  <si>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</si>
  <si>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</si>
  <si>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</si>
  <si>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</si>
  <si>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</si>
  <si>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</si>
  <si>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</si>
  <si>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</si>
  <si>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</si>
  <si>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</si>
  <si>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</si>
  <si>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</si>
  <si>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</si>
  <si>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</si>
  <si>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</si>
  <si>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</si>
  <si>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</si>
  <si>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</si>
  <si>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</si>
  <si>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</si>
  <si>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</si>
  <si>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</si>
  <si>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</si>
  <si>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</si>
  <si>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</si>
  <si>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</si>
  <si>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</si>
  <si>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</si>
  <si>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</si>
  <si>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</si>
  <si>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</si>
  <si>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</si>
  <si>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</si>
  <si>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</si>
  <si>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</si>
  <si>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</si>
  <si>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</si>
  <si>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</si>
  <si>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</si>
  <si>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</si>
  <si>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</si>
  <si>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</si>
  <si>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</si>
  <si>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</si>
  <si>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</si>
  <si>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</si>
  <si>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</si>
  <si>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</si>
  <si>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</si>
  <si>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</si>
  <si>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</si>
  <si>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</si>
  <si>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</si>
  <si>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</si>
  <si>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</si>
  <si>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</si>
  <si>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</si>
  <si>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</si>
  <si>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</si>
  <si>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</si>
  <si>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</si>
  <si>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</si>
  <si>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</si>
  <si>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</si>
  <si>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</si>
  <si>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</si>
  <si>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</si>
  <si>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</si>
  <si>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</si>
  <si>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</si>
  <si>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</si>
  <si>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</si>
  <si>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</si>
  <si>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</si>
  <si>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</si>
  <si>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</si>
  <si>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</si>
  <si>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</si>
  <si>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</si>
  <si>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</si>
  <si>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</si>
  <si>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</si>
  <si>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</si>
  <si>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</si>
  <si>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</si>
  <si>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</si>
  <si>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</si>
  <si>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</si>
  <si>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</si>
  <si>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</si>
  <si>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</si>
  <si>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</si>
  <si>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</si>
  <si>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</si>
  <si>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</si>
  <si>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</si>
  <si>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</si>
  <si>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</si>
  <si>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</si>
  <si>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</si>
  <si>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</si>
  <si>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</si>
  <si>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</si>
  <si>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</si>
  <si>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</si>
  <si>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</si>
  <si>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</si>
  <si>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</si>
  <si>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</si>
  <si>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</si>
  <si>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</si>
  <si>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</si>
  <si>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</si>
  <si>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</si>
  <si>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</si>
  <si>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</si>
  <si>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</si>
  <si>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</si>
  <si>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</si>
  <si>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</si>
  <si>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</si>
  <si>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</si>
  <si>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</si>
  <si>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</si>
  <si>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</si>
  <si>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</si>
  <si>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</si>
  <si>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</si>
  <si>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</si>
  <si>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</si>
  <si>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</si>
  <si>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</si>
  <si>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</si>
  <si>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</si>
  <si>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</si>
  <si>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</si>
  <si>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</si>
  <si>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</si>
  <si>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</si>
  <si>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</si>
  <si>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</si>
  <si>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</si>
  <si>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</si>
  <si>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</si>
  <si>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</si>
  <si>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</si>
  <si>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</si>
  <si>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</si>
  <si>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</si>
  <si>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</si>
  <si>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</si>
  <si>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</si>
  <si>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</si>
  <si>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</si>
  <si>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</si>
  <si>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</si>
  <si>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</si>
  <si>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</si>
  <si>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</si>
  <si>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</si>
  <si>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</si>
  <si>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</si>
  <si>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</si>
  <si>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</si>
  <si>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</si>
  <si>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</si>
  <si>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</si>
  <si>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</si>
  <si>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</si>
  <si>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</si>
  <si>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</si>
  <si>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</si>
  <si>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</si>
  <si>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</si>
  <si>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</si>
  <si>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</si>
  <si>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</si>
  <si>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</si>
  <si>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</si>
  <si>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</si>
  <si>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</si>
  <si>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</si>
  <si>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</si>
  <si>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</si>
  <si>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</si>
  <si>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</si>
  <si>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</si>
  <si>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</si>
  <si>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</si>
  <si>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</si>
  <si>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</si>
  <si>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</si>
  <si>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</si>
  <si>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</si>
  <si>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</si>
  <si>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</si>
  <si>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</si>
  <si>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</si>
  <si>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</si>
  <si>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</si>
  <si>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</si>
  <si>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</si>
  <si>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</si>
  <si>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</si>
  <si>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</si>
  <si>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</si>
  <si>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</si>
  <si>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</si>
  <si>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</si>
  <si>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</si>
  <si>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</si>
  <si>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</si>
  <si>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</si>
  <si>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</si>
  <si>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</si>
  <si>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</si>
  <si>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</si>
  <si>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</si>
  <si>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</si>
  <si>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</si>
  <si>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</si>
  <si>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</si>
  <si>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</si>
  <si>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</si>
  <si>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</si>
  <si>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</si>
  <si>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</si>
  <si>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</si>
  <si>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</si>
  <si>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</si>
  <si>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</si>
  <si>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</si>
  <si>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</si>
  <si>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</si>
  <si>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</si>
  <si>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</si>
  <si>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</si>
  <si>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</si>
  <si>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</si>
  <si>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</si>
  <si>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</si>
  <si>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</si>
  <si>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</si>
  <si>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</si>
  <si>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</si>
  <si>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</si>
  <si>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</si>
  <si>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</si>
  <si>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</si>
  <si>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</si>
  <si>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</si>
  <si>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</si>
  <si>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</si>
  <si>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</si>
  <si>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</si>
  <si>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</si>
  <si>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</si>
  <si>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</si>
  <si>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</si>
  <si>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</si>
  <si>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</si>
  <si>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</si>
  <si>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</si>
  <si>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</si>
  <si>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</si>
  <si>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</si>
  <si>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</si>
  <si>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</si>
  <si>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</si>
  <si>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</si>
  <si>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</si>
  <si>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</si>
  <si>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</si>
  <si>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</si>
  <si>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</si>
  <si>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</si>
  <si>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</si>
  <si>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</si>
  <si>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</si>
  <si>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</si>
  <si>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</si>
  <si>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</si>
  <si>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</si>
  <si>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</si>
  <si>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</si>
  <si>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</si>
  <si>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</si>
  <si>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</si>
  <si>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</si>
  <si>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</si>
  <si>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</si>
  <si>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</si>
  <si>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</si>
  <si>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</si>
  <si>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</si>
  <si>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</si>
  <si>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</si>
  <si>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</si>
  <si>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</si>
  <si>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</si>
  <si>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</si>
  <si>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</si>
  <si>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</si>
  <si>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</si>
  <si>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</si>
  <si>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</si>
  <si>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</si>
  <si>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</si>
  <si>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</si>
  <si>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</si>
  <si>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</si>
  <si>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</si>
  <si>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</si>
  <si>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</si>
  <si>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</si>
  <si>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</si>
  <si>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</si>
  <si>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</si>
  <si>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</si>
  <si>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</si>
  <si>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</si>
  <si>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</si>
  <si>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</si>
  <si>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</si>
  <si>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</si>
  <si>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</si>
  <si>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</si>
  <si>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</si>
  <si>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</si>
  <si>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</si>
  <si>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</si>
  <si>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</si>
  <si>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</si>
  <si>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</si>
  <si>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</si>
  <si>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</si>
  <si>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</si>
  <si>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</si>
  <si>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</si>
  <si>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</si>
  <si>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</si>
  <si>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</si>
  <si>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</si>
  <si>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</si>
  <si>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</si>
  <si>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</si>
  <si>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</si>
  <si>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</si>
  <si>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</si>
  <si>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</si>
  <si>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</si>
  <si>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</si>
  <si>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</si>
  <si>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</si>
  <si>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</si>
  <si>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</si>
  <si>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</si>
  <si>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</si>
  <si>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</si>
  <si>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</si>
  <si>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</si>
  <si>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</si>
  <si>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</si>
  <si>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</si>
  <si>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</si>
  <si>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</si>
  <si>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</si>
  <si>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</si>
  <si>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</si>
  <si>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</si>
  <si>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</si>
  <si>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</si>
  <si>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</si>
  <si>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</si>
  <si>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</si>
  <si>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</si>
  <si>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</si>
  <si>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</si>
  <si>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</si>
  <si>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</si>
  <si>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</si>
  <si>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</si>
  <si>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</si>
  <si>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</si>
  <si>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</si>
  <si>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</si>
  <si>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</si>
  <si>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</si>
  <si>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</si>
  <si>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</si>
  <si>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</si>
  <si>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</si>
  <si>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</si>
  <si>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</si>
  <si>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</si>
  <si>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</si>
  <si>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</si>
  <si>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</si>
  <si>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</si>
  <si>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</si>
  <si>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</si>
  <si>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</si>
  <si>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</si>
  <si>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</si>
  <si>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</si>
  <si>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</si>
  <si>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</si>
  <si>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</si>
  <si>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</si>
  <si>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</si>
  <si>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</si>
  <si>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</si>
  <si>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</si>
  <si>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</si>
  <si>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</si>
  <si>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</si>
  <si>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</si>
  <si>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</si>
  <si>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</si>
  <si>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</si>
  <si>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</si>
  <si>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</si>
  <si>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</si>
  <si>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</si>
  <si>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</si>
  <si>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</si>
  <si>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</si>
  <si>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</si>
  <si>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</si>
  <si>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</si>
  <si>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</si>
  <si>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</si>
  <si>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</si>
  <si>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</si>
  <si>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</si>
  <si>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</si>
  <si>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</si>
  <si>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</si>
  <si>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</si>
  <si>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</si>
  <si>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</si>
  <si>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</si>
  <si>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</si>
  <si>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</si>
  <si>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</si>
  <si>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</si>
  <si>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</si>
  <si>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</si>
  <si>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</si>
  <si>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</si>
  <si>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</si>
  <si>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</si>
  <si>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</si>
  <si>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</si>
  <si>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</si>
  <si>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</si>
  <si>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</si>
  <si>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</si>
  <si>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</si>
  <si>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</si>
  <si>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</si>
  <si>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</si>
  <si>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</si>
  <si>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</si>
  <si>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</si>
  <si>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</si>
  <si>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</si>
  <si>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</si>
  <si>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</si>
  <si>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</si>
  <si>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</si>
  <si>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</si>
  <si>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</si>
  <si>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</si>
  <si>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</si>
  <si>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</si>
  <si>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</si>
  <si>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</si>
  <si>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</si>
  <si>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</si>
  <si>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</si>
  <si>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</si>
  <si>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</si>
  <si>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</si>
  <si>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</si>
  <si>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</si>
  <si>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</si>
  <si>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</si>
  <si>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</si>
  <si>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</si>
  <si>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</si>
  <si>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</si>
  <si>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</si>
  <si>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</si>
  <si>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</si>
  <si>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</si>
  <si>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</si>
  <si>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</si>
  <si>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</si>
  <si>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</si>
  <si>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</si>
  <si>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</si>
  <si>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</si>
  <si>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</si>
  <si>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</si>
  <si>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</si>
  <si>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</si>
  <si>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</si>
  <si>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</si>
  <si>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</si>
  <si>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</si>
  <si>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</si>
  <si>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</si>
  <si>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</si>
  <si>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</si>
  <si>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</si>
  <si>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</si>
  <si>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</si>
  <si>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</si>
  <si>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</si>
  <si>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</si>
  <si>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</si>
  <si>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</si>
  <si>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</si>
  <si>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</si>
  <si>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</si>
  <si>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</si>
  <si>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</si>
  <si>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</si>
  <si>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</si>
  <si>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</si>
  <si>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</si>
  <si>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</si>
  <si>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</si>
  <si>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</si>
  <si>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</si>
  <si>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</si>
  <si>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</si>
  <si>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</si>
  <si>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</si>
  <si>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</si>
  <si>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</si>
  <si>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</si>
  <si>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</si>
  <si>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</si>
  <si>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</si>
  <si>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</si>
  <si>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</si>
  <si>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</si>
  <si>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</si>
  <si>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</si>
  <si>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</si>
  <si>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</si>
  <si>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</si>
  <si>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</si>
  <si>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</si>
  <si>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</si>
  <si>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</si>
  <si>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</si>
  <si>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</si>
  <si>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</si>
  <si>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</si>
  <si>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</si>
  <si>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</si>
  <si>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</si>
  <si>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</si>
  <si>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</si>
  <si>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</si>
  <si>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</si>
  <si>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</si>
  <si>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</si>
  <si>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</si>
  <si>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</si>
  <si>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</si>
  <si>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</si>
  <si>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</si>
  <si>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</si>
  <si>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</si>
  <si>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</si>
  <si>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</si>
  <si>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</si>
  <si>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</si>
  <si>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</si>
  <si>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</si>
  <si>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</si>
  <si>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</si>
  <si>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</si>
  <si>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</si>
  <si>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</si>
  <si>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</si>
  <si>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</si>
  <si>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</si>
  <si>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</si>
  <si>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</si>
  <si>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</si>
  <si>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</si>
  <si>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</si>
  <si>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</si>
  <si>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</si>
  <si>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</si>
  <si>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</si>
  <si>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</si>
  <si>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</si>
  <si>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</si>
  <si>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</si>
  <si>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</si>
  <si>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</si>
  <si>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</si>
  <si>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</si>
  <si>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</si>
  <si>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</si>
  <si>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</si>
  <si>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</si>
  <si>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</si>
  <si>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</si>
  <si>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</si>
  <si>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</si>
  <si>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</si>
  <si>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</si>
  <si>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</si>
  <si>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</si>
  <si>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</si>
  <si>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</si>
  <si>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</si>
  <si>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</si>
  <si>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</si>
  <si>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</si>
  <si>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</si>
  <si>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</si>
  <si>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</si>
  <si>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</si>
  <si>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</si>
  <si>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</si>
  <si>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</si>
  <si>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</si>
  <si>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</si>
  <si>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</si>
  <si>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</si>
  <si>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</si>
  <si>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</si>
  <si>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</si>
  <si>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</si>
  <si>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</si>
  <si>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</si>
  <si>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</si>
  <si>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</si>
  <si>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</si>
  <si>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</si>
  <si>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</si>
  <si>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</si>
  <si>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</si>
  <si>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</si>
  <si>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</si>
  <si>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</si>
  <si>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</si>
  <si>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</si>
  <si>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</si>
  <si>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</si>
  <si>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</si>
  <si>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</si>
  <si>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</si>
  <si>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</si>
  <si>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</si>
  <si>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</si>
  <si>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</si>
  <si>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</si>
  <si>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</si>
  <si>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</si>
  <si>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</si>
  <si>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</si>
  <si>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</si>
  <si>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</si>
  <si>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</si>
  <si>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</si>
  <si>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</si>
  <si>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</si>
  <si>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</si>
  <si>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</si>
  <si>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</si>
  <si>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</si>
  <si>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</si>
  <si>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</si>
  <si>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</si>
  <si>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</si>
  <si>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</si>
  <si>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</si>
  <si>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</si>
  <si>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</si>
  <si>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</si>
  <si>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</si>
  <si>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</si>
  <si>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</si>
  <si>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</si>
  <si>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</si>
  <si>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</si>
  <si>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</si>
  <si>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</si>
  <si>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</si>
  <si>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</si>
  <si>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</si>
  <si>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</si>
  <si>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</si>
  <si>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</si>
  <si>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</si>
  <si>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</si>
  <si>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</si>
  <si>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</si>
  <si>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</si>
  <si>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</si>
  <si>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</si>
  <si>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</si>
  <si>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</si>
  <si>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</si>
  <si>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</si>
  <si>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</si>
  <si>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</si>
  <si>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</si>
  <si>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</si>
  <si>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</si>
  <si>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</si>
  <si>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</si>
  <si>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</si>
  <si>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</si>
  <si>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</si>
  <si>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</si>
  <si>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</si>
  <si>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</si>
  <si>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</si>
  <si>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</si>
  <si>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</si>
  <si>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</si>
  <si>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</si>
  <si>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</si>
  <si>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</si>
  <si>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</si>
  <si>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</si>
  <si>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</si>
  <si>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</si>
  <si>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</si>
  <si>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</si>
  <si>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</si>
  <si>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</si>
  <si>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</si>
  <si>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</si>
  <si>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</si>
  <si>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</si>
  <si>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</si>
  <si>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</si>
  <si>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</si>
  <si>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</si>
  <si>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</si>
  <si>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</si>
  <si>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</si>
  <si>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</si>
  <si>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</si>
  <si>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</si>
  <si>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</si>
  <si>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</si>
  <si>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</si>
  <si>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</si>
  <si>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</si>
  <si>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</si>
  <si>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</si>
  <si>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</si>
  <si>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</si>
  <si>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</si>
  <si>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</si>
  <si>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</si>
  <si>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</si>
  <si>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</si>
  <si>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</si>
  <si>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</si>
  <si>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</si>
  <si>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</si>
  <si>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</si>
  <si>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</si>
  <si>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</si>
  <si>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</si>
  <si>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</si>
  <si>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</si>
  <si>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</si>
  <si>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</si>
  <si>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</si>
  <si>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</si>
  <si>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</si>
  <si>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</si>
  <si>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</si>
  <si>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</si>
  <si>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</si>
  <si>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</si>
  <si>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</si>
  <si>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</si>
  <si>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</si>
  <si>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</si>
  <si>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</si>
  <si>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</si>
  <si>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</si>
  <si>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</si>
  <si>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</si>
  <si>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</si>
  <si>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</si>
  <si>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</si>
  <si>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</si>
  <si>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</si>
  <si>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</si>
  <si>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</si>
  <si>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</si>
  <si>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</si>
  <si>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</si>
  <si>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</si>
  <si>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</si>
  <si>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</si>
  <si>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</si>
  <si>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</si>
  <si>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</si>
  <si>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</si>
  <si>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</si>
  <si>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</si>
  <si>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</si>
  <si>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</si>
  <si>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</si>
  <si>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</si>
  <si>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</si>
  <si>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</si>
  <si>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</si>
  <si>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</si>
  <si>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</si>
  <si>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</si>
  <si>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</si>
  <si>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</si>
  <si>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</si>
  <si>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</si>
  <si>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</si>
  <si>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</si>
  <si>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</si>
  <si>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</si>
  <si>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</si>
  <si>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</si>
  <si>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</si>
  <si>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</si>
  <si>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</si>
  <si>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</si>
  <si>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</si>
  <si>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</si>
  <si>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</si>
  <si>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</si>
  <si>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</si>
  <si>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</si>
  <si>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</si>
  <si>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</si>
  <si>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</si>
  <si>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</si>
  <si>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</si>
  <si>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</si>
  <si>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</si>
  <si>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</si>
  <si>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</si>
  <si>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</si>
  <si>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</si>
  <si>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</si>
  <si>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</si>
  <si>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</si>
  <si>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</si>
  <si>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</si>
  <si>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</si>
  <si>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</si>
  <si>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</si>
  <si>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</si>
  <si>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</si>
  <si>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</si>
  <si>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</si>
  <si>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</si>
  <si>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</si>
  <si>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</si>
  <si>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</si>
  <si>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</si>
  <si>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</si>
  <si>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</si>
  <si>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</si>
  <si>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</si>
  <si>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</si>
  <si>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</si>
  <si>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</si>
  <si>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</si>
  <si>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</si>
  <si>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</si>
  <si>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</si>
  <si>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</si>
  <si>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</si>
  <si>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</si>
  <si>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</si>
  <si>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</si>
  <si>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</si>
  <si>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</si>
  <si>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</si>
  <si>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</si>
  <si>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</si>
  <si>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</si>
  <si>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</si>
  <si>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</si>
  <si>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</si>
  <si>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</si>
  <si>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</si>
  <si>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</si>
  <si>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</si>
  <si>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</si>
  <si>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</si>
  <si>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</si>
  <si>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</si>
  <si>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</si>
  <si>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</si>
  <si>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</si>
  <si>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</si>
  <si>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</si>
  <si>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</si>
  <si>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</si>
  <si>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</si>
  <si>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</si>
  <si>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</si>
  <si>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</si>
  <si>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</si>
  <si>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</si>
  <si>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</si>
  <si>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</si>
  <si>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</si>
  <si>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</si>
  <si>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</si>
  <si>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</si>
  <si>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</si>
  <si>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</si>
  <si>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</si>
  <si>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</si>
  <si>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</si>
  <si>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</si>
  <si>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</si>
  <si>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</si>
  <si>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</si>
  <si>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</si>
  <si>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</si>
  <si>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</si>
  <si>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</si>
  <si>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</si>
  <si>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</si>
  <si>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</si>
  <si>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</si>
  <si>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</si>
  <si>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</si>
  <si>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</si>
  <si>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</si>
  <si>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</si>
  <si>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</si>
  <si>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</si>
  <si>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</si>
  <si>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</si>
  <si>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</si>
  <si>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</si>
  <si>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</si>
  <si>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</si>
  <si>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</si>
  <si>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</si>
  <si>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</si>
  <si>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</si>
  <si>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</si>
  <si>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</si>
  <si>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</si>
  <si>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</si>
  <si>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</si>
  <si>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</si>
  <si>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</si>
  <si>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</si>
  <si>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</si>
  <si>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</si>
  <si>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</si>
  <si>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</si>
  <si>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</si>
  <si>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</si>
  <si>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</si>
  <si>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</si>
  <si>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</si>
  <si>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</si>
  <si>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</si>
  <si>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</si>
  <si>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</si>
  <si>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</si>
  <si>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</si>
  <si>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</si>
  <si>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</si>
  <si>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</si>
  <si>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</si>
  <si>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</si>
  <si>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</si>
  <si>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</si>
  <si>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</si>
  <si>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</si>
  <si>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</si>
  <si>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</si>
  <si>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</si>
  <si>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</si>
  <si>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</si>
  <si>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</si>
  <si>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</si>
  <si>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</si>
  <si>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</si>
  <si>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</si>
  <si>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</si>
  <si>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</si>
  <si>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</si>
  <si>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</si>
  <si>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</si>
  <si>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</si>
  <si>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</si>
  <si>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</si>
  <si>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</si>
  <si>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</si>
  <si>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</si>
  <si>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</si>
  <si>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</si>
  <si>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</si>
  <si>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</si>
  <si>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</si>
  <si>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</si>
  <si>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</si>
  <si>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</si>
  <si>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</si>
  <si>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</si>
  <si>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</si>
  <si>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</si>
  <si>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</si>
  <si>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</si>
  <si>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</si>
  <si>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</si>
  <si>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</si>
  <si>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</si>
  <si>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</si>
  <si>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</si>
  <si>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</si>
  <si>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</si>
  <si>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</si>
  <si>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</si>
  <si>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</si>
  <si>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</si>
  <si>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</si>
  <si>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</si>
  <si>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</si>
  <si>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</si>
  <si>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</si>
  <si>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</si>
  <si>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</si>
  <si>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</si>
  <si>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</si>
  <si>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</si>
  <si>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</si>
  <si>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</si>
  <si>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</si>
  <si>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</si>
  <si>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</si>
  <si>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</si>
  <si>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</si>
  <si>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</si>
  <si>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</si>
  <si>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</si>
  <si>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</si>
  <si>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</si>
  <si>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</si>
  <si>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</si>
  <si>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</si>
  <si>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</si>
  <si>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</si>
  <si>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</si>
  <si>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</si>
  <si>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</si>
  <si>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</si>
  <si>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</si>
  <si>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</si>
  <si>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</si>
  <si>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</si>
  <si>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</si>
  <si>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</si>
  <si>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</si>
  <si>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</si>
  <si>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</si>
  <si>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</si>
  <si>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</si>
  <si>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</si>
  <si>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</si>
  <si>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</si>
  <si>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</si>
  <si>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</si>
  <si>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</si>
  <si>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</si>
  <si>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</si>
  <si>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</si>
  <si>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</si>
  <si>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</si>
  <si>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</si>
  <si>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</si>
  <si>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</si>
  <si>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</si>
  <si>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</si>
  <si>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</si>
  <si>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</si>
  <si>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</si>
  <si>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</si>
  <si>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</si>
  <si>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</si>
  <si>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</si>
  <si>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</si>
  <si>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</si>
  <si>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</si>
  <si>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</si>
  <si>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</si>
  <si>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</si>
  <si>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</si>
  <si>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</si>
  <si>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</si>
  <si>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</si>
  <si>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</si>
  <si>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</si>
  <si>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</si>
  <si>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</si>
  <si>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</si>
  <si>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</si>
  <si>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</si>
  <si>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</si>
  <si>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</si>
  <si>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</si>
  <si>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</si>
  <si>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</si>
  <si>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</si>
  <si>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</si>
  <si>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</si>
  <si>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</si>
  <si>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</si>
  <si>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</si>
  <si>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</si>
  <si>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</si>
  <si>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</si>
  <si>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</si>
  <si>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</si>
  <si>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</si>
  <si>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</si>
  <si>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</si>
  <si>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</si>
  <si>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</si>
  <si>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</si>
  <si>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</si>
  <si>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</si>
  <si>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</si>
  <si>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</si>
  <si>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</si>
  <si>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</si>
  <si>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</si>
  <si>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</si>
  <si>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</si>
  <si>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</si>
  <si>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</si>
  <si>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</si>
  <si>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</si>
  <si>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</si>
  <si>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</si>
  <si>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</si>
  <si>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</si>
  <si>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</si>
  <si>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</si>
  <si>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</si>
  <si>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</si>
  <si>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</si>
  <si>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</si>
  <si>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</si>
  <si>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</si>
  <si>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</si>
  <si>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</si>
  <si>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</si>
  <si>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</si>
  <si>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</si>
  <si>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</si>
  <si>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</si>
  <si>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</si>
  <si>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</si>
  <si>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</si>
  <si>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</si>
  <si>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</si>
  <si>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</si>
  <si>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</si>
  <si>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</si>
  <si>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</si>
  <si>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</si>
  <si>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</si>
  <si>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</si>
  <si>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</si>
  <si>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</si>
  <si>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</si>
  <si>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</si>
  <si>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</si>
  <si>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</si>
  <si>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</si>
  <si>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</si>
  <si>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</si>
  <si>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</si>
  <si>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</si>
  <si>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</si>
  <si>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</si>
  <si>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</si>
  <si>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</si>
  <si>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</si>
  <si>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</si>
  <si>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</si>
  <si>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</si>
  <si>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</si>
  <si>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</si>
  <si>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</si>
  <si>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</si>
  <si>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</si>
  <si>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</si>
  <si>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</si>
  <si>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</si>
  <si>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</si>
  <si>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</si>
  <si>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</si>
  <si>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</si>
  <si>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</si>
  <si>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</si>
  <si>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</si>
  <si>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</si>
  <si>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</si>
  <si>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</si>
  <si>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</si>
  <si>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</si>
  <si>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</si>
  <si>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</si>
  <si>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</si>
  <si>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</si>
  <si>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</si>
  <si>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</si>
  <si>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</si>
  <si>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</si>
  <si>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</si>
  <si>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</si>
  <si>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</si>
  <si>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</si>
  <si>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</si>
  <si>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</si>
  <si>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</si>
  <si>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</si>
  <si>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</si>
  <si>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</si>
  <si>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</si>
  <si>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</si>
  <si>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</si>
  <si>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</si>
  <si>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</si>
  <si>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</si>
  <si>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</si>
  <si>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</si>
  <si>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</si>
  <si>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</si>
  <si>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</si>
  <si>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</si>
  <si>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</si>
  <si>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</si>
  <si>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</si>
  <si>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</si>
  <si>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</si>
  <si>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</si>
  <si>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</si>
  <si>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</si>
  <si>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</si>
  <si>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</si>
  <si>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</si>
  <si>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</si>
  <si>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</si>
  <si>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</si>
  <si>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</si>
  <si>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</si>
  <si>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</si>
  <si>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</si>
  <si>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</si>
  <si>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</si>
  <si>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</si>
  <si>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</si>
  <si>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</si>
  <si>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</si>
  <si>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</si>
  <si>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</si>
  <si>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</si>
  <si>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</si>
  <si>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</si>
  <si>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</si>
  <si>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</si>
  <si>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</si>
  <si>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</si>
  <si>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</si>
  <si>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</si>
  <si>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</si>
  <si>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</si>
  <si>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</si>
  <si>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</si>
  <si>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</si>
  <si>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</si>
  <si>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</si>
  <si>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</si>
  <si>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</si>
  <si>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</si>
  <si>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</si>
  <si>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</si>
  <si>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</si>
  <si>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</si>
  <si>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</si>
  <si>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</si>
  <si>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</si>
  <si>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</si>
  <si>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</si>
  <si>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</si>
  <si>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</si>
  <si>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</si>
  <si>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</si>
  <si>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</si>
  <si>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</si>
  <si>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</si>
  <si>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</si>
  <si>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</si>
  <si>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</si>
  <si>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</si>
  <si>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</si>
  <si>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</si>
  <si>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</si>
  <si>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</si>
  <si>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</si>
  <si>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</si>
  <si>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</si>
  <si>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</si>
  <si>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</si>
  <si>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</si>
  <si>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</si>
  <si>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</si>
  <si>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</si>
  <si>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</si>
  <si>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</si>
  <si>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</si>
  <si>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</si>
  <si>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</si>
  <si>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</si>
  <si>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</si>
  <si>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</si>
  <si>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</si>
  <si>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</si>
  <si>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</si>
  <si>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</si>
  <si>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</si>
  <si>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</si>
  <si>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</si>
  <si>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</si>
  <si>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</si>
  <si>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</si>
  <si>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</si>
  <si>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</si>
  <si>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</si>
  <si>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</si>
  <si>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</si>
  <si>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</si>
  <si>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</si>
  <si>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</si>
  <si>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</si>
  <si>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</si>
  <si>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</si>
  <si>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</si>
  <si>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</si>
  <si>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</si>
  <si>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</si>
  <si>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</si>
  <si>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</si>
  <si>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</si>
  <si>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</si>
  <si>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</si>
  <si>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</si>
  <si>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</si>
  <si>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</si>
  <si>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</si>
  <si>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</si>
  <si>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</si>
  <si>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</si>
  <si>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</si>
  <si>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</si>
  <si>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</si>
  <si>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</si>
  <si>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</si>
  <si>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</si>
  <si>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</si>
  <si>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</si>
  <si>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</si>
  <si>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</si>
  <si>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</si>
  <si>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</si>
  <si>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</si>
  <si>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</si>
  <si>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</si>
  <si>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</si>
  <si>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</si>
  <si>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</si>
  <si>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</si>
  <si>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</si>
  <si>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</si>
  <si>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</si>
  <si>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</si>
  <si>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</si>
  <si>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</si>
  <si>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</si>
  <si>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</si>
  <si>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</si>
  <si>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</si>
  <si>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</si>
  <si>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</si>
  <si>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</si>
  <si>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</si>
  <si>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</si>
  <si>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</si>
  <si>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</si>
  <si>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</si>
  <si>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</si>
  <si>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</si>
  <si>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</si>
  <si>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</si>
  <si>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</si>
  <si>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</si>
  <si>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</si>
  <si>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</si>
  <si>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</si>
  <si>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</si>
  <si>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</si>
  <si>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</si>
  <si>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</si>
  <si>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</si>
  <si>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</si>
  <si>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</si>
  <si>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</si>
  <si>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</si>
  <si>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</si>
  <si>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</si>
  <si>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</si>
  <si>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</si>
  <si>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</si>
  <si>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</si>
  <si>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</si>
  <si>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</si>
  <si>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</si>
  <si>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</si>
  <si>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</si>
  <si>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</si>
  <si>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</si>
  <si>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</si>
  <si>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</si>
  <si>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</si>
  <si>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</si>
  <si>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</si>
  <si>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</si>
  <si>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</si>
  <si>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</si>
  <si>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</si>
  <si>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</si>
  <si>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</si>
  <si>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</si>
  <si>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</si>
  <si>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</si>
  <si>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</si>
  <si>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</si>
  <si>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</si>
  <si>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</si>
  <si>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</si>
  <si>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</si>
  <si>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</si>
  <si>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</si>
  <si>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</si>
  <si>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</si>
  <si>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</si>
  <si>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</si>
  <si>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</si>
  <si>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</si>
  <si>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</si>
  <si>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</si>
  <si>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</si>
  <si>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</si>
  <si>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</si>
  <si>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</si>
  <si>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</si>
  <si>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</si>
  <si>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</si>
  <si>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</si>
  <si>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</si>
  <si>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</si>
  <si>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</si>
  <si>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</si>
  <si>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</si>
  <si>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</si>
  <si>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</si>
  <si>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</si>
  <si>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</si>
  <si>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</si>
  <si>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</si>
  <si>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</si>
  <si>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</si>
  <si>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</si>
  <si>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</si>
  <si>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</si>
  <si>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</si>
  <si>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</si>
  <si>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</si>
  <si>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</si>
  <si>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</si>
  <si>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</si>
  <si>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</si>
  <si>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</si>
  <si>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</si>
  <si>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</si>
  <si>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</si>
  <si>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</si>
  <si>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</si>
  <si>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</si>
  <si>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</si>
  <si>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</si>
  <si>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</si>
  <si>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</si>
  <si>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</si>
  <si>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</si>
  <si>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</si>
  <si>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</si>
  <si>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</si>
  <si>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</si>
  <si>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</si>
  <si>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</si>
  <si>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</si>
  <si>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</si>
  <si>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</si>
  <si>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</si>
  <si>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</si>
  <si>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</si>
  <si>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</si>
  <si>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</si>
  <si>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</si>
  <si>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</si>
  <si>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</si>
  <si>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</si>
  <si>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</si>
  <si>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</si>
  <si>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</si>
  <si>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</si>
  <si>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</si>
  <si>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</si>
  <si>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</si>
  <si>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</si>
  <si>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</si>
  <si>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</si>
  <si>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</si>
  <si>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</si>
  <si>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</si>
  <si>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</si>
  <si>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</si>
  <si>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</si>
  <si>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</si>
  <si>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</si>
  <si>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</si>
  <si>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</si>
  <si>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</si>
  <si>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</si>
  <si>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</si>
  <si>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</si>
  <si>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</si>
  <si>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</si>
  <si>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</si>
  <si>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</si>
  <si>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</si>
  <si>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</si>
  <si>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</si>
  <si>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</si>
  <si>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</si>
  <si>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</si>
  <si>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</si>
  <si>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</si>
  <si>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</si>
  <si>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</si>
  <si>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</si>
  <si>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</si>
  <si>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</si>
  <si>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</si>
  <si>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</si>
  <si>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</si>
  <si>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</si>
  <si>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</si>
  <si>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</si>
  <si>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</si>
  <si>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</si>
  <si>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</si>
  <si>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</si>
  <si>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</si>
  <si>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</si>
  <si>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</si>
  <si>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</si>
  <si>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</si>
  <si>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</si>
  <si>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</si>
  <si>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</si>
  <si>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</si>
  <si>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</si>
  <si>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</si>
  <si>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</si>
  <si>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</si>
  <si>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</si>
  <si>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</si>
  <si>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</si>
  <si>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</si>
  <si>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</si>
  <si>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</si>
  <si>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</si>
  <si>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</si>
  <si>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</si>
  <si>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</si>
  <si>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</si>
  <si>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</si>
  <si>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</si>
  <si>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</si>
  <si>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</si>
  <si>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</si>
  <si>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</si>
  <si>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</si>
  <si>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</si>
  <si>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</si>
  <si>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</si>
  <si>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</si>
  <si>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</si>
  <si>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</si>
  <si>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</si>
  <si>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</si>
  <si>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</si>
  <si>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</si>
  <si>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</si>
  <si>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</si>
  <si>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</si>
  <si>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</si>
  <si>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</si>
  <si>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</si>
  <si>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</si>
  <si>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</si>
  <si>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</si>
  <si>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</si>
  <si>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</si>
  <si>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</si>
  <si>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</si>
  <si>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</si>
  <si>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</si>
  <si>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</si>
  <si>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</si>
  <si>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</si>
  <si>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</si>
  <si>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</si>
  <si>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</si>
  <si>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</si>
  <si>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</si>
  <si>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</si>
  <si>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</si>
  <si>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</si>
  <si>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</si>
  <si>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</si>
  <si>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</si>
  <si>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</si>
  <si>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</si>
  <si>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</si>
  <si>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</si>
  <si>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</si>
  <si>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</si>
  <si>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</si>
  <si>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</si>
  <si>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</si>
  <si>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</si>
  <si>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</si>
  <si>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</si>
  <si>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</si>
  <si>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</si>
  <si>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</si>
  <si>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</si>
  <si>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</si>
  <si>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</si>
  <si>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</si>
  <si>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</si>
  <si>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</si>
  <si>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</si>
  <si>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</si>
  <si>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</si>
  <si>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</si>
  <si>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</si>
  <si>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</si>
  <si>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</si>
  <si>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</si>
  <si>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</si>
  <si>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</si>
  <si>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</si>
  <si>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</si>
  <si>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</si>
  <si>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</si>
  <si>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</si>
  <si>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</si>
  <si>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</si>
  <si>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</si>
  <si>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</si>
  <si>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</si>
  <si>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</si>
  <si>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</si>
  <si>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</si>
  <si>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</si>
  <si>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</si>
  <si>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</si>
  <si>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</si>
  <si>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</si>
  <si>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</si>
  <si>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</si>
  <si>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</si>
  <si>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</si>
  <si>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</si>
  <si>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</si>
  <si>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</si>
  <si>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</si>
  <si>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</si>
  <si>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</si>
  <si>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</si>
  <si>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</si>
  <si>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</si>
  <si>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</si>
  <si>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</si>
  <si>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</si>
  <si>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</si>
  <si>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</si>
  <si>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</si>
  <si>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</si>
  <si>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</si>
  <si>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</si>
  <si>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</si>
  <si>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</si>
  <si>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</si>
  <si>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</si>
  <si>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</si>
  <si>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</si>
  <si>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</si>
  <si>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</si>
  <si>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</si>
  <si>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</si>
  <si>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</si>
  <si>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</si>
  <si>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</si>
  <si>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</si>
  <si>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</si>
  <si>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</si>
  <si>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</si>
  <si>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</si>
  <si>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</si>
  <si>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</si>
  <si>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</si>
  <si>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</si>
  <si>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</si>
  <si>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</si>
  <si>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</si>
  <si>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</si>
  <si>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</si>
  <si>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</si>
  <si>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</si>
  <si>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</si>
  <si>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</si>
  <si>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</si>
  <si>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</si>
  <si>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</si>
  <si>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</si>
  <si>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</si>
  <si>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</si>
  <si>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</si>
  <si>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</si>
  <si>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</si>
  <si>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</si>
  <si>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</si>
  <si>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</si>
  <si>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</si>
  <si>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</si>
  <si>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</si>
  <si>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</si>
  <si>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</si>
  <si>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</si>
  <si>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</si>
  <si>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</si>
  <si>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</si>
  <si>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</si>
  <si>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</si>
  <si>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</si>
  <si>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</si>
  <si>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</si>
  <si>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</si>
  <si>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</si>
  <si>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</si>
  <si>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</si>
  <si>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</si>
  <si>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</si>
  <si>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</si>
  <si>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</si>
  <si>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</si>
  <si>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</si>
  <si>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</si>
  <si>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</si>
  <si>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</si>
  <si>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</si>
  <si>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</si>
  <si>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</si>
  <si>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</si>
  <si>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</si>
  <si>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</si>
  <si>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</si>
  <si>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</si>
  <si>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</si>
  <si>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</si>
  <si>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</si>
  <si>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</si>
  <si>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</si>
  <si>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</si>
  <si>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</si>
  <si>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</si>
  <si>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</si>
  <si>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</si>
  <si>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</si>
  <si>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</si>
  <si>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</si>
  <si>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</si>
  <si>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</si>
  <si>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</si>
  <si>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</si>
  <si>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</si>
  <si>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</si>
  <si>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</si>
  <si>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</si>
  <si>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</si>
  <si>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</si>
  <si>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</si>
  <si>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</si>
  <si>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</si>
  <si>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</si>
  <si>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</si>
  <si>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</si>
  <si>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</si>
  <si>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</si>
  <si>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</si>
  <si>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</si>
  <si>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</si>
  <si>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</si>
  <si>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</si>
  <si>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</si>
  <si>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</si>
  <si>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</si>
  <si>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</si>
  <si>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</si>
  <si>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</si>
  <si>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</si>
  <si>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</si>
  <si>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</si>
  <si>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</si>
  <si>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</si>
  <si>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</si>
  <si>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</si>
  <si>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</si>
  <si>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</si>
  <si>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</si>
  <si>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</si>
  <si>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</si>
  <si>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</si>
  <si>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</si>
  <si>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</si>
  <si>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</si>
  <si>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</si>
  <si>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</si>
  <si>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</si>
  <si>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</si>
  <si>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</si>
  <si>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</si>
  <si>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</si>
  <si>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</si>
  <si>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</si>
  <si>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</si>
  <si>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</si>
  <si>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</si>
  <si>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</si>
  <si>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</si>
  <si>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</si>
  <si>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</si>
  <si>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</si>
  <si>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</si>
  <si>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</si>
  <si>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</si>
  <si>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</si>
  <si>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</si>
  <si>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</si>
  <si>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</si>
  <si>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</si>
  <si>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</si>
  <si>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</si>
  <si>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</si>
  <si>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</si>
  <si>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</si>
  <si>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</si>
  <si>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</si>
  <si>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</si>
  <si>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</si>
  <si>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</si>
  <si>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</si>
  <si>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</si>
  <si>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</si>
  <si>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</si>
  <si>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</si>
  <si>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</si>
  <si>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</si>
  <si>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</si>
  <si>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</si>
  <si>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</si>
  <si>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</si>
  <si>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</si>
  <si>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</si>
  <si>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</si>
  <si>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</si>
  <si>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</si>
  <si>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</si>
  <si>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</si>
  <si>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</si>
  <si>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</si>
  <si>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</si>
  <si>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</si>
  <si>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</si>
  <si>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</si>
  <si>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</si>
  <si>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</si>
  <si>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</si>
  <si>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</si>
  <si>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</si>
  <si>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</si>
  <si>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</si>
  <si>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</si>
  <si>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</si>
  <si>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</si>
  <si>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</si>
  <si>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</si>
  <si>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</si>
  <si>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</si>
  <si>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</si>
  <si>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</si>
  <si>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</si>
  <si>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</si>
  <si>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</si>
  <si>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</si>
  <si>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</si>
  <si>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</si>
  <si>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</si>
  <si>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</si>
  <si>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</si>
  <si>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</si>
  <si>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</si>
  <si>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</si>
  <si>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</si>
  <si>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</si>
  <si>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</si>
  <si>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</si>
  <si>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</si>
  <si>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</si>
  <si>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</si>
  <si>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</si>
  <si>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</si>
  <si>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</si>
  <si>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</si>
  <si>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</si>
  <si>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</si>
  <si>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</si>
  <si>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</si>
  <si>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</si>
  <si>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</si>
  <si>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</si>
  <si>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</si>
  <si>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</si>
  <si>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</si>
  <si>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</si>
  <si>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</si>
  <si>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</si>
  <si>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</si>
  <si>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</si>
  <si>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</si>
  <si>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</si>
  <si>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</si>
  <si>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</si>
  <si>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</si>
  <si>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</si>
  <si>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</si>
  <si>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</si>
  <si>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</si>
  <si>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</si>
  <si>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</si>
  <si>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</si>
  <si>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</si>
  <si>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</si>
  <si>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</si>
  <si>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</si>
  <si>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</si>
  <si>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</si>
  <si>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</si>
  <si>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</si>
  <si>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</si>
  <si>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</si>
  <si>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</si>
  <si>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</si>
  <si>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</si>
  <si>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</si>
  <si>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</si>
  <si>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</si>
  <si>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</si>
  <si>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</si>
  <si>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</si>
  <si>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</si>
  <si>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</si>
  <si>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</si>
  <si>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</si>
  <si>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</si>
  <si>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</si>
  <si>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</si>
  <si>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</si>
  <si>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</si>
  <si>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</si>
  <si>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</si>
  <si>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</si>
  <si>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</si>
  <si>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</si>
  <si>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</si>
  <si>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</si>
  <si>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</si>
  <si>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</si>
  <si>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</si>
  <si>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</si>
  <si>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</si>
  <si>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</si>
  <si>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</si>
  <si>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</si>
  <si>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</si>
  <si>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</si>
  <si>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</si>
  <si>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</si>
  <si>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</si>
  <si>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</si>
  <si>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</si>
  <si>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</si>
  <si>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</si>
  <si>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</si>
  <si>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</si>
  <si>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</si>
  <si>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</si>
  <si>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</si>
  <si>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</si>
  <si>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</si>
  <si>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</si>
  <si>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</si>
  <si>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</si>
  <si>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</si>
  <si>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</si>
  <si>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</si>
  <si>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</si>
  <si>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</si>
  <si>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</si>
  <si>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</si>
  <si>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</si>
  <si>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</si>
  <si>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</si>
  <si>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</si>
  <si>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</si>
  <si>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</si>
  <si>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</si>
  <si>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</si>
  <si>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</si>
  <si>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</si>
  <si>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</si>
  <si>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</si>
  <si>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</si>
  <si>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</si>
  <si>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</si>
  <si>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</si>
  <si>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</si>
  <si>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</si>
  <si>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</si>
  <si>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</si>
  <si>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</si>
  <si>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</si>
  <si>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</si>
  <si>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</si>
  <si>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</si>
  <si>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</si>
  <si>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</si>
  <si>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</si>
  <si>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</si>
  <si>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</si>
  <si>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</si>
  <si>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</si>
  <si>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</si>
  <si>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</si>
  <si>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</si>
  <si>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</si>
  <si>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</si>
  <si>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</si>
  <si>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</si>
  <si>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</si>
  <si>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</si>
  <si>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</si>
  <si>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</si>
  <si>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</si>
  <si>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</si>
  <si>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</si>
  <si>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</si>
  <si>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</si>
  <si>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</si>
  <si>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</si>
  <si>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</si>
  <si>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</si>
  <si>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</si>
  <si>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</si>
  <si>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</si>
  <si>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</si>
  <si>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</si>
  <si>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</si>
  <si>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</si>
  <si>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</si>
  <si>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</si>
  <si>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</si>
  <si>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</si>
  <si>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</si>
  <si>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</si>
  <si>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</si>
  <si>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</si>
  <si>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</si>
  <si>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</si>
  <si>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</si>
  <si>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</si>
  <si>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</si>
  <si>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</si>
  <si>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</si>
  <si>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</si>
  <si>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</si>
  <si>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</si>
  <si>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</si>
  <si>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</si>
  <si>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</si>
  <si>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</si>
  <si>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</si>
  <si>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</si>
  <si>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</si>
  <si>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</si>
  <si>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</si>
  <si>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</si>
  <si>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</si>
  <si>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</si>
  <si>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</si>
  <si>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</si>
  <si>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</si>
  <si>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</si>
  <si>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</si>
  <si>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</si>
  <si>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</si>
  <si>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</si>
  <si>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</si>
  <si>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</si>
  <si>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</si>
  <si>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</si>
  <si>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</si>
  <si>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</si>
  <si>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</si>
  <si>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</si>
  <si>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</si>
  <si>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</si>
  <si>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</si>
  <si>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</si>
  <si>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</si>
  <si>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</si>
  <si>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</si>
  <si>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</si>
  <si>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</si>
  <si>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</si>
  <si>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</si>
  <si>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</si>
  <si>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</si>
  <si>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</si>
  <si>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</si>
  <si>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</si>
  <si>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</si>
  <si>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</si>
  <si>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</si>
  <si>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</si>
  <si>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</si>
  <si>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</si>
  <si>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</si>
  <si>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</si>
  <si>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</si>
  <si>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</si>
  <si>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</si>
  <si>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</si>
  <si>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</si>
  <si>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</si>
  <si>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</si>
  <si>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</si>
  <si>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</si>
  <si>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</si>
  <si>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</si>
  <si>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</si>
  <si>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</si>
  <si>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</si>
  <si>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</si>
  <si>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</si>
  <si>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</si>
  <si>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</si>
  <si>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</si>
  <si>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</si>
  <si>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</si>
  <si>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</si>
  <si>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</si>
  <si>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</si>
  <si>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</si>
  <si>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</si>
  <si>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</si>
  <si>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</si>
  <si>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</si>
  <si>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</si>
  <si>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</si>
  <si>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</si>
  <si>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</si>
  <si>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</si>
  <si>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</si>
  <si>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</si>
  <si>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</si>
  <si>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</si>
  <si>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</si>
  <si>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</si>
  <si>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</si>
  <si>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</si>
  <si>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</si>
  <si>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</si>
  <si>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</si>
  <si>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</si>
  <si>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</si>
  <si>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</si>
  <si>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</si>
  <si>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</si>
  <si>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</si>
  <si>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</si>
  <si>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</si>
  <si>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</si>
  <si>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</si>
  <si>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</si>
  <si>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</si>
  <si>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</si>
  <si>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</si>
  <si>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</si>
  <si>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</si>
  <si>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</si>
  <si>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</si>
  <si>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</si>
  <si>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</si>
  <si>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</si>
  <si>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</si>
  <si>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</si>
  <si>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</si>
  <si>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</si>
  <si>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</si>
  <si>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</si>
  <si>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</si>
  <si>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</si>
  <si>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</si>
  <si>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</si>
  <si>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</si>
  <si>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</si>
  <si>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</si>
  <si>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</si>
  <si>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</si>
  <si>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</si>
  <si>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</si>
  <si>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</si>
  <si>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</si>
  <si>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</si>
  <si>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</si>
  <si>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</si>
  <si>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</si>
  <si>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</si>
  <si>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</si>
  <si>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</si>
  <si>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</si>
  <si>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</si>
  <si>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</si>
  <si>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</si>
  <si>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</si>
  <si>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</si>
  <si>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</si>
  <si>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</si>
  <si>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</si>
  <si>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</si>
  <si>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</si>
  <si>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</si>
  <si>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</si>
  <si>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</si>
  <si>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</si>
  <si>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</si>
  <si>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</si>
  <si>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</si>
  <si>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</si>
  <si>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</si>
  <si>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</si>
  <si>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</si>
  <si>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</si>
  <si>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</si>
  <si>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</si>
  <si>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</si>
  <si>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</si>
  <si>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</si>
  <si>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</si>
  <si>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</si>
  <si>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</si>
  <si>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</si>
  <si>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</si>
  <si>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</si>
  <si>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</si>
  <si>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</si>
  <si>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</si>
  <si>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</si>
  <si>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</si>
  <si>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</si>
  <si>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</si>
  <si>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</si>
  <si>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</si>
  <si>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</si>
  <si>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</si>
  <si>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</si>
  <si>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</si>
  <si>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</si>
  <si>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</si>
  <si>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</si>
  <si>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</si>
  <si>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</si>
  <si>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</si>
  <si>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</si>
  <si>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</si>
  <si>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</si>
  <si>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</si>
  <si>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</si>
  <si>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</si>
  <si>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</si>
  <si>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</si>
  <si>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</si>
  <si>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</si>
  <si>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</si>
  <si>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</si>
  <si>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</si>
  <si>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</si>
  <si>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</si>
  <si>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</si>
  <si>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</si>
  <si>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</si>
  <si>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</si>
  <si>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</si>
  <si>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</si>
  <si>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</si>
  <si>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</si>
  <si>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</si>
  <si>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</si>
  <si>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</si>
  <si>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</si>
  <si>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</si>
  <si>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</si>
  <si>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</si>
  <si>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</si>
  <si>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</si>
  <si>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</si>
  <si>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</si>
  <si>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</si>
  <si>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</si>
  <si>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</si>
  <si>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</si>
  <si>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</si>
  <si>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</si>
  <si>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</si>
  <si>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</si>
  <si>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</si>
  <si>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</si>
  <si>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</si>
  <si>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</si>
  <si>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</si>
  <si>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</si>
  <si>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</si>
  <si>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</si>
  <si>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</si>
  <si>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</si>
  <si>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</si>
  <si>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</si>
  <si>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</si>
  <si>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</si>
  <si>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</si>
  <si>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</si>
  <si>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</si>
  <si>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</si>
  <si>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</si>
  <si>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</si>
  <si>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</si>
  <si>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</si>
  <si>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</si>
  <si>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</si>
  <si>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</si>
  <si>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</si>
  <si>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</si>
  <si>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</si>
  <si>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</si>
  <si>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</si>
  <si>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</si>
  <si>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</si>
  <si>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</si>
  <si>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</si>
  <si>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</si>
  <si>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</si>
  <si>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</si>
  <si>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</si>
  <si>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</si>
  <si>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</si>
  <si>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</si>
  <si>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</si>
  <si>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</si>
  <si>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</si>
  <si>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</si>
  <si>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</si>
  <si>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</si>
  <si>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</si>
  <si>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</si>
  <si>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</si>
  <si>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</si>
  <si>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</si>
  <si>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</si>
  <si>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</si>
  <si>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</si>
  <si>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</si>
  <si>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</si>
  <si>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</si>
  <si>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</si>
  <si>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</si>
  <si>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</si>
  <si>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</si>
  <si>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</si>
  <si>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</si>
  <si>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</si>
  <si>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</si>
  <si>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</si>
  <si>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</si>
  <si>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</si>
  <si>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</si>
  <si>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</si>
  <si>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</si>
  <si>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</si>
  <si>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</si>
  <si>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</si>
  <si>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</si>
  <si>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</si>
  <si>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</si>
  <si>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</si>
  <si>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</si>
  <si>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</si>
  <si>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</si>
  <si>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</si>
  <si>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</si>
  <si>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</si>
  <si>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</si>
  <si>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</si>
  <si>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</si>
  <si>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</si>
  <si>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</si>
  <si>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</si>
  <si>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</si>
  <si>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</si>
  <si>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</si>
  <si>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</si>
  <si>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</si>
  <si>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</si>
  <si>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</si>
  <si>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</si>
  <si>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</si>
  <si>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</si>
  <si>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</si>
  <si>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</si>
  <si>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</si>
  <si>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</si>
  <si>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</si>
  <si>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</si>
  <si>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</si>
  <si>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</si>
  <si>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</si>
  <si>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</si>
  <si>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</si>
  <si>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</si>
  <si>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</si>
  <si>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</si>
  <si>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</si>
  <si>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</si>
  <si>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</si>
  <si>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</si>
  <si>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</si>
  <si>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</si>
  <si>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</si>
  <si>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</si>
  <si>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</si>
  <si>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</si>
  <si>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</si>
  <si>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</si>
  <si>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</si>
  <si>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</si>
  <si>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</si>
  <si>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</si>
  <si>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</si>
  <si>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</si>
  <si>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</si>
  <si>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</si>
  <si>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</si>
  <si>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</si>
  <si>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</si>
  <si>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</si>
  <si>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</si>
  <si>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</si>
  <si>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</si>
  <si>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</si>
  <si>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</si>
  <si>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</si>
  <si>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</si>
  <si>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</si>
  <si>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</si>
  <si>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</si>
  <si>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</si>
  <si>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</si>
  <si>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</si>
  <si>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</si>
  <si>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</si>
  <si>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</si>
  <si>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</si>
  <si>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</si>
  <si>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</si>
  <si>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</si>
  <si>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</si>
  <si>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</si>
  <si>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</si>
  <si>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</si>
  <si>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</si>
  <si>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</si>
  <si>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</si>
  <si>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</si>
  <si>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</si>
  <si>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</si>
  <si>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</si>
  <si>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</si>
  <si>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</si>
  <si>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</si>
  <si>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</si>
  <si>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</si>
  <si>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</si>
  <si>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</si>
  <si>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</si>
  <si>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</si>
  <si>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</si>
  <si>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</si>
  <si>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</si>
  <si>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</si>
  <si>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</si>
  <si>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</si>
  <si>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</si>
  <si>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</si>
  <si>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</si>
  <si>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</si>
  <si>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</si>
  <si>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</si>
  <si>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</si>
  <si>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</si>
  <si>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</si>
  <si>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</si>
  <si>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</si>
  <si>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</si>
  <si>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</si>
  <si>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</si>
  <si>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</si>
  <si>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</si>
  <si>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</si>
  <si>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</si>
  <si>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</si>
  <si>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</si>
  <si>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</si>
  <si>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</si>
  <si>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</si>
  <si>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</si>
  <si>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</si>
  <si>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</si>
  <si>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</si>
  <si>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</si>
  <si>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</si>
  <si>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</si>
  <si>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</si>
  <si>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</si>
  <si>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</si>
  <si>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</si>
  <si>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</si>
  <si>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</si>
  <si>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</si>
  <si>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</si>
  <si>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</si>
  <si>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</si>
  <si>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</si>
  <si>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</si>
  <si>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</si>
  <si>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</si>
  <si>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</si>
  <si>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</si>
  <si>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</si>
  <si>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</si>
  <si>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</si>
  <si>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</si>
  <si>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</si>
  <si>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</si>
  <si>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</si>
  <si>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</si>
  <si>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</si>
  <si>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</si>
  <si>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</si>
  <si>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</si>
  <si>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</si>
  <si>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</si>
  <si>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</si>
  <si>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</si>
  <si>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</si>
  <si>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</si>
  <si>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</si>
  <si>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</si>
  <si>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</si>
  <si>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</si>
  <si>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</si>
  <si>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</si>
  <si>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</si>
  <si>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</si>
  <si>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</si>
  <si>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</si>
  <si>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</si>
  <si>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</si>
  <si>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</si>
  <si>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</si>
  <si>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</si>
  <si>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</si>
  <si>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</si>
  <si>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</si>
  <si>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</si>
  <si>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</si>
  <si>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</si>
  <si>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</si>
  <si>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</si>
  <si>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</si>
  <si>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</si>
  <si>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</si>
  <si>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</si>
  <si>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</si>
  <si>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</si>
  <si>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</si>
  <si>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</si>
  <si>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</si>
  <si>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</si>
  <si>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</si>
  <si>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</si>
  <si>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</si>
  <si>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</si>
  <si>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</si>
  <si>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</si>
  <si>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</si>
  <si>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</si>
  <si>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</si>
  <si>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</si>
  <si>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</si>
  <si>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</si>
  <si>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</si>
  <si>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</si>
  <si>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</si>
  <si>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</si>
  <si>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</si>
  <si>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</si>
  <si>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</si>
  <si>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</si>
  <si>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</si>
  <si>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</si>
  <si>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</si>
  <si>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</si>
  <si>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</si>
  <si>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</si>
  <si>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</si>
  <si>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</si>
  <si>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</si>
  <si>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</si>
  <si>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</si>
  <si>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</si>
  <si>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</si>
  <si>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</si>
  <si>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</si>
  <si>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</si>
  <si>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</si>
  <si>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</si>
  <si>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</si>
  <si>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</si>
  <si>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</si>
  <si>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</si>
  <si>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</si>
  <si>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</si>
  <si>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</si>
  <si>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</si>
  <si>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</si>
  <si>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</si>
  <si>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</si>
  <si>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</si>
  <si>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</si>
  <si>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</si>
  <si>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</si>
  <si>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</si>
  <si>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</si>
  <si>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</si>
  <si>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</si>
  <si>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</si>
  <si>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</si>
  <si>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</si>
  <si>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</si>
  <si>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</si>
  <si>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</si>
  <si>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</si>
  <si>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</si>
  <si>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</si>
  <si>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</si>
  <si>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</si>
  <si>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</si>
  <si>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</si>
  <si>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</si>
  <si>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</si>
  <si>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</si>
  <si>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</si>
  <si>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</si>
  <si>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</si>
  <si>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</si>
  <si>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</si>
  <si>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</si>
  <si>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</si>
  <si>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</si>
  <si>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</si>
  <si>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</si>
  <si>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</si>
  <si>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</si>
  <si>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</si>
  <si>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</si>
  <si>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</si>
  <si>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</si>
  <si>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</si>
  <si>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</si>
  <si>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</si>
  <si>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</si>
  <si>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</si>
  <si>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</si>
  <si>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</si>
  <si>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</si>
  <si>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</si>
  <si>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</si>
  <si>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</si>
  <si>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</si>
  <si>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</si>
  <si>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</si>
  <si>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</si>
  <si>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</si>
  <si>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</si>
  <si>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</si>
  <si>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</si>
  <si>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</si>
  <si>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</si>
  <si>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</si>
  <si>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</si>
  <si>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</si>
  <si>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</si>
  <si>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</si>
  <si>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</si>
  <si>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</si>
  <si>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</si>
  <si>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</si>
  <si>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</si>
  <si>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</si>
  <si>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</si>
  <si>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</si>
  <si>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</si>
  <si>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</si>
  <si>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</si>
  <si>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</si>
  <si>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</si>
  <si>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</si>
  <si>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</si>
  <si>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</si>
  <si>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</si>
  <si>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</si>
  <si>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</si>
  <si>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</si>
  <si>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</si>
  <si>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</si>
  <si>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</si>
  <si>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</si>
  <si>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</si>
  <si>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</si>
  <si>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</si>
  <si>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</si>
  <si>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</si>
  <si>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</si>
  <si>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</si>
  <si>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</si>
  <si>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</si>
  <si>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</si>
  <si>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</si>
  <si>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</si>
  <si>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</si>
  <si>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</si>
  <si>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</si>
  <si>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</si>
  <si>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</si>
  <si>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</si>
  <si>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</si>
  <si>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</si>
  <si>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</si>
  <si>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</si>
  <si>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</si>
  <si>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</si>
  <si>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</si>
  <si>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</si>
  <si>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</si>
  <si>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</si>
  <si>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</si>
  <si>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</si>
  <si>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</si>
  <si>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</si>
  <si>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</si>
  <si>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</si>
  <si>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</si>
  <si>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</si>
  <si>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</si>
  <si>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</si>
  <si>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</si>
  <si>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</si>
  <si>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</si>
  <si>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</si>
  <si>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</si>
  <si>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</si>
  <si>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</si>
  <si>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</si>
  <si>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</si>
  <si>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</si>
  <si>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</si>
  <si>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</si>
  <si>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</si>
  <si>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</si>
  <si>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</si>
  <si>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</si>
  <si>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</si>
  <si>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</si>
  <si>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</si>
  <si>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</si>
  <si>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</si>
  <si>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</si>
  <si>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</si>
  <si>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</si>
  <si>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</si>
  <si>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</si>
  <si>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</si>
  <si>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</si>
  <si>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</si>
  <si>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</si>
  <si>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</si>
  <si>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</si>
  <si>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</si>
  <si>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</si>
  <si>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</si>
  <si>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</si>
  <si>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</si>
  <si>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</si>
  <si>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</si>
  <si>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</si>
  <si>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</si>
  <si>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</si>
  <si>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</si>
  <si>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</si>
  <si>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</si>
  <si>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</si>
  <si>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</si>
  <si>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</si>
  <si>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</si>
  <si>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</si>
  <si>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</si>
  <si>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</si>
  <si>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</si>
  <si>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</si>
  <si>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</si>
  <si>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</si>
  <si>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</si>
  <si>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</si>
  <si>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</si>
  <si>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</si>
  <si>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</si>
  <si>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</si>
  <si>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</si>
  <si>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</si>
  <si>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</si>
  <si>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</si>
  <si>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</si>
  <si>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</si>
  <si>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</si>
  <si>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</si>
  <si>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</si>
  <si>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</si>
  <si>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</si>
  <si>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</si>
  <si>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</si>
  <si>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</si>
  <si>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</si>
  <si>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</si>
  <si>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</si>
  <si>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</si>
  <si>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</si>
  <si>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</si>
  <si>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</si>
  <si>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</si>
  <si>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</si>
  <si>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</si>
  <si>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</si>
  <si>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</si>
  <si>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</si>
  <si>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</si>
  <si>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</si>
  <si>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</si>
  <si>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</si>
  <si>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</si>
  <si>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</si>
  <si>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</si>
  <si>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</si>
  <si>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</si>
  <si>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</si>
  <si>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</si>
  <si>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</si>
  <si>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</si>
  <si>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</si>
  <si>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</si>
  <si>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</si>
  <si>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</si>
  <si>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</si>
  <si>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</si>
  <si>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</si>
  <si>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</si>
  <si>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</si>
  <si>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</si>
  <si>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</si>
  <si>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</si>
  <si>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</si>
  <si>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</si>
  <si>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</si>
  <si>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</si>
  <si>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</si>
  <si>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</si>
  <si>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</si>
  <si>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</si>
  <si>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</si>
  <si>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</si>
  <si>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</si>
  <si>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</si>
  <si>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</si>
  <si>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</si>
  <si>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</si>
  <si>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</si>
  <si>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</si>
  <si>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</si>
  <si>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</si>
  <si>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</si>
  <si>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</si>
  <si>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</si>
  <si>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</si>
  <si>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</si>
  <si>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</si>
  <si>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</si>
  <si>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</si>
  <si>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</si>
  <si>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</si>
  <si>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</si>
  <si>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</si>
  <si>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</si>
  <si>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</si>
  <si>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</si>
  <si>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</si>
  <si>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</si>
  <si>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</si>
  <si>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</si>
  <si>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</si>
  <si>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</si>
  <si>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</si>
  <si>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</si>
  <si>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</si>
  <si>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</si>
  <si>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</si>
  <si>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</si>
  <si>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</si>
  <si>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</si>
  <si>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</si>
  <si>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</si>
  <si>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</si>
  <si>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</si>
  <si>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</si>
  <si>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</si>
  <si>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</si>
  <si>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</si>
  <si>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</si>
  <si>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</si>
  <si>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</si>
  <si>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</si>
  <si>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</si>
  <si>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</si>
  <si>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</si>
  <si>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</si>
  <si>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</si>
  <si>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</si>
  <si>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</si>
  <si>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</si>
  <si>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</si>
  <si>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</si>
  <si>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</si>
  <si>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</si>
  <si>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</si>
  <si>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</si>
  <si>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</si>
  <si>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</si>
  <si>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</si>
  <si>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</si>
  <si>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</si>
  <si>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</si>
  <si>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</si>
  <si>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</si>
  <si>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</si>
  <si>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</si>
  <si>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</si>
  <si>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</si>
  <si>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</si>
  <si>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</si>
  <si>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</si>
  <si>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</si>
  <si>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</si>
  <si>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</si>
  <si>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</si>
  <si>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</si>
  <si>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</si>
  <si>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</si>
  <si>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</si>
  <si>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</si>
  <si>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</si>
  <si>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</si>
  <si>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</si>
  <si>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</si>
  <si>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</si>
  <si>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</si>
  <si>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</si>
  <si>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</si>
  <si>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</si>
  <si>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</si>
  <si>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</si>
  <si>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</si>
  <si>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</si>
  <si>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</si>
  <si>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</si>
  <si>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</si>
  <si>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</si>
  <si>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</si>
  <si>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</si>
  <si>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</si>
  <si>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</si>
  <si>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</si>
  <si>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</si>
  <si>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</si>
  <si>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</si>
  <si>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</si>
  <si>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</si>
  <si>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</si>
  <si>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</si>
  <si>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</si>
  <si>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</si>
  <si>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</si>
  <si>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</si>
  <si>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</si>
  <si>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</si>
  <si>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</si>
  <si>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</si>
  <si>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</si>
  <si>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</si>
  <si>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</si>
  <si>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</si>
  <si>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</si>
  <si>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</si>
  <si>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</si>
  <si>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</si>
  <si>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</si>
  <si>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</si>
  <si>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</si>
  <si>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</si>
  <si>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</si>
  <si>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</si>
  <si>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</si>
  <si>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</si>
  <si>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</si>
  <si>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</si>
  <si>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</si>
  <si>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</si>
  <si>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</si>
  <si>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</si>
  <si>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</si>
  <si>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</si>
  <si>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</si>
  <si>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</si>
  <si>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</si>
  <si>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</si>
  <si>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</si>
  <si>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</si>
  <si>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</si>
  <si>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</si>
  <si>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</si>
  <si>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</si>
  <si>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</si>
  <si>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</si>
  <si>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</si>
  <si>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</si>
  <si>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</si>
  <si>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</si>
  <si>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</si>
  <si>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</si>
  <si>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</si>
  <si>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</si>
  <si>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</si>
  <si>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</si>
  <si>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</si>
  <si>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</si>
  <si>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</si>
  <si>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</si>
  <si>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</si>
  <si>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</si>
  <si>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</si>
  <si>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</si>
  <si>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</si>
  <si>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</si>
  <si>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</si>
  <si>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</si>
  <si>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</si>
  <si>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</si>
  <si>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</si>
  <si>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</si>
  <si>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</si>
  <si>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</si>
  <si>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</si>
  <si>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</si>
  <si>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</si>
  <si>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</si>
  <si>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</si>
  <si>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</si>
  <si>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</si>
  <si>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</si>
  <si>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</si>
  <si>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</si>
  <si>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</si>
  <si>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</si>
  <si>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</si>
  <si>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</si>
  <si>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</si>
  <si>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</si>
  <si>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</si>
  <si>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</si>
  <si>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</si>
  <si>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</si>
  <si>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</si>
  <si>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</si>
  <si>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</si>
  <si>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</si>
  <si>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</si>
  <si>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</si>
  <si>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</si>
  <si>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</si>
  <si>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</si>
  <si>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</si>
  <si>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</si>
  <si>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</si>
  <si>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</si>
  <si>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</si>
  <si>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</si>
  <si>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</si>
  <si>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</si>
  <si>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</si>
  <si>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</si>
  <si>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</si>
  <si>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</si>
  <si>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</si>
  <si>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</si>
  <si>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</si>
  <si>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</si>
  <si>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</si>
  <si>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</si>
  <si>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</si>
  <si>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</si>
  <si>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</si>
  <si>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</si>
  <si>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</si>
  <si>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</si>
  <si>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</si>
  <si>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</si>
  <si>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</si>
  <si>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</si>
  <si>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</si>
  <si>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</si>
  <si>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</si>
  <si>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</si>
  <si>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</si>
  <si>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</si>
  <si>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</si>
  <si>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</si>
  <si>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</si>
  <si>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</si>
  <si>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</si>
  <si>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</si>
  <si>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</si>
  <si>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</si>
  <si>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</si>
  <si>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</si>
  <si>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</si>
  <si>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</si>
  <si>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</si>
  <si>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</si>
  <si>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</si>
  <si>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</si>
  <si>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</si>
  <si>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</si>
  <si>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</si>
  <si>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</si>
  <si>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</si>
  <si>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</si>
  <si>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</si>
  <si>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</si>
  <si>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</si>
  <si>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</si>
  <si>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</si>
  <si>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</si>
  <si>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</si>
  <si>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</si>
  <si>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</si>
  <si>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</si>
  <si>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</si>
  <si>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</si>
  <si>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</si>
  <si>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</si>
  <si>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</si>
  <si>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</si>
  <si>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</si>
  <si>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</si>
  <si>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</si>
  <si>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</si>
  <si>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</si>
  <si>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</si>
  <si>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</si>
  <si>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</si>
  <si>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</si>
  <si>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</si>
  <si>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</si>
  <si>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</si>
  <si>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</si>
  <si>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</si>
  <si>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</si>
  <si>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</si>
  <si>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</si>
  <si>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</si>
  <si>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</si>
  <si>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</si>
  <si>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</si>
  <si>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</si>
  <si>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</si>
  <si>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</si>
  <si>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</si>
  <si>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</si>
  <si>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</si>
  <si>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</si>
  <si>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</si>
  <si>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</si>
  <si>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</si>
  <si>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</si>
  <si>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</si>
  <si>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</si>
  <si>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</si>
  <si>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</si>
  <si>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</si>
  <si>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</si>
  <si>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</si>
  <si>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</si>
  <si>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</si>
  <si>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</si>
  <si>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</si>
  <si>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</si>
  <si>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</si>
  <si>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</si>
  <si>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</si>
  <si>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</si>
  <si>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</si>
  <si>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</si>
  <si>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</si>
  <si>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</si>
  <si>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</si>
  <si>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</si>
  <si>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</si>
  <si>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</si>
  <si>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</si>
  <si>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</si>
  <si>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</si>
  <si>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</si>
  <si>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</si>
  <si>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</si>
  <si>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</si>
  <si>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</si>
  <si>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</si>
  <si>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</si>
  <si>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</si>
  <si>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</si>
  <si>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</si>
  <si>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</si>
  <si>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</si>
  <si>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</si>
  <si>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</si>
  <si>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</si>
  <si>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</si>
  <si>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</si>
  <si>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</si>
  <si>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</si>
  <si>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</si>
  <si>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</si>
  <si>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</si>
  <si>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</si>
  <si>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</si>
  <si>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</si>
  <si>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</si>
  <si>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</si>
  <si>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</si>
  <si>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</si>
  <si>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</si>
  <si>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</si>
  <si>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</si>
  <si>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</si>
  <si>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</si>
  <si>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</si>
  <si>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</si>
  <si>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</si>
  <si>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</si>
  <si>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</si>
  <si>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</si>
  <si>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</si>
  <si>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</si>
  <si>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</si>
  <si>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</si>
  <si>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</si>
  <si>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</si>
  <si>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</si>
  <si>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</si>
  <si>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</si>
  <si>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</si>
  <si>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</si>
  <si>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</si>
  <si>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</si>
  <si>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</si>
  <si>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</si>
  <si>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</si>
  <si>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</si>
  <si>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</si>
  <si>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</si>
  <si>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</si>
  <si>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</si>
  <si>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</si>
  <si>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</si>
  <si>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</si>
  <si>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</si>
  <si>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</si>
  <si>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</si>
  <si>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</si>
  <si>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</si>
  <si>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</si>
  <si>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</si>
  <si>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</si>
  <si>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</si>
  <si>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</si>
  <si>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</si>
  <si>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</si>
  <si>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</si>
  <si>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</si>
  <si>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</si>
  <si>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</si>
  <si>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</si>
  <si>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</si>
  <si>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</si>
  <si>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</si>
  <si>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</si>
  <si>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</si>
  <si>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</si>
  <si>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</si>
  <si>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</si>
  <si>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</si>
  <si>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</si>
  <si>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</si>
  <si>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</si>
  <si>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</si>
  <si>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</si>
  <si>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</si>
  <si>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</si>
  <si>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</si>
  <si>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</si>
  <si>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</si>
  <si>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</si>
  <si>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</si>
  <si>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</si>
  <si>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</si>
  <si>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</si>
  <si>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</si>
  <si>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</si>
  <si>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</si>
  <si>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</si>
  <si>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</si>
  <si>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</si>
  <si>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</si>
  <si>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</si>
  <si>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</si>
  <si>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</si>
  <si>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</si>
  <si>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</si>
  <si>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</si>
  <si>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</si>
  <si>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</si>
  <si>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</si>
  <si>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</si>
  <si>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</si>
  <si>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</si>
  <si>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</si>
  <si>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</si>
  <si>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</si>
  <si>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</si>
  <si>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</si>
  <si>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</si>
  <si>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</si>
  <si>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</si>
  <si>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</si>
  <si>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</si>
  <si>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</si>
  <si>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</si>
  <si>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</si>
  <si>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</si>
  <si>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</si>
  <si>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</si>
  <si>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</si>
  <si>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</si>
  <si>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</si>
  <si>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</si>
  <si>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</si>
  <si>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</si>
  <si>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</si>
  <si>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</si>
  <si>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</si>
  <si>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</si>
  <si>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</si>
  <si>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</si>
  <si>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</si>
  <si>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</si>
  <si>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</si>
  <si>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</si>
  <si>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</si>
  <si>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</si>
  <si>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</si>
  <si>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</si>
  <si>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</si>
  <si>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</si>
  <si>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</si>
  <si>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</si>
  <si>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</si>
  <si>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</si>
  <si>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</si>
  <si>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</si>
  <si>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</si>
  <si>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</si>
  <si>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</si>
  <si>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</si>
  <si>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</si>
  <si>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</si>
  <si>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</si>
  <si>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</si>
  <si>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</si>
  <si>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</si>
  <si>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</si>
  <si>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</si>
  <si>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</si>
  <si>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</si>
  <si>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</si>
  <si>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</si>
  <si>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</si>
  <si>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</si>
  <si>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</si>
  <si>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</si>
  <si>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</si>
  <si>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</si>
  <si>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</si>
  <si>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</si>
  <si>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</si>
  <si>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</si>
  <si>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</si>
  <si>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</si>
  <si>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</si>
  <si>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</si>
  <si>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</si>
  <si>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</si>
  <si>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</si>
  <si>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</si>
  <si>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</si>
  <si>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</si>
  <si>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</si>
  <si>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</si>
  <si>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</si>
  <si>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</si>
  <si>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</si>
  <si>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</si>
  <si>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</si>
  <si>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</si>
  <si>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</si>
  <si>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</si>
  <si>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</si>
  <si>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</si>
  <si>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</si>
  <si>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</si>
  <si>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</si>
  <si>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</si>
  <si>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</si>
  <si>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</si>
  <si>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</si>
  <si>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</si>
  <si>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</si>
  <si>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</si>
  <si>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</si>
  <si>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</si>
  <si>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</si>
  <si>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</si>
  <si>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</si>
  <si>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</si>
  <si>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</si>
  <si>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</si>
  <si>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</si>
  <si>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</si>
  <si>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</si>
  <si>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</si>
  <si>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</si>
  <si>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</si>
  <si>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</si>
  <si>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</si>
  <si>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</si>
  <si>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</si>
  <si>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</si>
  <si>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</si>
  <si>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</si>
  <si>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</si>
  <si>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</si>
  <si>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</si>
  <si>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</si>
  <si>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</si>
  <si>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</si>
  <si>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</si>
  <si>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</si>
  <si>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</si>
  <si>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</si>
  <si>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</si>
  <si>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</si>
  <si>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</si>
  <si>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</si>
  <si>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</si>
  <si>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</si>
  <si>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</si>
  <si>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</si>
  <si>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</si>
  <si>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</si>
  <si>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</si>
  <si>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</si>
  <si>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</si>
  <si>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</si>
  <si>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</si>
  <si>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</si>
  <si>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</si>
  <si>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</si>
  <si>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</si>
  <si>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</si>
  <si>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</si>
  <si>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</si>
  <si>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</si>
  <si>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</si>
  <si>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</si>
  <si>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</si>
  <si>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</si>
  <si>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</si>
  <si>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</si>
  <si>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</si>
  <si>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</si>
  <si>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</si>
  <si>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</si>
  <si>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</si>
  <si>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</si>
  <si>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</si>
  <si>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</si>
  <si>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</si>
  <si>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</si>
  <si>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</si>
  <si>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</si>
  <si>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</si>
  <si>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</si>
  <si>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</si>
  <si>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</si>
  <si>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</si>
  <si>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</si>
  <si>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</si>
  <si>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</si>
  <si>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</si>
  <si>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</si>
  <si>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</si>
  <si>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</si>
  <si>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</si>
  <si>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</si>
  <si>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</si>
  <si>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</si>
  <si>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</si>
  <si>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</si>
  <si>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</si>
  <si>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</si>
  <si>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</si>
  <si>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</si>
  <si>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</si>
  <si>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</si>
  <si>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</si>
  <si>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</si>
  <si>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</si>
  <si>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</si>
  <si>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</si>
  <si>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</si>
  <si>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</si>
  <si>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</si>
  <si>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</si>
  <si>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</si>
  <si>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</si>
  <si>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</si>
  <si>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</si>
  <si>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</si>
  <si>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</si>
  <si>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</si>
  <si>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</si>
  <si>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</si>
  <si>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</si>
  <si>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</si>
  <si>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</si>
  <si>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</si>
  <si>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</si>
  <si>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</si>
  <si>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</si>
  <si>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</si>
  <si>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</si>
  <si>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</si>
  <si>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</si>
  <si>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</si>
  <si>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</si>
  <si>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</si>
  <si>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</si>
  <si>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</si>
  <si>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</si>
  <si>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</si>
  <si>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</si>
  <si>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</si>
  <si>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</si>
  <si>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</si>
  <si>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</si>
  <si>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</si>
  <si>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</si>
  <si>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</si>
  <si>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</si>
  <si>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</si>
  <si>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</si>
  <si>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</si>
  <si>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</si>
  <si>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</si>
  <si>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</si>
  <si>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</si>
  <si>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</si>
  <si>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</si>
  <si>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</si>
  <si>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</si>
  <si>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</si>
  <si>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</si>
  <si>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</si>
  <si>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</si>
  <si>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</si>
  <si>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</si>
  <si>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</si>
  <si>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</si>
  <si>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</si>
  <si>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</si>
  <si>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</si>
  <si>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</si>
  <si>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</si>
  <si>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</si>
  <si>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</si>
  <si>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</si>
  <si>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</si>
  <si>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</si>
  <si>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</si>
  <si>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</si>
  <si>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</si>
  <si>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</si>
  <si>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</si>
  <si>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</si>
  <si>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</si>
  <si>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</si>
  <si>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</si>
  <si>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</si>
  <si>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</si>
  <si>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</si>
  <si>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</si>
  <si>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</si>
  <si>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</si>
  <si>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</si>
  <si>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</si>
  <si>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</si>
  <si>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</si>
  <si>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</si>
  <si>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</si>
  <si>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</si>
  <si>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</si>
  <si>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</si>
  <si>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</si>
  <si>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</si>
  <si>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</si>
  <si>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</si>
  <si>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</si>
  <si>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</si>
  <si>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</si>
  <si>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</si>
  <si>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</si>
  <si>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</si>
  <si>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</si>
  <si>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</si>
  <si>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</si>
  <si>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</si>
  <si>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</si>
  <si>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</si>
  <si>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</si>
  <si>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</si>
  <si>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</si>
  <si>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</si>
  <si>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</si>
  <si>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</si>
  <si>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</si>
  <si>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</si>
  <si>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</si>
  <si>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</si>
  <si>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</si>
  <si>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</si>
  <si>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</si>
  <si>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</si>
  <si>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</si>
  <si>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</si>
  <si>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</si>
  <si>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</si>
  <si>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</si>
  <si>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</si>
  <si>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</si>
  <si>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</si>
  <si>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</si>
  <si>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</si>
  <si>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</si>
  <si>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</si>
  <si>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</si>
  <si>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</si>
  <si>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</si>
  <si>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</si>
  <si>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</si>
  <si>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</si>
  <si>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</si>
  <si>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</si>
  <si>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</si>
  <si>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</si>
  <si>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</si>
  <si>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</si>
  <si>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</si>
  <si>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</si>
  <si>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</si>
  <si>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</si>
  <si>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</si>
  <si>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</si>
  <si>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</si>
  <si>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</si>
  <si>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</si>
  <si>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</si>
  <si>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</si>
  <si>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</si>
  <si>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</si>
  <si>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</si>
  <si>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</si>
  <si>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</si>
  <si>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</si>
  <si>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</si>
  <si>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</si>
  <si>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</si>
  <si>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</si>
  <si>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</si>
  <si>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</si>
  <si>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</si>
  <si>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</si>
  <si>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</si>
  <si>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</si>
  <si>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</si>
  <si>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</si>
  <si>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</si>
  <si>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</si>
  <si>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</si>
  <si>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</si>
  <si>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</si>
  <si>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</si>
  <si>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</si>
  <si>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</si>
  <si>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</si>
  <si>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</si>
  <si>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</si>
  <si>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</si>
  <si>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</si>
  <si>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</si>
  <si>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</si>
  <si>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</si>
  <si>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</si>
  <si>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</si>
  <si>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</si>
  <si>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</si>
  <si>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</si>
  <si>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</si>
  <si>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</si>
  <si>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</si>
  <si>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</si>
  <si>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</si>
  <si>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</si>
  <si>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</si>
  <si>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</si>
  <si>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</si>
  <si>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</si>
  <si>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</si>
  <si>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</si>
  <si>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</si>
  <si>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</si>
  <si>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</si>
  <si>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</si>
  <si>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</si>
  <si>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</si>
  <si>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</si>
  <si>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</si>
  <si>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</si>
  <si>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</si>
  <si>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</si>
  <si>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</si>
  <si>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</si>
  <si>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</si>
  <si>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</si>
  <si>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</si>
  <si>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</si>
  <si>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</si>
  <si>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</si>
  <si>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</si>
  <si>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</si>
  <si>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</si>
  <si>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</si>
  <si>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</si>
  <si>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</si>
  <si>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</si>
  <si>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</si>
  <si>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</si>
  <si>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</si>
  <si>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</si>
  <si>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</si>
  <si>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</si>
  <si>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</si>
  <si>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</si>
  <si>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</si>
  <si>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</si>
  <si>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</si>
  <si>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</si>
  <si>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</si>
  <si>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</si>
  <si>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</si>
  <si>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</si>
  <si>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</si>
  <si>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</si>
  <si>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</si>
  <si>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</si>
  <si>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</si>
  <si>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</si>
  <si>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</si>
  <si>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</si>
  <si>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</si>
  <si>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</si>
  <si>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</si>
  <si>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</si>
  <si>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</si>
  <si>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</si>
  <si>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</si>
  <si>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</si>
  <si>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</si>
  <si>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</si>
  <si>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</si>
  <si>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</si>
  <si>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</si>
  <si>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</si>
  <si>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</si>
  <si>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</si>
  <si>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</si>
  <si>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</si>
  <si>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</si>
  <si>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</si>
  <si>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</si>
  <si>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</si>
  <si>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</si>
  <si>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</si>
  <si>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</si>
  <si>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</si>
  <si>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</si>
  <si>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</si>
  <si>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</si>
  <si>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</si>
  <si>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</si>
  <si>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</si>
  <si>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</si>
  <si>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</si>
  <si>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</si>
  <si>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</si>
  <si>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</si>
  <si>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</si>
  <si>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</si>
  <si>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</si>
  <si>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</si>
  <si>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</si>
  <si>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</si>
  <si>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</si>
  <si>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</si>
  <si>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</si>
  <si>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</si>
  <si>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</si>
  <si>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</si>
  <si>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</si>
  <si>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</si>
  <si>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</si>
  <si>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</si>
  <si>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</si>
  <si>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</si>
  <si>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</si>
  <si>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</si>
  <si>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</si>
  <si>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</si>
  <si>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</si>
  <si>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</si>
  <si>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</si>
  <si>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</si>
  <si>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</si>
  <si>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</si>
  <si>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</si>
  <si>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</si>
  <si>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</si>
  <si>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</si>
  <si>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</si>
  <si>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</si>
  <si>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</si>
  <si>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</si>
  <si>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</si>
  <si>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</si>
  <si>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</si>
  <si>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</si>
  <si>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</si>
  <si>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</si>
  <si>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</si>
  <si>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</si>
  <si>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</si>
  <si>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</si>
  <si>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</si>
  <si>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</si>
  <si>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</si>
  <si>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</si>
  <si>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</si>
  <si>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</si>
  <si>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</si>
  <si>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</si>
  <si>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</si>
  <si>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</si>
  <si>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</si>
  <si>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</si>
  <si>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</si>
  <si>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</si>
  <si>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</si>
  <si>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</si>
  <si>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</si>
  <si>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</si>
  <si>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</si>
  <si>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</si>
  <si>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</si>
  <si>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</si>
  <si>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</si>
  <si>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</si>
  <si>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</si>
  <si>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</si>
  <si>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</si>
  <si>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</si>
  <si>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</si>
  <si>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</si>
  <si>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</si>
  <si>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</si>
  <si>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</si>
  <si>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</si>
  <si>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</si>
  <si>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</si>
  <si>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</si>
  <si>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</si>
  <si>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</si>
  <si>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</si>
  <si>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</si>
  <si>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</si>
  <si>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</si>
  <si>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</si>
  <si>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</si>
  <si>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</si>
  <si>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</si>
  <si>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</si>
  <si>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</si>
  <si>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</si>
  <si>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</si>
  <si>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</si>
  <si>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</si>
  <si>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</si>
  <si>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</si>
  <si>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</si>
  <si>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</si>
  <si>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</si>
  <si>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</si>
  <si>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</si>
  <si>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</si>
  <si>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</si>
  <si>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</si>
  <si>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</si>
  <si>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</si>
  <si>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</si>
  <si>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</si>
  <si>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</si>
  <si>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</si>
  <si>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</si>
  <si>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</si>
  <si>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</si>
  <si>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</si>
  <si>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</si>
  <si>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</si>
  <si>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</si>
  <si>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</si>
  <si>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</si>
  <si>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</si>
  <si>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</si>
  <si>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</si>
  <si>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</si>
  <si>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</si>
  <si>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</si>
  <si>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</si>
  <si>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</si>
  <si>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</si>
  <si>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</si>
  <si>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</si>
  <si>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</si>
  <si>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</si>
  <si>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</si>
  <si>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</si>
  <si>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</si>
  <si>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</si>
  <si>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</si>
  <si>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</si>
  <si>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</si>
  <si>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</si>
  <si>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</si>
  <si>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</si>
  <si>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</si>
  <si>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</si>
  <si>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</si>
  <si>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</si>
  <si>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</si>
  <si>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</si>
  <si>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</si>
  <si>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</si>
  <si>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</si>
  <si>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</si>
  <si>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</si>
  <si>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</si>
  <si>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</si>
  <si>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</si>
  <si>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</si>
  <si>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</si>
  <si>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</si>
  <si>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</si>
  <si>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</si>
  <si>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</si>
  <si>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</si>
  <si>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</si>
  <si>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</si>
  <si>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</si>
  <si>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</si>
  <si>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</si>
  <si>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</si>
  <si>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</si>
  <si>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</si>
  <si>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</si>
  <si>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</si>
  <si>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</si>
  <si>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</si>
  <si>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</si>
  <si>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</si>
  <si>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</si>
  <si>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</si>
  <si>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</si>
  <si>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</si>
  <si>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</si>
  <si>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</si>
  <si>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</si>
  <si>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</si>
  <si>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</si>
  <si>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</si>
  <si>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</si>
  <si>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</si>
  <si>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</si>
  <si>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</si>
  <si>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</si>
  <si>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</si>
  <si>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</si>
  <si>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</si>
  <si>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</si>
  <si>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</si>
  <si>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</si>
  <si>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</si>
  <si>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</si>
  <si>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</si>
  <si>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</si>
  <si>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</si>
  <si>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</si>
  <si>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</si>
  <si>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</si>
  <si>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</si>
  <si>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</si>
  <si>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</si>
  <si>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</si>
  <si>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</si>
  <si>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</si>
  <si>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</si>
  <si>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</si>
  <si>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</si>
  <si>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</si>
  <si>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</si>
  <si>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</si>
  <si>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</si>
  <si>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</si>
  <si>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</si>
  <si>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</si>
  <si>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</si>
  <si>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</si>
  <si>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</si>
  <si>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</si>
  <si>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</si>
  <si>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</si>
  <si>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</si>
  <si>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</si>
  <si>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</si>
  <si>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</si>
  <si>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</si>
  <si>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</si>
  <si>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</si>
  <si>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</si>
  <si>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</si>
  <si>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</si>
  <si>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</si>
  <si>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</si>
  <si>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</si>
  <si>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</si>
  <si>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</si>
  <si>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</si>
  <si>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</si>
  <si>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</si>
  <si>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</si>
  <si>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</si>
  <si>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</si>
  <si>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</si>
  <si>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</si>
  <si>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</si>
  <si>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</si>
  <si>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</si>
  <si>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</si>
  <si>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</si>
  <si>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</si>
  <si>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</si>
  <si>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</si>
  <si>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</si>
  <si>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</si>
  <si>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</si>
  <si>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</si>
  <si>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</si>
  <si>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</si>
  <si>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</si>
  <si>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</si>
  <si>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</si>
  <si>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</si>
  <si>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</si>
  <si>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</si>
  <si>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</si>
  <si>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</si>
  <si>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</si>
  <si>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</si>
  <si>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</si>
  <si>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</si>
  <si>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</si>
  <si>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</si>
  <si>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</si>
  <si>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</si>
  <si>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</si>
  <si>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</si>
  <si>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</si>
  <si>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</si>
  <si>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</si>
  <si>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</si>
  <si>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</si>
  <si>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</si>
  <si>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</si>
  <si>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</si>
  <si>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</si>
  <si>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</si>
  <si>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</si>
  <si>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</si>
  <si>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</si>
  <si>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</si>
  <si>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</si>
  <si>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</si>
  <si>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</si>
  <si>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</si>
  <si>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</si>
  <si>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</si>
  <si>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</si>
  <si>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</si>
  <si>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</si>
  <si>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</si>
  <si>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</si>
  <si>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</si>
  <si>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</si>
  <si>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</si>
  <si>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</si>
  <si>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</si>
  <si>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</si>
  <si>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</si>
  <si>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</si>
  <si>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</si>
  <si>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</si>
  <si>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</si>
  <si>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</si>
  <si>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</si>
  <si>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</si>
  <si>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</si>
  <si>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</si>
  <si>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</si>
  <si>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</si>
  <si>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</si>
  <si>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</si>
  <si>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</si>
  <si>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</si>
  <si>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</si>
  <si>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</si>
  <si>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</si>
  <si>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</si>
  <si>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</si>
  <si>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</si>
  <si>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</si>
  <si>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</si>
  <si>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</si>
  <si>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</si>
  <si>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</si>
  <si>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</si>
  <si>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</si>
  <si>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</si>
  <si>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</si>
  <si>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</si>
  <si>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</si>
  <si>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</si>
  <si>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</si>
  <si>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</si>
  <si>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</si>
  <si>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</si>
  <si>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</si>
  <si>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</si>
  <si>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</si>
  <si>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</si>
  <si>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</si>
  <si>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</si>
  <si>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</si>
  <si>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</si>
  <si>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</si>
  <si>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</si>
  <si>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</si>
  <si>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</si>
  <si>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</si>
  <si>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</si>
  <si>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</si>
  <si>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</si>
  <si>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</si>
  <si>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</si>
  <si>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</si>
  <si>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</si>
  <si>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</si>
  <si>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</si>
  <si>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</si>
  <si>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</si>
  <si>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</si>
  <si>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</si>
  <si>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</si>
  <si>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</si>
  <si>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</si>
  <si>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</si>
  <si>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</si>
  <si>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</si>
  <si>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</si>
  <si>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</si>
  <si>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</si>
  <si>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</si>
  <si>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</si>
  <si>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</si>
  <si>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</si>
  <si>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</si>
  <si>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</si>
  <si>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</si>
  <si>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</si>
  <si>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</si>
  <si>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</si>
  <si>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</si>
  <si>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</si>
  <si>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</si>
  <si>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</si>
  <si>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</si>
  <si>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</si>
  <si>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</si>
  <si>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</si>
  <si>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</si>
  <si>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</si>
  <si>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</si>
  <si>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</si>
  <si>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</si>
  <si>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</si>
  <si>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</si>
  <si>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</si>
  <si>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</si>
  <si>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</si>
  <si>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</si>
  <si>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</si>
  <si>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</si>
  <si>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</si>
  <si>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</si>
  <si>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</si>
  <si>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</si>
  <si>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</si>
  <si>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</si>
  <si>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</si>
  <si>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</si>
  <si>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</si>
  <si>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</si>
  <si>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</si>
  <si>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</si>
  <si>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</si>
  <si>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</si>
  <si>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</si>
  <si>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</si>
  <si>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</si>
  <si>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</si>
  <si>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</si>
  <si>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</si>
  <si>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</si>
  <si>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</si>
  <si>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</si>
  <si>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</si>
  <si>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</si>
  <si>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</si>
  <si>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</si>
  <si>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</si>
  <si>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</si>
  <si>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</si>
  <si>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</si>
  <si>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</si>
  <si>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</si>
  <si>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</si>
  <si>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</si>
  <si>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</si>
  <si>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</si>
  <si>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</si>
  <si>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</si>
  <si>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</si>
  <si>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</si>
  <si>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</si>
  <si>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</si>
  <si>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</si>
  <si>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</si>
  <si>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</si>
  <si>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</si>
  <si>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</si>
  <si>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</si>
  <si>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</si>
  <si>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</si>
  <si>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</si>
  <si>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</si>
  <si>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</si>
  <si>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</si>
  <si>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</si>
  <si>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</si>
  <si>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</si>
  <si>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</si>
  <si>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</si>
  <si>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</si>
  <si>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</si>
  <si>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</si>
  <si>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</si>
  <si>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</si>
  <si>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</si>
  <si>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</si>
  <si>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</si>
  <si>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</si>
  <si>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</si>
  <si>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</si>
  <si>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</si>
  <si>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</si>
  <si>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</si>
  <si>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</si>
  <si>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</si>
  <si>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</si>
  <si>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</si>
  <si>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</si>
  <si>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</si>
  <si>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</si>
  <si>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</si>
  <si>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</si>
  <si>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</si>
  <si>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</si>
  <si>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</si>
  <si>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</si>
  <si>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</si>
  <si>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</si>
  <si>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</si>
  <si>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</si>
  <si>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</si>
  <si>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</si>
  <si>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</si>
  <si>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</si>
  <si>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</si>
  <si>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</si>
  <si>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</si>
  <si>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</si>
  <si>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</si>
  <si>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</si>
  <si>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</si>
  <si>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</si>
  <si>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</si>
  <si>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</si>
  <si>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</si>
  <si>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</si>
  <si>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</si>
  <si>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</si>
  <si>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</si>
  <si>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</si>
  <si>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</si>
  <si>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</si>
  <si>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</si>
  <si>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</si>
  <si>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</si>
  <si>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</si>
  <si>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</si>
  <si>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</si>
  <si>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</si>
  <si>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</si>
  <si>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</si>
  <si>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</si>
  <si>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</si>
  <si>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</si>
  <si>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</si>
  <si>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</si>
  <si>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</si>
  <si>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</si>
  <si>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</si>
  <si>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</si>
  <si>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</si>
  <si>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</si>
  <si>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</si>
  <si>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</si>
  <si>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</si>
  <si>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</si>
  <si>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</si>
  <si>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</si>
  <si>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</si>
  <si>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</si>
  <si>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</si>
  <si>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</si>
  <si>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</si>
  <si>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</si>
  <si>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</si>
  <si>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</si>
  <si>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</si>
  <si>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</si>
  <si>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</si>
  <si>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</si>
  <si>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</si>
  <si>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</si>
  <si>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</si>
  <si>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</si>
  <si>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</si>
  <si>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</si>
  <si>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</si>
  <si>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</si>
  <si>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</si>
  <si>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</si>
  <si>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</si>
  <si>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</si>
  <si>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</si>
  <si>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</si>
  <si>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</si>
  <si>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</si>
  <si>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</si>
  <si>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</si>
  <si>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</si>
  <si>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</si>
  <si>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</si>
  <si>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</si>
  <si>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</si>
  <si>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</si>
  <si>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</si>
  <si>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</si>
  <si>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</si>
  <si>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</si>
  <si>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</si>
  <si>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</si>
  <si>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</si>
  <si>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</si>
  <si>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</si>
  <si>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</si>
  <si>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</si>
  <si>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</si>
  <si>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</si>
  <si>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</si>
  <si>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</si>
  <si>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</si>
  <si>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</si>
  <si>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</si>
  <si>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</si>
  <si>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</si>
  <si>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</si>
  <si>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</si>
  <si>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</si>
  <si>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</si>
  <si>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</si>
  <si>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</si>
  <si>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</si>
  <si>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</si>
  <si>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</si>
  <si>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</si>
  <si>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</si>
  <si>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</si>
  <si>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</si>
  <si>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</si>
  <si>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</si>
  <si>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</si>
  <si>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</si>
  <si>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</si>
  <si>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</si>
  <si>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</si>
  <si>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</si>
  <si>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</si>
  <si>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</si>
  <si>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</si>
  <si>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</si>
  <si>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</si>
  <si>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</si>
  <si>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</si>
  <si>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</si>
  <si>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</si>
  <si>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</si>
  <si>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</si>
  <si>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</si>
  <si>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</si>
  <si>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</si>
  <si>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</si>
  <si>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</si>
  <si>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</si>
  <si>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</si>
  <si>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</si>
  <si>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</si>
  <si>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</si>
  <si>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</si>
  <si>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</si>
  <si>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</si>
  <si>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</si>
  <si>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</si>
  <si>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</si>
  <si>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</si>
  <si>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</si>
  <si>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</si>
  <si>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</si>
  <si>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</si>
  <si>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</si>
  <si>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</si>
  <si>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</si>
  <si>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</si>
  <si>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</si>
  <si>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</si>
  <si>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</si>
  <si>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</si>
  <si>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</si>
  <si>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</si>
  <si>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</si>
  <si>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</si>
  <si>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</si>
  <si>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</si>
  <si>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</si>
  <si>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</si>
  <si>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</si>
  <si>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</si>
  <si>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</si>
  <si>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</si>
  <si>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</si>
  <si>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</si>
  <si>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</si>
  <si>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</si>
  <si>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</si>
  <si>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</si>
  <si>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</si>
  <si>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</si>
  <si>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</si>
  <si>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</si>
  <si>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</si>
  <si>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</si>
  <si>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</si>
  <si>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</si>
  <si>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</si>
  <si>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</si>
  <si>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</si>
  <si>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</si>
  <si>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</si>
  <si>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</si>
  <si>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</si>
  <si>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</si>
  <si>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</si>
  <si>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</si>
  <si>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</si>
  <si>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</si>
  <si>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</si>
  <si>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</si>
  <si>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</si>
  <si>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</si>
  <si>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</si>
  <si>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</si>
  <si>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</si>
  <si>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</si>
  <si>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</si>
  <si>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</si>
  <si>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</si>
  <si>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</si>
  <si>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</si>
  <si>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</si>
  <si>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</si>
  <si>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</si>
  <si>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</si>
  <si>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</si>
  <si>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</si>
  <si>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</si>
  <si>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</si>
  <si>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</si>
  <si>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</si>
  <si>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</si>
  <si>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</si>
  <si>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</si>
  <si>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</si>
  <si>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</si>
  <si>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</si>
  <si>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</si>
  <si>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</si>
  <si>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</si>
  <si>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</si>
  <si>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</si>
  <si>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</si>
  <si>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</si>
  <si>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</si>
  <si>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</si>
  <si>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</si>
  <si>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</si>
  <si>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</si>
  <si>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</si>
  <si>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</si>
  <si>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</si>
  <si>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</si>
  <si>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</si>
  <si>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</si>
  <si>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</si>
  <si>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</si>
  <si>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</si>
  <si>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</si>
  <si>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</si>
  <si>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</si>
  <si>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</si>
  <si>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</si>
  <si>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</si>
  <si>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</si>
  <si>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</si>
  <si>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</si>
  <si>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</si>
  <si>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</si>
  <si>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</si>
  <si>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</si>
  <si>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</si>
  <si>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</si>
  <si>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</si>
  <si>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</si>
  <si>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</si>
  <si>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</si>
  <si>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</si>
  <si>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</si>
  <si>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</si>
  <si>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</si>
  <si>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</si>
  <si>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</si>
  <si>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</si>
  <si>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</si>
  <si>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</si>
  <si>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</si>
  <si>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</si>
  <si>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</si>
  <si>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</si>
  <si>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</si>
  <si>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</si>
  <si>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</si>
  <si>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</si>
  <si>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</si>
  <si>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</si>
  <si>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</si>
  <si>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</si>
  <si>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</si>
  <si>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</si>
  <si>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</si>
  <si>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</si>
  <si>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</si>
  <si>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</si>
  <si>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</si>
  <si>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</si>
  <si>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</si>
  <si>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</si>
  <si>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</si>
  <si>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</si>
  <si>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</si>
  <si>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</si>
  <si>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</si>
  <si>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</si>
  <si>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</si>
  <si>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</si>
  <si>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</si>
  <si>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</si>
  <si>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</si>
  <si>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</si>
  <si>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</si>
  <si>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</si>
  <si>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</si>
  <si>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</si>
  <si>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</si>
  <si>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</si>
  <si>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</si>
  <si>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</si>
  <si>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</si>
  <si>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</si>
  <si>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</si>
  <si>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</si>
  <si>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</si>
  <si>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</si>
  <si>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</si>
  <si>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</si>
  <si>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</si>
  <si>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</si>
  <si>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</si>
  <si>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</si>
  <si>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</si>
  <si>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</si>
  <si>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</si>
  <si>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</si>
  <si>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</si>
  <si>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</si>
  <si>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</si>
  <si>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</si>
  <si>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</si>
  <si>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</si>
  <si>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</si>
  <si>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</si>
  <si>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</si>
  <si>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</si>
  <si>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</si>
  <si>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</si>
  <si>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</si>
  <si>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</si>
  <si>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</si>
  <si>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</si>
  <si>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</si>
  <si>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</si>
  <si>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</si>
  <si>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</si>
  <si>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</si>
  <si>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</si>
  <si>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</si>
  <si>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</si>
  <si>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</si>
  <si>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</si>
  <si>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</si>
  <si>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</si>
  <si>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</si>
  <si>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</si>
  <si>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</si>
  <si>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</si>
  <si>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</si>
  <si>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</si>
  <si>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</si>
  <si>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</si>
  <si>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</si>
  <si>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</si>
  <si>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</si>
  <si>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</si>
  <si>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</si>
  <si>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</si>
  <si>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</si>
  <si>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</si>
  <si>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</si>
  <si>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</si>
  <si>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</si>
  <si>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</si>
  <si>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</si>
  <si>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</si>
  <si>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</si>
  <si>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</si>
  <si>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</si>
  <si>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</si>
  <si>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</si>
  <si>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</si>
  <si>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</si>
  <si>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</si>
  <si>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</si>
  <si>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</si>
  <si>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</si>
  <si>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</si>
  <si>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</si>
  <si>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</si>
  <si>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</si>
  <si>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</si>
  <si>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</si>
  <si>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</si>
  <si>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</si>
  <si>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</si>
  <si>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</si>
  <si>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</si>
  <si>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</si>
  <si>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</si>
  <si>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</si>
  <si>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</si>
  <si>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</si>
  <si>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</si>
  <si>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</si>
  <si>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</si>
  <si>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</si>
  <si>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</si>
  <si>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</si>
  <si>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</si>
  <si>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</si>
  <si>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</si>
  <si>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</si>
  <si>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</si>
  <si>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</si>
  <si>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</si>
  <si>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</si>
  <si>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</si>
  <si>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</si>
  <si>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</si>
  <si>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</si>
  <si>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</si>
  <si>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</si>
  <si>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</si>
  <si>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</si>
  <si>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</si>
  <si>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</si>
  <si>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</si>
  <si>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</si>
  <si>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</si>
  <si>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</si>
  <si>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</si>
  <si>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</si>
  <si>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</si>
  <si>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</si>
  <si>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</si>
  <si>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</si>
  <si>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</si>
  <si>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</si>
  <si>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</si>
  <si>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</si>
  <si>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</si>
  <si>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</si>
  <si>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</si>
  <si>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</si>
  <si>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</si>
  <si>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</si>
  <si>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</si>
  <si>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</si>
  <si>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</si>
  <si>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</si>
  <si>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</si>
  <si>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</si>
  <si>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</si>
  <si>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</si>
  <si>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</si>
  <si>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</si>
  <si>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</si>
  <si>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</si>
  <si>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</si>
  <si>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</si>
  <si>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</si>
  <si>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</si>
  <si>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</si>
  <si>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</si>
  <si>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</si>
  <si>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</si>
  <si>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</si>
  <si>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</si>
  <si>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</si>
  <si>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</si>
  <si>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</si>
  <si>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</si>
  <si>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</si>
  <si>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</si>
  <si>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</si>
  <si>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</si>
  <si>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</si>
  <si>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</si>
  <si>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</si>
  <si>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</si>
  <si>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</si>
  <si>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</si>
  <si>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</si>
  <si>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</si>
  <si>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</si>
  <si>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</si>
  <si>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</si>
  <si>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</si>
  <si>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</si>
  <si>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</si>
  <si>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</si>
  <si>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</si>
  <si>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</si>
  <si>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</si>
  <si>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</si>
  <si>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</si>
  <si>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</si>
  <si>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</si>
  <si>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</si>
  <si>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</si>
  <si>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</si>
  <si>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</si>
  <si>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</si>
  <si>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</si>
  <si>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</si>
  <si>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</si>
  <si>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</si>
  <si>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</si>
  <si>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</si>
  <si>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</si>
  <si>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</si>
  <si>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</si>
  <si>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</si>
  <si>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</si>
  <si>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</si>
  <si>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</si>
  <si>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</si>
  <si>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</si>
  <si>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</si>
  <si>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</si>
  <si>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</si>
  <si>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</si>
  <si>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</si>
  <si>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</si>
  <si>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</si>
  <si>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</si>
  <si>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</si>
  <si>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</si>
  <si>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</si>
  <si>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</si>
  <si>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</si>
  <si>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</si>
  <si>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</si>
  <si>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</si>
  <si>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</si>
  <si>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</si>
  <si>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</si>
  <si>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</si>
  <si>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</si>
  <si>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</si>
  <si>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</si>
  <si>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</si>
  <si>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</si>
  <si>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</si>
  <si>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</si>
  <si>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</si>
  <si>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</si>
  <si>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</si>
  <si>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</si>
  <si>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</si>
  <si>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</si>
  <si>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</si>
  <si>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</si>
  <si>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</si>
  <si>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</si>
  <si>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</si>
  <si>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</si>
  <si>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</si>
  <si>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</si>
  <si>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</si>
  <si>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</si>
  <si>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</si>
  <si>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</si>
  <si>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</si>
  <si>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</si>
  <si>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</si>
  <si>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</si>
  <si>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</si>
  <si>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</si>
  <si>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</si>
  <si>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</si>
  <si>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</si>
  <si>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</si>
  <si>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</si>
  <si>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</si>
  <si>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</si>
  <si>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</si>
  <si>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</si>
  <si>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</si>
  <si>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</si>
  <si>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</si>
  <si>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</si>
  <si>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</si>
  <si>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</si>
  <si>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</si>
  <si>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</si>
  <si>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</si>
  <si>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</si>
  <si>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</si>
  <si>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</si>
  <si>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</si>
  <si>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</si>
  <si>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</si>
  <si>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</si>
  <si>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</si>
  <si>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</si>
  <si>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</si>
  <si>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</si>
  <si>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</si>
  <si>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</si>
  <si>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</si>
  <si>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</si>
  <si>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</si>
  <si>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</si>
  <si>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</si>
  <si>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</si>
  <si>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</si>
  <si>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</si>
  <si>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</si>
  <si>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</si>
  <si>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</si>
  <si>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</si>
  <si>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</si>
  <si>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</si>
  <si>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</si>
  <si>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</si>
  <si>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</si>
  <si>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</si>
  <si>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</si>
  <si>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</si>
  <si>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</si>
  <si>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</si>
  <si>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</si>
  <si>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</si>
  <si>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</si>
  <si>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</si>
  <si>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</si>
  <si>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</si>
  <si>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</si>
  <si>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</si>
  <si>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</si>
  <si>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</si>
  <si>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</si>
  <si>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</si>
  <si>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</si>
  <si>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</si>
  <si>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</si>
  <si>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</si>
  <si>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</si>
  <si>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</si>
  <si>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</si>
  <si>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</si>
  <si>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</si>
  <si>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</si>
  <si>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</si>
  <si>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</si>
  <si>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</si>
  <si>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</si>
  <si>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</si>
  <si>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</si>
  <si>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</si>
  <si>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</si>
  <si>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</si>
  <si>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</si>
  <si>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</si>
  <si>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</si>
  <si>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</si>
  <si>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</si>
  <si>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</si>
  <si>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</si>
  <si>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</si>
  <si>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</si>
  <si>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</si>
  <si>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</si>
  <si>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</si>
  <si>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</si>
  <si>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</si>
  <si>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</si>
  <si>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</si>
  <si>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</si>
  <si>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</si>
  <si>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</si>
  <si>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</si>
  <si>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</si>
  <si>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</si>
  <si>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</si>
  <si>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</si>
  <si>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</si>
  <si>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</si>
  <si>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</si>
  <si>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</si>
  <si>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</si>
  <si>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</si>
  <si>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</si>
  <si>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</si>
  <si>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</si>
  <si>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</si>
  <si>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</si>
  <si>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</si>
  <si>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</si>
  <si>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</si>
  <si>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</si>
  <si>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</si>
  <si>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</si>
  <si>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</si>
  <si>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</si>
  <si>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</si>
  <si>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</si>
  <si>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</si>
  <si>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</si>
  <si>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</si>
  <si>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</si>
  <si>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</si>
  <si>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</si>
  <si>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</si>
  <si>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</si>
  <si>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</si>
  <si>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</si>
  <si>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</si>
  <si>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</si>
  <si>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</si>
  <si>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</si>
  <si>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</si>
  <si>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</si>
  <si>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</si>
  <si>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</si>
  <si>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</si>
  <si>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</si>
  <si>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</si>
  <si>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</si>
  <si>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</si>
  <si>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</si>
  <si>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</si>
  <si>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</si>
  <si>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</si>
  <si>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</si>
  <si>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</si>
  <si>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</si>
  <si>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</si>
  <si>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</si>
  <si>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</si>
  <si>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</si>
  <si>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</si>
  <si>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</si>
  <si>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</si>
  <si>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</si>
  <si>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</si>
  <si>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</si>
  <si>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</si>
  <si>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</si>
  <si>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</si>
  <si>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</si>
  <si>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</si>
  <si>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</si>
  <si>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</si>
  <si>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</si>
  <si>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</si>
  <si>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</si>
  <si>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</si>
  <si>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</si>
  <si>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</si>
  <si>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</si>
  <si>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</si>
  <si>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</si>
  <si>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</si>
  <si>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</si>
  <si>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</si>
  <si>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</si>
  <si>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</si>
  <si>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</si>
  <si>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</si>
  <si>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</si>
  <si>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</si>
  <si>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</si>
  <si>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</si>
  <si>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</si>
  <si>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</si>
  <si>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</si>
  <si>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</si>
  <si>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</si>
  <si>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</si>
  <si>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</si>
  <si>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</si>
  <si>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</si>
  <si>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</si>
  <si>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</si>
  <si>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</si>
  <si>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</si>
  <si>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</si>
  <si>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</si>
  <si>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</si>
  <si>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</si>
  <si>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</si>
  <si>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</si>
  <si>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</si>
  <si>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</si>
  <si>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</si>
  <si>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</si>
  <si>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</si>
  <si>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</si>
  <si>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</si>
  <si>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</si>
  <si>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</si>
  <si>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</si>
  <si>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</si>
  <si>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</si>
  <si>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</si>
  <si>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</si>
  <si>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</si>
  <si>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</si>
  <si>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</si>
  <si>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</si>
  <si>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</si>
  <si>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</si>
  <si>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</si>
  <si>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</si>
  <si>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</si>
  <si>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</si>
  <si>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</si>
  <si>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</si>
  <si>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</si>
  <si>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</si>
  <si>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</si>
  <si>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</si>
  <si>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</si>
  <si>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</si>
  <si>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</si>
  <si>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</si>
  <si>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</si>
  <si>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</si>
  <si>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</si>
  <si>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</si>
  <si>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</si>
  <si>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</si>
  <si>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</si>
  <si>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</si>
  <si>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</si>
  <si>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</si>
  <si>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</si>
  <si>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</si>
  <si>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</si>
  <si>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</si>
  <si>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</si>
  <si>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</si>
  <si>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</si>
  <si>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</si>
  <si>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</si>
  <si>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</si>
  <si>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</si>
  <si>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</si>
  <si>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</si>
  <si>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</si>
  <si>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</si>
  <si>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</si>
  <si>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</si>
  <si>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</si>
  <si>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</si>
  <si>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</si>
  <si>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</si>
  <si>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</si>
  <si>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</si>
  <si>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</si>
  <si>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</si>
  <si>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</si>
  <si>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</si>
  <si>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</si>
  <si>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</si>
  <si>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</si>
  <si>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</si>
  <si>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</si>
  <si>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</si>
  <si>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</si>
  <si>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</si>
  <si>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</si>
  <si>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</si>
  <si>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</si>
  <si>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</si>
  <si>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</si>
  <si>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</si>
  <si>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</si>
  <si>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</si>
  <si>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</si>
  <si>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</si>
  <si>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</si>
  <si>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</si>
  <si>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</si>
  <si>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</si>
  <si>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</si>
  <si>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</si>
  <si>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</si>
  <si>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</si>
  <si>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</si>
  <si>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</si>
  <si>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</si>
  <si>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</si>
  <si>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</si>
  <si>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</si>
  <si>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</si>
  <si>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</si>
  <si>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</si>
  <si>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</si>
  <si>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</si>
  <si>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</si>
  <si>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</si>
  <si>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</si>
  <si>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</si>
  <si>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</si>
  <si>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</si>
  <si>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</si>
  <si>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</si>
  <si>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</si>
  <si>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</si>
  <si>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</si>
  <si>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</si>
  <si>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</si>
  <si>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</si>
  <si>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</si>
  <si>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</si>
  <si>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</si>
  <si>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</si>
  <si>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</si>
  <si>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</si>
  <si>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</si>
  <si>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</si>
  <si>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</si>
  <si>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</si>
  <si>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</si>
  <si>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</si>
  <si>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</si>
  <si>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</si>
  <si>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</si>
  <si>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</si>
  <si>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</si>
  <si>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</si>
  <si>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</si>
  <si>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</si>
  <si>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</si>
  <si>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</si>
  <si>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</si>
  <si>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</si>
  <si>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</si>
  <si>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</si>
  <si>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</si>
  <si>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</si>
  <si>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</si>
  <si>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</si>
  <si>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</si>
  <si>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</si>
  <si>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</si>
  <si>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</si>
  <si>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</si>
  <si>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</si>
  <si>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</si>
  <si>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</si>
  <si>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</si>
  <si>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</si>
  <si>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</si>
  <si>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</si>
  <si>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</si>
  <si>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</si>
  <si>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</si>
  <si>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</si>
  <si>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</si>
  <si>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</si>
  <si>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</si>
  <si>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</si>
  <si>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</si>
  <si>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</si>
  <si>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</si>
  <si>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</si>
  <si>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</si>
  <si>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</si>
  <si>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</si>
  <si>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</si>
  <si>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</si>
  <si>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</si>
  <si>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</si>
  <si>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</si>
  <si>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</si>
  <si>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</si>
  <si>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</si>
  <si>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</si>
  <si>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</si>
  <si>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</si>
  <si>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</si>
  <si>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</si>
  <si>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</si>
  <si>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</si>
  <si>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</si>
  <si>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</si>
  <si>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</si>
  <si>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</si>
  <si>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</si>
  <si>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</si>
  <si>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</si>
  <si>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</si>
  <si>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</si>
  <si>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</si>
  <si>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</si>
  <si>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</si>
  <si>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</si>
  <si>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</si>
  <si>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</si>
  <si>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</si>
  <si>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</si>
  <si>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</si>
  <si>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</si>
  <si>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</si>
  <si>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</si>
  <si>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</si>
  <si>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</si>
  <si>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</si>
  <si>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</si>
  <si>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</si>
  <si>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</si>
  <si>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</si>
  <si>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</si>
  <si>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</si>
  <si>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</si>
  <si>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</si>
  <si>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</si>
  <si>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</si>
  <si>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</si>
  <si>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</si>
  <si>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</si>
  <si>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</si>
  <si>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</si>
  <si>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</si>
  <si>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</si>
  <si>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</si>
  <si>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</si>
  <si>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</si>
  <si>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</si>
  <si>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</si>
  <si>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</si>
  <si>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</si>
  <si>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</si>
  <si>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</si>
  <si>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</si>
  <si>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</si>
  <si>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</si>
  <si>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</si>
  <si>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</si>
  <si>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</si>
  <si>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</si>
  <si>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</si>
  <si>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</si>
  <si>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</si>
  <si>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</si>
  <si>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</si>
  <si>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</si>
  <si>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</si>
  <si>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</si>
  <si>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</si>
  <si>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</si>
  <si>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</si>
  <si>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</si>
  <si>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</si>
  <si>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</si>
  <si>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</si>
  <si>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</si>
  <si>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</si>
  <si>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</si>
  <si>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</si>
  <si>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</si>
  <si>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</si>
  <si>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</si>
  <si>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</si>
  <si>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</si>
  <si>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</si>
  <si>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</si>
  <si>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</si>
  <si>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</si>
  <si>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</si>
  <si>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</si>
  <si>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</si>
  <si>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</si>
  <si>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</si>
  <si>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</si>
  <si>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</si>
  <si>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</si>
  <si>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</si>
  <si>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</si>
  <si>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</si>
  <si>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</si>
  <si>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</si>
  <si>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</si>
  <si>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</si>
  <si>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</si>
  <si>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</si>
  <si>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</si>
  <si>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</si>
  <si>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</si>
  <si>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</si>
  <si>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</si>
  <si>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</si>
  <si>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</si>
  <si>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</si>
  <si>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</si>
  <si>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</si>
  <si>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</si>
  <si>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</si>
  <si>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</si>
  <si>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</si>
  <si>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</si>
  <si>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</si>
  <si>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</si>
  <si>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</si>
  <si>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</si>
  <si>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</si>
  <si>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</si>
  <si>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</si>
  <si>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</si>
  <si>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</si>
  <si>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</si>
  <si>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</si>
  <si>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</si>
  <si>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</si>
  <si>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</si>
  <si>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</si>
  <si>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</si>
  <si>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</si>
  <si>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</si>
  <si>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</si>
  <si>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</si>
  <si>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</si>
  <si>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</si>
  <si>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</si>
  <si>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</si>
  <si>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</si>
  <si>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</si>
  <si>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</si>
  <si>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</si>
  <si>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</si>
  <si>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</si>
  <si>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</si>
  <si>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</si>
  <si>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</si>
  <si>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</si>
  <si>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</si>
  <si>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</si>
  <si>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</si>
  <si>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</si>
  <si>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</si>
  <si>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</si>
  <si>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</si>
  <si>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</si>
  <si>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</si>
  <si>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</si>
  <si>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</si>
  <si>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</si>
  <si>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</si>
  <si>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</si>
  <si>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</si>
  <si>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</si>
  <si>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</si>
  <si>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</si>
  <si>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</si>
  <si>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</si>
  <si>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</si>
  <si>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</si>
  <si>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</si>
  <si>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</si>
  <si>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</si>
  <si>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</si>
  <si>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</si>
  <si>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</si>
  <si>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</si>
  <si>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</si>
  <si>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</si>
  <si>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</si>
  <si>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</si>
  <si>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</si>
  <si>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</si>
  <si>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</si>
  <si>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</si>
  <si>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</si>
  <si>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</si>
  <si>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</si>
  <si>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</si>
  <si>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</si>
  <si>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</si>
  <si>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</si>
  <si>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</si>
  <si>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</si>
  <si>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</si>
  <si>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</si>
  <si>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</si>
  <si>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</si>
  <si>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</si>
  <si>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</si>
  <si>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</si>
  <si>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</si>
  <si>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</si>
  <si>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</si>
  <si>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</si>
  <si>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</si>
  <si>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</si>
  <si>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</si>
  <si>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</si>
  <si>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</si>
  <si>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</si>
  <si>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</si>
  <si>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</si>
  <si>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</si>
  <si>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</si>
  <si>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</si>
  <si>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</si>
  <si>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</si>
  <si>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</si>
  <si>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</si>
  <si>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</si>
  <si>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</si>
  <si>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</si>
  <si>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</si>
  <si>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</si>
  <si>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</si>
  <si>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</si>
  <si>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</si>
  <si>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</si>
  <si>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</si>
  <si>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</si>
  <si>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</si>
  <si>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</si>
  <si>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</si>
  <si>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</si>
  <si>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</si>
  <si>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</si>
  <si>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</si>
  <si>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</si>
  <si>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</si>
  <si>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</si>
  <si>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</si>
  <si>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</si>
  <si>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</si>
  <si>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</si>
  <si>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</si>
  <si>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</si>
  <si>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</si>
  <si>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</si>
  <si>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</si>
  <si>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</si>
  <si>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</si>
  <si>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</si>
  <si>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</si>
  <si>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</si>
  <si>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</si>
  <si>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</si>
  <si>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</si>
  <si>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</si>
  <si>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</si>
  <si>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</si>
  <si>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</si>
  <si>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</si>
  <si>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</si>
  <si>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</si>
  <si>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</si>
  <si>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</si>
  <si>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</si>
  <si>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</si>
  <si>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</si>
  <si>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</si>
  <si>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</si>
  <si>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</si>
  <si>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</si>
  <si>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</si>
  <si>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</si>
  <si>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</si>
  <si>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</si>
  <si>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</si>
  <si>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</si>
  <si>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</si>
  <si>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</si>
  <si>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</si>
  <si>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</si>
  <si>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</si>
  <si>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</si>
  <si>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</si>
  <si>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</si>
  <si>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</si>
  <si>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</si>
  <si>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</si>
  <si>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</si>
  <si>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</si>
  <si>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</si>
  <si>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</si>
  <si>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</si>
  <si>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</si>
  <si>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</si>
  <si>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</si>
  <si>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</si>
  <si>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</si>
  <si>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</si>
  <si>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</si>
  <si>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</si>
  <si>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</si>
  <si>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</si>
  <si>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</si>
  <si>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</si>
  <si>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</si>
  <si>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</si>
  <si>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</si>
  <si>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</si>
  <si>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</si>
  <si>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</si>
  <si>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</si>
  <si>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</si>
  <si>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</si>
  <si>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</si>
  <si>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</si>
  <si>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</si>
  <si>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</si>
  <si>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</si>
  <si>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</si>
  <si>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</si>
  <si>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</si>
  <si>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</si>
  <si>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</si>
  <si>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</si>
  <si>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</si>
  <si>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</si>
  <si>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</si>
  <si>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</si>
  <si>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</si>
  <si>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</si>
  <si>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</si>
  <si>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</si>
  <si>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</si>
  <si>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</si>
  <si>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</si>
  <si>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</si>
  <si>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</si>
  <si>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</si>
  <si>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</si>
  <si>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</si>
  <si>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</si>
  <si>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</si>
  <si>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</si>
  <si>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</si>
  <si>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</si>
  <si>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</si>
  <si>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</si>
  <si>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</si>
  <si>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</si>
  <si>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</si>
  <si>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</si>
  <si>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</si>
  <si>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</si>
  <si>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</si>
  <si>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</si>
  <si>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</si>
  <si>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</si>
  <si>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</si>
  <si>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</si>
  <si>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</si>
  <si>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</si>
  <si>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</si>
  <si>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</si>
  <si>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</si>
  <si>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</si>
  <si>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</si>
  <si>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</si>
  <si>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</si>
  <si>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</si>
  <si>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</si>
  <si>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</si>
  <si>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</si>
  <si>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</si>
  <si>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</si>
  <si>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</si>
  <si>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</si>
  <si>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</si>
  <si>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</si>
  <si>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</si>
  <si>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</si>
  <si>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</si>
  <si>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</si>
  <si>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</si>
  <si>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</si>
  <si>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</si>
  <si>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</si>
  <si>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</si>
  <si>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</si>
  <si>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</si>
  <si>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</si>
  <si>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</si>
  <si>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</si>
  <si>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</si>
  <si>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</si>
  <si>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</si>
  <si>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</si>
  <si>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</si>
  <si>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</si>
  <si>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</si>
  <si>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</si>
  <si>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</si>
  <si>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</si>
  <si>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</si>
  <si>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</si>
  <si>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</si>
  <si>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</si>
  <si>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</si>
  <si>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</si>
  <si>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</si>
  <si>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</si>
  <si>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</si>
  <si>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</si>
  <si>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</si>
  <si>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</si>
  <si>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</si>
  <si>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</si>
  <si>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</si>
  <si>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</si>
  <si>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</si>
  <si>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</si>
  <si>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</si>
  <si>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</si>
  <si>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</si>
  <si>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</si>
  <si>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</si>
  <si>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</si>
  <si>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</si>
  <si>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</si>
  <si>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</si>
  <si>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</si>
  <si>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</si>
  <si>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</si>
  <si>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</si>
  <si>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</si>
  <si>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</si>
  <si>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</si>
  <si>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</si>
  <si>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</si>
  <si>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</si>
  <si>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</si>
  <si>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</si>
  <si>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</si>
  <si>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</si>
  <si>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</si>
  <si>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</si>
  <si>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</si>
  <si>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</si>
  <si>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</si>
  <si>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</si>
  <si>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</si>
  <si>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</si>
  <si>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</si>
  <si>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</si>
  <si>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</si>
  <si>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</si>
  <si>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</si>
  <si>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</si>
  <si>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</si>
  <si>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</si>
  <si>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</si>
  <si>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</si>
  <si>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</si>
  <si>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</si>
  <si>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</si>
  <si>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</si>
  <si>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</si>
  <si>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</si>
  <si>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</si>
  <si>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</si>
  <si>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</si>
  <si>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</si>
  <si>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</si>
  <si>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</si>
  <si>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</si>
  <si>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</si>
  <si>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</si>
  <si>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</si>
  <si>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</si>
  <si>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</si>
  <si>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</si>
  <si>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</si>
  <si>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</si>
  <si>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</si>
  <si>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</si>
  <si>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</si>
  <si>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</si>
  <si>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</si>
  <si>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</si>
  <si>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</si>
  <si>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</si>
  <si>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</si>
  <si>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</si>
  <si>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</si>
  <si>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</si>
  <si>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</si>
  <si>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</si>
  <si>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</si>
  <si>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</si>
  <si>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</si>
  <si>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</si>
  <si>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</si>
  <si>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</si>
  <si>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</si>
  <si>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</si>
  <si>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</si>
  <si>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</si>
  <si>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</si>
  <si>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</si>
  <si>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</si>
  <si>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</si>
  <si>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</si>
  <si>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</si>
  <si>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</si>
  <si>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</si>
  <si>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</si>
  <si>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</si>
  <si>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</si>
  <si>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</si>
  <si>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</si>
  <si>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</si>
  <si>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</si>
  <si>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</si>
  <si>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</si>
  <si>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</si>
  <si>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</si>
  <si>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</si>
  <si>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</si>
  <si>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</si>
  <si>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</si>
  <si>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</si>
  <si>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</si>
  <si>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</si>
  <si>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</si>
  <si>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</si>
  <si>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</si>
  <si>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</si>
  <si>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</si>
  <si>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</si>
  <si>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</si>
  <si>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</si>
  <si>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</si>
  <si>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</si>
  <si>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</si>
  <si>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</si>
  <si>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</si>
  <si>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</si>
  <si>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</si>
  <si>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</si>
  <si>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</si>
  <si>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</si>
  <si>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</si>
  <si>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</si>
  <si>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</si>
  <si>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</si>
  <si>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</si>
  <si>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</si>
  <si>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</si>
  <si>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</si>
  <si>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</si>
  <si>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</si>
  <si>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</si>
  <si>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</si>
  <si>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</si>
  <si>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</si>
  <si>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</si>
  <si>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</si>
  <si>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</si>
  <si>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</si>
  <si>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</si>
  <si>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</si>
  <si>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</si>
  <si>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</si>
  <si>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</si>
  <si>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</si>
  <si>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</si>
  <si>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</si>
  <si>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</si>
  <si>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</si>
  <si>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</si>
  <si>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</si>
  <si>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</si>
  <si>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</si>
  <si>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</si>
  <si>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</si>
  <si>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</si>
  <si>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</si>
  <si>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</si>
  <si>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</si>
  <si>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</si>
  <si>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</si>
  <si>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</si>
  <si>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</si>
  <si>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</si>
  <si>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</si>
  <si>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</si>
  <si>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</si>
  <si>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</si>
  <si>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</si>
  <si>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</si>
  <si>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</si>
  <si>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</si>
  <si>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</si>
  <si>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</si>
  <si>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</si>
  <si>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</si>
  <si>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</si>
  <si>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</si>
  <si>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</si>
  <si>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</si>
  <si>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</si>
  <si>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</si>
  <si>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</si>
  <si>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</si>
  <si>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</si>
  <si>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</si>
  <si>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</si>
  <si>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</si>
  <si>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</si>
  <si>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</si>
  <si>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</si>
  <si>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</si>
  <si>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</si>
  <si>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</si>
  <si>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</si>
  <si>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</si>
  <si>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</si>
  <si>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</si>
  <si>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</si>
  <si>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</si>
  <si>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</si>
  <si>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</si>
  <si>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</si>
  <si>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</si>
  <si>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</si>
  <si>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</si>
  <si>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</si>
  <si>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</si>
  <si>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</si>
  <si>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</si>
  <si>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</si>
  <si>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</si>
  <si>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</si>
  <si>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</si>
  <si>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</si>
  <si>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</si>
  <si>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</si>
  <si>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</si>
  <si>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</si>
  <si>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</si>
  <si>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</si>
  <si>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</si>
  <si>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</si>
  <si>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</si>
  <si>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</si>
  <si>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</si>
  <si>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</si>
  <si>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</si>
  <si>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</si>
  <si>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</si>
  <si>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</si>
  <si>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</si>
  <si>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</si>
  <si>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</si>
  <si>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</si>
  <si>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</si>
  <si>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</si>
  <si>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</si>
  <si>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</si>
  <si>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</si>
  <si>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</si>
  <si>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</si>
  <si>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</si>
  <si>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</si>
  <si>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</si>
  <si>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</si>
  <si>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</si>
  <si>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</si>
  <si>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</si>
  <si>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</si>
  <si>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</si>
  <si>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</si>
  <si>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</si>
  <si>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</si>
  <si>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</si>
  <si>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</si>
  <si>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</si>
  <si>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</si>
  <si>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</si>
  <si>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</si>
  <si>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</si>
  <si>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</si>
  <si>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</si>
  <si>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</si>
  <si>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</si>
  <si>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</si>
  <si>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</si>
  <si>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</si>
  <si>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</si>
  <si>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</si>
  <si>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</si>
  <si>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</si>
  <si>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</si>
  <si>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</si>
  <si>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</si>
  <si>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</si>
  <si>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</si>
  <si>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</si>
  <si>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</si>
  <si>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</si>
  <si>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</si>
  <si>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</si>
  <si>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</si>
  <si>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</si>
  <si>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</si>
  <si>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</si>
  <si>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</si>
  <si>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</si>
  <si>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</si>
  <si>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</si>
  <si>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</si>
  <si>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</si>
  <si>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</si>
  <si>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</si>
  <si>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</si>
  <si>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</si>
  <si>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</si>
  <si>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</si>
  <si>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</si>
  <si>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</si>
  <si>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</si>
  <si>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</si>
  <si>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</si>
  <si>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</si>
  <si>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</si>
  <si>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</si>
  <si>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</si>
  <si>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</si>
  <si>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</si>
  <si>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</si>
  <si>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</si>
  <si>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</si>
  <si>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</si>
  <si>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</si>
  <si>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</si>
  <si>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</si>
  <si>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</si>
  <si>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</si>
  <si>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</si>
  <si>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</si>
  <si>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</si>
  <si>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</si>
  <si>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</si>
  <si>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</si>
  <si>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</si>
  <si>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</si>
  <si>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</si>
  <si>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</si>
  <si>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</si>
  <si>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</si>
  <si>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</si>
  <si>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</si>
  <si>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</si>
  <si>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</si>
  <si>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</si>
  <si>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</si>
  <si>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</si>
  <si>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</si>
  <si>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</si>
  <si>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</si>
  <si>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</si>
  <si>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</si>
  <si>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</si>
  <si>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</si>
  <si>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</si>
  <si>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</si>
  <si>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</si>
  <si>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</si>
  <si>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</si>
  <si>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</si>
  <si>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</si>
  <si>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</si>
  <si>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</si>
  <si>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</si>
  <si>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</si>
  <si>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</si>
  <si>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</si>
  <si>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</si>
  <si>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</si>
  <si>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</si>
  <si>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</si>
  <si>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</si>
  <si>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</si>
  <si>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</si>
  <si>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</si>
  <si>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</si>
  <si>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</si>
  <si>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</si>
  <si>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</si>
  <si>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</si>
  <si>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</si>
  <si>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</si>
  <si>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</si>
  <si>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</si>
  <si>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</si>
  <si>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</si>
  <si>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</si>
  <si>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</si>
  <si>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</si>
  <si>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</si>
  <si>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</si>
  <si>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</si>
  <si>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</si>
  <si>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</si>
  <si>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</si>
  <si>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</si>
  <si>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</si>
  <si>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</si>
  <si>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</si>
  <si>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</si>
  <si>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</si>
  <si>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</si>
  <si>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</si>
  <si>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</si>
  <si>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</si>
  <si>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</si>
  <si>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</si>
  <si>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</si>
  <si>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</si>
  <si>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</si>
  <si>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</si>
  <si>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</si>
  <si>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</si>
  <si>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</si>
  <si>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</si>
  <si>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</si>
  <si>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</si>
  <si>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</si>
  <si>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</si>
  <si>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</si>
  <si>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</si>
  <si>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</si>
  <si>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</si>
  <si>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</si>
  <si>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</si>
  <si>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</si>
  <si>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</si>
  <si>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</si>
  <si>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</si>
  <si>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</si>
  <si>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</si>
  <si>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</si>
  <si>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</si>
  <si>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</si>
  <si>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</si>
  <si>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</si>
  <si>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</si>
  <si>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</si>
  <si>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</si>
  <si>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</si>
  <si>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</si>
  <si>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</si>
  <si>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</si>
  <si>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</si>
  <si>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</si>
  <si>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</si>
  <si>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</si>
  <si>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</si>
  <si>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</si>
  <si>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</si>
  <si>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</si>
  <si>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</si>
  <si>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</si>
  <si>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</si>
  <si>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</si>
  <si>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</si>
  <si>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</si>
  <si>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</si>
  <si>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</si>
  <si>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</si>
  <si>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</si>
  <si>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</si>
  <si>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</si>
  <si>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</si>
  <si>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</si>
  <si>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</si>
  <si>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</si>
  <si>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</si>
  <si>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</si>
  <si>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</si>
  <si>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</si>
  <si>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</si>
  <si>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</si>
  <si>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</si>
  <si>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</si>
  <si>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</si>
  <si>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</si>
  <si>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</si>
  <si>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</si>
  <si>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</si>
  <si>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</si>
  <si>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</si>
  <si>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</si>
  <si>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</si>
  <si>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</si>
  <si>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</si>
  <si>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</si>
  <si>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</si>
  <si>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</si>
  <si>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</si>
  <si>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</si>
  <si>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</si>
  <si>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</si>
  <si>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</si>
  <si>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</si>
  <si>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</si>
  <si>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</si>
  <si>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</si>
  <si>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</si>
  <si>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</si>
  <si>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</si>
  <si>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</si>
  <si>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</si>
  <si>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</si>
  <si>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</si>
  <si>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</si>
  <si>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</si>
  <si>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</si>
  <si>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</si>
  <si>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</si>
  <si>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</si>
  <si>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</si>
  <si>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</si>
  <si>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</si>
  <si>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</si>
  <si>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</si>
  <si>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</si>
  <si>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</si>
  <si>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</si>
  <si>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</si>
  <si>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</si>
  <si>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</si>
  <si>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</si>
  <si>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</si>
  <si>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</si>
  <si>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</si>
  <si>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</si>
  <si>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</si>
  <si>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</si>
  <si>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</si>
  <si>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</si>
  <si>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</si>
  <si>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</si>
  <si>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</si>
  <si>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</si>
  <si>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</si>
  <si>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</si>
  <si>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</si>
  <si>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</si>
  <si>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</si>
  <si>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</si>
  <si>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</si>
  <si>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</si>
  <si>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</si>
  <si>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</si>
  <si>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</si>
  <si>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</si>
  <si>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</si>
  <si>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</si>
  <si>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</si>
  <si>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</si>
  <si>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</si>
  <si>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</si>
  <si>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</si>
  <si>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</si>
  <si>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</si>
  <si>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</si>
  <si>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</si>
  <si>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</si>
  <si>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</si>
  <si>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</si>
  <si>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</si>
  <si>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</si>
  <si>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</si>
  <si>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</si>
  <si>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</si>
  <si>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</si>
  <si>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</si>
  <si>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</si>
  <si>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</si>
  <si>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</si>
  <si>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</si>
  <si>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</si>
  <si>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</si>
  <si>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</si>
  <si>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</si>
  <si>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</si>
  <si>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</si>
  <si>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</si>
  <si>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</si>
  <si>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</si>
  <si>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</si>
  <si>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</si>
  <si>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</si>
  <si>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</si>
  <si>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</si>
  <si>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</si>
  <si>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</si>
  <si>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</si>
  <si>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</si>
  <si>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</si>
  <si>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</si>
  <si>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</si>
  <si>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</si>
  <si>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</si>
  <si>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</si>
  <si>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</si>
  <si>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</si>
  <si>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</si>
  <si>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</si>
  <si>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</si>
  <si>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</si>
  <si>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</si>
  <si>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</si>
  <si>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</si>
  <si>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</si>
  <si>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</si>
  <si>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</si>
  <si>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</si>
  <si>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</si>
  <si>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</si>
  <si>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</si>
  <si>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</si>
  <si>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</si>
  <si>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</si>
  <si>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</si>
  <si>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</si>
  <si>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</si>
  <si>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</si>
  <si>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</si>
  <si>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</si>
  <si>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</si>
  <si>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</si>
  <si>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</si>
  <si>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</si>
  <si>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</si>
  <si>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</si>
  <si>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</si>
  <si>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</si>
  <si>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</si>
  <si>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</si>
  <si>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</si>
  <si>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</si>
  <si>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</si>
  <si>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</si>
  <si>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</si>
  <si>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</si>
  <si>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</si>
  <si>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</si>
  <si>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</si>
  <si>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</si>
  <si>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</si>
  <si>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</si>
  <si>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</si>
  <si>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</si>
  <si>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</si>
  <si>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</si>
  <si>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</si>
  <si>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</si>
  <si>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</si>
  <si>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</si>
  <si>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</si>
  <si>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</si>
  <si>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</si>
  <si>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</si>
  <si>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</si>
  <si>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</si>
  <si>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</si>
  <si>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</si>
  <si>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</si>
  <si>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</si>
  <si>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</si>
  <si>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</si>
  <si>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</si>
  <si>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</si>
  <si>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</si>
  <si>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</si>
  <si>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</si>
  <si>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</si>
  <si>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</si>
  <si>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</si>
  <si>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</si>
  <si>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</si>
  <si>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</si>
  <si>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</si>
  <si>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</si>
  <si>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</si>
  <si>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</si>
  <si>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</si>
  <si>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</si>
  <si>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</si>
  <si>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</si>
  <si>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</si>
  <si>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</si>
  <si>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</si>
  <si>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</si>
  <si>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</si>
  <si>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</si>
  <si>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</si>
  <si>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</si>
  <si>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</si>
  <si>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</si>
  <si>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</si>
  <si>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</si>
  <si>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</si>
  <si>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</si>
  <si>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</si>
  <si>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</si>
  <si>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</si>
  <si>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</si>
  <si>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</si>
  <si>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</si>
  <si>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</si>
  <si>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</si>
  <si>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</si>
  <si>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</si>
  <si>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</si>
  <si>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</si>
  <si>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</si>
  <si>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</si>
  <si>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</si>
  <si>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</si>
  <si>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</si>
  <si>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</si>
  <si>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</si>
  <si>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</si>
  <si>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</si>
  <si>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</si>
  <si>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</si>
  <si>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</si>
  <si>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</si>
  <si>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</si>
  <si>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</si>
  <si>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</si>
  <si>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</si>
  <si>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</si>
  <si>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</si>
  <si>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</si>
  <si>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</si>
  <si>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</si>
  <si>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</si>
  <si>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</si>
  <si>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</si>
  <si>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</si>
  <si>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</si>
  <si>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</si>
  <si>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</si>
  <si>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</si>
  <si>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</si>
  <si>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</si>
  <si>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</si>
  <si>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</si>
  <si>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</si>
  <si>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</si>
  <si>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</si>
  <si>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</si>
  <si>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</si>
  <si>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</si>
  <si>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</si>
  <si>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</si>
  <si>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</si>
  <si>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</si>
  <si>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</si>
  <si>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</si>
  <si>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</si>
  <si>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</si>
  <si>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</si>
  <si>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</si>
  <si>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</si>
  <si>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</si>
  <si>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</si>
  <si>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</si>
  <si>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</si>
  <si>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</si>
  <si>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</si>
  <si>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</si>
  <si>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</si>
  <si>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</si>
  <si>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</si>
  <si>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</si>
  <si>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</si>
  <si>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</si>
  <si>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</si>
  <si>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</si>
  <si>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</si>
  <si>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</si>
  <si>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</si>
  <si>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</si>
  <si>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</si>
  <si>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</si>
  <si>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</si>
  <si>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</si>
  <si>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</si>
  <si>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</si>
  <si>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</si>
  <si>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</si>
  <si>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</si>
  <si>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</si>
  <si>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</si>
  <si>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</si>
  <si>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</si>
  <si>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</si>
  <si>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</si>
  <si>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</si>
  <si>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</si>
  <si>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</si>
  <si>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</si>
  <si>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</si>
  <si>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</si>
  <si>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</si>
  <si>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</si>
  <si>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</si>
  <si>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</si>
  <si>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</si>
  <si>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</si>
  <si>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</si>
  <si>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</si>
  <si>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</si>
  <si>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</si>
  <si>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</si>
  <si>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</si>
  <si>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</si>
  <si>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</si>
  <si>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</si>
  <si>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</si>
  <si>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</si>
  <si>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</si>
  <si>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</si>
  <si>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</si>
  <si>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</si>
  <si>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</si>
  <si>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</si>
  <si>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</si>
  <si>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</si>
  <si>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</si>
  <si>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</si>
  <si>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</si>
  <si>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</si>
  <si>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</si>
  <si>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</si>
  <si>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</si>
  <si>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</si>
  <si>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</si>
  <si>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</si>
  <si>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</si>
  <si>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</si>
  <si>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</si>
  <si>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</si>
  <si>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</si>
  <si>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</si>
  <si>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</si>
  <si>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</si>
  <si>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</si>
  <si>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</si>
  <si>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</si>
  <si>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</si>
  <si>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</si>
  <si>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</si>
  <si>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</si>
  <si>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</si>
  <si>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</si>
  <si>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</si>
  <si>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</si>
  <si>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</si>
  <si>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</si>
  <si>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</si>
  <si>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</si>
  <si>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</si>
  <si>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</si>
  <si>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</si>
  <si>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</si>
  <si>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</si>
  <si>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</si>
  <si>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</si>
  <si>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</si>
  <si>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</si>
  <si>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</si>
  <si>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</si>
  <si>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</si>
  <si>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</si>
  <si>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</si>
  <si>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</si>
  <si>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</si>
  <si>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</si>
  <si>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</si>
  <si>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</si>
  <si>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</si>
  <si>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</si>
  <si>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</si>
  <si>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</si>
  <si>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</si>
  <si>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</si>
  <si>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</si>
  <si>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</si>
  <si>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</si>
  <si>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</si>
  <si>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</si>
  <si>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</si>
  <si>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</si>
  <si>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</si>
  <si>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</si>
  <si>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</si>
  <si>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</si>
  <si>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</si>
  <si>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</si>
  <si>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</si>
  <si>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</si>
  <si>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</si>
  <si>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</si>
  <si>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</si>
  <si>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</si>
  <si>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</si>
  <si>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</si>
  <si>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</si>
  <si>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</si>
  <si>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</si>
  <si>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</si>
  <si>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</si>
  <si>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</si>
  <si>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</si>
  <si>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</si>
  <si>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</si>
  <si>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</si>
  <si>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</si>
  <si>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</si>
  <si>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</si>
  <si>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</si>
  <si>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</si>
  <si>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</si>
  <si>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</si>
  <si>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</si>
  <si>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</si>
  <si>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</si>
  <si>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</si>
  <si>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</si>
  <si>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</si>
  <si>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</si>
  <si>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</si>
  <si>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</si>
  <si>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</si>
  <si>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</si>
  <si>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</si>
  <si>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</si>
  <si>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</si>
  <si>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</si>
  <si>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</si>
  <si>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</si>
  <si>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</si>
  <si>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</si>
  <si>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</si>
  <si>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</si>
  <si>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</si>
  <si>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</si>
  <si>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</si>
  <si>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</si>
  <si>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</si>
  <si>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</si>
  <si>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</si>
  <si>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</si>
  <si>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</si>
  <si>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</si>
  <si>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</si>
  <si>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</si>
  <si>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</si>
  <si>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</si>
  <si>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</si>
  <si>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</si>
  <si>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</si>
  <si>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</si>
  <si>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</si>
  <si>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</si>
  <si>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</si>
  <si>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</si>
  <si>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</si>
  <si>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</si>
  <si>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</si>
  <si>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</si>
  <si>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</si>
  <si>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</si>
  <si>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</si>
  <si>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</si>
  <si>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</si>
  <si>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</si>
  <si>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</si>
  <si>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</si>
  <si>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</si>
  <si>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Grand Total</t>
  </si>
  <si>
    <t>Jan</t>
  </si>
  <si>
    <t>Feb</t>
  </si>
  <si>
    <t>Mar</t>
  </si>
  <si>
    <t>Apr</t>
  </si>
  <si>
    <t>May</t>
  </si>
  <si>
    <t>Jun</t>
  </si>
  <si>
    <t>Jul</t>
  </si>
  <si>
    <t>Aug</t>
  </si>
  <si>
    <t>Sep</t>
  </si>
  <si>
    <t>Oct</t>
  </si>
  <si>
    <t>Nov</t>
  </si>
  <si>
    <t>Dec</t>
  </si>
  <si>
    <t>Sum of Profit</t>
  </si>
  <si>
    <t>Months</t>
  </si>
  <si>
    <t>Sub Category</t>
  </si>
  <si>
    <t>profit</t>
  </si>
  <si>
    <t>Sum of Proit Margin</t>
  </si>
  <si>
    <t>orders</t>
  </si>
  <si>
    <t>Sum of Quantity</t>
  </si>
  <si>
    <t>SALES</t>
  </si>
  <si>
    <t>ORDER</t>
  </si>
  <si>
    <t>PROFIT</t>
  </si>
  <si>
    <t>QUANTITY</t>
  </si>
  <si>
    <t>PROFIT MARGIN</t>
  </si>
  <si>
    <t xml:space="preserve"> Orders</t>
  </si>
  <si>
    <t>Profit Margin</t>
  </si>
  <si>
    <t>Quantities</t>
  </si>
  <si>
    <t>origin</t>
  </si>
  <si>
    <t>sales</t>
  </si>
  <si>
    <t>Product</t>
  </si>
  <si>
    <t>STATE</t>
  </si>
  <si>
    <t>SEGMENT</t>
  </si>
  <si>
    <t>YEAR</t>
  </si>
  <si>
    <t>Count of Order ID</t>
  </si>
  <si>
    <t>Monthly sales and profit</t>
  </si>
  <si>
    <t>Categories Sales</t>
  </si>
  <si>
    <t xml:space="preserve">Sub-Categories Sales </t>
  </si>
  <si>
    <t>Categories Profit</t>
  </si>
  <si>
    <t>States  Sale</t>
  </si>
  <si>
    <t>2011</t>
  </si>
  <si>
    <t>2012</t>
  </si>
  <si>
    <t>2014</t>
  </si>
  <si>
    <t>Total Profit</t>
  </si>
  <si>
    <t>Total Sales</t>
  </si>
  <si>
    <t>Total Orders</t>
  </si>
  <si>
    <t>Total Quantities</t>
  </si>
  <si>
    <t>Total Sales and Profit of Products</t>
  </si>
  <si>
    <t>Monthly Quantities</t>
  </si>
  <si>
    <t>Sum of Sales and Profit</t>
  </si>
  <si>
    <t>Origin Sales</t>
  </si>
  <si>
    <t>Tatal of sales Profit and Margin yearly</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</si>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</sst>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quot;₹&quot;\ * #,##0.00_ ;_ &quot;₹&quot;\ * \-#,##0.00_ ;_ &quot;₹&quot;\ * &quot;-&quot;??_ ;_ @_ "/>
    <numFmt numFmtId="164" formatCode="_(&quot;₹&quot;* #,##0.00_);_(&quot;₹&quot;* \(#,##0.00\);_(&quot;₹&quot;* &quot;-&quot;??_);_(@_)"/>
    <numFmt numFmtId="165" formatCode="0.00,\k"/>
    <numFmt numFmtId="166" formatCode="_-[$$-409]* #,##0.00_ ;_-[$$-409]* \-#,##0.00\ ;_-[$$-409]* &quot;-&quot;??_ ;_-@_ "/>
    <numFmt numFmtId="167" formatCode="[$$-409]#,##0"/>
    <numFmt numFmtId="168" formatCode="[Green]0.00%;[Red]0.00%"/>
    <numFmt numFmtId="169" formatCode="_-[$$-409]* #,##0_ ;_-[$$-409]* \-#,##0\ ;_-[$$-409]* &quot;-&quot;??_ ;_-@_ "/>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4"/>
      <color theme="0"/>
      <name val="Calibri"/>
      <family val="2"/>
      <scheme val="minor"/>
    </font>
    <font>
      <sz val="12"/>
      <color theme="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rgb="FF00B0F0"/>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55">
    <xf numFmtId="0" fontId="0" fillId="0" borderId="0" xfId="0"/>
    <xf numFmtId="14" fontId="0" fillId="0" borderId="0" xfId="0" applyNumberFormat="1"/>
    <xf numFmtId="165" fontId="0" fillId="0" borderId="0" xfId="0" applyNumberFormat="1"/>
    <xf numFmtId="0" fontId="16" fillId="0" borderId="0" xfId="0" applyFont="1"/>
    <xf numFmtId="9" fontId="0" fillId="0" borderId="0" xfId="2" applyFont="1"/>
    <xf numFmtId="168" fontId="0" fillId="0" borderId="0" xfId="2" applyNumberFormat="1" applyFont="1" applyAlignment="1">
      <alignment horizontal="center"/>
    </xf>
    <xf numFmtId="0" fontId="0" fillId="33" borderId="0" xfId="0" applyFill="1"/>
    <xf numFmtId="169" fontId="0" fillId="0" borderId="0" xfId="0" applyNumberFormat="1"/>
    <xf numFmtId="169" fontId="0" fillId="0" borderId="0" xfId="1" applyNumberFormat="1" applyFont="1"/>
    <xf numFmtId="168" fontId="18" fillId="0" borderId="0" xfId="2" applyNumberFormat="1" applyFont="1"/>
    <xf numFmtId="0" fontId="0" fillId="0" borderId="0" xfId="0" applyAlignment="1">
      <alignment horizontal="center"/>
    </xf>
    <xf numFmtId="0" fontId="20" fillId="34" borderId="0" xfId="0" applyFont="1" applyFill="1"/>
    <xf numFmtId="0" fontId="0" fillId="35" borderId="0" xfId="0" applyFill="1" applyAlignment="1">
      <alignment horizontal="center" vertical="center"/>
    </xf>
    <xf numFmtId="0" fontId="0" fillId="35" borderId="0" xfId="0" applyFill="1" applyAlignment="1">
      <alignment horizontal="left" vertical="center" indent="4"/>
    </xf>
    <xf numFmtId="0" fontId="14" fillId="36" borderId="0" xfId="0" applyFont="1" applyFill="1" applyAlignment="1">
      <alignment horizontal="left" indent="3"/>
    </xf>
    <xf numFmtId="0" fontId="0" fillId="35" borderId="0" xfId="0" applyFill="1" applyAlignment="1">
      <alignment horizontal="left" indent="3"/>
    </xf>
    <xf numFmtId="0" fontId="19" fillId="37" borderId="0" xfId="0" applyFont="1" applyFill="1" applyAlignment="1">
      <alignment horizontal="left" indent="6"/>
    </xf>
    <xf numFmtId="169" fontId="19" fillId="37" borderId="0" xfId="0" applyNumberFormat="1" applyFont="1" applyFill="1" applyAlignment="1">
      <alignment horizontal="left" indent="6"/>
    </xf>
    <xf numFmtId="0" fontId="19" fillId="37" borderId="0" xfId="0" applyFont="1" applyFill="1" applyAlignment="1">
      <alignment horizontal="left" indent="3"/>
    </xf>
    <xf numFmtId="169" fontId="19" fillId="37" borderId="0" xfId="0" applyNumberFormat="1" applyFont="1" applyFill="1" applyAlignment="1">
      <alignment horizontal="left" indent="3"/>
    </xf>
    <xf numFmtId="0" fontId="0" fillId="38" borderId="0" xfId="0" applyFill="1" applyAlignment="1">
      <alignment horizontal="left" indent="4"/>
    </xf>
    <xf numFmtId="0" fontId="0" fillId="38" borderId="0" xfId="0" applyFill="1"/>
    <xf numFmtId="0" fontId="0" fillId="38" borderId="0" xfId="0" applyFill="1" applyAlignment="1">
      <alignment horizontal="left" indent="5"/>
    </xf>
    <xf numFmtId="0" fontId="0" fillId="39" borderId="0" xfId="0" applyFill="1"/>
    <xf numFmtId="0" fontId="0" fillId="0" borderId="0" xfId="0" pivotButton="1" applyAlignment="1">
      <alignment horizontal="center"/>
    </xf>
    <xf numFmtId="0" fontId="19" fillId="0" borderId="0" xfId="0" applyFont="1"/>
    <xf numFmtId="0" fontId="0" fillId="34" borderId="0" xfId="0" applyFill="1" applyAlignment="1">
      <alignment horizontal="left" indent="4"/>
    </xf>
    <xf numFmtId="0" fontId="21" fillId="0" borderId="0" xfId="0" applyFont="1"/>
    <xf numFmtId="0" fontId="0" fillId="40" borderId="0" xfId="0" applyFill="1"/>
    <xf numFmtId="0" fontId="19" fillId="41" borderId="0" xfId="0" applyFont="1" applyFill="1"/>
    <xf numFmtId="0" fontId="19" fillId="0" borderId="0" xfId="0" applyFont="1" applyAlignment="1">
      <alignment horizontal="right"/>
    </xf>
    <xf numFmtId="0" fontId="0" fillId="42" borderId="0" xfId="0" applyFill="1"/>
    <xf numFmtId="0" fontId="17" fillId="42" borderId="0" xfId="0" applyFont="1" applyFill="1" applyAlignment="1">
      <alignment horizontal="left" indent="5"/>
    </xf>
    <xf numFmtId="0" fontId="17" fillId="42" borderId="0" xfId="0" applyFont="1" applyFill="1" applyAlignment="1">
      <alignment horizontal="left" indent="3"/>
    </xf>
    <xf numFmtId="0" fontId="21" fillId="42" borderId="0" xfId="0" applyFont="1" applyFill="1" applyAlignment="1">
      <alignment horizontal="left" indent="10"/>
    </xf>
    <xf numFmtId="0" fontId="19" fillId="41" borderId="0" xfId="0" applyFont="1" applyFill="1" applyAlignment="1">
      <alignment horizontal="right"/>
    </xf>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xf numFmtId="9" fontId="0" fillId="0" borderId="0" xfId="0" applyNumberFormat="1" applyAlignment="1">
      <alignment horizontal="left"/>
    </xf>
    <xf numFmtId="10" fontId="0" fillId="0" borderId="0" xfId="0" applyNumberFormat="1"/>
    <xf numFmtId="0" fontId="22" fillId="42" borderId="0" xfId="0" applyFont="1" applyFill="1" applyAlignment="1">
      <alignment horizontal="left" indent="5"/>
    </xf>
    <xf numFmtId="0" fontId="0" fillId="42" borderId="0" xfId="0" applyFill="1" applyAlignment="1">
      <alignment horizontal="left"/>
    </xf>
    <xf numFmtId="0" fontId="0" fillId="41" borderId="0" xfId="0" applyFill="1" applyAlignment="1">
      <alignment horizontal="left" indent="7"/>
    </xf>
    <xf numFmtId="0" fontId="18" fillId="41" borderId="0" xfId="0" applyFont="1" applyFill="1"/>
    <xf numFmtId="0" fontId="0" fillId="0" borderId="0" xfId="0" applyNumberFormat="1"/>
    <xf numFmtId="0" fontId="0" fillId="0" borderId="0" xfId="0" applyNumberFormat="1" applyAlignment="1">
      <alignment horizontal="center"/>
    </xf>
    <xf numFmtId="0" fontId="0" fillId="0" borderId="0" xfId="0" applyAlignment="1">
      <alignment vertical="center"/>
    </xf>
    <xf numFmtId="168" fontId="0" fillId="0" borderId="0" xfId="2" applyNumberFormat="1" applyFont="1" applyAlignment="1">
      <alignment horizontal="center" vertical="center"/>
    </xf>
    <xf numFmtId="0" fontId="21" fillId="42" borderId="0" xfId="0" applyFont="1" applyFill="1" applyAlignment="1">
      <alignment horizontal="left" vertical="center"/>
    </xf>
    <xf numFmtId="0" fontId="0" fillId="0" borderId="0" xfId="0" applyNumberFormat="1" applyAlignment="1">
      <alignment vertical="center"/>
    </xf>
    <xf numFmtId="168" fontId="18" fillId="0" borderId="0" xfId="2" applyNumberFormat="1" applyFont="1" applyAlignment="1">
      <alignment vertical="center"/>
    </xf>
    <xf numFmtId="0" fontId="0" fillId="0" borderId="0" xfId="0" applyAlignment="1">
      <alignment horizontal="center" vertical="center"/>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Currency 2" xfId="44" xr:uid="{079B62ED-1476-4395-87D1-88F35766A8C2}"/>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254">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alignment vertical="center" indent="0"/>
    </dxf>
    <dxf>
      <alignment vertical="center" indent="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numFmt numFmtId="169" formatCode="_-[$$-409]* #,##0_ ;_-[$$-409]* \-#,##0\ ;_-[$$-409]* &quot;-&quot;??_ ;_-@_ "/>
    </dxf>
    <dxf>
      <alignment vertical="center" indent="0"/>
    </dxf>
    <dxf>
      <alignment vertical="center" indent="0"/>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alignment vertical="center" indent="0"/>
    </dxf>
    <dxf>
      <alignment vertical="center" indent="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alignment vertical="center" indent="0"/>
    </dxf>
    <dxf>
      <alignment vertical="center" indent="0"/>
    </dxf>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6" formatCode="_-[$$-409]* #,##0.00_ ;_-[$$-409]* \-#,##0.00\ ;_-[$$-409]* &quot;-&quot;??_ ;_-@_ "/>
    </dxf>
    <dxf>
      <numFmt numFmtId="166" formatCode="_-[$$-409]* #,##0.00_ ;_-[$$-409]* \-#,##0.00\ ;_-[$$-409]* &quot;-&quot;??_ ;_-@_ "/>
    </dxf>
    <dxf>
      <numFmt numFmtId="170" formatCode="0,\k"/>
    </dxf>
    <dxf>
      <numFmt numFmtId="167" formatCode="[$$-409]#,##0"/>
    </dxf>
    <dxf>
      <numFmt numFmtId="167" formatCode="[$$-409]#,##0"/>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4" formatCode="0.0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34740230219495E-3"/>
          <c:y val="0.10517154265427214"/>
          <c:w val="0.99280066480718132"/>
          <c:h val="0.79622131401911433"/>
        </c:manualLayout>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_-[$$-409]* #,##0_ ;_-[$$-409]* \-#,##0\ ;_-[$$-409]* "-"??_ ;_-@_ </c:formatCode>
                <c:ptCount val="12"/>
                <c:pt idx="0">
                  <c:v>61886.141000000011</c:v>
                </c:pt>
                <c:pt idx="1">
                  <c:v>37820.696999999978</c:v>
                </c:pt>
                <c:pt idx="2">
                  <c:v>70190.638599999977</c:v>
                </c:pt>
                <c:pt idx="3">
                  <c:v>57068.571500000013</c:v>
                </c:pt>
                <c:pt idx="4">
                  <c:v>50090.788399999976</c:v>
                </c:pt>
                <c:pt idx="5">
                  <c:v>54338.277300000023</c:v>
                </c:pt>
                <c:pt idx="6">
                  <c:v>57576.686999999984</c:v>
                </c:pt>
                <c:pt idx="7">
                  <c:v>86500.80349999998</c:v>
                </c:pt>
                <c:pt idx="8">
                  <c:v>128193.91700000004</c:v>
                </c:pt>
                <c:pt idx="9">
                  <c:v>59455.721199999971</c:v>
                </c:pt>
                <c:pt idx="10">
                  <c:v>103399.23000000005</c:v>
                </c:pt>
                <c:pt idx="11">
                  <c:v>98584.333300000042</c:v>
                </c:pt>
              </c:numCache>
            </c:numRef>
          </c:val>
          <c:extLst>
            <c:ext xmlns:c16="http://schemas.microsoft.com/office/drawing/2014/chart" uri="{C3380CC4-5D6E-409C-BE32-E72D297353CC}">
              <c16:uniqueId val="{00000000-D79D-4998-A9F1-29FBE64E88F3}"/>
            </c:ext>
          </c:extLst>
        </c:ser>
        <c:ser>
          <c:idx val="1"/>
          <c:order val="1"/>
          <c:tx>
            <c:strRef>
              <c:f>pivot!$C$3</c:f>
              <c:strCache>
                <c:ptCount val="1"/>
                <c:pt idx="0">
                  <c:v>Sum of Profit</c:v>
                </c:pt>
              </c:strCache>
            </c:strRef>
          </c:tx>
          <c:spPr>
            <a:solidFill>
              <a:schemeClr val="accent2"/>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_-[$$-409]* #,##0_ ;_-[$$-409]* \-#,##0\ ;_-[$$-409]* "-"??_ ;_-@_ </c:formatCode>
                <c:ptCount val="12"/>
                <c:pt idx="0">
                  <c:v>7174.9220000000023</c:v>
                </c:pt>
                <c:pt idx="1">
                  <c:v>4854.352100000001</c:v>
                </c:pt>
                <c:pt idx="2">
                  <c:v>13516.753000000001</c:v>
                </c:pt>
                <c:pt idx="3">
                  <c:v>8188.8566999999975</c:v>
                </c:pt>
                <c:pt idx="4">
                  <c:v>5816.7882999999956</c:v>
                </c:pt>
                <c:pt idx="5">
                  <c:v>8471.3767000000025</c:v>
                </c:pt>
                <c:pt idx="6">
                  <c:v>-1033.8517000000013</c:v>
                </c:pt>
                <c:pt idx="7">
                  <c:v>7046.0230999999994</c:v>
                </c:pt>
                <c:pt idx="8">
                  <c:v>19440.294699999999</c:v>
                </c:pt>
                <c:pt idx="9">
                  <c:v>5613.139600000005</c:v>
                </c:pt>
                <c:pt idx="10">
                  <c:v>9000.9358999999986</c:v>
                </c:pt>
                <c:pt idx="11">
                  <c:v>10271.34940000001</c:v>
                </c:pt>
              </c:numCache>
            </c:numRef>
          </c:val>
          <c:extLst>
            <c:ext xmlns:c16="http://schemas.microsoft.com/office/drawing/2014/chart" uri="{C3380CC4-5D6E-409C-BE32-E72D297353CC}">
              <c16:uniqueId val="{00000001-D79D-4998-A9F1-29FBE64E88F3}"/>
            </c:ext>
          </c:extLst>
        </c:ser>
        <c:dLbls>
          <c:showLegendKey val="0"/>
          <c:showVal val="0"/>
          <c:showCatName val="0"/>
          <c:showSerName val="0"/>
          <c:showPercent val="0"/>
          <c:showBubbleSize val="0"/>
        </c:dLbls>
        <c:gapWidth val="219"/>
        <c:overlap val="-27"/>
        <c:axId val="1329899247"/>
        <c:axId val="1329898767"/>
      </c:barChart>
      <c:catAx>
        <c:axId val="1329899247"/>
        <c:scaling>
          <c:orientation val="minMax"/>
        </c:scaling>
        <c:delete val="1"/>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329898767"/>
        <c:crosses val="autoZero"/>
        <c:auto val="1"/>
        <c:lblAlgn val="ctr"/>
        <c:lblOffset val="100"/>
        <c:noMultiLvlLbl val="0"/>
      </c:catAx>
      <c:valAx>
        <c:axId val="1329898767"/>
        <c:scaling>
          <c:orientation val="minMax"/>
        </c:scaling>
        <c:delete val="1"/>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crossAx val="1329899247"/>
        <c:crosses val="autoZero"/>
        <c:crossBetween val="between"/>
      </c:valAx>
      <c:spPr>
        <a:noFill/>
        <a:ln>
          <a:noFill/>
        </a:ln>
        <a:effectLst/>
      </c:spPr>
    </c:plotArea>
    <c:legend>
      <c:legendPos val="r"/>
      <c:layout>
        <c:manualLayout>
          <c:xMode val="edge"/>
          <c:yMode val="edge"/>
          <c:x val="0.75418826110939363"/>
          <c:y val="0.13753459693177197"/>
          <c:w val="0.24581173889060634"/>
          <c:h val="0.19165381158700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E4-4F0A-B3BD-7BF87CED1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E4-4F0A-B3BD-7BF87CED1E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E4-4F0A-B3BD-7BF87CED1EC8}"/>
              </c:ext>
            </c:extLst>
          </c:dPt>
          <c:cat>
            <c:strRef>
              <c:f>pivot!$F$4:$F$7</c:f>
              <c:strCache>
                <c:ptCount val="3"/>
                <c:pt idx="0">
                  <c:v>Furniture</c:v>
                </c:pt>
                <c:pt idx="1">
                  <c:v>Office Supplies</c:v>
                </c:pt>
                <c:pt idx="2">
                  <c:v>Technology</c:v>
                </c:pt>
              </c:strCache>
            </c:strRef>
          </c:cat>
          <c:val>
            <c:numRef>
              <c:f>pivot!$G$4:$G$7</c:f>
              <c:numCache>
                <c:formatCode>_-[$$-409]* #,##0.00_ ;_-[$$-409]* \-#,##0.00\ ;_-[$$-409]* "-"??_ ;_-@_ </c:formatCode>
                <c:ptCount val="3"/>
                <c:pt idx="0">
                  <c:v>290688.42980000027</c:v>
                </c:pt>
                <c:pt idx="1">
                  <c:v>277948.79100000003</c:v>
                </c:pt>
                <c:pt idx="2">
                  <c:v>296468.58499999961</c:v>
                </c:pt>
              </c:numCache>
            </c:numRef>
          </c:val>
          <c:extLst>
            <c:ext xmlns:c16="http://schemas.microsoft.com/office/drawing/2014/chart" uri="{C3380CC4-5D6E-409C-BE32-E72D297353CC}">
              <c16:uniqueId val="{00000000-17AD-427D-9DCB-5BB3733FD5B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390548586698495"/>
          <c:y val="0.6152692062140882"/>
          <c:w val="0.3260945141330151"/>
          <c:h val="0.38089877278853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pivot!$K$3</c:f>
              <c:strCache>
                <c:ptCount val="1"/>
                <c:pt idx="0">
                  <c:v>Total</c:v>
                </c:pt>
              </c:strCache>
            </c:strRef>
          </c:tx>
          <c:spPr>
            <a:solidFill>
              <a:schemeClr val="accent1"/>
            </a:solidFill>
            <a:ln>
              <a:noFill/>
            </a:ln>
            <a:effectLst/>
          </c:spPr>
          <c:invertIfNegative val="0"/>
          <c:cat>
            <c:strRef>
              <c:f>pivot!$J$4:$J$9</c:f>
              <c:strCache>
                <c:ptCount val="5"/>
                <c:pt idx="0">
                  <c:v>Phones</c:v>
                </c:pt>
                <c:pt idx="1">
                  <c:v>Chairs</c:v>
                </c:pt>
                <c:pt idx="2">
                  <c:v>Binders</c:v>
                </c:pt>
                <c:pt idx="3">
                  <c:v>Tables</c:v>
                </c:pt>
                <c:pt idx="4">
                  <c:v>Storage</c:v>
                </c:pt>
              </c:strCache>
            </c:strRef>
          </c:cat>
          <c:val>
            <c:numRef>
              <c:f>pivot!$K$4:$K$9</c:f>
              <c:numCache>
                <c:formatCode>[$$-409]#,##0</c:formatCode>
                <c:ptCount val="5"/>
                <c:pt idx="0">
                  <c:v>136896.64800000002</c:v>
                </c:pt>
                <c:pt idx="1">
                  <c:v>132705.30100000001</c:v>
                </c:pt>
                <c:pt idx="2">
                  <c:v>92487.064999999959</c:v>
                </c:pt>
                <c:pt idx="3">
                  <c:v>74340.494999999995</c:v>
                </c:pt>
                <c:pt idx="4">
                  <c:v>74226.428000000014</c:v>
                </c:pt>
              </c:numCache>
            </c:numRef>
          </c:val>
          <c:extLst>
            <c:ext xmlns:c16="http://schemas.microsoft.com/office/drawing/2014/chart" uri="{C3380CC4-5D6E-409C-BE32-E72D297353CC}">
              <c16:uniqueId val="{00000000-8BD3-4DEA-AEFA-963DCB50475E}"/>
            </c:ext>
          </c:extLst>
        </c:ser>
        <c:dLbls>
          <c:showLegendKey val="0"/>
          <c:showVal val="0"/>
          <c:showCatName val="0"/>
          <c:showSerName val="0"/>
          <c:showPercent val="0"/>
          <c:showBubbleSize val="0"/>
        </c:dLbls>
        <c:gapWidth val="182"/>
        <c:axId val="1969517743"/>
        <c:axId val="1969524463"/>
      </c:barChart>
      <c:catAx>
        <c:axId val="196951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24463"/>
        <c:crosses val="autoZero"/>
        <c:auto val="1"/>
        <c:lblAlgn val="ctr"/>
        <c:lblOffset val="100"/>
        <c:noMultiLvlLbl val="0"/>
      </c:catAx>
      <c:valAx>
        <c:axId val="1969524463"/>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1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07089936542745E-2"/>
          <c:y val="1.6169072615923014E-2"/>
          <c:w val="0.90556030380728969"/>
          <c:h val="0.86780489072529288"/>
        </c:manualLayout>
      </c:layout>
      <c:lineChart>
        <c:grouping val="standard"/>
        <c:varyColors val="0"/>
        <c:ser>
          <c:idx val="0"/>
          <c:order val="0"/>
          <c:tx>
            <c:strRef>
              <c:f>pivot!$T$5</c:f>
              <c:strCache>
                <c:ptCount val="1"/>
                <c:pt idx="0">
                  <c:v>Total</c:v>
                </c:pt>
              </c:strCache>
            </c:strRef>
          </c:tx>
          <c:spPr>
            <a:ln w="28575" cap="rnd">
              <a:solidFill>
                <a:schemeClr val="accent1"/>
              </a:solidFill>
              <a:round/>
            </a:ln>
            <a:effectLst/>
          </c:spPr>
          <c:marker>
            <c:symbol val="none"/>
          </c:marker>
          <c:cat>
            <c:strRef>
              <c:f>pivot!$S$6:$S$18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pivot!$T$6:$T$18</c:f>
              <c:numCache>
                <c:formatCode>_-[$$-409]* #,##0_ ;_-[$$-409]* \-#,##0\ ;_-[$$-409]* "-"??_ ;_-@_ </c:formatCode>
                <c:ptCount val="12"/>
                <c:pt idx="0">
                  <c:v>61886.141000000011</c:v>
                </c:pt>
                <c:pt idx="1">
                  <c:v>37820.696999999978</c:v>
                </c:pt>
                <c:pt idx="2">
                  <c:v>70190.638599999977</c:v>
                </c:pt>
                <c:pt idx="3">
                  <c:v>57068.571500000013</c:v>
                </c:pt>
                <c:pt idx="4">
                  <c:v>50090.788399999976</c:v>
                </c:pt>
                <c:pt idx="5">
                  <c:v>54338.277300000023</c:v>
                </c:pt>
                <c:pt idx="6">
                  <c:v>57576.686999999984</c:v>
                </c:pt>
                <c:pt idx="7">
                  <c:v>86500.80349999998</c:v>
                </c:pt>
                <c:pt idx="8">
                  <c:v>128193.91700000004</c:v>
                </c:pt>
                <c:pt idx="9">
                  <c:v>59455.721199999971</c:v>
                </c:pt>
                <c:pt idx="10">
                  <c:v>103399.23000000005</c:v>
                </c:pt>
                <c:pt idx="11">
                  <c:v>98584.333300000042</c:v>
                </c:pt>
              </c:numCache>
            </c:numRef>
          </c:val>
          <c:smooth val="0"/>
          <c:extLst>
            <c:ext xmlns:c16="http://schemas.microsoft.com/office/drawing/2014/chart" uri="{C3380CC4-5D6E-409C-BE32-E72D297353CC}">
              <c16:uniqueId val="{00000000-E15B-413F-ACA3-EFB4343A596D}"/>
            </c:ext>
          </c:extLst>
        </c:ser>
        <c:dLbls>
          <c:showLegendKey val="0"/>
          <c:showVal val="0"/>
          <c:showCatName val="0"/>
          <c:showSerName val="0"/>
          <c:showPercent val="0"/>
          <c:showBubbleSize val="0"/>
        </c:dLbls>
        <c:smooth val="0"/>
        <c:axId val="2056472335"/>
        <c:axId val="2056474255"/>
      </c:lineChart>
      <c:catAx>
        <c:axId val="2056472335"/>
        <c:scaling>
          <c:orientation val="minMax"/>
        </c:scaling>
        <c:delete val="1"/>
        <c:axPos val="b"/>
        <c:numFmt formatCode="General" sourceLinked="1"/>
        <c:majorTickMark val="none"/>
        <c:minorTickMark val="none"/>
        <c:tickLblPos val="nextTo"/>
        <c:crossAx val="2056474255"/>
        <c:crosses val="autoZero"/>
        <c:auto val="1"/>
        <c:lblAlgn val="ctr"/>
        <c:lblOffset val="100"/>
        <c:noMultiLvlLbl val="0"/>
      </c:catAx>
      <c:valAx>
        <c:axId val="2056474255"/>
        <c:scaling>
          <c:orientation val="minMax"/>
        </c:scaling>
        <c:delete val="1"/>
        <c:axPos val="l"/>
        <c:numFmt formatCode="_-[$$-409]* #,##0_ ;_-[$$-409]* \-#,##0\ ;_-[$$-409]* &quot;-&quot;??_ ;_-@_ " sourceLinked="1"/>
        <c:majorTickMark val="none"/>
        <c:minorTickMark val="none"/>
        <c:tickLblPos val="nextTo"/>
        <c:crossAx val="205647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DASHBOARD``.xlsx]pivot!PivotTable14</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48982072318444E-2"/>
          <c:y val="0.22022022022022023"/>
          <c:w val="0.66879367973260417"/>
          <c:h val="0.25925925925925924"/>
        </c:manualLayout>
      </c:layout>
      <c:lineChart>
        <c:grouping val="standard"/>
        <c:varyColors val="0"/>
        <c:ser>
          <c:idx val="0"/>
          <c:order val="0"/>
          <c:tx>
            <c:strRef>
              <c:f>pivot!$W$5</c:f>
              <c:strCache>
                <c:ptCount val="1"/>
                <c:pt idx="0">
                  <c:v>Total</c:v>
                </c:pt>
              </c:strCache>
            </c:strRef>
          </c:tx>
          <c:spPr>
            <a:ln w="28575" cap="rnd">
              <a:solidFill>
                <a:schemeClr val="accent1"/>
              </a:solidFill>
              <a:round/>
            </a:ln>
            <a:effectLst/>
          </c:spPr>
          <c:marker>
            <c:symbol val="none"/>
          </c:marker>
          <c:cat>
            <c:strRef>
              <c:f>pivot!$V$6:$V$18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pivot!$W$6:$W$18</c:f>
              <c:numCache>
                <c:formatCode>_-[$$-409]* #,##0_ ;_-[$$-409]* \-#,##0\ ;_-[$$-409]* "-"??_ ;_-@_ </c:formatCode>
                <c:ptCount val="12"/>
                <c:pt idx="0">
                  <c:v>7174.9220000000023</c:v>
                </c:pt>
                <c:pt idx="1">
                  <c:v>4854.352100000001</c:v>
                </c:pt>
                <c:pt idx="2">
                  <c:v>13516.753000000001</c:v>
                </c:pt>
                <c:pt idx="3">
                  <c:v>8188.8566999999975</c:v>
                </c:pt>
                <c:pt idx="4">
                  <c:v>5816.7882999999956</c:v>
                </c:pt>
                <c:pt idx="5">
                  <c:v>8471.3767000000025</c:v>
                </c:pt>
                <c:pt idx="6">
                  <c:v>-1033.8517000000013</c:v>
                </c:pt>
                <c:pt idx="7">
                  <c:v>7046.0230999999994</c:v>
                </c:pt>
                <c:pt idx="8">
                  <c:v>19440.294699999999</c:v>
                </c:pt>
                <c:pt idx="9">
                  <c:v>5613.139600000005</c:v>
                </c:pt>
                <c:pt idx="10">
                  <c:v>9000.9358999999986</c:v>
                </c:pt>
                <c:pt idx="11">
                  <c:v>10271.34940000001</c:v>
                </c:pt>
              </c:numCache>
            </c:numRef>
          </c:val>
          <c:smooth val="0"/>
          <c:extLst>
            <c:ext xmlns:c16="http://schemas.microsoft.com/office/drawing/2014/chart" uri="{C3380CC4-5D6E-409C-BE32-E72D297353CC}">
              <c16:uniqueId val="{00000000-F192-471A-A23E-E6D0C9EEE7EB}"/>
            </c:ext>
          </c:extLst>
        </c:ser>
        <c:dLbls>
          <c:showLegendKey val="0"/>
          <c:showVal val="0"/>
          <c:showCatName val="0"/>
          <c:showSerName val="0"/>
          <c:showPercent val="0"/>
          <c:showBubbleSize val="0"/>
        </c:dLbls>
        <c:smooth val="0"/>
        <c:axId val="1987730191"/>
        <c:axId val="1987729231"/>
      </c:lineChart>
      <c:catAx>
        <c:axId val="1987730191"/>
        <c:scaling>
          <c:orientation val="minMax"/>
        </c:scaling>
        <c:delete val="1"/>
        <c:axPos val="b"/>
        <c:numFmt formatCode="General" sourceLinked="1"/>
        <c:majorTickMark val="none"/>
        <c:minorTickMark val="none"/>
        <c:tickLblPos val="nextTo"/>
        <c:crossAx val="1987729231"/>
        <c:crosses val="autoZero"/>
        <c:auto val="1"/>
        <c:lblAlgn val="ctr"/>
        <c:lblOffset val="100"/>
        <c:noMultiLvlLbl val="0"/>
      </c:catAx>
      <c:valAx>
        <c:axId val="1987729231"/>
        <c:scaling>
          <c:orientation val="minMax"/>
        </c:scaling>
        <c:delete val="1"/>
        <c:axPos val="l"/>
        <c:numFmt formatCode="_-[$$-409]* #,##0_ ;_-[$$-409]* \-#,##0\ ;_-[$$-409]* &quot;-&quot;??_ ;_-@_ " sourceLinked="1"/>
        <c:majorTickMark val="none"/>
        <c:minorTickMark val="none"/>
        <c:tickLblPos val="nextTo"/>
        <c:crossAx val="198773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DASHBOARD``.xlsx]pivot!PivotTable15</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37970253718289E-2"/>
          <c:y val="0.13530135301353013"/>
          <c:w val="0.90376202974628173"/>
          <c:h val="0.18819188191881919"/>
        </c:manualLayout>
      </c:layout>
      <c:lineChart>
        <c:grouping val="standard"/>
        <c:varyColors val="0"/>
        <c:ser>
          <c:idx val="0"/>
          <c:order val="0"/>
          <c:tx>
            <c:strRef>
              <c:f>pivot!$Z$5</c:f>
              <c:strCache>
                <c:ptCount val="1"/>
                <c:pt idx="0">
                  <c:v>Total</c:v>
                </c:pt>
              </c:strCache>
            </c:strRef>
          </c:tx>
          <c:spPr>
            <a:ln w="28575" cap="rnd">
              <a:solidFill>
                <a:schemeClr val="accent1"/>
              </a:solidFill>
              <a:round/>
            </a:ln>
            <a:effectLst/>
          </c:spPr>
          <c:marker>
            <c:symbol val="none"/>
          </c:marker>
          <c:cat>
            <c:strRef>
              <c:f>pivot!$Y$6:$Y$18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pivot!$Z$6:$Z$18</c:f>
              <c:numCache>
                <c:formatCode>General</c:formatCode>
                <c:ptCount val="12"/>
                <c:pt idx="0">
                  <c:v>213</c:v>
                </c:pt>
                <c:pt idx="1">
                  <c:v>191</c:v>
                </c:pt>
                <c:pt idx="2">
                  <c:v>308</c:v>
                </c:pt>
                <c:pt idx="3">
                  <c:v>285</c:v>
                </c:pt>
                <c:pt idx="4">
                  <c:v>282</c:v>
                </c:pt>
                <c:pt idx="5">
                  <c:v>286</c:v>
                </c:pt>
                <c:pt idx="6">
                  <c:v>274</c:v>
                </c:pt>
                <c:pt idx="7">
                  <c:v>337</c:v>
                </c:pt>
                <c:pt idx="8">
                  <c:v>469</c:v>
                </c:pt>
                <c:pt idx="9">
                  <c:v>291</c:v>
                </c:pt>
                <c:pt idx="10">
                  <c:v>468</c:v>
                </c:pt>
                <c:pt idx="11">
                  <c:v>464</c:v>
                </c:pt>
              </c:numCache>
            </c:numRef>
          </c:val>
          <c:smooth val="0"/>
          <c:extLst>
            <c:ext xmlns:c16="http://schemas.microsoft.com/office/drawing/2014/chart" uri="{C3380CC4-5D6E-409C-BE32-E72D297353CC}">
              <c16:uniqueId val="{00000000-0F41-4951-AF6A-2D440C6C87D9}"/>
            </c:ext>
          </c:extLst>
        </c:ser>
        <c:dLbls>
          <c:showLegendKey val="0"/>
          <c:showVal val="0"/>
          <c:showCatName val="0"/>
          <c:showSerName val="0"/>
          <c:showPercent val="0"/>
          <c:showBubbleSize val="0"/>
        </c:dLbls>
        <c:smooth val="0"/>
        <c:axId val="9428879"/>
        <c:axId val="9426959"/>
      </c:lineChart>
      <c:catAx>
        <c:axId val="9428879"/>
        <c:scaling>
          <c:orientation val="minMax"/>
        </c:scaling>
        <c:delete val="1"/>
        <c:axPos val="b"/>
        <c:numFmt formatCode="General" sourceLinked="1"/>
        <c:majorTickMark val="none"/>
        <c:minorTickMark val="none"/>
        <c:tickLblPos val="nextTo"/>
        <c:crossAx val="9426959"/>
        <c:crosses val="autoZero"/>
        <c:auto val="1"/>
        <c:lblAlgn val="ctr"/>
        <c:lblOffset val="100"/>
        <c:noMultiLvlLbl val="0"/>
      </c:catAx>
      <c:valAx>
        <c:axId val="9426959"/>
        <c:scaling>
          <c:orientation val="minMax"/>
        </c:scaling>
        <c:delete val="1"/>
        <c:axPos val="l"/>
        <c:numFmt formatCode="General" sourceLinked="1"/>
        <c:majorTickMark val="none"/>
        <c:minorTickMark val="none"/>
        <c:tickLblPos val="nextTo"/>
        <c:crossAx val="942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DASHBOARD``.xlsx]pivot!PivotTable16</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39624423156006"/>
          <c:y val="0.31591380024865312"/>
          <c:w val="0.76260375576843997"/>
          <c:h val="0.53860339825942805"/>
        </c:manualLayout>
      </c:layout>
      <c:lineChart>
        <c:grouping val="standard"/>
        <c:varyColors val="0"/>
        <c:ser>
          <c:idx val="0"/>
          <c:order val="0"/>
          <c:tx>
            <c:strRef>
              <c:f>pivot!$AC$5</c:f>
              <c:strCache>
                <c:ptCount val="1"/>
                <c:pt idx="0">
                  <c:v>Total</c:v>
                </c:pt>
              </c:strCache>
            </c:strRef>
          </c:tx>
          <c:spPr>
            <a:ln w="28575" cap="rnd">
              <a:solidFill>
                <a:schemeClr val="accent1"/>
              </a:solidFill>
              <a:round/>
            </a:ln>
            <a:effectLst/>
          </c:spPr>
          <c:marker>
            <c:symbol val="none"/>
          </c:marker>
          <c:cat>
            <c:strRef>
              <c:f>pivot!$AB$6:$AB$18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pivot!$AC$6:$AC$18</c:f>
              <c:numCache>
                <c:formatCode>0%</c:formatCode>
                <c:ptCount val="12"/>
                <c:pt idx="0">
                  <c:v>0.11593746005264735</c:v>
                </c:pt>
                <c:pt idx="1">
                  <c:v>0.12835173555897195</c:v>
                </c:pt>
                <c:pt idx="2">
                  <c:v>0.19257201914102554</c:v>
                </c:pt>
                <c:pt idx="3">
                  <c:v>0.14349153106101484</c:v>
                </c:pt>
                <c:pt idx="4">
                  <c:v>0.11612491010422983</c:v>
                </c:pt>
                <c:pt idx="5">
                  <c:v>0.15590072267528435</c:v>
                </c:pt>
                <c:pt idx="6">
                  <c:v>-1.7956081773166311E-2</c:v>
                </c:pt>
                <c:pt idx="7">
                  <c:v>8.1456157803204698E-2</c:v>
                </c:pt>
                <c:pt idx="8">
                  <c:v>0.1516475598448247</c:v>
                </c:pt>
                <c:pt idx="9">
                  <c:v>9.4408737909649779E-2</c:v>
                </c:pt>
                <c:pt idx="10">
                  <c:v>8.7050318459818254E-2</c:v>
                </c:pt>
                <c:pt idx="11">
                  <c:v>0.10418845526645161</c:v>
                </c:pt>
              </c:numCache>
            </c:numRef>
          </c:val>
          <c:smooth val="0"/>
          <c:extLst>
            <c:ext xmlns:c16="http://schemas.microsoft.com/office/drawing/2014/chart" uri="{C3380CC4-5D6E-409C-BE32-E72D297353CC}">
              <c16:uniqueId val="{00000000-68A6-4224-9152-95695378303C}"/>
            </c:ext>
          </c:extLst>
        </c:ser>
        <c:dLbls>
          <c:showLegendKey val="0"/>
          <c:showVal val="0"/>
          <c:showCatName val="0"/>
          <c:showSerName val="0"/>
          <c:showPercent val="0"/>
          <c:showBubbleSize val="0"/>
        </c:dLbls>
        <c:smooth val="0"/>
        <c:axId val="5445951"/>
        <c:axId val="5448831"/>
      </c:lineChart>
      <c:catAx>
        <c:axId val="5445951"/>
        <c:scaling>
          <c:orientation val="minMax"/>
        </c:scaling>
        <c:delete val="1"/>
        <c:axPos val="b"/>
        <c:numFmt formatCode="General" sourceLinked="1"/>
        <c:majorTickMark val="none"/>
        <c:minorTickMark val="none"/>
        <c:tickLblPos val="nextTo"/>
        <c:crossAx val="5448831"/>
        <c:crosses val="autoZero"/>
        <c:auto val="1"/>
        <c:lblAlgn val="ctr"/>
        <c:lblOffset val="100"/>
        <c:noMultiLvlLbl val="0"/>
      </c:catAx>
      <c:valAx>
        <c:axId val="5448831"/>
        <c:scaling>
          <c:orientation val="minMax"/>
        </c:scaling>
        <c:delete val="1"/>
        <c:axPos val="l"/>
        <c:numFmt formatCode="0%" sourceLinked="1"/>
        <c:majorTickMark val="none"/>
        <c:minorTickMark val="none"/>
        <c:tickLblPos val="nextTo"/>
        <c:crossAx val="54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DASHBOARD``.xlsx]pivot!PivotTable19</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pivot!$AL$5</c:f>
              <c:strCache>
                <c:ptCount val="1"/>
                <c:pt idx="0">
                  <c:v>Total</c:v>
                </c:pt>
              </c:strCache>
            </c:strRef>
          </c:tx>
          <c:spPr>
            <a:ln w="28575" cap="rnd">
              <a:solidFill>
                <a:schemeClr val="accent1"/>
              </a:solidFill>
              <a:round/>
            </a:ln>
            <a:effectLst/>
          </c:spPr>
          <c:marker>
            <c:symbol val="none"/>
          </c:marker>
          <c:cat>
            <c:strRef>
              <c:f>pivot!$AK$6:$AK$18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pivot!$AL$6:$AL$18</c:f>
              <c:numCache>
                <c:formatCode>General</c:formatCode>
                <c:ptCount val="12"/>
                <c:pt idx="0">
                  <c:v>798</c:v>
                </c:pt>
                <c:pt idx="1">
                  <c:v>768</c:v>
                </c:pt>
                <c:pt idx="2">
                  <c:v>1145</c:v>
                </c:pt>
                <c:pt idx="3">
                  <c:v>1021</c:v>
                </c:pt>
                <c:pt idx="4">
                  <c:v>1021</c:v>
                </c:pt>
                <c:pt idx="5">
                  <c:v>1033</c:v>
                </c:pt>
                <c:pt idx="6">
                  <c:v>1010</c:v>
                </c:pt>
                <c:pt idx="7">
                  <c:v>1372</c:v>
                </c:pt>
                <c:pt idx="8">
                  <c:v>1792</c:v>
                </c:pt>
                <c:pt idx="9">
                  <c:v>1075</c:v>
                </c:pt>
                <c:pt idx="10">
                  <c:v>1871</c:v>
                </c:pt>
                <c:pt idx="11">
                  <c:v>1719</c:v>
                </c:pt>
              </c:numCache>
            </c:numRef>
          </c:val>
          <c:smooth val="0"/>
          <c:extLst>
            <c:ext xmlns:c16="http://schemas.microsoft.com/office/drawing/2014/chart" uri="{C3380CC4-5D6E-409C-BE32-E72D297353CC}">
              <c16:uniqueId val="{00000000-FD61-4430-8314-6311D10B4D52}"/>
            </c:ext>
          </c:extLst>
        </c:ser>
        <c:dLbls>
          <c:showLegendKey val="0"/>
          <c:showVal val="0"/>
          <c:showCatName val="0"/>
          <c:showSerName val="0"/>
          <c:showPercent val="0"/>
          <c:showBubbleSize val="0"/>
        </c:dLbls>
        <c:smooth val="0"/>
        <c:axId val="5446911"/>
        <c:axId val="5447391"/>
      </c:lineChart>
      <c:catAx>
        <c:axId val="5446911"/>
        <c:scaling>
          <c:orientation val="minMax"/>
        </c:scaling>
        <c:delete val="1"/>
        <c:axPos val="b"/>
        <c:numFmt formatCode="General" sourceLinked="1"/>
        <c:majorTickMark val="none"/>
        <c:minorTickMark val="none"/>
        <c:tickLblPos val="nextTo"/>
        <c:crossAx val="5447391"/>
        <c:crosses val="autoZero"/>
        <c:auto val="1"/>
        <c:lblAlgn val="ctr"/>
        <c:lblOffset val="100"/>
        <c:noMultiLvlLbl val="0"/>
      </c:catAx>
      <c:valAx>
        <c:axId val="5447391"/>
        <c:scaling>
          <c:orientation val="minMax"/>
        </c:scaling>
        <c:delete val="1"/>
        <c:axPos val="l"/>
        <c:numFmt formatCode="General" sourceLinked="1"/>
        <c:majorTickMark val="none"/>
        <c:minorTickMark val="none"/>
        <c:tickLblPos val="nextTo"/>
        <c:crossAx val="544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1"/>
        <c:ser>
          <c:idx val="0"/>
          <c:order val="0"/>
          <c:spPr>
            <a:ln w="25400">
              <a:noFill/>
            </a:ln>
            <a:extLst>
              <a:ext uri="{91240B29-F687-4F45-9708-019B960494DF}">
                <a14:hiddenLine xmlns:a14="http://schemas.microsoft.com/office/drawing/2010/main" w="28575" cap="rnd">
                  <a:solidFill>
                    <a:srgbClr val="4472C4"/>
                  </a:solidFill>
                  <a:round/>
                </a14:hiddenLine>
              </a:ext>
            </a:extLst>
          </c:spPr>
          <c:marker>
            <c:symbol val="circle"/>
            <c:size val="6"/>
            <c:spPr>
              <a:ln w="25400">
                <a:noFill/>
              </a:ln>
              <a:extLst>
                <a:ext uri="{91240B29-F687-4F45-9708-019B960494DF}">
                  <a14:hiddenLine xmlns:a14="http://schemas.microsoft.com/office/drawing/2010/main" w="9525">
                    <a:solidFill>
                      <a:srgbClr val="4472C4"/>
                    </a:solidFill>
                  </a14:hiddenLine>
                </a:ext>
              </a:extLst>
            </c:spPr>
          </c:marker>
          <c:dPt>
            <c:idx val="0"/>
            <c:marker>
              <c:symbol val="circle"/>
              <c:size val="6"/>
              <c:spPr>
                <a:solidFill>
                  <a:schemeClr val="accent1"/>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1-EDBB-4805-8C75-CAB722F72092}"/>
              </c:ext>
            </c:extLst>
          </c:dPt>
          <c:dPt>
            <c:idx val="1"/>
            <c:marker>
              <c:symbol val="circle"/>
              <c:size val="6"/>
              <c:spPr>
                <a:solidFill>
                  <a:schemeClr val="accent2"/>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3-EDBB-4805-8C75-CAB722F72092}"/>
              </c:ext>
            </c:extLst>
          </c:dPt>
          <c:dPt>
            <c:idx val="2"/>
            <c:marker>
              <c:symbol val="circle"/>
              <c:size val="6"/>
              <c:spPr>
                <a:solidFill>
                  <a:schemeClr val="accent3"/>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5-EDBB-4805-8C75-CAB722F72092}"/>
              </c:ext>
            </c:extLst>
          </c:dPt>
          <c:dPt>
            <c:idx val="3"/>
            <c:marker>
              <c:symbol val="circle"/>
              <c:size val="6"/>
              <c:spPr>
                <a:solidFill>
                  <a:schemeClr val="accent4"/>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7-EDBB-4805-8C75-CAB722F720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1"/>
            <c:val val="100"/>
            <c:spPr>
              <a:noFill/>
              <a:ln w="9525" cap="flat" cmpd="sng" algn="ctr">
                <a:solidFill>
                  <a:schemeClr val="tx1">
                    <a:lumMod val="65000"/>
                    <a:lumOff val="35000"/>
                  </a:schemeClr>
                </a:solidFill>
                <a:round/>
              </a:ln>
              <a:effectLst/>
            </c:spPr>
          </c:errBars>
          <c:cat>
            <c:strRef>
              <c:f>pivot!$AY$14:$AY$17</c:f>
              <c:strCache>
                <c:ptCount val="4"/>
                <c:pt idx="0">
                  <c:v>Central</c:v>
                </c:pt>
                <c:pt idx="1">
                  <c:v>East</c:v>
                </c:pt>
                <c:pt idx="2">
                  <c:v>South</c:v>
                </c:pt>
                <c:pt idx="3">
                  <c:v>West</c:v>
                </c:pt>
              </c:strCache>
            </c:strRef>
          </c:cat>
          <c:val>
            <c:numRef>
              <c:f>pivot!$AZ$14:$AZ$17</c:f>
              <c:numCache>
                <c:formatCode>General</c:formatCode>
                <c:ptCount val="4"/>
                <c:pt idx="0">
                  <c:v>185324.40079999992</c:v>
                </c:pt>
                <c:pt idx="1">
                  <c:v>257146.71300000011</c:v>
                </c:pt>
                <c:pt idx="2">
                  <c:v>142547.861</c:v>
                </c:pt>
                <c:pt idx="3">
                  <c:v>280086.83100000012</c:v>
                </c:pt>
              </c:numCache>
            </c:numRef>
          </c:val>
          <c:smooth val="0"/>
          <c:extLst>
            <c:ext xmlns:c16="http://schemas.microsoft.com/office/drawing/2014/chart" uri="{C3380CC4-5D6E-409C-BE32-E72D297353CC}">
              <c16:uniqueId val="{00000001-38AF-49B4-86CB-74038205E607}"/>
            </c:ext>
          </c:extLst>
        </c:ser>
        <c:dLbls>
          <c:showLegendKey val="0"/>
          <c:showVal val="0"/>
          <c:showCatName val="0"/>
          <c:showSerName val="0"/>
          <c:showPercent val="0"/>
          <c:showBubbleSize val="0"/>
        </c:dLbls>
        <c:marker val="1"/>
        <c:smooth val="0"/>
        <c:axId val="1967563296"/>
        <c:axId val="1967562336"/>
      </c:lineChart>
      <c:catAx>
        <c:axId val="196756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62336"/>
        <c:crosses val="autoZero"/>
        <c:auto val="1"/>
        <c:lblAlgn val="ctr"/>
        <c:lblOffset val="100"/>
        <c:noMultiLvlLbl val="0"/>
      </c:catAx>
      <c:valAx>
        <c:axId val="196756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6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DASHBOARD``.xlsx]pivot!PivotTable18</c:name>
    <c:fmtId val="12"/>
  </c:pivotSource>
  <c:chart>
    <c:title>
      <c:layout>
        <c:manualLayout>
          <c:xMode val="edge"/>
          <c:yMode val="edge"/>
          <c:x val="0.3599312514912909"/>
          <c:y val="3.631082062454611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7583711127017"/>
          <c:y val="7.7118758213475747E-2"/>
          <c:w val="0.71209536307961507"/>
          <c:h val="0.81548192398280317"/>
        </c:manualLayout>
      </c:layout>
      <c:barChart>
        <c:barDir val="bar"/>
        <c:grouping val="clustered"/>
        <c:varyColors val="0"/>
        <c:ser>
          <c:idx val="1"/>
          <c:order val="1"/>
          <c:tx>
            <c:strRef>
              <c:f>pivot!$AJ$5</c:f>
              <c:strCache>
                <c:ptCount val="1"/>
                <c:pt idx="0">
                  <c:v>Sum of Profit</c:v>
                </c:pt>
              </c:strCache>
            </c:strRef>
          </c:tx>
          <c:spPr>
            <a:solidFill>
              <a:schemeClr val="accent2"/>
            </a:solidFill>
            <a:ln>
              <a:noFill/>
            </a:ln>
            <a:effectLst/>
          </c:spPr>
          <c:invertIfNegative val="0"/>
          <c:cat>
            <c:strRef>
              <c:f>pivot!$AH$6:$AH$16</c:f>
              <c:strCache>
                <c:ptCount val="10"/>
                <c:pt idx="0">
                  <c:v>Chicago</c:v>
                </c:pt>
                <c:pt idx="1">
                  <c:v>Houston</c:v>
                </c:pt>
                <c:pt idx="2">
                  <c:v>Los Angeles</c:v>
                </c:pt>
                <c:pt idx="3">
                  <c:v>New York City</c:v>
                </c:pt>
                <c:pt idx="4">
                  <c:v>Newark</c:v>
                </c:pt>
                <c:pt idx="5">
                  <c:v>Philadelphia</c:v>
                </c:pt>
                <c:pt idx="6">
                  <c:v>San Antonio</c:v>
                </c:pt>
                <c:pt idx="7">
                  <c:v>San Diego</c:v>
                </c:pt>
                <c:pt idx="8">
                  <c:v>San Francisco</c:v>
                </c:pt>
                <c:pt idx="9">
                  <c:v>Seattle</c:v>
                </c:pt>
              </c:strCache>
            </c:strRef>
          </c:cat>
          <c:val>
            <c:numRef>
              <c:f>pivot!$AJ$6:$AJ$16</c:f>
              <c:numCache>
                <c:formatCode>General</c:formatCode>
                <c:ptCount val="10"/>
                <c:pt idx="0">
                  <c:v>-2239.7440000000011</c:v>
                </c:pt>
                <c:pt idx="1">
                  <c:v>-5957.4762000000001</c:v>
                </c:pt>
                <c:pt idx="2">
                  <c:v>11440.485699999999</c:v>
                </c:pt>
                <c:pt idx="3">
                  <c:v>24031.308700000001</c:v>
                </c:pt>
                <c:pt idx="4">
                  <c:v>3460.4753999999998</c:v>
                </c:pt>
                <c:pt idx="5">
                  <c:v>-6394.5187000000005</c:v>
                </c:pt>
                <c:pt idx="6">
                  <c:v>-6827.3056000000006</c:v>
                </c:pt>
                <c:pt idx="7">
                  <c:v>2468.8250000000003</c:v>
                </c:pt>
                <c:pt idx="8">
                  <c:v>7497.4127999999955</c:v>
                </c:pt>
                <c:pt idx="9">
                  <c:v>13942.279199999995</c:v>
                </c:pt>
              </c:numCache>
            </c:numRef>
          </c:val>
          <c:extLst>
            <c:ext xmlns:c16="http://schemas.microsoft.com/office/drawing/2014/chart" uri="{C3380CC4-5D6E-409C-BE32-E72D297353CC}">
              <c16:uniqueId val="{00000001-AB77-4D4F-9E1A-068457334DB3}"/>
            </c:ext>
          </c:extLst>
        </c:ser>
        <c:ser>
          <c:idx val="0"/>
          <c:order val="0"/>
          <c:tx>
            <c:strRef>
              <c:f>pivot!$AI$5</c:f>
              <c:strCache>
                <c:ptCount val="1"/>
                <c:pt idx="0">
                  <c:v>Sum of Sales</c:v>
                </c:pt>
              </c:strCache>
            </c:strRef>
          </c:tx>
          <c:spPr>
            <a:solidFill>
              <a:schemeClr val="accent1"/>
            </a:solidFill>
            <a:ln>
              <a:noFill/>
            </a:ln>
            <a:effectLst/>
          </c:spPr>
          <c:invertIfNegative val="0"/>
          <c:cat>
            <c:strRef>
              <c:f>pivot!$AH$6:$AH$16</c:f>
              <c:strCache>
                <c:ptCount val="10"/>
                <c:pt idx="0">
                  <c:v>Chicago</c:v>
                </c:pt>
                <c:pt idx="1">
                  <c:v>Houston</c:v>
                </c:pt>
                <c:pt idx="2">
                  <c:v>Los Angeles</c:v>
                </c:pt>
                <c:pt idx="3">
                  <c:v>New York City</c:v>
                </c:pt>
                <c:pt idx="4">
                  <c:v>Newark</c:v>
                </c:pt>
                <c:pt idx="5">
                  <c:v>Philadelphia</c:v>
                </c:pt>
                <c:pt idx="6">
                  <c:v>San Antonio</c:v>
                </c:pt>
                <c:pt idx="7">
                  <c:v>San Diego</c:v>
                </c:pt>
                <c:pt idx="8">
                  <c:v>San Francisco</c:v>
                </c:pt>
                <c:pt idx="9">
                  <c:v>Seattle</c:v>
                </c:pt>
              </c:strCache>
            </c:strRef>
          </c:cat>
          <c:val>
            <c:numRef>
              <c:f>pivot!$AI$6:$AI$16</c:f>
              <c:numCache>
                <c:formatCode>General</c:formatCode>
                <c:ptCount val="10"/>
                <c:pt idx="0">
                  <c:v>16489.876000000007</c:v>
                </c:pt>
                <c:pt idx="1">
                  <c:v>24314.300199999991</c:v>
                </c:pt>
                <c:pt idx="2">
                  <c:v>62821.701499999981</c:v>
                </c:pt>
                <c:pt idx="3">
                  <c:v>106770.62499999997</c:v>
                </c:pt>
                <c:pt idx="4">
                  <c:v>16540.645999999997</c:v>
                </c:pt>
                <c:pt idx="5">
                  <c:v>46817.49600000005</c:v>
                </c:pt>
                <c:pt idx="6">
                  <c:v>16139.641</c:v>
                </c:pt>
                <c:pt idx="7">
                  <c:v>16508.556</c:v>
                </c:pt>
                <c:pt idx="8">
                  <c:v>46420.451999999976</c:v>
                </c:pt>
                <c:pt idx="9">
                  <c:v>47742.23799999999</c:v>
                </c:pt>
              </c:numCache>
            </c:numRef>
          </c:val>
          <c:extLst>
            <c:ext xmlns:c16="http://schemas.microsoft.com/office/drawing/2014/chart" uri="{C3380CC4-5D6E-409C-BE32-E72D297353CC}">
              <c16:uniqueId val="{00000000-AB77-4D4F-9E1A-068457334DB3}"/>
            </c:ext>
          </c:extLst>
        </c:ser>
        <c:dLbls>
          <c:showLegendKey val="0"/>
          <c:showVal val="0"/>
          <c:showCatName val="0"/>
          <c:showSerName val="0"/>
          <c:showPercent val="0"/>
          <c:showBubbleSize val="0"/>
        </c:dLbls>
        <c:gapWidth val="219"/>
        <c:axId val="1490385200"/>
        <c:axId val="1490383760"/>
      </c:barChart>
      <c:catAx>
        <c:axId val="149038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3760"/>
        <c:crosses val="autoZero"/>
        <c:auto val="1"/>
        <c:lblAlgn val="ctr"/>
        <c:lblOffset val="100"/>
        <c:noMultiLvlLbl val="0"/>
      </c:catAx>
      <c:valAx>
        <c:axId val="1490383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DASHBOARD``.xlsx]pivot!PivotTable4</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QUANTITIES</a:t>
            </a:r>
            <a:r>
              <a:rPr lang="en-US" baseline="0"/>
              <a:t> SOLD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pivot!$AF$5</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pivot!$AE$6:$AE$9</c:f>
              <c:strCache>
                <c:ptCount val="3"/>
                <c:pt idx="0">
                  <c:v>2011</c:v>
                </c:pt>
                <c:pt idx="1">
                  <c:v>2012</c:v>
                </c:pt>
                <c:pt idx="2">
                  <c:v>2014</c:v>
                </c:pt>
              </c:strCache>
            </c:strRef>
          </c:cat>
          <c:val>
            <c:numRef>
              <c:f>pivot!$AF$6:$AF$9</c:f>
              <c:numCache>
                <c:formatCode>General</c:formatCode>
                <c:ptCount val="3"/>
                <c:pt idx="0">
                  <c:v>4053</c:v>
                </c:pt>
                <c:pt idx="1">
                  <c:v>4272</c:v>
                </c:pt>
                <c:pt idx="2">
                  <c:v>6300</c:v>
                </c:pt>
              </c:numCache>
            </c:numRef>
          </c:val>
          <c:smooth val="0"/>
          <c:extLst>
            <c:ext xmlns:c16="http://schemas.microsoft.com/office/drawing/2014/chart" uri="{C3380CC4-5D6E-409C-BE32-E72D297353CC}">
              <c16:uniqueId val="{00000000-80F5-45EE-B95B-CC4D83331279}"/>
            </c:ext>
          </c:extLst>
        </c:ser>
        <c:dLbls>
          <c:dLblPos val="ctr"/>
          <c:showLegendKey val="0"/>
          <c:showVal val="1"/>
          <c:showCatName val="0"/>
          <c:showSerName val="0"/>
          <c:showPercent val="0"/>
          <c:showBubbleSize val="0"/>
        </c:dLbls>
        <c:marker val="1"/>
        <c:smooth val="0"/>
        <c:axId val="1681975455"/>
        <c:axId val="1681973055"/>
      </c:lineChart>
      <c:catAx>
        <c:axId val="16819754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1973055"/>
        <c:crosses val="autoZero"/>
        <c:auto val="1"/>
        <c:lblAlgn val="ctr"/>
        <c:lblOffset val="100"/>
        <c:noMultiLvlLbl val="0"/>
      </c:catAx>
      <c:valAx>
        <c:axId val="16819730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819754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DASHBOARD``.xlsx]pivot!PivotTable6</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pivot!$BD$6</c:f>
              <c:strCache>
                <c:ptCount val="1"/>
                <c:pt idx="0">
                  <c:v>Sum of Sales</c:v>
                </c:pt>
              </c:strCache>
            </c:strRef>
          </c:tx>
          <c:spPr>
            <a:solidFill>
              <a:schemeClr val="accent1"/>
            </a:solidFill>
            <a:ln>
              <a:noFill/>
            </a:ln>
            <a:effectLst/>
          </c:spPr>
          <c:invertIfNegative val="0"/>
          <c:cat>
            <c:strRef>
              <c:f>pivot!$BC$7:$BC$8</c:f>
              <c:strCache>
                <c:ptCount val="1"/>
                <c:pt idx="0">
                  <c:v>Consumer</c:v>
                </c:pt>
              </c:strCache>
            </c:strRef>
          </c:cat>
          <c:val>
            <c:numRef>
              <c:f>pivot!$BD$7:$BD$8</c:f>
              <c:numCache>
                <c:formatCode>_-[$$-409]* #,##0_ ;_-[$$-409]* \-#,##0\ ;_-[$$-409]* "-"??_ ;_-@_ </c:formatCode>
                <c:ptCount val="1"/>
                <c:pt idx="0">
                  <c:v>865105.80579999939</c:v>
                </c:pt>
              </c:numCache>
            </c:numRef>
          </c:val>
          <c:extLst>
            <c:ext xmlns:c16="http://schemas.microsoft.com/office/drawing/2014/chart" uri="{C3380CC4-5D6E-409C-BE32-E72D297353CC}">
              <c16:uniqueId val="{00000000-0091-4335-A816-07AD3C25EF7C}"/>
            </c:ext>
          </c:extLst>
        </c:ser>
        <c:ser>
          <c:idx val="1"/>
          <c:order val="1"/>
          <c:tx>
            <c:strRef>
              <c:f>pivot!$BE$6</c:f>
              <c:strCache>
                <c:ptCount val="1"/>
                <c:pt idx="0">
                  <c:v>Sum of Profit</c:v>
                </c:pt>
              </c:strCache>
            </c:strRef>
          </c:tx>
          <c:spPr>
            <a:solidFill>
              <a:schemeClr val="accent2"/>
            </a:solidFill>
            <a:ln>
              <a:noFill/>
            </a:ln>
            <a:effectLst/>
          </c:spPr>
          <c:invertIfNegative val="0"/>
          <c:cat>
            <c:strRef>
              <c:f>pivot!$BC$7:$BC$8</c:f>
              <c:strCache>
                <c:ptCount val="1"/>
                <c:pt idx="0">
                  <c:v>Consumer</c:v>
                </c:pt>
              </c:strCache>
            </c:strRef>
          </c:cat>
          <c:val>
            <c:numRef>
              <c:f>pivot!$BE$7:$BE$8</c:f>
              <c:numCache>
                <c:formatCode>_-[$$-409]* #,##0_ ;_-[$$-409]* \-#,##0\ ;_-[$$-409]* "-"??_ ;_-@_ </c:formatCode>
                <c:ptCount val="1"/>
                <c:pt idx="0">
                  <c:v>98360.939800000197</c:v>
                </c:pt>
              </c:numCache>
            </c:numRef>
          </c:val>
          <c:extLst>
            <c:ext xmlns:c16="http://schemas.microsoft.com/office/drawing/2014/chart" uri="{C3380CC4-5D6E-409C-BE32-E72D297353CC}">
              <c16:uniqueId val="{00000001-0091-4335-A816-07AD3C25EF7C}"/>
            </c:ext>
          </c:extLst>
        </c:ser>
        <c:dLbls>
          <c:showLegendKey val="0"/>
          <c:showVal val="0"/>
          <c:showCatName val="0"/>
          <c:showSerName val="0"/>
          <c:showPercent val="0"/>
          <c:showBubbleSize val="0"/>
        </c:dLbls>
        <c:gapWidth val="219"/>
        <c:overlap val="-27"/>
        <c:axId val="1672952735"/>
        <c:axId val="1800206495"/>
      </c:barChart>
      <c:catAx>
        <c:axId val="167295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206495"/>
        <c:crosses val="autoZero"/>
        <c:auto val="1"/>
        <c:lblAlgn val="ctr"/>
        <c:lblOffset val="100"/>
        <c:noMultiLvlLbl val="0"/>
      </c:catAx>
      <c:valAx>
        <c:axId val="180020649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95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t>
            </a:r>
            <a:r>
              <a:rPr lang="en-IN"/>
              <a: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pivot!$AR$5</c:f>
              <c:strCache>
                <c:ptCount val="1"/>
                <c:pt idx="0">
                  <c:v>Total</c:v>
                </c:pt>
              </c:strCache>
            </c:strRef>
          </c:tx>
          <c:spPr>
            <a:solidFill>
              <a:schemeClr val="accent1"/>
            </a:solidFill>
            <a:ln>
              <a:noFill/>
            </a:ln>
            <a:effectLst/>
            <a:sp3d/>
          </c:spPr>
          <c:invertIfNegative val="0"/>
          <c:cat>
            <c:strRef>
              <c:f>pivot!$AQ$6:$AQ$9</c:f>
              <c:strCache>
                <c:ptCount val="3"/>
                <c:pt idx="0">
                  <c:v>2011</c:v>
                </c:pt>
                <c:pt idx="1">
                  <c:v>2012</c:v>
                </c:pt>
                <c:pt idx="2">
                  <c:v>2014</c:v>
                </c:pt>
              </c:strCache>
            </c:strRef>
          </c:cat>
          <c:val>
            <c:numRef>
              <c:f>pivot!$AR$6:$AR$9</c:f>
              <c:numCache>
                <c:formatCode>General</c:formatCode>
                <c:ptCount val="3"/>
                <c:pt idx="0">
                  <c:v>1070</c:v>
                </c:pt>
                <c:pt idx="1">
                  <c:v>1125</c:v>
                </c:pt>
                <c:pt idx="2">
                  <c:v>1673</c:v>
                </c:pt>
              </c:numCache>
            </c:numRef>
          </c:val>
          <c:extLst>
            <c:ext xmlns:c16="http://schemas.microsoft.com/office/drawing/2014/chart" uri="{C3380CC4-5D6E-409C-BE32-E72D297353CC}">
              <c16:uniqueId val="{00000002-5FBA-4516-865F-2E3779004D53}"/>
            </c:ext>
          </c:extLst>
        </c:ser>
        <c:dLbls>
          <c:showLegendKey val="0"/>
          <c:showVal val="0"/>
          <c:showCatName val="0"/>
          <c:showSerName val="0"/>
          <c:showPercent val="0"/>
          <c:showBubbleSize val="0"/>
        </c:dLbls>
        <c:gapWidth val="150"/>
        <c:shape val="box"/>
        <c:axId val="1849682335"/>
        <c:axId val="1849682815"/>
        <c:axId val="0"/>
      </c:bar3DChart>
      <c:catAx>
        <c:axId val="1849682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682815"/>
        <c:crosses val="autoZero"/>
        <c:auto val="1"/>
        <c:lblAlgn val="ctr"/>
        <c:lblOffset val="100"/>
        <c:noMultiLvlLbl val="0"/>
      </c:catAx>
      <c:valAx>
        <c:axId val="184968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68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pivot!$BK$7</c:f>
              <c:strCache>
                <c:ptCount val="1"/>
                <c:pt idx="0">
                  <c:v>Total</c:v>
                </c:pt>
              </c:strCache>
            </c:strRef>
          </c:tx>
          <c:spPr>
            <a:solidFill>
              <a:schemeClr val="accent1"/>
            </a:solidFill>
            <a:ln>
              <a:noFill/>
            </a:ln>
            <a:effectLst/>
            <a:sp3d/>
          </c:spPr>
          <c:invertIfNegative val="0"/>
          <c:cat>
            <c:strRef>
              <c:f>pivot!$BJ$8:$BJ$11</c:f>
              <c:strCache>
                <c:ptCount val="3"/>
                <c:pt idx="0">
                  <c:v>2011</c:v>
                </c:pt>
                <c:pt idx="1">
                  <c:v>2012</c:v>
                </c:pt>
                <c:pt idx="2">
                  <c:v>2014</c:v>
                </c:pt>
              </c:strCache>
            </c:strRef>
          </c:cat>
          <c:val>
            <c:numRef>
              <c:f>pivot!$BK$8:$BK$11</c:f>
              <c:numCache>
                <c:formatCode>0.00%</c:formatCode>
                <c:ptCount val="3"/>
                <c:pt idx="0">
                  <c:v>9.1394745252202342E-2</c:v>
                </c:pt>
                <c:pt idx="1">
                  <c:v>0.10677797228926225</c:v>
                </c:pt>
                <c:pt idx="2">
                  <c:v>0.1370965903634708</c:v>
                </c:pt>
              </c:numCache>
            </c:numRef>
          </c:val>
          <c:extLst>
            <c:ext xmlns:c16="http://schemas.microsoft.com/office/drawing/2014/chart" uri="{C3380CC4-5D6E-409C-BE32-E72D297353CC}">
              <c16:uniqueId val="{00000000-9289-4DD1-B92A-EDC13338AE60}"/>
            </c:ext>
          </c:extLst>
        </c:ser>
        <c:dLbls>
          <c:showLegendKey val="0"/>
          <c:showVal val="0"/>
          <c:showCatName val="0"/>
          <c:showSerName val="0"/>
          <c:showPercent val="0"/>
          <c:showBubbleSize val="0"/>
        </c:dLbls>
        <c:gapWidth val="150"/>
        <c:shape val="box"/>
        <c:axId val="1552935215"/>
        <c:axId val="1798313439"/>
        <c:axId val="0"/>
      </c:bar3DChart>
      <c:catAx>
        <c:axId val="155293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313439"/>
        <c:crosses val="autoZero"/>
        <c:auto val="1"/>
        <c:lblAlgn val="ctr"/>
        <c:lblOffset val="100"/>
        <c:noMultiLvlLbl val="0"/>
      </c:catAx>
      <c:valAx>
        <c:axId val="1798313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93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 SALES</a:t>
            </a:r>
          </a:p>
        </c:rich>
      </c:tx>
      <c:layout>
        <c:manualLayout>
          <c:xMode val="edge"/>
          <c:yMode val="edge"/>
          <c:x val="0.27970882092777077"/>
          <c:y val="4.303302448639701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5-4C37-B7D0-6D06C29533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5-4C37-B7D0-6D06C29533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C5-4C37-B7D0-6D06C29533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pivot!$F$4:$F$7</c:f>
              <c:strCache>
                <c:ptCount val="3"/>
                <c:pt idx="0">
                  <c:v>Furniture</c:v>
                </c:pt>
                <c:pt idx="1">
                  <c:v>Office Supplies</c:v>
                </c:pt>
                <c:pt idx="2">
                  <c:v>Technology</c:v>
                </c:pt>
              </c:strCache>
            </c:strRef>
          </c:cat>
          <c:val>
            <c:numRef>
              <c:f>pivot!$G$4:$G$7</c:f>
              <c:numCache>
                <c:formatCode>_-[$$-409]* #,##0.00_ ;_-[$$-409]* \-#,##0.00\ ;_-[$$-409]* "-"??_ ;_-@_ </c:formatCode>
                <c:ptCount val="3"/>
                <c:pt idx="0">
                  <c:v>290688.42980000027</c:v>
                </c:pt>
                <c:pt idx="1">
                  <c:v>277948.79100000003</c:v>
                </c:pt>
                <c:pt idx="2">
                  <c:v>296468.58499999961</c:v>
                </c:pt>
              </c:numCache>
            </c:numRef>
          </c:val>
          <c:extLst>
            <c:ext xmlns:c16="http://schemas.microsoft.com/office/drawing/2014/chart" uri="{C3380CC4-5D6E-409C-BE32-E72D297353CC}">
              <c16:uniqueId val="{00000006-5FC5-4C37-B7D0-6D06C29533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36780072302283"/>
          <c:y val="0.34830926403257889"/>
          <c:w val="0.31580443167874456"/>
          <c:h val="0.646213645939997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c:name>
    <c:fmtId val="1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Sales and Profit Monthly</a:t>
            </a:r>
          </a:p>
        </c:rich>
      </c:tx>
      <c:layout>
        <c:manualLayout>
          <c:xMode val="edge"/>
          <c:yMode val="edge"/>
          <c:x val="0.38647381210269893"/>
          <c:y val="2.7548960226125581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1507299995537"/>
          <c:y val="8.8781546537452044E-2"/>
          <c:w val="0.88078492700004463"/>
          <c:h val="0.8877461471162259"/>
        </c:manualLayout>
      </c:layout>
      <c:barChart>
        <c:barDir val="col"/>
        <c:grouping val="clustered"/>
        <c:varyColors val="0"/>
        <c:ser>
          <c:idx val="0"/>
          <c:order val="0"/>
          <c:tx>
            <c:strRef>
              <c:f>pivot!$B$3</c:f>
              <c:strCache>
                <c:ptCount val="1"/>
                <c:pt idx="0">
                  <c:v>Sum of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_-[$$-409]* #,##0_ ;_-[$$-409]* \-#,##0\ ;_-[$$-409]* "-"??_ ;_-@_ </c:formatCode>
                <c:ptCount val="12"/>
                <c:pt idx="0">
                  <c:v>61886.141000000011</c:v>
                </c:pt>
                <c:pt idx="1">
                  <c:v>37820.696999999978</c:v>
                </c:pt>
                <c:pt idx="2">
                  <c:v>70190.638599999977</c:v>
                </c:pt>
                <c:pt idx="3">
                  <c:v>57068.571500000013</c:v>
                </c:pt>
                <c:pt idx="4">
                  <c:v>50090.788399999976</c:v>
                </c:pt>
                <c:pt idx="5">
                  <c:v>54338.277300000023</c:v>
                </c:pt>
                <c:pt idx="6">
                  <c:v>57576.686999999984</c:v>
                </c:pt>
                <c:pt idx="7">
                  <c:v>86500.80349999998</c:v>
                </c:pt>
                <c:pt idx="8">
                  <c:v>128193.91700000004</c:v>
                </c:pt>
                <c:pt idx="9">
                  <c:v>59455.721199999971</c:v>
                </c:pt>
                <c:pt idx="10">
                  <c:v>103399.23000000005</c:v>
                </c:pt>
                <c:pt idx="11">
                  <c:v>98584.333300000042</c:v>
                </c:pt>
              </c:numCache>
            </c:numRef>
          </c:val>
          <c:extLst>
            <c:ext xmlns:c16="http://schemas.microsoft.com/office/drawing/2014/chart" uri="{C3380CC4-5D6E-409C-BE32-E72D297353CC}">
              <c16:uniqueId val="{00000000-2066-4DAE-89D8-C26254B72267}"/>
            </c:ext>
          </c:extLst>
        </c:ser>
        <c:ser>
          <c:idx val="1"/>
          <c:order val="1"/>
          <c:tx>
            <c:strRef>
              <c:f>pivot!$C$3</c:f>
              <c:strCache>
                <c:ptCount val="1"/>
                <c:pt idx="0">
                  <c:v>Sum of Profit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_-[$$-409]* #,##0_ ;_-[$$-409]* \-#,##0\ ;_-[$$-409]* "-"??_ ;_-@_ </c:formatCode>
                <c:ptCount val="12"/>
                <c:pt idx="0">
                  <c:v>7174.9220000000023</c:v>
                </c:pt>
                <c:pt idx="1">
                  <c:v>4854.352100000001</c:v>
                </c:pt>
                <c:pt idx="2">
                  <c:v>13516.753000000001</c:v>
                </c:pt>
                <c:pt idx="3">
                  <c:v>8188.8566999999975</c:v>
                </c:pt>
                <c:pt idx="4">
                  <c:v>5816.7882999999956</c:v>
                </c:pt>
                <c:pt idx="5">
                  <c:v>8471.3767000000025</c:v>
                </c:pt>
                <c:pt idx="6">
                  <c:v>-1033.8517000000013</c:v>
                </c:pt>
                <c:pt idx="7">
                  <c:v>7046.0230999999994</c:v>
                </c:pt>
                <c:pt idx="8">
                  <c:v>19440.294699999999</c:v>
                </c:pt>
                <c:pt idx="9">
                  <c:v>5613.139600000005</c:v>
                </c:pt>
                <c:pt idx="10">
                  <c:v>9000.9358999999986</c:v>
                </c:pt>
                <c:pt idx="11">
                  <c:v>10271.34940000001</c:v>
                </c:pt>
              </c:numCache>
            </c:numRef>
          </c:val>
          <c:extLst>
            <c:ext xmlns:c16="http://schemas.microsoft.com/office/drawing/2014/chart" uri="{C3380CC4-5D6E-409C-BE32-E72D297353CC}">
              <c16:uniqueId val="{00000001-2066-4DAE-89D8-C26254B72267}"/>
            </c:ext>
          </c:extLst>
        </c:ser>
        <c:dLbls>
          <c:dLblPos val="outEnd"/>
          <c:showLegendKey val="0"/>
          <c:showVal val="1"/>
          <c:showCatName val="0"/>
          <c:showSerName val="0"/>
          <c:showPercent val="0"/>
          <c:showBubbleSize val="0"/>
        </c:dLbls>
        <c:gapWidth val="164"/>
        <c:overlap val="-22"/>
        <c:axId val="1329899247"/>
        <c:axId val="1329898767"/>
      </c:barChart>
      <c:catAx>
        <c:axId val="132989924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898767"/>
        <c:crosses val="autoZero"/>
        <c:auto val="1"/>
        <c:lblAlgn val="ctr"/>
        <c:lblOffset val="100"/>
        <c:noMultiLvlLbl val="0"/>
      </c:catAx>
      <c:valAx>
        <c:axId val="132989876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899247"/>
        <c:crosses val="autoZero"/>
        <c:crossBetween val="between"/>
      </c:valAx>
      <c:spPr>
        <a:noFill/>
        <a:ln>
          <a:noFill/>
        </a:ln>
        <a:effectLst/>
      </c:spPr>
    </c:plotArea>
    <c:legend>
      <c:legendPos val="r"/>
      <c:layout>
        <c:manualLayout>
          <c:xMode val="edge"/>
          <c:yMode val="edge"/>
          <c:x val="0.38428392797932215"/>
          <c:y val="0.19204831538914779"/>
          <c:w val="0.17904836667106111"/>
          <c:h val="0.133482645026514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Sub-Categories By Sales</a:t>
            </a:r>
          </a:p>
        </c:rich>
      </c:tx>
      <c:layout>
        <c:manualLayout>
          <c:xMode val="edge"/>
          <c:yMode val="edge"/>
          <c:x val="2.4733038507172905E-3"/>
          <c:y val="3.479336588302806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1494984359829"/>
          <c:y val="0.12302091270849207"/>
          <c:w val="0.7315963757954913"/>
          <c:h val="0.76826781060969529"/>
        </c:manualLayout>
      </c:layout>
      <c:barChart>
        <c:barDir val="bar"/>
        <c:grouping val="clustered"/>
        <c:varyColors val="0"/>
        <c:ser>
          <c:idx val="0"/>
          <c:order val="0"/>
          <c:tx>
            <c:strRef>
              <c:f>pivot!$K$3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pivot!$J$4:$J$9</c:f>
              <c:strCache>
                <c:ptCount val="5"/>
                <c:pt idx="0">
                  <c:v>Phones</c:v>
                </c:pt>
                <c:pt idx="1">
                  <c:v>Chairs</c:v>
                </c:pt>
                <c:pt idx="2">
                  <c:v>Binders</c:v>
                </c:pt>
                <c:pt idx="3">
                  <c:v>Tables</c:v>
                </c:pt>
                <c:pt idx="4">
                  <c:v>Storage</c:v>
                </c:pt>
              </c:strCache>
            </c:strRef>
          </c:cat>
          <c:val>
            <c:numRef>
              <c:f>pivot!$K$4:$K$9</c:f>
              <c:numCache>
                <c:formatCode>[$$-409]#,##0</c:formatCode>
                <c:ptCount val="5"/>
                <c:pt idx="0">
                  <c:v>136896.64800000002</c:v>
                </c:pt>
                <c:pt idx="1">
                  <c:v>132705.30100000001</c:v>
                </c:pt>
                <c:pt idx="2">
                  <c:v>92487.064999999959</c:v>
                </c:pt>
                <c:pt idx="3">
                  <c:v>74340.494999999995</c:v>
                </c:pt>
                <c:pt idx="4">
                  <c:v>74226.428000000014</c:v>
                </c:pt>
              </c:numCache>
            </c:numRef>
          </c:val>
          <c:extLst>
            <c:ext xmlns:c16="http://schemas.microsoft.com/office/drawing/2014/chart" uri="{C3380CC4-5D6E-409C-BE32-E72D297353CC}">
              <c16:uniqueId val="{00000000-67D0-4B71-B17A-9D774DD85113}"/>
            </c:ext>
          </c:extLst>
        </c:ser>
        <c:dLbls>
          <c:dLblPos val="outEnd"/>
          <c:showLegendKey val="0"/>
          <c:showVal val="1"/>
          <c:showCatName val="0"/>
          <c:showSerName val="0"/>
          <c:showPercent val="0"/>
          <c:showBubbleSize val="0"/>
        </c:dLbls>
        <c:gapWidth val="182"/>
        <c:axId val="1969517743"/>
        <c:axId val="1969524463"/>
      </c:barChart>
      <c:catAx>
        <c:axId val="196951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24463"/>
        <c:crosses val="autoZero"/>
        <c:auto val="1"/>
        <c:lblAlgn val="ctr"/>
        <c:lblOffset val="100"/>
        <c:noMultiLvlLbl val="0"/>
      </c:catAx>
      <c:valAx>
        <c:axId val="1969524463"/>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1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DASHBOARD``.xlsx]pivot!PivotTable13</c:name>
    <c:fmtId val="9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pivot!$T$5</c:f>
              <c:strCache>
                <c:ptCount val="1"/>
                <c:pt idx="0">
                  <c:v>Total</c:v>
                </c:pt>
              </c:strCache>
            </c:strRef>
          </c:tx>
          <c:spPr>
            <a:ln w="28575" cap="rnd">
              <a:solidFill>
                <a:schemeClr val="accent2"/>
              </a:solidFill>
              <a:round/>
            </a:ln>
            <a:effectLst/>
          </c:spPr>
          <c:marker>
            <c:symbol val="none"/>
          </c:marker>
          <c:cat>
            <c:strRef>
              <c:f>pivot!$S$6:$S$18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pivot!$T$6:$T$18</c:f>
              <c:numCache>
                <c:formatCode>_-[$$-409]* #,##0_ ;_-[$$-409]* \-#,##0\ ;_-[$$-409]* "-"??_ ;_-@_ </c:formatCode>
                <c:ptCount val="12"/>
                <c:pt idx="0">
                  <c:v>61886.141000000011</c:v>
                </c:pt>
                <c:pt idx="1">
                  <c:v>37820.696999999978</c:v>
                </c:pt>
                <c:pt idx="2">
                  <c:v>70190.638599999977</c:v>
                </c:pt>
                <c:pt idx="3">
                  <c:v>57068.571500000013</c:v>
                </c:pt>
                <c:pt idx="4">
                  <c:v>50090.788399999976</c:v>
                </c:pt>
                <c:pt idx="5">
                  <c:v>54338.277300000023</c:v>
                </c:pt>
                <c:pt idx="6">
                  <c:v>57576.686999999984</c:v>
                </c:pt>
                <c:pt idx="7">
                  <c:v>86500.80349999998</c:v>
                </c:pt>
                <c:pt idx="8">
                  <c:v>128193.91700000004</c:v>
                </c:pt>
                <c:pt idx="9">
                  <c:v>59455.721199999971</c:v>
                </c:pt>
                <c:pt idx="10">
                  <c:v>103399.23000000005</c:v>
                </c:pt>
                <c:pt idx="11">
                  <c:v>98584.333300000042</c:v>
                </c:pt>
              </c:numCache>
            </c:numRef>
          </c:val>
          <c:smooth val="0"/>
          <c:extLst>
            <c:ext xmlns:c16="http://schemas.microsoft.com/office/drawing/2014/chart" uri="{C3380CC4-5D6E-409C-BE32-E72D297353CC}">
              <c16:uniqueId val="{00000000-4B55-4C5D-8EDB-F0FA6FAA7052}"/>
            </c:ext>
          </c:extLst>
        </c:ser>
        <c:dLbls>
          <c:showLegendKey val="0"/>
          <c:showVal val="0"/>
          <c:showCatName val="0"/>
          <c:showSerName val="0"/>
          <c:showPercent val="0"/>
          <c:showBubbleSize val="0"/>
        </c:dLbls>
        <c:smooth val="0"/>
        <c:axId val="2056472335"/>
        <c:axId val="2056474255"/>
      </c:lineChart>
      <c:catAx>
        <c:axId val="2056472335"/>
        <c:scaling>
          <c:orientation val="minMax"/>
        </c:scaling>
        <c:delete val="1"/>
        <c:axPos val="b"/>
        <c:numFmt formatCode="General" sourceLinked="1"/>
        <c:majorTickMark val="none"/>
        <c:minorTickMark val="none"/>
        <c:tickLblPos val="nextTo"/>
        <c:crossAx val="2056474255"/>
        <c:crosses val="autoZero"/>
        <c:auto val="1"/>
        <c:lblAlgn val="ctr"/>
        <c:lblOffset val="100"/>
        <c:noMultiLvlLbl val="0"/>
      </c:catAx>
      <c:valAx>
        <c:axId val="2056474255"/>
        <c:scaling>
          <c:orientation val="minMax"/>
        </c:scaling>
        <c:delete val="1"/>
        <c:axPos val="l"/>
        <c:numFmt formatCode="_-[$$-409]* #,##0_ ;_-[$$-409]* \-#,##0\ ;_-[$$-409]* &quot;-&quot;??_ ;_-@_ " sourceLinked="1"/>
        <c:majorTickMark val="none"/>
        <c:minorTickMark val="none"/>
        <c:tickLblPos val="nextTo"/>
        <c:crossAx val="2056472335"/>
        <c:crosses val="autoZero"/>
        <c:crossBetween val="between"/>
      </c:valAx>
      <c:spPr>
        <a:noFill/>
        <a:ln>
          <a:solidFill>
            <a:schemeClr val="accent1">
              <a:shade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DASHBOARD``.xlsx]pivot!PivotTable19</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0.16553825783686754"/>
          <c:y val="2.9974250712141569E-2"/>
          <c:w val="0.83446200150489092"/>
          <c:h val="0.44983818770226536"/>
        </c:manualLayout>
      </c:layout>
      <c:lineChart>
        <c:grouping val="standard"/>
        <c:varyColors val="0"/>
        <c:ser>
          <c:idx val="0"/>
          <c:order val="0"/>
          <c:tx>
            <c:strRef>
              <c:f>pivot!$AL$5</c:f>
              <c:strCache>
                <c:ptCount val="1"/>
                <c:pt idx="0">
                  <c:v>Total</c:v>
                </c:pt>
              </c:strCache>
            </c:strRef>
          </c:tx>
          <c:spPr>
            <a:ln w="28575" cap="rnd">
              <a:solidFill>
                <a:schemeClr val="accent2"/>
              </a:solidFill>
              <a:round/>
            </a:ln>
            <a:effectLst/>
          </c:spPr>
          <c:marker>
            <c:symbol val="none"/>
          </c:marker>
          <c:cat>
            <c:strRef>
              <c:f>pivot!$AK$6:$AK$18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pivot!$AL$6:$AL$18</c:f>
              <c:numCache>
                <c:formatCode>General</c:formatCode>
                <c:ptCount val="12"/>
                <c:pt idx="0">
                  <c:v>798</c:v>
                </c:pt>
                <c:pt idx="1">
                  <c:v>768</c:v>
                </c:pt>
                <c:pt idx="2">
                  <c:v>1145</c:v>
                </c:pt>
                <c:pt idx="3">
                  <c:v>1021</c:v>
                </c:pt>
                <c:pt idx="4">
                  <c:v>1021</c:v>
                </c:pt>
                <c:pt idx="5">
                  <c:v>1033</c:v>
                </c:pt>
                <c:pt idx="6">
                  <c:v>1010</c:v>
                </c:pt>
                <c:pt idx="7">
                  <c:v>1372</c:v>
                </c:pt>
                <c:pt idx="8">
                  <c:v>1792</c:v>
                </c:pt>
                <c:pt idx="9">
                  <c:v>1075</c:v>
                </c:pt>
                <c:pt idx="10">
                  <c:v>1871</c:v>
                </c:pt>
                <c:pt idx="11">
                  <c:v>1719</c:v>
                </c:pt>
              </c:numCache>
            </c:numRef>
          </c:val>
          <c:smooth val="0"/>
          <c:extLst>
            <c:ext xmlns:c16="http://schemas.microsoft.com/office/drawing/2014/chart" uri="{C3380CC4-5D6E-409C-BE32-E72D297353CC}">
              <c16:uniqueId val="{00000000-8D95-451F-9847-47F640AFFAE8}"/>
            </c:ext>
          </c:extLst>
        </c:ser>
        <c:dLbls>
          <c:showLegendKey val="0"/>
          <c:showVal val="0"/>
          <c:showCatName val="0"/>
          <c:showSerName val="0"/>
          <c:showPercent val="0"/>
          <c:showBubbleSize val="0"/>
        </c:dLbls>
        <c:smooth val="0"/>
        <c:axId val="5446911"/>
        <c:axId val="5447391"/>
      </c:lineChart>
      <c:catAx>
        <c:axId val="5446911"/>
        <c:scaling>
          <c:orientation val="minMax"/>
        </c:scaling>
        <c:delete val="1"/>
        <c:axPos val="b"/>
        <c:numFmt formatCode="General" sourceLinked="1"/>
        <c:majorTickMark val="none"/>
        <c:minorTickMark val="none"/>
        <c:tickLblPos val="nextTo"/>
        <c:crossAx val="5447391"/>
        <c:crosses val="autoZero"/>
        <c:auto val="1"/>
        <c:lblAlgn val="ctr"/>
        <c:lblOffset val="100"/>
        <c:noMultiLvlLbl val="0"/>
      </c:catAx>
      <c:valAx>
        <c:axId val="5447391"/>
        <c:scaling>
          <c:orientation val="minMax"/>
        </c:scaling>
        <c:delete val="1"/>
        <c:axPos val="l"/>
        <c:numFmt formatCode="General" sourceLinked="1"/>
        <c:majorTickMark val="none"/>
        <c:minorTickMark val="none"/>
        <c:tickLblPos val="nextTo"/>
        <c:crossAx val="544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DASHBOARD``.xlsx]pivot!PivotTable16</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2.6543803735434341E-3"/>
          <c:y val="4.4595241125942049E-2"/>
          <c:w val="0.99734561962645651"/>
          <c:h val="0.92620093999877917"/>
        </c:manualLayout>
      </c:layout>
      <c:lineChart>
        <c:grouping val="standard"/>
        <c:varyColors val="0"/>
        <c:ser>
          <c:idx val="0"/>
          <c:order val="0"/>
          <c:tx>
            <c:strRef>
              <c:f>pivot!$AC$5</c:f>
              <c:strCache>
                <c:ptCount val="1"/>
                <c:pt idx="0">
                  <c:v>Total</c:v>
                </c:pt>
              </c:strCache>
            </c:strRef>
          </c:tx>
          <c:spPr>
            <a:ln w="28575" cap="rnd">
              <a:solidFill>
                <a:schemeClr val="accent2"/>
              </a:solidFill>
              <a:round/>
            </a:ln>
            <a:effectLst/>
          </c:spPr>
          <c:marker>
            <c:symbol val="none"/>
          </c:marker>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0-4CD6-4B13-8344-E70874D07B7D}"/>
              </c:ext>
            </c:extLst>
          </c:dPt>
          <c:cat>
            <c:strRef>
              <c:f>pivot!$AB$6:$AB$18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pivot!$AC$6:$AC$18</c:f>
              <c:numCache>
                <c:formatCode>0%</c:formatCode>
                <c:ptCount val="12"/>
                <c:pt idx="0">
                  <c:v>0.11593746005264735</c:v>
                </c:pt>
                <c:pt idx="1">
                  <c:v>0.12835173555897195</c:v>
                </c:pt>
                <c:pt idx="2">
                  <c:v>0.19257201914102554</c:v>
                </c:pt>
                <c:pt idx="3">
                  <c:v>0.14349153106101484</c:v>
                </c:pt>
                <c:pt idx="4">
                  <c:v>0.11612491010422983</c:v>
                </c:pt>
                <c:pt idx="5">
                  <c:v>0.15590072267528435</c:v>
                </c:pt>
                <c:pt idx="6">
                  <c:v>-1.7956081773166311E-2</c:v>
                </c:pt>
                <c:pt idx="7">
                  <c:v>8.1456157803204698E-2</c:v>
                </c:pt>
                <c:pt idx="8">
                  <c:v>0.1516475598448247</c:v>
                </c:pt>
                <c:pt idx="9">
                  <c:v>9.4408737909649779E-2</c:v>
                </c:pt>
                <c:pt idx="10">
                  <c:v>8.7050318459818254E-2</c:v>
                </c:pt>
                <c:pt idx="11">
                  <c:v>0.10418845526645161</c:v>
                </c:pt>
              </c:numCache>
            </c:numRef>
          </c:val>
          <c:smooth val="0"/>
          <c:extLst>
            <c:ext xmlns:c16="http://schemas.microsoft.com/office/drawing/2014/chart" uri="{C3380CC4-5D6E-409C-BE32-E72D297353CC}">
              <c16:uniqueId val="{00000000-BD06-4057-9498-15C97E002E53}"/>
            </c:ext>
          </c:extLst>
        </c:ser>
        <c:dLbls>
          <c:showLegendKey val="0"/>
          <c:showVal val="0"/>
          <c:showCatName val="0"/>
          <c:showSerName val="0"/>
          <c:showPercent val="0"/>
          <c:showBubbleSize val="0"/>
        </c:dLbls>
        <c:smooth val="0"/>
        <c:axId val="5445951"/>
        <c:axId val="5448831"/>
      </c:lineChart>
      <c:catAx>
        <c:axId val="5445951"/>
        <c:scaling>
          <c:orientation val="minMax"/>
        </c:scaling>
        <c:delete val="1"/>
        <c:axPos val="b"/>
        <c:numFmt formatCode="General" sourceLinked="1"/>
        <c:majorTickMark val="none"/>
        <c:minorTickMark val="none"/>
        <c:tickLblPos val="nextTo"/>
        <c:crossAx val="5448831"/>
        <c:crosses val="autoZero"/>
        <c:auto val="1"/>
        <c:lblAlgn val="ctr"/>
        <c:lblOffset val="100"/>
        <c:noMultiLvlLbl val="0"/>
      </c:catAx>
      <c:valAx>
        <c:axId val="5448831"/>
        <c:scaling>
          <c:orientation val="minMax"/>
        </c:scaling>
        <c:delete val="1"/>
        <c:axPos val="l"/>
        <c:numFmt formatCode="0%" sourceLinked="1"/>
        <c:majorTickMark val="none"/>
        <c:minorTickMark val="none"/>
        <c:tickLblPos val="nextTo"/>
        <c:crossAx val="5445951"/>
        <c:crosses val="autoZero"/>
        <c:crossBetween val="between"/>
      </c:valAx>
      <c:spPr>
        <a:noFill/>
        <a:ln w="12700" cap="flat" cmpd="sng" algn="ctr">
          <a:no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DASHBOARD``.xlsx]pivot!PivotTable14</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48982072318444E-2"/>
          <c:y val="0.22022022022022023"/>
          <c:w val="0.66879367973260417"/>
          <c:h val="0.25925925925925924"/>
        </c:manualLayout>
      </c:layout>
      <c:lineChart>
        <c:grouping val="standard"/>
        <c:varyColors val="0"/>
        <c:ser>
          <c:idx val="0"/>
          <c:order val="0"/>
          <c:tx>
            <c:strRef>
              <c:f>pivot!$W$5</c:f>
              <c:strCache>
                <c:ptCount val="1"/>
                <c:pt idx="0">
                  <c:v>Total</c:v>
                </c:pt>
              </c:strCache>
            </c:strRef>
          </c:tx>
          <c:spPr>
            <a:ln w="28575" cap="rnd">
              <a:solidFill>
                <a:schemeClr val="accent2"/>
              </a:solidFill>
              <a:round/>
            </a:ln>
            <a:effectLst/>
          </c:spPr>
          <c:marker>
            <c:symbol val="none"/>
          </c:marker>
          <c:cat>
            <c:strRef>
              <c:f>pivot!$V$6:$V$18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pivot!$W$6:$W$18</c:f>
              <c:numCache>
                <c:formatCode>_-[$$-409]* #,##0_ ;_-[$$-409]* \-#,##0\ ;_-[$$-409]* "-"??_ ;_-@_ </c:formatCode>
                <c:ptCount val="12"/>
                <c:pt idx="0">
                  <c:v>7174.9220000000023</c:v>
                </c:pt>
                <c:pt idx="1">
                  <c:v>4854.352100000001</c:v>
                </c:pt>
                <c:pt idx="2">
                  <c:v>13516.753000000001</c:v>
                </c:pt>
                <c:pt idx="3">
                  <c:v>8188.8566999999975</c:v>
                </c:pt>
                <c:pt idx="4">
                  <c:v>5816.7882999999956</c:v>
                </c:pt>
                <c:pt idx="5">
                  <c:v>8471.3767000000025</c:v>
                </c:pt>
                <c:pt idx="6">
                  <c:v>-1033.8517000000013</c:v>
                </c:pt>
                <c:pt idx="7">
                  <c:v>7046.0230999999994</c:v>
                </c:pt>
                <c:pt idx="8">
                  <c:v>19440.294699999999</c:v>
                </c:pt>
                <c:pt idx="9">
                  <c:v>5613.139600000005</c:v>
                </c:pt>
                <c:pt idx="10">
                  <c:v>9000.9358999999986</c:v>
                </c:pt>
                <c:pt idx="11">
                  <c:v>10271.34940000001</c:v>
                </c:pt>
              </c:numCache>
            </c:numRef>
          </c:val>
          <c:smooth val="0"/>
          <c:extLst>
            <c:ext xmlns:c16="http://schemas.microsoft.com/office/drawing/2014/chart" uri="{C3380CC4-5D6E-409C-BE32-E72D297353CC}">
              <c16:uniqueId val="{00000000-62DB-4ACD-9AF5-F9DA75C04616}"/>
            </c:ext>
          </c:extLst>
        </c:ser>
        <c:dLbls>
          <c:showLegendKey val="0"/>
          <c:showVal val="0"/>
          <c:showCatName val="0"/>
          <c:showSerName val="0"/>
          <c:showPercent val="0"/>
          <c:showBubbleSize val="0"/>
        </c:dLbls>
        <c:smooth val="0"/>
        <c:axId val="1987730191"/>
        <c:axId val="1987729231"/>
      </c:lineChart>
      <c:catAx>
        <c:axId val="1987730191"/>
        <c:scaling>
          <c:orientation val="minMax"/>
        </c:scaling>
        <c:delete val="1"/>
        <c:axPos val="b"/>
        <c:numFmt formatCode="General" sourceLinked="1"/>
        <c:majorTickMark val="none"/>
        <c:minorTickMark val="none"/>
        <c:tickLblPos val="nextTo"/>
        <c:crossAx val="1987729231"/>
        <c:crosses val="autoZero"/>
        <c:auto val="1"/>
        <c:lblAlgn val="ctr"/>
        <c:lblOffset val="100"/>
        <c:noMultiLvlLbl val="0"/>
      </c:catAx>
      <c:valAx>
        <c:axId val="1987729231"/>
        <c:scaling>
          <c:orientation val="minMax"/>
        </c:scaling>
        <c:delete val="1"/>
        <c:axPos val="l"/>
        <c:numFmt formatCode="_-[$$-409]* #,##0_ ;_-[$$-409]* \-#,##0\ ;_-[$$-409]* &quot;-&quot;??_ ;_-@_ " sourceLinked="1"/>
        <c:majorTickMark val="none"/>
        <c:minorTickMark val="none"/>
        <c:tickLblPos val="nextTo"/>
        <c:crossAx val="198773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22225">
                    <a:solidFill>
                      <a:schemeClr val="accent2"/>
                    </a:solidFill>
                    <a:prstDash val="solid"/>
                  </a:ln>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22225">
                    <a:solidFill>
                      <a:schemeClr val="accent2"/>
                    </a:solidFill>
                    <a:prstDash val="solid"/>
                  </a:ln>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37970253718289E-2"/>
          <c:y val="0.13530135301353013"/>
          <c:w val="0.90376202974628173"/>
          <c:h val="0.18819188191881919"/>
        </c:manualLayout>
      </c:layout>
      <c:lineChart>
        <c:grouping val="standard"/>
        <c:varyColors val="0"/>
        <c:ser>
          <c:idx val="0"/>
          <c:order val="0"/>
          <c:tx>
            <c:strRef>
              <c:f>pivot!$Z$5</c:f>
              <c:strCache>
                <c:ptCount val="1"/>
                <c:pt idx="0">
                  <c:v>Total</c:v>
                </c:pt>
              </c:strCache>
            </c:strRef>
          </c:tx>
          <c:spPr>
            <a:ln w="28575" cap="rnd">
              <a:solidFill>
                <a:schemeClr val="accent2">
                  <a:lumMod val="75000"/>
                </a:schemeClr>
              </a:solidFill>
              <a:round/>
            </a:ln>
            <a:effectLst/>
          </c:spPr>
          <c:marker>
            <c:symbol val="none"/>
          </c:marker>
          <c:cat>
            <c:strRef>
              <c:f>pivot!$Y$6:$Y$18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pivot!$Z$6:$Z$18</c:f>
              <c:numCache>
                <c:formatCode>General</c:formatCode>
                <c:ptCount val="12"/>
                <c:pt idx="0">
                  <c:v>213</c:v>
                </c:pt>
                <c:pt idx="1">
                  <c:v>191</c:v>
                </c:pt>
                <c:pt idx="2">
                  <c:v>308</c:v>
                </c:pt>
                <c:pt idx="3">
                  <c:v>285</c:v>
                </c:pt>
                <c:pt idx="4">
                  <c:v>282</c:v>
                </c:pt>
                <c:pt idx="5">
                  <c:v>286</c:v>
                </c:pt>
                <c:pt idx="6">
                  <c:v>274</c:v>
                </c:pt>
                <c:pt idx="7">
                  <c:v>337</c:v>
                </c:pt>
                <c:pt idx="8">
                  <c:v>469</c:v>
                </c:pt>
                <c:pt idx="9">
                  <c:v>291</c:v>
                </c:pt>
                <c:pt idx="10">
                  <c:v>468</c:v>
                </c:pt>
                <c:pt idx="11">
                  <c:v>464</c:v>
                </c:pt>
              </c:numCache>
            </c:numRef>
          </c:val>
          <c:smooth val="0"/>
          <c:extLst>
            <c:ext xmlns:c16="http://schemas.microsoft.com/office/drawing/2014/chart" uri="{C3380CC4-5D6E-409C-BE32-E72D297353CC}">
              <c16:uniqueId val="{00000000-9B52-475C-9DAF-060B982E3DA0}"/>
            </c:ext>
          </c:extLst>
        </c:ser>
        <c:dLbls>
          <c:showLegendKey val="0"/>
          <c:showVal val="0"/>
          <c:showCatName val="0"/>
          <c:showSerName val="0"/>
          <c:showPercent val="0"/>
          <c:showBubbleSize val="0"/>
        </c:dLbls>
        <c:smooth val="0"/>
        <c:axId val="9428879"/>
        <c:axId val="9426959"/>
      </c:lineChart>
      <c:catAx>
        <c:axId val="9428879"/>
        <c:scaling>
          <c:orientation val="minMax"/>
        </c:scaling>
        <c:delete val="1"/>
        <c:axPos val="b"/>
        <c:numFmt formatCode="General" sourceLinked="1"/>
        <c:majorTickMark val="none"/>
        <c:minorTickMark val="none"/>
        <c:tickLblPos val="nextTo"/>
        <c:crossAx val="9426959"/>
        <c:crosses val="autoZero"/>
        <c:auto val="1"/>
        <c:lblAlgn val="ctr"/>
        <c:lblOffset val="100"/>
        <c:noMultiLvlLbl val="0"/>
      </c:catAx>
      <c:valAx>
        <c:axId val="9426959"/>
        <c:scaling>
          <c:orientation val="minMax"/>
        </c:scaling>
        <c:delete val="1"/>
        <c:axPos val="l"/>
        <c:numFmt formatCode="General" sourceLinked="1"/>
        <c:majorTickMark val="none"/>
        <c:minorTickMark val="none"/>
        <c:tickLblPos val="nextTo"/>
        <c:crossAx val="942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noFill/>
      <a:round/>
    </a:ln>
    <a:effectLst/>
  </c:spPr>
  <c:txPr>
    <a:bodyPr/>
    <a:lstStyle/>
    <a:p>
      <a:pPr>
        <a:defRPr b="1" cap="none" spc="0">
          <a:ln w="22225">
            <a:solidFill>
              <a:schemeClr val="accent2"/>
            </a:solidFill>
            <a:prstDash val="solid"/>
          </a:ln>
          <a:solidFill>
            <a:schemeClr val="accent2">
              <a:lumMod val="40000"/>
              <a:lumOff val="60000"/>
            </a:schemeClr>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DASHBOARD``.xlsx]pivot!PivotTable18</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CITY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3177273780948"/>
          <c:y val="7.7612637394124856E-2"/>
          <c:w val="0.82252277288868303"/>
          <c:h val="0.84572379561425792"/>
        </c:manualLayout>
      </c:layout>
      <c:barChart>
        <c:barDir val="bar"/>
        <c:grouping val="clustered"/>
        <c:varyColors val="0"/>
        <c:ser>
          <c:idx val="1"/>
          <c:order val="1"/>
          <c:tx>
            <c:strRef>
              <c:f>pivot!$AJ$5</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pivot!$AH$6:$AH$16</c:f>
              <c:strCache>
                <c:ptCount val="10"/>
                <c:pt idx="0">
                  <c:v>Chicago</c:v>
                </c:pt>
                <c:pt idx="1">
                  <c:v>Houston</c:v>
                </c:pt>
                <c:pt idx="2">
                  <c:v>Los Angeles</c:v>
                </c:pt>
                <c:pt idx="3">
                  <c:v>New York City</c:v>
                </c:pt>
                <c:pt idx="4">
                  <c:v>Newark</c:v>
                </c:pt>
                <c:pt idx="5">
                  <c:v>Philadelphia</c:v>
                </c:pt>
                <c:pt idx="6">
                  <c:v>San Antonio</c:v>
                </c:pt>
                <c:pt idx="7">
                  <c:v>San Diego</c:v>
                </c:pt>
                <c:pt idx="8">
                  <c:v>San Francisco</c:v>
                </c:pt>
                <c:pt idx="9">
                  <c:v>Seattle</c:v>
                </c:pt>
              </c:strCache>
            </c:strRef>
          </c:cat>
          <c:val>
            <c:numRef>
              <c:f>pivot!$AJ$6:$AJ$16</c:f>
              <c:numCache>
                <c:formatCode>General</c:formatCode>
                <c:ptCount val="10"/>
                <c:pt idx="0">
                  <c:v>-2239.7440000000011</c:v>
                </c:pt>
                <c:pt idx="1">
                  <c:v>-5957.4762000000001</c:v>
                </c:pt>
                <c:pt idx="2">
                  <c:v>11440.485699999999</c:v>
                </c:pt>
                <c:pt idx="3">
                  <c:v>24031.308700000001</c:v>
                </c:pt>
                <c:pt idx="4">
                  <c:v>3460.4753999999998</c:v>
                </c:pt>
                <c:pt idx="5">
                  <c:v>-6394.5187000000005</c:v>
                </c:pt>
                <c:pt idx="6">
                  <c:v>-6827.3056000000006</c:v>
                </c:pt>
                <c:pt idx="7">
                  <c:v>2468.8250000000003</c:v>
                </c:pt>
                <c:pt idx="8">
                  <c:v>7497.4127999999955</c:v>
                </c:pt>
                <c:pt idx="9">
                  <c:v>13942.279199999995</c:v>
                </c:pt>
              </c:numCache>
            </c:numRef>
          </c:val>
          <c:extLst>
            <c:ext xmlns:c16="http://schemas.microsoft.com/office/drawing/2014/chart" uri="{C3380CC4-5D6E-409C-BE32-E72D297353CC}">
              <c16:uniqueId val="{00000000-BE14-4E8E-80BB-E91DD98BA640}"/>
            </c:ext>
          </c:extLst>
        </c:ser>
        <c:ser>
          <c:idx val="0"/>
          <c:order val="0"/>
          <c:tx>
            <c:strRef>
              <c:f>pivot!$AI$5</c:f>
              <c:strCache>
                <c:ptCount val="1"/>
                <c:pt idx="0">
                  <c:v>Sum of Sales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pivot!$AH$6:$AH$16</c:f>
              <c:strCache>
                <c:ptCount val="10"/>
                <c:pt idx="0">
                  <c:v>Chicago</c:v>
                </c:pt>
                <c:pt idx="1">
                  <c:v>Houston</c:v>
                </c:pt>
                <c:pt idx="2">
                  <c:v>Los Angeles</c:v>
                </c:pt>
                <c:pt idx="3">
                  <c:v>New York City</c:v>
                </c:pt>
                <c:pt idx="4">
                  <c:v>Newark</c:v>
                </c:pt>
                <c:pt idx="5">
                  <c:v>Philadelphia</c:v>
                </c:pt>
                <c:pt idx="6">
                  <c:v>San Antonio</c:v>
                </c:pt>
                <c:pt idx="7">
                  <c:v>San Diego</c:v>
                </c:pt>
                <c:pt idx="8">
                  <c:v>San Francisco</c:v>
                </c:pt>
                <c:pt idx="9">
                  <c:v>Seattle</c:v>
                </c:pt>
              </c:strCache>
            </c:strRef>
          </c:cat>
          <c:val>
            <c:numRef>
              <c:f>pivot!$AI$6:$AI$16</c:f>
              <c:numCache>
                <c:formatCode>General</c:formatCode>
                <c:ptCount val="10"/>
                <c:pt idx="0">
                  <c:v>16489.876000000007</c:v>
                </c:pt>
                <c:pt idx="1">
                  <c:v>24314.300199999991</c:v>
                </c:pt>
                <c:pt idx="2">
                  <c:v>62821.701499999981</c:v>
                </c:pt>
                <c:pt idx="3">
                  <c:v>106770.62499999997</c:v>
                </c:pt>
                <c:pt idx="4">
                  <c:v>16540.645999999997</c:v>
                </c:pt>
                <c:pt idx="5">
                  <c:v>46817.49600000005</c:v>
                </c:pt>
                <c:pt idx="6">
                  <c:v>16139.641</c:v>
                </c:pt>
                <c:pt idx="7">
                  <c:v>16508.556</c:v>
                </c:pt>
                <c:pt idx="8">
                  <c:v>46420.451999999976</c:v>
                </c:pt>
                <c:pt idx="9">
                  <c:v>47742.23799999999</c:v>
                </c:pt>
              </c:numCache>
            </c:numRef>
          </c:val>
          <c:extLst>
            <c:ext xmlns:c16="http://schemas.microsoft.com/office/drawing/2014/chart" uri="{C3380CC4-5D6E-409C-BE32-E72D297353CC}">
              <c16:uniqueId val="{00000001-BE14-4E8E-80BB-E91DD98BA640}"/>
            </c:ext>
          </c:extLst>
        </c:ser>
        <c:dLbls>
          <c:dLblPos val="outEnd"/>
          <c:showLegendKey val="0"/>
          <c:showVal val="1"/>
          <c:showCatName val="0"/>
          <c:showSerName val="0"/>
          <c:showPercent val="0"/>
          <c:showBubbleSize val="0"/>
        </c:dLbls>
        <c:gapWidth val="219"/>
        <c:axId val="1490385200"/>
        <c:axId val="1490383760"/>
      </c:barChart>
      <c:catAx>
        <c:axId val="1490385200"/>
        <c:scaling>
          <c:orientation val="minMax"/>
        </c:scaling>
        <c:delete val="0"/>
        <c:axPos val="l"/>
        <c:numFmt formatCode="General" sourceLinked="1"/>
        <c:majorTickMark val="out"/>
        <c:minorTickMark val="none"/>
        <c:tickLblPos val="nextTo"/>
        <c:spPr>
          <a:solidFill>
            <a:schemeClr val="accent2">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3760"/>
        <c:crosses val="autoZero"/>
        <c:auto val="1"/>
        <c:lblAlgn val="ctr"/>
        <c:lblOffset val="100"/>
        <c:noMultiLvlLbl val="0"/>
      </c:catAx>
      <c:valAx>
        <c:axId val="1490383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5200"/>
        <c:crosses val="autoZero"/>
        <c:crossBetween val="between"/>
      </c:valAx>
      <c:spPr>
        <a:solidFill>
          <a:schemeClr val="accent1">
            <a:lumMod val="40000"/>
            <a:lumOff val="60000"/>
          </a:schemeClr>
        </a:solidFill>
        <a:ln>
          <a:noFill/>
        </a:ln>
        <a:effectLst/>
      </c:spPr>
    </c:plotArea>
    <c:legend>
      <c:legendPos val="r"/>
      <c:layout>
        <c:manualLayout>
          <c:xMode val="edge"/>
          <c:yMode val="edge"/>
          <c:x val="0.64927877605042961"/>
          <c:y val="0.70804163944572429"/>
          <c:w val="0.30323784313285623"/>
          <c:h val="0.122817453495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categories profit </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Calibri Light" panose="020F0302020204030204"/>
            </a:rPr>
            <a:t>categories profit </a:t>
          </a:r>
        </a:p>
      </cx:txPr>
    </cx:title>
    <cx:plotArea>
      <cx:plotAreaRegion>
        <cx:series layoutId="sunburst" uniqueId="{5E08CEE2-41F5-48BD-8436-65AD25DFB87B}">
          <cx:dataLabels pos="ctr">
            <cx:visibility seriesName="0" categoryName="1" value="1"/>
            <cx:separator>, </cx:separator>
          </cx:dataLabels>
          <cx:dataId val="0"/>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plotSurface>
          <cx:spPr>
            <a:solidFill>
              <a:schemeClr val="accent3">
                <a:lumMod val="75000"/>
              </a:schemeClr>
            </a:solidFill>
          </cx:spPr>
        </cx:plotSurface>
        <cx:series layoutId="regionMap" uniqueId="{DD25BBCD-57C4-43EF-8A53-D94C245A01CB}">
          <cx:spPr>
            <a:solidFill>
              <a:schemeClr val="accent4"/>
            </a:solidFill>
          </cx:spPr>
          <cx:dataLabels>
            <cx:visibility seriesName="0" categoryName="0" value="1"/>
          </cx:dataLabels>
          <cx:dataId val="0"/>
          <cx:layoutPr>
            <cx:geography cultureLanguage="en-US" cultureRegion="IN" attribution="Powered by Bing">
              <cx:geoCache provider="{E9337A44-BEBE-4D9F-B70C-5C5E7DAFC167}">
                <cx:binary>1H1Zc9u6svVfSeX5ozcGAiROnX2rNkhKlmzZTuw4wwtLsR3OBEmA46//Wh4Sm0d7x7eO74OUFCOJ
gtTEQnevHoj8+2b4101+t23eDUVe6n/dDH++j42p/vXHH/omviu2+qhIbhql1Q9zdKOKP9SPH8nN
3R+3zbZPyugPgrD9x028bczd8P5//g3fFt2pU3WzNYkqP7R3zfjxTre50f9wbu+pd9vbIin9RJsm
uTH4z/feNk9+qKZMtu/f3ZUmMePVWN39+f7F596/+2P+bf/xy+9yEM60tzCWOkeE2ZwLLND9A79/
l6syejxtYSyOOHaII5At7h9Pv322LWD862S6l2h7e9vcaQ2Xdf/vy7EvrgFO/fX+3Y1qS7ObvQgm
8s/3n8rE3N2+uzRbc6ffv0u08h4+4KndhXy6vL/yP17O///8e/YGzMXsnWcQzSfud6f+A6GLu7LU
Y95t3xQjGx25AiByHxBCaIaR4xy51HWF46AHiNyXGL1Wqv0ovRw9w+niMHFa5KpJbrdP0/TfqxFx
j5hgDBMqXuqPS45s16E2cekDevTpRx/05xWS7Ifl58AZIovTg9Scs7v+3fG2qHScNHdPU/Tf42LT
I+4yjgVlP6f/uXlz8BFzHE4EejR/5Om3H+B5tVj7QZoNn0F1dnywUK3vGn03Ps3VG+CEjjAFEBjF
DzgBDi9wso+44zLwtQ8WTthPv/0Lp9/L9PcgPY2dI7Q+WIS+qiZ7mqM3wIccCSoIxa4zA4YdcYKQ
7bJHZOD8Azf5BczvRPl7WB5GzkH5epCgXN0NW+Atb0bc8JHNqWu7+FFjZqRAiCNKKQFSQPaSgt+K
sx+Vx2EzSK6+HCQkn7fgbsrIqPLtcLGdIxtj6lBs77VkmKAjxgA54ApPv/qgKq+TZj8sz8fOsPl8
mBTtryaZVPmGFI3aR0RQQlz8GMjMLBnG+IhzmwnO+D1yoFDPLdkrBNqPzc+BM2D++naQSrPK86RU
yRuaMohvMLGxzdiv+OW583fFEbZdTpnLHr3/S2ReI9F+aH6NnGGzOkwWfR4n6mlu3sDpIzBljFFb
OHvJM8Q2EHECLOSJlT399oNB+500+zF5GDXD4/wwqbKnyvLuxiQ3rXmamjeAZRezMMzoU0wz8/wO
wEJdsHOEPf3oAx6vlGY/LC8Gz9Dxrg7Skp2pxsTvvG2jwKK9padhR4wK6jD6aM9mnsYBe+YyGzv4
MaMzDzpfLdd+qObXNUPrzDtgtPxtpswbYrWja8CjkQvh58PjZXwD5Bp49o437LdxD3P9e6n+Camn
0XOc/IPEabPVensTt/rOmLckCeQI0tAUqDNYtefsAFI4HEF2B8zh3kDn1fLsh2g2fIbR5q+DxOg6
aaLkTXPUUEeA7KdArngMeyC4eYGSe8QFJNps8itcfc6uXyPRfoB+jZxhc32Y2GySmziJtm8ZktpH
rmM7wnEfbRjUB55j4zIgDEg4AopA9w/+kje8RqL92PwaOcNmszpIvTm7+95sdfaW/gfIHHEgX+A8
BJ1olviENI6L0S6H88gVZpzuNRLtx+bXyBk2Z8FBYvPJbOOndfvfk2wK6TNCHZj0R68y43D32QLH
JYTwmbb8To79aDyMmiHx6TB59QkY9vYme8PywM67EIcSm/+n6SIu1D2Bwz2YLvtpCTyEPK8RZT8g
v0bOQDk5zPTzJoFQVL8td+ZHkBvANn2yTfilXxH2ERZQ9wTy/BKVV8myH5ZnQ2e4bM4O0mwtm215
++4KgMmfJunvrNf/YePCX022LfWb1ieAdOycFsW/aPlz0iGgME4FpJfYfsf2Gon2L5FfI2cr5K+P
h7lC7hSw9TfkHJQccRsSRO5TaWjm21wKMbFNHRs9QgNc/jlXX/5eoP3I/Bw4A2Z5qExda9U2ydPs
/J3evmxJ+sduLPeIcgc0wt5fBt8pjePQXSr8b5j67yXaD80meRo5w2ZzfpBK49/l2377lq0kwAgR
ciGEfcoziJfezmGQKHK5DTXyB2xmTP01Eu3H5tfIGTb+YTL1s7tu+5bNVzuuzrgNVOSxx2rGQzDm
RxzqGLsGrX2Vvd/Lsx+Xp3EzVM6uD1JjrqB3Edoz7+7e0JyxI9eG0BX04kEl5ux9RyAp9J/+TffV
q0Taj82zoTN4rg6TJ3oKeha3t29Y3qPuERA0KLra0MCze8zVBkEdw3ZccDdPS+KpjvR7Ufaj8usi
ZqB4h+llVuVtsn3T0pE42iXhoNv6QWHEzMm4/AgKey7i4rGfcRbvvkKg/cj8HDgDZnWY2nLy1tGM
C228NvBlyDXs0xUBxM1FAMwTOQBK/Zwy/16e/bA8jZuhcnJ5kC7mc6JvVKmTt81tc6jcMcqfNOYl
K4PeEcgbgecX+/uvXyXSfmyeDZ3B83l1kPBcqvb/ph5OjwSiAko/j1HNrDbk7u5vgGATcqp7o5rX
y7UfqPn4GVqX3kGidZ7l21gVb5kXAH/vUkilPvqWOSEQkIVFu/sYHCgV3T9eGrnXSLQfoV8jZ9ic
nxwkNqtbgOZpcv77tIBtg3cRUAWy9xfwMIb2eLBwkAefZVp/K8h+PB6HzcBYHWZDwnlzF71phy+Y
M+pCqE8faw4zjvbQ4QvWjAKhfk4Cfi/IfjSexs3gOD/MdOZm24w55Lyf5ua/V49dILMrD7EZEA6H
/kRoSgDX82CuZnHMayTZj8ivkTNMNoepIivVv6EfsckRcsCLOPb+XhBBwY8gxDF6PD+roP5Omv2Y
PIya4bH66yD9x1/59vv2TV079IRCczsBlvwQv8wpGIdMDbRQEfR4twio0nPT9QqB9qPyc+AMmL8O
s8H6VLWJfuOQHx0JaPFALpthIjDQYgwtBu5jaDOL9V8ly35Ung2d4XJ6mArz+U6bd786wR6W7pt4
FlAaBo1Tj2oxr5QhuDke7vUR6Fdk81xtXi3Wfphmw2dQfT7MPPOu0rT7W1XJk415A6DAvhGozvy8
Q2RGBSANALf1EODHj7nOmct5pVD7YXoxeAbS5vIgHdDTrhPv1I93kLRti+9vWoAGwoagkOmw/WoF
GxogzHcF6sfegXkp7XFPjNdKtx+2/dc4w8/3DgK/m3/cK+O5OXzxyf/tZiECiBuU2jhYvPvHzBxC
syLkQClwiP2JnNkWHn8v1n7AZsNfXMlh7A/yMYa9St6t9NvGPzZ0wBMXkpyPVTYxK7PtNjnALhQN
4ObG+wcQjede6rVS7Ufl5eiZ+nxcHYT6vJAadtrZ7duwuRuSmzdM4sD9p5ABpQ62Hzt9Z3QPI36E
Ib0GPfSzvMHrpNmPzvOxL64SLnJzkNhc3zWFKs3TEv7vuQNk1xB4IvgzQwRupOOccMEBlPvHzA29
QpL9oPwcOEPk+uogEdkAHG9aBYWbsna382ABLWj3jxkwGAGds+F+E05nMdErRNkPyc+BM0g2hwnJ
Q8nj6cay5472xfX9L/0/aIpNOdyo/VQAmPl/CIKOCIWNwjCf4fJaefaD83L0iyv48/2lf5BKg35n
wP6p2/fvz/3sLvS3ZhvcbxL3bBezfz57P/mwed1s6CNX2GtoH1bW6vbP9wSDPj5bT7svecEyfnUY
/segu602f763IEiDHYAElNl3sRoY2x6ienhfwP1JjiBghx14s9zdHfvne9g0gEPBkCMCHSoE2ozh
x/WugAl72nHo1IOmFgc+sHOorv1zX74LlY9QDPg5D4+v35VtcaGS0mi4EAgR37+rHj64uzLYlQA2
UYHtPKBV2YVgH2pgcP5m+xG2DoHP4//XYJ7WbR3Fa2Jaz7WjDxUuzTKLiFrnMTHrMcvZkmXh8v7V
/YHHOGgQSo/RmFWrDt+ypFLr+4OrRj15909R41YeMtNZlhR+aMeTTEzOj1NXfTMojD0Rlc0pnpgf
0+KOw454cFdfs0G1lkkn+sVYiMFrUCNheHoaDpEfDcTveIvPw6JOvIFH9SkqY1k2feWVok2DEYeZ
dNvpshtxtqym6aRt+1zyjItVaCEma7fofaz8Wse11BwzvxF5IRsyZOdZFvDeWdeNmD6jYV3WY++1
Ij9VGQwuw++64tyPVHg6Calp0i64zoTkU134KsmoR9yx9CHXwiVth35NWDjIMKy6YLBoKk0k6HG8
6hocyr5OuOfW/YJYiZAUZV6iQ7PIRVbJLhqWmITnQxRvcZIp2TZp6Q0VuqPkSmg8LtKxJIG2xizQ
PG4kOH5LTm6bSWXXUZCnxfFUdZ8qVMSeCVkTuGRctOqkolW2TKP0B0+dj1lNyMpkkZ90dhYY6lzk
cXThVuPK4HTwEa/WUVYrz671CSZtt3SnQLtTfB7lSZAEyFHEL0Z1UpdJ5fOxDzd9yLUXkygM0tq5
cCwHy9KYQopMnzcWz/wEV6nsMpDYmWA+sjC7msq0lQnuu3USpetCfUxxO201WQx1fzeIJFwVIVIS
c+P3Y5P7OkcsyFV+yXrhV26N4LZ+bfu1aWMpohjJTKghmJzQSLdJw0Vhmk4mVj+sYitfT8OH0S3j
47zKjcwc+0oUTbMOjbWyO3dTNJW1gqk5cWqFTyJG77qp6GUbGuz3GOC1mHWRdCAmw6Uc8XJAcHVN
nnfHTqP5QrROJ6OsS49D2yn9qELam6JyXPVqTIKswR+mCTueSkl85VpOUI6l9khNB1nnyMjCGOsc
EZjMLItWDHVfh5aNPkXc9XJ3kCXmZdCPPul157s2LWVk5WrZ1UO8LjU0cuUfxjgXIAEaz6febr3Y
Yp86JUB6wtYo7QtPURT53WBWFsGeobT5yKOUAmi1FxvQM7fpYcYZGz9W3Hita9/mIS6+xXqla3bS
2sXaHt1W4i47tfFEpONeRVP5FZct9sMksY/jJJwWWn2MqjFZKFsfC1oiWVvtuCLcloSOyzROigWL
M7osHF+4PaAXW4M0qIt9EatQWiNZ4Lg96ZJwlElenakClKduYmlGbS175XXNsp2iCzrwBWF8we12
8orOhg+UNmg4idHSFOlx5ZDBq9W4iCtUByXPSq9vokWVF17X2pMHmx2uWB5nG4KTczJUKrC9JKH9
WTF+MtqalqxqCs9yj0lhRZdwO53YpG56Bqnur07nrnTf1j62nFNV2BdDAQu5KER3UhH2HQnLh+1/
qiXXgPFpUnWpl8Bz6YIxXkXJp6TXrWyzJl5Ehf4Q4tY3fPKiKO4DOinjobIrvby18mVYZLA22MXY
TdN5p/UXq4s/p3YWSm2rMZh0rVZN6C4UfEfF1Pcm5RJCsXwx5W5AomkMopK30hJoG+FeWrUXFgmS
dthHgTbFjzjv1q2obsNsDM+IO4Ft6mIiWcZi2QwO96pxin2CLFeGo829ujG21Ep2bVl7tm2lvqnc
xsudfmOs5JhNqbOwc3wyTfycJmG1VLyqgqzV3+3CUgslxF1S21/aOm1WpEximZDqHI808eJhqv2Y
oGpJ+0ZJ2079EkybPyZ8FaettRjHcTvaI/WcajoOO0cfo0J1AUriDY3oSd9FFDzRcKqSlnh12ZuF
mxVr0nTHOk/IRUOChobHqYPUsjJRJfUYLUgVjWe1TM107Qy28UKNcOBO7m0/dp4i4CJw2J7GfX1R
O1F9nKr8tu6Sm7R005Owi1uprLJbxONnx2Ru0Ixu6jN3gCcmlDabtk3SgL40bgZfxMWyslAnK5Ix
2SR5f5yh/sc4KBXgzN70WoyLxCA/T4fa68rJCsqhqVfgWj4g+7JWit06/TVP8i/GybLLPhFMCgZe
0+6jyMtRf2dE0X0o0+5jyLjru2IYZUnFiZ6I5cEtGd+S5rR3s01ahmukBn8wCjAuJr8N8RrzyDNV
Xsk8jIQPt/QiKSqYJdN1NwX7HBVRdIni8lhpDValOBthO70lmkbsDQJdU/2hpU0e8CQsZCLaKhii
cZLiO3YnicXoeJHbd8sxoZdIFdkZiWMwzHV2bKrBWTg4l/YQaVC/GgeRqr9Z4zgFNCfcE6IPF6ir
Mi8PFQ1iPnzi8fQlsavK40ni4541EtbHN+USGihkvhruut7EIy4NdnrP5OlCY7Vw6FCC8nMtGZ4i
D8e6kCNkYj2Bky/UIekJ49Ytc00WZAzpoEnp5MPmp53HRF2fJaOVyj4Kk00v8oD13cotDL1QuC9W
UQmwOjXx2pJrf0ydzOcVCXimuzWzpzRwurSUWcX4sgCykdcZeAqNwiX42nNWx2u3aozMkYrXiOQr
q6W9P0SiOq2cppYJ08d1E5Ve1uZ84Sh03aLuC00QuBBdBojmSA5ZzKXK6E08dj5v2JmlK1u6JFuW
Fc49uMvXeFXprJzW+sjd7qKHZeQxfYIaDWqcaOtGpB61e+tKoPQ8ol20mbQ5Q8bPzWTWIknGIE5c
sDrj9CWrQHlt0onjKEpHWZX6C3gdtijHJvQHF5yZw1AvGzRZ0kyZbCluJJjN6FxFidRVK0NHl2ur
GZhECq9Lk/cLZJV60fFq1Qz6WzipxGtGJ1k3DN8lBnhGOJXHqVWnS+ZEi5oq7I3aRSsWFVPACsWB
2ZXKc2DzuguMplxaLP804KJaTE6GPaiuhGdNX06BEW7kOc6UnWaplfkFcAUv/mJh+gWkHD0tJrDV
2IquNWvGwBFLO3Losu2ARDaq9CoHxUFWsHQN6pXLBPWFZGpaobwMPdgxh/u6KMCCufTULsJEulkC
XrCKLK9NMmCkPck+qIqsWVZKAX3Qi6zAi2LCEfBQzpelCVqN2bHuKD6GkOQsFQk5QUOY+z2zbxtX
qGOujT8xYCwtu4L1SQLVo1SOHGW+rYq11RWuV/QtXoHzhpVBjV+TyASucEugZse0Q/GJoFMhi7YG
AmORuyijOigw/2Ybu/aHRvtDmfWrOhr8qOyYTHt7XFSZWoDPif3BilhA00IHCcznqLRso53pzB0h
LaTPaWV/GwislcRuTiZRpH6RsW+lm5tgdHR3ZVCMfNKCe7x/WXclll0K2mhqBB5EiIu0BXI6MrYy
oBx+m7all+bqEjV2uSicZDrt0c5+58L1Krvqlg5vIrCC6mNNmTQkyxdZ19XXRaTXA69YwGozAjnW
6QlC5SY1QNgZi7U31n5df7BQX/l56cQLlk1UJhCmaF6nJ7x0LjDEGF5oNUlAAfIiBctdVEkIi1Bd
d3XBN1OYnNNi+lxZtgYnbNknuPcj4teuVsduT/rA4czynDRb6rAFNqzC9HQi2fchnUIvj9NM8qEv
/FyQExsbfgpE5FzEnQ6wKLjPxejRNl+4SVtveEKmc12fRgOvg0zTpQ2dQZI73QJiDv15ygdg1UV+
MooESAFSl2qgYYBjaqTpyxODFT/ts2kIdNYsbQe+nGUSMu8fB9J+1YlYkdj5OioVeyiLqdcqRqUi
kZf2YEYHLLxIpHTRVbE/0SQGSTeNNWVnCMOFuFPhsWiCZaZ1MEXf4moc143x0hAiGAgcvjSunS41
AbdKTLcE03iTNIX9IcfFSVOIVAJfWlEzFF5TlXxts+o4WsfaCZdx1N1ACdvdYHDsXhinMh3t8NJK
u9tc6HoxsMT4ifWxixpzHTNeLJP4VlsDWrR1M5xOU3qSW+SEjOvJHmqZtV8FK7pzCGXQJJKNU/ee
6qxeAnctZdN0rldPXzpAbTumVNZDVv6IApR2G8B89DjC7VLU03llHNDp2K0l6QhZ5MOU+JNYtH0A
S4mtHNQrmTckWjU8Oa7cNgoAcC5R5N4QbgHNsogtQw6Wse70p6jS6TGr/AiDksZlI3wywjqaxEcn
bk/LyEpkWk/gBxx3pWw8Lm1Xf7RQqjwxCHtbpCxQqQqS1CpvSZp4vMOg2lVdA8MtPQAHNBli4CDq
s7NhHE6jKDlvDMmvDE/AQDO4/gpbzZoOXe5ZJFzlFmVBUyLgyjAvHgHt9idUJXLKsVpmjsfQqM8r
3l+2SQwuMqmiJULdaZgN9FgX4FZHZc6HfvpKq+JiQKQ97eyOLBJigM9q24ObqXfESpdeaJegjngK
IpQMMtbjB9LR3itRfl04jb3gENwP0PuzaNhogtLpVkNX8UVis2HZFlEfQJb7s6FJFsRh36+snPRS
4BvtujnoafEjzepF3KTJBnfdOeT3MmCZmSXblOhVF3ZXIsP8pLHN5McZ+PiBOn4EvOC0JD2QsaLO
PUpDoJYq2lSVvqu4xQMVm4DlzmXSwmSn1MqDDJpg/LGCDIAoq3pTp7E39M1140RJIMAOLAbYp2uB
UYc3biMbg5DX1UJ5prS8IXfsAFrIJTTnfG54k3iTZadgTMllbDhwx85Zj5bT+5PjANexgGI5lpYR
yAawdXc6wZ/0ENkrJ5K0iU5QaCdA5iCEQUEktRX7eQfGpBItW7Yk+2iP9gmxx3rRJ7oIIAdhPB6O
scRDqU5QptfO2CKJMgTBucK1Z2UjeD5DJGflJ6KSu4nA1xV0hPCYgvIP+XdgvltCWAoZB3Ma9bC2
SwXahgqBpd1U9pmI4OuBf/PR4bIE8lY7LaiDA5dQRqGSVY0+c8gPxFUE5H6sPFY355Z7lfQZC9LQ
bb0RtxclJ2RdI4uswU45hbx/PbWKru+f3R+qQoZt2a5drjs5Wh/qRqW+sGK8vj/UrMZrtTvcvwTj
jT1E+twri5ysq90hznsb3FETn3HO0yWxYwasTVzwMAtX97+mdyLcHypa63XneL+EQAZFkuVEB4MT
TnAODvfP9r3UfSNVaemVsxMQFQyttbNVqMSr+xf3bw9kGIKsa+5Qg0sfKAiE3uMExGkn7P0z2iXn
OdD8RTuEtHg4ayWTB8s+WuW7SSuiljxMEk1L28MEZ57dpu6am7YDLkKddN3GF8bYkJ8xxPZHC5nj
timDGgzPWu0O988E5OcenjUA0/0nDBAAEpAmTHze20QCmzVryJmYNdVRKzuket9quwh7U9q3a7ob
NwwaAlCAyQ4FOm66yFdl3a2nPn48DCYTOczN05sdeBRYJVhJiHUvrCbr1yFyOqCR8EzsDr/eK4Gt
H5d26vEh7NeG48dDbnXNInOTq4Hv0m0O/hjVXK0h+6fWXdxjWbVd4pOhqda/DjhH1RpIdrWuhel9
F0Va9oonKyxqKYyVVccjuOd13ub12gGODgu6Ep7dWDUgVJYeEK/24aWVIeyLtq6lvcsQpgXv1xlo
4grzr20U9WuEo3JZx8npQFW/7naH+/ddlUUF5EE7Syp3Yp4y5Y4Bj223Fg6E8HUuWljPmQmyqfiK
001vN+06G1iuj6skbdeW46Ze3/eTp6PKrH8dcjKYdcbHYaGG8sP9+/D76VoIL0VTj7wIU72erFav
qxLFkMXrqRxHXC0j5awpyyovreLWKzQ361+Hcvej2jY0B2sPZy7o7htwHZl1svvCeidFO+YIOPTu
dWONrVfmTuOFjbpSDNZdaotCWkPiRw6YSadPIFEKYVJZIi7daFCL2FyLvgK6LjKw6dj+1g21kWnW
Q15k4jekhuysk9JVn1mbsNMrt3FiaYXjIKfMlJJZ2eT1qtZex8KvrqM+RHGz7FDHFm2KL2sqPo9F
2QdhsbCSNF6qOr1Ixm6AULo2m9jYyCs4v02tS1uQOhiKWHicudcji05paueLFti6FHEvFsUI/xfO
kC9d0OOigyxdSvKz3LLZIo0kOu7LLvNLCBqOUzskPnfXFinSQNH8OnKHUtoGsqh5sTCtaCG+iDow
qfmlqlzqR4X5AZSuXbUMWKmVXSeZXUuegr1Eyy4fmW8zWIJ8ly6HyoCcVNgthOu056mCr3UtV0GW
Um3oYJVeUffZIm1KLvO+k8hwObT01tBe5kZAPMFFBpJbX20E60KN3AHVKj0aDqHf9TWVUGveWvm1
LpzJZw23pMgh4CJuJVueWQvVOystUrZ20wbLLG/4ximbVZZ216LsNl2jxnWtIDyz4cpkruv2Qrex
py36qS5GT7VAlove+qxoeWW1alq6Zhdllt0SWyGTdifDiZWB+tqJwkjYk2yRr4uy+ZywvF1D7h5y
GxZZORh/bSl4VdgLwQlUOZBV1F+npm+uIJMlOemXmZhaT+T9LuzMPwwRc3xdpgvYtjb1aoGHwMHt
lw76VYBiQgLK8C0UbPLvvGu/ls6AJHbi72ZyEllNlpBjD2BYUTtIqy+/w4R/JnkauLmzEIZU0qFq
GXXktiu6y6SPpNUpGUXhxRQ6oz+0kPeEbWaWRkACBNIScuBDsmycEJi+7YIFb8EHp0oEkH4/L/vj
EA3cZ12IllQ52VLYfeo1URMv8yG6oxlnkgIhh9rCLrvWfZhqazrGJPOmuoXIDlWOxCo/He209qkW
nyBCGOQ4QIhpgCMk+hvkCr71Q2r7ERuU10OGEUoh4Epg5+aLEep1kOXQ6Ji6UA0Z409dUxKpnQYS
VZBf9XQZnxT4ovk4EbjwzO03QMG/TtQ1C16NGALSDhKhtc8H1W8ozdKAka71mg2oFqwuZp+lY9HK
iLGvdpEUx2X7URV8Aso2XCNc2IuoM99Cq819i6EcYntYZjqNIXORAvFR1iKOy68RAANxOPNVFNuL
1CBI20DEqN101ZR1Istxyj1c74pQRXg1jSBpyFy1wE6aSsziDSiX3JUycqc1ge2OudcVzorSvFrk
SaGlU7TpR/uiKpLcp06U7VJbMeRi6BrV7jZyFToNVVdCeM7OK1IpydKw81pI9Y3cik7q9Ntou9Y6
rFgl8Shh85zYS+Icf8Ah+sLT7BsktksZRqqQfbWqXBydgG0NSmWWQOKCuDE8sAYI7WJeYT+uBtmC
710yk9RyJM1VDIUVCE1uLQv+DWM6ym6wmATv5WtE+cLNrRtmF5N0OvSj6bXXTwO+Vkk/LWIiMh+4
0RXv+xiqah1kCsKsDRxb8EURDsgbO8g/CzDDwKdDKSDRLXlcVOeDJfNyXFcx/9RnhlygY10HWsHK
C6uarZTSkZdZHO57Vp/KIfczx5j/T9l5NUmKs9v6F+kERoC4OReY9Jnlq6vrhmg3SHgjCcSv3wtq
dnfPzLdnnxNRQZBZJFbufdezRFL2br3LWX/oPdrETenpRJjmoBY07E6VF2mTs9TN0Z2KCS244nrH
pLlgipMbGiwnKgSCG8dVODZSkwgub7x69bTwYn/oX52lyE7E1bs+zCXys2J5nTRrE5k5yKwt3nFw
/FtrXKRonV3nDuZQ2eJCRfhadmKIJeaG2NtcRsiH1HtjxFWXuY2gq45o1aUBN19zMi77IpvLqNL+
MwaenyzuEqSx5n0Qov9v+ZBqKXVU1flViGFMrfCTykwRe7KyUWemV551yCYHJ2tyEYx0ob0PTPA0
UTtdjLWnjnGjAnoMAj6vQ6jcfmkr/amHchDZvIymQH8R7eQgrrUfx3lpkB0hUd1nQ1y3+XTRlrob
6+oHkoFU+zE3S3PSFHkx6JY10vyZOBbrd9s/toUgfXOqK9acirx6RV6z2PEFo5Rt0fcYnCo0uqzm
SIuZJj8In94mM0ZWODzW9Tjtcy8e+ulU6UHt/RYjg22RWRiubGsmk5kVc1tkuzGzk25OWR9GonMg
rSiizyaj+R7z2MTMXo5KWHkqkJOETEezBPJnH2WQ/HLaLqeAjvOhysprXaHjCcPujs/oxsPCZnbc
TMN86ip6LC3LYIQv5tMcTj2a185JqhbjV3SSI0YoGMT6QRU5xdget+/7pXL29TQgqGcPPdL36aIg
T4ryccqkv7PcOjzBWoeBtY5n6YlT5yhkCusFUSmkrGPAMBDyxz5Hp+pNaUPaJgLV3aXGquqzu7Dq
vNiqPtN8QkYE4VVuRFdFky/DqM9bL8YbHlD3nLFIaY5hp78utrVtMRUVQqpttVF5e2p3mlvluRFI
DM2la0Mftn90inYnw1C3K4oBnLGFSpEt+55bxXCSxO9PXjsOp+0jQr0u8ok8DGZC/mN9ZEEm/nxa
gV6mPS2GSz8HfQKIk8TLUJQJJjU0SNiLMg4R/MViPRSdG+TO8yZacDuKfHqwakH2LvXrQ5F5aW0w
DPy1cPFik9PoCKRyt9XtP8bvdxmm6T2UJa/PXOYLhBJxa3j3uVzLpLHmfolLMVxJMwW7376T/njV
9lKgoiLy8xeZ72ZHQ1BF6bbXn25r0KPlUTWvU+G7J7Sc7qnWOWpCGZGVb6Ch6D4W9hoiLAstq4hn
MgndGrmZNYoIO8QT29q28IrZieyp7ZJxGsXZ0WRfNMhTi2JwIxf5vBMZ90025icRDsjluXMQO13P
kG1eh/VUZnnkBAPK2DrU3xaBUOHOyYNbvYZ1UrAfrUGWFN36MYA0r1yOYTiGcI1A2WnXYXiQjwHC
lhlpg5XpgGAnqmgeZXtSXRDEtm/8yGkaxDw/F5j5rjrYOULYhldVhPtap4sgf1CNgkMK3n8swp9r
bh96sRugjHqSs90s1K10M/kBkPiqT6vS7w6J4UtgxROwl4P0aazXGLFeo8X11VmxyZHH3R5E7pWA
TxYDmmMcAj9hkK+R+ZATRHwMybt2Ro86NN65d+2zhASEBGU9k/3iefUpLxbkU8PuwAMJ5S3vWr1X
hh4Upm441V32mIVhs9uOM9V1jrrlrU3eOGZ0l7nTg2QL5JxAYayetUj8UomT1fTAHBVPWyBEvCDV
Zfs2atQwdy0alvAwbg2DJS6Y25zWDv7Ur//dPtJmkHs3lEe5BnkaWyQZjOjRtFA0lO4aC4a8F+g5
FCKQcYEyxCE8MY2ksKu++o55LJZi3DlrFIoJ1rpTVeYtWqX185xr5DwHgXuhW3UOql4cO6QVNgRn
bmZefay2a/kcRnc4QD1ItlPn/Zvxq+G4nWlbITkcu468BiMeoS6dAjLKVp6rBOJsuMtxkNYy7pH7
h23vRgkUpW11W1il+Dg2pKr+tC2cccaJ/vqstTvGDV0eiCrfee7u/Ymz/agNipmzli6UEHuJ+UIO
2bw2Lut3A/X7KIAKkWxXTAPVVBCZcB8KMr4t1GZJMc+Rtd4OfmkA45yCSvknOY5xO5XuR93cTlGb
XkW+6aHTrWH5ULOvmWlfqjU9MvYm3/trKmX9lBnxXc+1ToMla08Z5MOY8myM7UCjqqyntdWX7eO2
WNZ/TIqrRIfIuW9nPhvS71zXuYSjd8tpBboET7cIvPWpGB537q4UCAL1pI66rsuT76LK1wp6eGfe
0IORqPDrat+VwwOpdlXfPbmKuYewVDe7sRE+5FnUIKZJZuRaIhkOVy2se4wgkIxEy+VUskoGXTlQ
W3MTAX9U+97mqIPk5LS4q06nv3XIa0ZtWD+yznkrpP/Zr9it7+wwQURJ92HXUNxt71IVy7LvigLd
uSVPXteex6D77CkXeodnPRKPjlEdgMoxHIzBWL/nobPESjt1WnUibngGxRWZRe2yct8L+qLM2e2z
a1shnHS8KRGOuhVT9d6OFdpZelVT3URB2X5DOn581MhV6mqGZs3NY5VZB4nxGMt7GWNUeAx6IhPM
eJwlQ+Vfkaa/Z0XmRsGDHWRz2tHSoHMXd3OFkbHoZJMyQ1PXQWCMQSoGKnI6dkP7DTVyiTKCQZkj
MoaeeZwRQzhDzEbgD1ALmrPpPT+a3OZoml59ba17L8joN54NBtLEKvG0GKPqOk/YZL3mlNxh8pYh
LeyyPPqT/MMOMa7vuX6Y+9GNx5aEu60yIumsDkVRQHwbrP3ks/3WioSDUyzxtlrOuXPszREYAto1
I+07u1rILuRNeJrrwIJbAW/P/ZOu/Asr+K3tzCBy/udrfH9+/L/PbY2/7Te/vlzfAvzrE2ZB/3h9
8L9uhckx1+m1xr9vtJ7Nz30BXPzz7Fa+8i8f/gF7/g8458fbiP+Hf/6/sZ6YTQf+up/vGf4H6vnP
lwJvHOX2qz9Zz3XKChsvQQvwvi2KtzpQoMR/4p54F9T/oXijA2bBAmu8ui9/QZ9wlsMRi4nq/xv7
/AV9OnjpCt6HhwK8Uppwzv5/QZ+4nr8gnzgtZHgxyQNmxsfbWynA09+RT7m4bdcrNd+ayQ1Tu7V2
nZwp4oFu3ucd1y8tRmtHRQVLeuGxhAygLGwpur3I1JPOUGpqq/qW1+1FzyFHt9nchM/BciWF5zR3
NRCoU0bNuyAMcclQQbQJ6WEMu5eJsfmuKcx8F0rm7357EP+BZvUAYv/9wjDdngPzHcVbGx0fXpPf
L4w2pitDrvQtd9x6P4FqcCRFpR68A4aLzaUNAp7YiND3zUCyWKmRXYZptm8dpz8kX7pzOOs7QEsz
sLCqOSB4BEfkaP86lF1qTYO6DwSnMRIr5cFG1xsNLKuuGcu+63ISB2tuHttA2c9B3Q7Iso86zYpO
nwUDUutbzR+y5dN58JkTGSpT0vTTMddNcXbVVJxLOap4DsYAw9QyT/3Zzs4un+4zQlgyZtp9UXPI
IhgL+JmnXkPyY2MYefKXzkW+G+Jqjj76f7mnPsrqP+6pH2CSQ3iwAott/PBvfDAVAWcQouUNOJnc
acXFLtRUpbkM8medW7HXLeZEFoqTFUQAOSneZTt9B0o87kXYO+dRIjeSldad1so9yFYq8HjaiYBz
DPPgPRV+VT7aOVhW7TsvmNavj4bMe8srqU+68qdId7o55zPkLMoQxU7FgvGtNT2XmFsYeY7iaa74
mrYscwFKubOjwKnbG51tvu+9bFgjEzsiLavukOtNLKVlkfQ25DLjTPazG+Behss94379anIv0QEo
Yel1/Fra7Z3RGEN3iGWEWeSBO95jKdhyKLisXx156z3VX5D+eRJrOv/XQocIKo2BQPjvZdz+Z+UN
qGsBGUeG0vYxbfxfy3hgSD6Rrhpvjfe1zJf2zEpEE44uyGHgKouKzBFnTT3/Omsq9sAMUz+DjuPw
MzjKAsMW76aQvr4I9IIuJ/sQEUzfWzBk/2wU/0NdhOf4L8UmsAO8AgpeSmiq62ItVr8VG8+CItmN
eXOzHDKegE5cG7/2Uo9PIlHGD/+Xwzkrpv47xr4eL7TAxeNlevDWrDaz34+HQYpZgIm2t2QkNr8j
9o9eotMnxPFSe7DpzciySYW7hE89KlRk0REIBMDoEMRSrqj1GDy6JsxfpWvVRyRc0JwFX4HGI1AX
5LUFKonkwoo0ZlaTgtYLru1SD7vOCZAEtTIfhrR/vX/rCf/1glDXYNyiiIHhw//7BWGmZMHzphY3
j7rvQcX5OeAo/DOzBzRXeR/nfmmlsCHrdNQdubhoic7Dopxd4fePQjiAfUErSRs/cg1aw7Gz77dF
ScMfYPyRtRSogsZekNWzlvyMDJGMRz7sHDWgZbdxdUGzTLtJUZQqpG16BiRW1NqGIuRCrwTLuUOA
Vt2sIEPqBfTnp7AGQML5CSg+v9mFAgcuK6aSWoIfWUY0Ad24y7sJQCmSy1cC5dWWIWA225lPdtAB
tB7VH3K0+I0MFrgidKgJ4gz7wlgGhc6UyyH3q/GctQ2oBSobzPH4b/fd+2dBQv4I3SOyNA5s3HSt
f78VXMtXXuN5GbkaBjl7DeCJNz0wb3ibOEHDqwsHJDGbEoeb76XNih9ubSdOgVlo+jKw46Gk/h0n
hXUsJ6L30gmyx8IAchbrtnqMZ5eY70qVN1q6x9nxi/eiZSaqmeF3JTfmvq/qMhq8Ci1R49Mv1M4C
0JiPtGdeUg1jmAIHRqKgN/dFV0+XpVxU4tGQgES0n4CY0Z1xeuDYC9PI7FvNAfnwftfQmR5Eg+ww
siMHACt9Sv2muuWejHQ2fNYl2KPK7YZXGjwMCNw+sdGTGEqn/36DMa3kP4r2OjGuG6wzTNkUvQoc
cL/fYn9gwhq4dK8SkFzc2yCGQ6bsM0bbVh/lwt5Xi88O2z+2xcyyjADGxjYDIUAXfv3Gzsi3bumG
3776bRMvKGzItOsPf+1Nj3UR68B0wBXX/W7/zqriv1c/tlx8QuJGMJqgpAAFWs+STEMNfL7a/fbD
7R8fh9xOkNdWtgspff34Dso6zuDXwU1Y4mFkgbKOI5fJf7ymX1v/uV/7e50zyGPbOfy8mL9d1sc5
bdt8HFR19V1hJ/agFfL/zDq36++3DTI6MPJx57f/bAuz3f5tlaLKlv2No4/f28icpUhSXYibnQUm
Ezl4iWhHhYwamj4dzm5akC7bSa2QIcE49lV7yx9LJcudkS+GTH9oQEtHVbqXgi5/WLP0E23Esyz5
l2rewJv5a1dbXlIooPJTwMp4ns8qtLqXTAW3YnSQQh/9fL8MzSdHYLjaesu1UVYqBjvfq6Y+o8OH
zGhXelc0BHEdQj+eAQvt5ACrBPhZGE6cm+PAP2Dmh4mgO88HYGeIjOXkq2SCgSFeZEZWZ0iUM+i3
DqToCHmzpwnCd6o09iEgE8dW8QOjsyWGduamtTjRJojHyfE/jcy5+eJ7X+ibLoPiKlxyxGOTu9If
7m3t3Kk8NGkJng7iatNBPpYmAZK7r1ENkiZkYu+47SN3FTokX+9Qfd9p9c7qoU0803WwRTFApiPd
95RDd6dlBIMHsuMMKngNo0hHBrilyg6Wpd5PR8HDKKT22zIvJGLuqXSDW56P/EykBaAF/gFMOKIO
II7SsRmci7fmz6u2fCszCyAWZAW7mr8XXvfkACdIWt95LPLhCnmHgXWrH5ec4gaP3b4PRyiMYDGa
7DkLuwxGLRG3FrLbSn8L5hkheVOCdgYCOre9e+fS91J2CGo7dy9NR2IOGwwbh3gmfrNnuW8jz4SW
0U7QX4rj0B1ID0aL+/4JPfa5VGRIFK/ErmBD4pU27kOAp1fM30RfPdZBQ64OQyvZUhc2kHmX28Q6
mgBJHzKjgDUwusTglGrVqgiA63Hm4ElhCcF75eTBLiAiwx526T2z943OjnArQEUtG9xpuRhwTIUT
OSPPk0XBD+LUaIrL4MXuqzZaHCS4IYPW1TwApBuhjS1tgJtvwcqmneMQEGcVsU28OPMfwVSeqvmV
esV3v1UgMAaderR4bPJ2uDAvOLVWCeF76tmun1RaOPqrG/BLBbg5JuJRop+Ho8q+NH35pK2IFd2Y
CNqUSDkbBzLUISNIj1beK4SP/m5CJh6oxoBHpu+H3h8SiUhvASjK3Q4qaOv7aT50N+I5CjihAKE/
2tM1yMOd7ml+CjM7Bcj+7OpubzGRJ2PbDZGyKDQzUUFcnBvgtxRNa7FU3xeYqpBdklM6y3jprHwF
0D2MuvVN1RKq6GRdcncBLASbi2X8m+dYw84HRGwz7gB4YDkYIrNriuCrJvkdGqzqxMby1ShSIrLr
zKGBpmoy06ReaQFwcryYBhUqqZ8/0DabUbUKMIFfaqgXCUgVlIOZ7RCty5Nluh3z4f3Qz0FR3bkT
Ty00iNDqgXEvC7IrIwPK6c3FTY3UiWsFLKrwxudeIx60F/tCgnaK5gBVeW66w4LxJfCH9gWDrV1R
hC8TnFW7pmovtjXWR+n0n1GGekgZjB3csu4jr+7yqJ8Any2995kw3L/Z02XadaWzo63IkATcwP4L
89shDarajlpFnxyMUCN0281BW46IHdKTpAjZjwlOoBhn2CREBGeEQ189GJ3a9U4Lz18gVJNXIly0
fn7+SQd0j1BsjrtFglSC1UkU17lnU6xz5OcNBNii5QiUDEhBr0E7WSEqWgpaPFRMpNox4/1oFUkx
0KMCY4YH4A57EBZl0mUwImYyDHeLBq0ggagqWb4DyJ4i3MjR9wEyyE98LI9zqVg0BHRBRq8cwEXJ
m/Hu2x6QxpyNY1R0/piu4nPC/Qe5ONB6DYJGWYfnwcBFgInGY4hmyOtVFmBoW8GD0ZOzvoOM65zr
Lg5C6T0JqwKqVMLiNpRI0WcQtp2hfmqyCiNQCZ8c4qJDVmXN3vbeVagvjoLqUDbus+ewS5DhCS+S
H5nmLDYZ9O9RLE9OH4CikDDqOK0977T7BRVM7yslXko0nLEZRicqnX7PMapeSgF8cqLI0ZY5HCBg
TEOrScygumgo8HEIute+tB6jrl0+N6CeoH4ARIBSGRPXfxv6GcK1TLt62avMUbsg6HZ9S3msao8B
WK/K3VROcBxBT5tXkj4js4EhGCyxBax7cm2MoF33ySYVRwKnRQvgAAoFofusCMyjvU36pCb9SqSE
ZwnyYI/ExH1QzE+FXg4gwq+Wzn6opvxhqxGcqJ7h9ALxbdvzG1DFBmIzmEdBIaCKjsMwMKtrL/Mh
oZMCzQJ/nvSaT/6AJDC0B7TWECD8AVET9/ojry9jOOzQwIjOpd/gazoYk9lvjkd0iomWprPOQ3ID
GWDF2xbbYvtYLk1+Z/l8PmfeotPtZ+vvoZ9631iOY8M2Rx7lrOZDp6tgn5d58QyT1R/bPsbJXEmr
1ace/emO1pZzmsKA3BkCaHpZ99GwB11X8iuwC5G0ns1vME2NlwrYa+KGA/ms6yHd9hUstYkC9OEP
DpnbI0KxGnQyEKKCwwK5BNWXgHTDd6e2z+Bo5BuhNlLQDmkvSLtMV2LxOQktVb8TP99tm+LWVzAJ
5kiPcG0QvU3lkS/L8DBQFN2PvelrYcbqmxOQCQ4wy7qzGiZPjBN4ApBqecm68M1bj2up8qqzgL+B
7IWqZ+X8MinpXXPwOklHQ/O+5FU62X7/HUpuGxnVqycMec4zoubUZDD7aG3bDxaE9mjbzKKfXNrR
rzBlWrEL4/adyWf75I0SXLE1iNfAYa/blt4CcKfmzicFmi0VMNqdazLmN56UBOy3HWry3tRt0vbe
8J3lAmYh3y2ewmEge8cY5xBInzzQ3rGj7VooPADAvsavcxvSeFgYv1NBG558yIU7DUYQETx73m6Q
XfX36K76T5U3uinqwXTuy364ecFUJK3lDF/ado63TTtfqIjCZffYlVl18FuqARiJ/rFy4R7ZNoG8
FzHOsi/EEyEABAKsGSTZmZCKpD1rvdcs5E/bprnKH6diTRv0FoyBsGaea5S72+DWBEM1Rb9IYIAf
N5KBvm+WRj/aGRB/lvPuYE/SekTOHzrk+vQmXccdcEI4bbAPbwR9rWzTXUarpzdpZhNzeCG/TfQT
AZ3wRWdw2PR6sC5464a8OcgOfmzQkPPgglQrhFQJIUN20YTwm8E5xplxm29hi/hysr/WPu8SCkvN
1dDJverW5sl2iDqeNQocZj8tkorJ5Zr5wXidlF8nfWGCrwxGiu1UBoXsqgzCK5MD0PtOjUndMvTJ
o1tdMn3YtsKQz4sljnVr4ZG/bBtYYcG+GPK4nY8PQ2bcGGHdyorKVURzk2lZxi9aI++3HqjmC5ya
bZjdTGcXF6sPwqSRHnuHx+tjC+QhoN6wur9D4+mduXGKVLZGvo/z+HHVXghzNIJO+65COH2WYdCl
HC3eZ45SuR1lBIUV4wbx+5x59blem6Y1uP/sixab4jwWicfjhNl4X+YuOy2V5aSGVvxzY9Ruu5bM
ZV4Eze0gCiIQG/Rgw0UTpihM5q2Y6X7bjySeHfWBXz54ZuihZdNi5/ukeNN5c9z2w2ekEngxzA+j
Q3JgHEu/8wpULwwPIFriKZa5BLmPKvGw9B09OrU174rWj5UD21Jr57E3L/MXwUoIfJaBcOy1zqPX
W98mUs5fUHkg0WV+dsc4RvsWR0ojWH8Ab+IFeUnvpXIA8sOYLncZd6Z3ezxvP3RAO6QSeY0T+vMq
dS0+7nzWvGz/7FoGjM10/m2Cx/I2d179sdeiXB6nyVLPxTD6R6+vaNqWwnzxJwxu/PyLnId6pyze
HsPK6l8cJPi207d8OcVIa7lX+AdmKGHCi7bT1Hp+l15QPqnRdU+iZfBfrqcPSgRBpJw+d6bF6ASo
x2GaPed1CehhO8XWNXky5ca+FFK49x7kso89+kDGMdar2IMofOesDdrqbZd+BqNOpfgbm6W9b8gA
x0Xol2+WoMm2Sw2pMmGLQOLAGrIHaRoRhT6CNMLG8L5rbBn1Y2/fd6NwL4ucSLxd+9zxI9I8y2vb
eIjPbHhkizlcPncWhvbKLPeQOaBi06xM525wTqKg9ZNi5PPHWTkoaBm4rztQCfTKCHSB7R8jx1Qc
edC86AVGSyCliHFnVX6RIBHWJ6+WyUv7UXhHXrU5vF8ZcsRO+/hxd0bY8AYYldCWZ8EN/jn+sdfB
Vi8TEqNPgT1Vp9mtpo8HWBHwLp5+h0KrIIE3KDJz67+wQSA8xQMmNrHjrYipfMrutmJnMIH/u1Ps
LYd/mzW67twu51NInSF1MSSQGQuitqtUJFUFq2jhvxO76A616/XXlgOztBsX7jLaBtcOsOuOBWZB
S6jRq6rH0PLaYxFAmp8sBKs2tfeThWkDhlBVMUZ+7A4+8EcjB3ptQ7B4rAv3DSJYdDFffVOSe0dQ
uJIn34v1iIkLwtk3oAjIe8A6yDO2AME6sfalZeFRFNMc1VnvnmbNDkODGFAEMrgGLqLqnMKhHgoI
b4ujn0hF4cy2D1XBvFfl8Dx2HK0PypfOjgeoo6MHCo4DmDstsuzPWR90H4u8dgp4PcJyfWjNKWAi
KFGesDqvHAyE9/Mw93zP4Mo+/fr+79ttG28L167//O2sKN/nzXLefrbtYNti0QOOsa3++hLNeBi3
gUcjtcGDIwW9U2qQNbQLYk1GpAvYaK7YV4tZW+CW0mXz2gTwOAmBCIgTuexbJl8Ff6uhcGFAXINa
8IFTjCup1q+LUlkY63aw2hiYU092Nk6nCfjTYbBI4sEUETHcol3lfwmkZY4ktOWpHTDTx0LbLtWq
wtw2bAZ4re8CqvyPDfTK95Ur7levi22tPFtITh3c2XkqqwkuaT6epPWjJQQXxFfYZ1sYuD8WL4Sj
AHanXTjJlKvapKLXb2LM2zPw7xK2OeDP45RSr7+rA/cS5MO4324PatmYOuVUwLY9ZADsEDAUvX7Z
Lg7Z0e5Uw6FrdWvKETCjpF9Lib0SRCq7JhAvtgYUOI7y2Sr4HI8lfgCEHfcKs1gBQpL2Rdggnrfv
tv82I4bovtslHFBjAiwo5qu7vGmCBAMF2DHAIqzPjbtFmLQdorgWWGoVLQXJ8dD2GI49jyW+dkdy
z+tMp62jb7QQSa0QWgahm9pNPZ4YW60iK8wHwHrABC2WjjNfZaes5GWC7JWHqStwnI+9ewMwtO1z
LeAwLWZPRZzKo50VmLYhKw9gIZs0R1MFicWqVk5dJSDB26QQFYm8BS5MH+7hWMvhQdFG7S0OIbVQ
1bx3xuDiEzOAeysBzEOFhiDShWS3DNOroAJe+p4d2jwMQYXFdGU1+QpA2qE1nAY9IwmpMU8PJnSw
o82q03Ut2t/CMaup1j+ROfs2jeP3IsjqmKmhhLzm3qhuuv3Q+vBj9Tm8RNOrXmskpl+qT+NKz25r
A5QzpPjhCNhJTnUqS385NIP7uojQv2bVxWcquCdtz8+LU2F8WHTsqPDT6zhpHVdjSHdDTxCnFx5N
i0AUiQDFuc+C4TAqHz6CDJMnOLo0e8/WYepqW93gCCuO+aJfpaeWsyzc6ozpc7rHxfSYnsfk/tXz
W3e3+hljo7gXQ4QMdlmbuSetbPeUzTCimBljizlDaIyuIQ4NcfegCZo7pjADQI8EcV5iZN2BpLfM
c06n7L5swwKTOVRtCip/eSQNsow4DrAuhZxtyQtxsg0UjsLrFzhPbPvw4cKj4dXILtj5K39VbsiU
6ttqP7rluVgBwW1Rz+59OMJXZVrnwtYGjBdo7n4tSmJj5pc2HHA55FteihcrZGCGQB6dSKtefU7g
iJ4hNiAhEqzuNougygf63WOlvQP9fc/BCZ2C0UMIzooDdxHopD1G/qjXWkQTZrM5acce9pPbXmpp
4Lb7uWh9MAILHGYRqduvGa9DOCNhp+Rw+WznP60gJmy3bqQ6zIGzubW2BVJO6iSC17DV83EzZklZ
3Imm8nabaWv7qnFg39rWNGBMqAre6+bVqubZVNHm3RKrvwqgOMGsTTNmaoAmjmzNfW2vjBbN4X1X
WYF08MgxN8VWzoPYXZlMEhrMX0HcGJytdcTMIebs1TPmTWjDyHIwx1Lw03q2+c+2jxYYlgqEAjpY
C+lzvwXFPK1Xsi1ql3hJ1jRrsotnp2VddLmu0rpRQNaBx8fN0t5abT1vlj6e4RS2BVu9ftva5vrb
1rAzN2p6aPnlioZuPr9tjf60/f36B7wtSV0AQt0sf9vCXXnesq9fcuqAY7fD4bQt6h7tGKYL+/Pj
9h0rYdoueE5j0gONzlzMCMExCULEWfBf7J3HcuTImmZfZV4AbQAcchsSoRgkg3oDY2ZWQTocwiGf
vk+wqmfGehZjs5/FDUsyL7MYAnD3T5y/XnE7eO0TqijxQp8iuP8o8Ul+HpzP2pXNtDYcfzosAydJ
q65PDBYHtTLJRG5w3ZBGA+7ttjkiQ2OB2rtlVG/OsCDUOOZTrCvBXoK43WiVdwwS94vk7sEaWhN3
oKb603z8efDYra+UCW/t55n3sggR8UNUyntw9eeZFC3XUMxx3aQjKYKesG7xbfYuABRamM1sjVF/
v0/93LZ6rs4NVa8EIyR+RF6DJbSIcguqaIJt4kxHgi4xbsBYrdQSmsc8l8mhIHfJEYmbtvS51Ox7
j/yfr4G0rZK4Lw/2mFcbE1Vt7UhB8yysj/eyaXkPDaMV6KPubcqDpZ9UuzTuX8p7dHm+Xys/t4Of
P/237yVef6Si2eC48rnoNa2omrTBJV8o05Vpm64LVVRnvMKwQ2RWKyMNgtViAlzzpalxdzmM2cp5
KSoq4+aUB9fJs3c9x9xvPBi5kSF8qbDQC+9GPB7Gxjg3eNKXnrgzEnDC90USeXe4CEFuPkJNt8um
tPkKpX3JsFhfpNtOp2AQFFxuqRtOz1W3hA/ECFdKGMMxDzEERYq35GCJr7zE6mDmJPN1bGqy99og
Nxx4NgJhCAKis0dsmnJI0WJt92y5ai8LL32UYyEDdu9Sb1KZICkDdPMn330g8TI+ER03txPstM1Q
juMTuU6OUZYZR6k37+zFqB5lW6ESe+IxDhqq/yHWTQupyUd8+bBCWoMUSLhbE21fuwUsMIucGE0l
oXaeXRZnv05ACqUBqD6ZhC/lkP9pzbi+/HyFFs8WUHFTKXMqbV3oOu8TfWTq7dZX71CtF45F+sKW
2fvkNNuf7/v1gItgp9bBEwWdetnulcrd53BUn+0MbSMsBJpSo73IngnA2Iv7Uptu++7g8x/qzCo3
fVJ178qCNTglFabQ/W+Dwlw3LoFSUZMHp1c5O6vSSo2DSXWO9tPcvvtefGQ7H/5q4Cexe1pgv6gC
0oFOkXJ2mRynZ/1QeHl3/XkQXZ0RnpjCQ94UJCVqZX1royU8IN2XpI97DgZsPDq3nB977HbOHm+N
NoI3MXdZVI3FBSOl3xoqtR+T+5/mbJH01yYVAT/h0nF1cewKZ35Ky9ZYgz+b1/Myqw3ZL81LDc1n
KnMaXTlVXate4qO/cAcq+7k9mKlrR11V/iVbMrh9VddvISHvtcw6xDZnMTa2IHQWBM5A+HvWsCqK
7NeQ3MJiiJJamG9TkB07UEPrHPLiC3i18lBNQ7smwYWebD50neHyS9DLzy1vIiPXLcT+JsqyZTmB
QyrjVZkXLIWh7p7aRvanyVIxtUQtt11HlGhrdf1hbJv6rcXgoL5SXu/4pMSZxIMXViSMbfslA2jy
4lFh8/Nqlc2a3t7Ud9eKZ+H5s4y00NX550rPQB+fsmrnz1hdMz/Du8ZSVz2XVdlfhN1efr6yfEJ7
htng3PjNyhBJSqcVPkhkTKXz7tPbbRclf43wtNbxkCcPhJA/m6mmaeZgLluuAKwUuPaTe39YhuXs
5ujo0nQKTiw+97+GD1mYl/qR7BNNP5vbT9sSd469+Um4CwTNFLctFsUmVoRFQAPKkx2z94yHSnzY
iJWrlHKdX1vpr4BAshG34Amq/pPclbeZus49xmGiXsIQ2cJrgq/kLiUgVdZnDKJ+7Uv6eXXhmlgf
8/w7KL0tLMflMwwHElFlKjdJIADImarbGc6sb1pS5+2bJfs9JdkmqH3vLyOHhbIzhjHZsz0LjqrW
W25k6ScByGQng1Qex94Mn/o551w0vVthIl4b18wwEFkI7NS0X924+ffLn7/F4cQkddkqqi5ubt7E
zXmanQ9H0Jtr4oTIyv1LMC4fYDNJ3Nnj351rLg9DmqySISyvM2GAU5CHbHAdFGDXk8UV1VKuIQLh
lWbAMu/yrun9hvXInrjM0xcHlskel2SOEjPwnxfLvNswik6+WMaXau+6ifO3qYdfCjP5vaogahHe
kZQC2CVlYUWBjij1Xs5F/jFm7Y5sYv5KgezTLFS+4voIvu2OalhgN3+NnsKaieOU4nWE+AMRqiv8
lVu73JZViUQKV3VVzJCK4GJ4L/ECly9nR7A3/MWm+W5YW5gs4zUrrc8yS5aDs3T64iz+Bmpr/VZz
Z5e58zp43niTXPOVcPQ1M6CFGXNgHfgQObwbgYLWWshN3/XgXB3PPdWDvqmmfLEaobeQzr5KW6Xi
3lL1jp3OnjujszZtPxhRstTDOz/zUbQOnMaGC6PFKl431CLWs0bfmikIcI06wfuipmDldGvgRN6H
wOGX1WFqTOsKJGNfAujcNU7cI5imkUBKipCZsrULMyICeGje11e1NTTAjxTmxkrEZXfFFebAOIBy
BHqo6Wvb/q2d4R51qvKowQg8PRcSgS765IB6tOxF6V7ywkw/04TC+FIav1LLwKPLJ86uyWxsZu7I
v7vpjzONeLCjqC/CcNS6agfrocv7twkAzipQ0j3nffdFdbK9lUldH+O7vukFrfsdfE4K4E2nXetl
tOzyFGppPYPsq1bcTUt2vpV4XRb/O6eBa6RKrzwgNdslhgcEq6lad+T8992CMBeoRh8GVwSrvA05
nemg3GOLsIiZyXwmKoOukCl/j/ulLk4fLivXMS45Ie0tfnH9XLeipfWq7PW/7yBUn41I7BdPdhMM
wKL77rJ8RxrZ2LtjWh4CdX9VTHFrikwczKKsT3WMj2tZ3UYM7vScLpPxYAFp+vnK9YYYgzXvLl2l
iYAs8HYxtzaun4k/xaL+QGhzdpJ3f5t08HtK8CUjkdgFFqtu1n6VNg8aiOAKeAiQGoIXVpA5n+Hw
WqX5fPbGYCZQ2RkXYTryNM/dPUpknjq5/NdDq/a+0f+Fk/E45jHBQoO+yZAt08lQ87lMrfw1M2b/
ZBCfW6VVHl7nog+vXJUz4W8LPhmZrb9AYZjrPHWWCJsqv5Xy0LZdcGxnKAaJadw6kfAp7DoUUs9e
HlRVXCr3zrCgAbdeYp3u6DAtOztt7NXPYbqTvT7FpX0YITfeSssgAJNlj70k9jB5YffALcpXwUM5
cqyq78+Q/JNxaWI2WM24zcdXac79BfEieOi0D2m0Gdy3Nk33MqTQOsUW5e7RqTdL00F2qvhZ7Tbh
kX/uFXDkO3S1/s2eErGKx2o7xU39eXcev7O0qTZOPnrbuZvZoUkMBJ5NeXFqoA4afeFojLOGblr9
RuG9auCYT2ORBIBRpnxTd7m57wMXhM0Ij0d73bECAvzmmWjpCUhheb9Mhq5SFGSa6amY4Z3W0rsf
4anOkVc9wRyA6kSFF1hyt9dDe3/m8WsiAAKV5Fh/x/cdpTFFHmWIrcqctQqehGj8VTsMw6+AhcXr
QzB7aVESD7Kyx2W4+/exsTHtpX814nwrO5Wx1MUoSotK1oL73y6tivzsduLm+LgsXmYsV9hGkPMI
YUdJOMW7Eu8DC7/7liMmUN/Kv9FocNUsX0LGZLdke9lzE9TZpnRyFbnBAIdKcMNePLc8OVLNAI8S
/2CYpYq6wLJ47XviYosxwra2QV85qUMHWpXvbmUisaDXV7pgzae9+8tksTDTRN5qP7+2fmdunMEL
r5kt9L72U7rNKksAJCTe3lL4qXaPl+UNn1I1CebtvcDrW/su1KxhWfLhJv7ILxyT+jY2yqq7S5aL
LYRkP1hRBawe7dzt1/wK+E8WRyGeNr+UeE0gOpJvSJ7qvKBGTgB3i4BlPcsmN5+5gNtpRUO//XYc
Dn5Oe/6JisuKrrqRdZAtl8HivpJCZqvNYc/6QSyqt1uaXLo91RmrvGrnQ0IAf8+OIwYHYJdbsyrb
dcHfnNpgak+clR8Mj0xWrMfXqS0vTdGLA3uTalM5NjJfnooT2yxWt+4z1ZBXpt5tYFMZF/jjxUNQ
lJoVzkkvKF/0c0szPRdluXekhlcNN9oypfEYJ4u1mgYu5RI17L0t8Cir/o3ubwap4UEHonwwmsWC
M5g+/nxLFhZxWmlTwi3nB0itL0lm+i+DqS3ipeH7kLXeU9a8D9N+Qjp5zjOFAOw19n6YVHdvmW1B
9cwn34p0qrhg6mUziLbaJwZbHenubeyKL+Hh+ObK/XJpxj7nNXd7qJHeL7Ox1kIBWi1m314LTY0m
yb7yfgh3VM6qSCd6etfkkvJqCtdSOrBC4Q7eCpcPLPZHFIRJBwfUTZD+pIDsGVc3Xg1EKaDzJ5Iw
q2T+pfv7cVd8TYmVkNSI42hcwukIK+EM3UZeVRv4EABV+62JFQ9mAZ6t8O1TD6GX4gevRD730zvF
kwXYTpJjMPnTO3sWgpRx+9w7YgNWt3jiDFFtRlh2W0rjbeQiYNy1g+Ty85BNlGDdyho20BfWraP9
l5+HAmkXSsVqzOT0PkrCUA3M8n0mUrotEOzM0TCPcdqXly5mOXYqEjAWrKio1Kl5LOIRLrns6i+U
qkct4g+o3RFn8YGtFbeCvL9Db/qgfKi+7JnbXd4nGXEq+B4ddg6BlNIgtjWUe+DzENiwfV70glET
chIYGmPFKmU9xDUINs9wOKtn8sUIC6hpqLV5QnRbc6AJC2M+Zn03roO6rU+2AewzS0wy5KMjDprQ
XqUt6zJ3HDNV6TfsTYx8T8jW5TPJuW0ay6fec/QlH8Jz4k0pR0pFyExiOAO+QXcjm63rRh5hjA9h
x4VWDOLo0L69+AEeFSJm+Bzc2bZl8tUJP3zrlU9pmO0IGVEVvy2TW+3eOORXtFvK6krAZDv49nhO
95apkmuSNsWrm2abwTLHS2Pf3UDZWdc2cfwDpNUPq02tKzmWE8yX5iB6r3r1K4hkU5NjyIChz+ap
RqzIs1/TfNT5fgzs+KUZ5/HFXoBytMUffCx9Mdyke+IELPH3QuixNC9XUipF2SdvLv6I8Wp2oyCb
1WNBmNpfV52fRYWa2xU3jzLSVF7ZYPAAjR9xTEywDkx5dos2j9gDWadpmpDPlIs9PJruS6r1Nakc
+R3aUGoam0BKm9xqAfVl6Av1WdUJBo7v/iWw2b0qrNmIuuzi3XDfgH0+SldZF2Qq8yKxWi7E8WCd
tcZZV0DGkaWAgxOsbXRKVzqJ3zWacISDh9zH8R3N+TFrqTFBNnmJtd0/Ccjarqxw6dmHSrM1v3sj
IG9n4Bn3lkm4Ddf04AY+klEjxZsZiGwH3gz5v3DtN9sjLjDNfnkbAcnGKuj+gEx49WtiOkOfLRxf
u3qHqe3s0PVaBgucO2sIbtKvL2kht4hW7nECt5PPAE4ylzsdYKSY3ZuZiJ2NqnOdBjPhTNC9M6HB
uf58K027AODMUMOsVGiGrJplZsZbltVirWt4pgMxy/Nsu78dJK216o132SzTMe6b8TFzkunRcutk
F1IBxLnpCRHhJuduQO5/gvvIie+BqlKzabOeml1o+itN8DLCfRcoH4l3zu3m6hOB0IGdXEbqWs8a
PYNGo/Hq93q3dK6zo5qW74Qh/IvXZycCzvWz53IxgdzY2IbjIm2VmCIz4mSFqBoFVhru6TbaG8j6
r/ZScvEt8rGhmbJ1YD8QeLFeYU43cI8LNgyWIssAyg5XjDBim8VbFS/JpXTCfx/uTIdjUS1Scp+q
v6U0vNPPg9FpwhD0ApFcQmhF2kRGUM2NsL/15PeqiMyMPnydlB4YT86hBCBA2SxT4DxBh0m9Vj/l
9wcAvo3hkEDyG2+jcVU3lnVKR7MAyk+0EU7bsPXuqEDNbgWpW+SkOA0ojV4PKlLmVYQXDRMkaMCy
TLV9zVpRrmn76WgwkA3n0Rj33Tz52xYllQJPFRwrCvs7K2tuvecHJyTt4MTshXzT5UuzNTwlwat1
6pwZ1XLr8hfnft9NrCzYD3JsX4iGcJDvtL02dPcHgFp8daBCbOpxqo9uSVjDCzoZkVK/szRIwVTf
XQweB7DQPQw699cx48KMzVcx9PoSF0SvGGZhHAwreZ4Xw3+YVO+9zJrrPaMo9s+5egBes8aRRqMm
A6fbr7AZlk/gvnyCY5Hvfr4kIHL21EJGHIlgZaqKiSiT5VxrMTfESxdnXbn1h+i0eBzHP+NIxXzp
EqoMijRQjwR74Sy5KyxfUaeaS06nIUwU0iUu3ID33JmGXTGa5sHO+kcuNJx82xw2cU9e1GtjH4oZ
H9VU1Ss8neU4Dk23jYe7gZ3Fzmn6eZgeUH2ao8ZaVauUOE9E3vboFbb5IEc4uCCu36Q9NmuCxuLT
a5ZILsJ7ajyKA0qBWRLeHydJwEL3+fQ8+s2Z3UEYjZlJ3FYV+St2YPgAmP02BKI9ui1764Am/nMV
hyS10fSKO18EOarN45Uf52QhRd3vq3nC47cZQ9EkHHmy7qEEGn2fyTEcLASVo98PK+HY4TO56Xxt
FakT/XxJ2GvY+FRzH5fAOk8gBs9qaMW6CLhWhGFeSDOrLUqptwYRYV6UOZiXcrS5o+csiZZIutvU
f0rDzp5tv+tuii2ykdiflWear5nHS5EY1b9/+vmeMUB5W6TY+9ogPknp6ibK8IKMMnwuMxJXPQ8E
m6x2DX4/9FYJrJGdRQaJMipQPT+ZvxBGbwwpmG5Z043I6OBwbY/Acj/K9uoCrVnl5SLWSze4r05A
WHOGmvPBU8IYy3L13evgtU2Sp4xLfZ+6C/qiqR/7hfoJNgvHdh0zDsJNp+DXvSVr5z4J7TQpDwwK
GRkOQXgHNS5+cTqy03bqHf20nB6ESdkszbp7c0CVB0q27dEGznwsdiVo93NeDoyn0X38rd2cbHzt
fQy56++U9v6MPsqv1ZckX2wCWEwkMZ6RkJnes1TFJ8HF9wRz8lQt/BMjp/GDp4knqNBInrh/Ercv
qPGVxI3QKLEKSqaS3H4ejBm8ERxj/2iPsgFgGy6bsfaz889D1mNwNKn4/lFwU3KWkNeTTd33f9nc
IiGQP2ruXlFhTKAR0F/x04dgGwPJ4MNhbBVOG/FqixZk1uSk2S25J4lF2yqWmLqDHvCzCli/loOw
rX29N3MD/ckx3L2H9xW5yL7rosXGa9KQIxDOZBT8ooMWPmkErnVXBnKPHdDB21ZirVwEZUuc3Ls8
3DiAtX6acf+fuPB/m64Fd4SK4P9saf4fyIWH+1Ss/7H+xprMqu//mi32M5jrnx/9l7vgu//huLbn
UwF2fZvND6Xkf7kLgfMfgrq0Y5qW4zmBI/4Xd4GJWm4Q0LB1A1PY/Bg/1f07bEswOV5YdN9F6JoW
GKL/F+6CsGzmdv3vpV6Gxzm2EKHPCLDAMoX/35qPfjE1si2hfWem6+y9qX51gznmczlsq5r9YE7B
5ynJR9CxFr0YnVgbUZvimRFfZCXk0h9dwirFWHnPtdGETICxq12G8ngeZ7aq4+K4jyh2AdfrI4v8
Lkmq/KYMui1lNpK07+v6XdDhgtlYZObyBSqZMzfoswebStqJRD3EpLybKTFZ/lMTLuF6dmN58wv6
gAk0fHq94jmwjXmnbcs+uSoLTx57uJ3VeDGV2Mbd1RMrBGPApt86NC4pQWl+cw8BpfLKaJliyVln
Hj/Mtt3EaIaf9NdWRqOJV5DX2hNBUO/EvhmMBATpIEriEdCLX6e7C50ac33pUTBeOxngmtba3dRB
7a0As6evVQL10S33pVzkCfDQw7w8zXHqHIag+QbIUW1yhjBYzVTuZOYG59xb0n3LbJnxzpTS1oMQ
2Ts7fgifd5jFIodzKM/DPfnQAWaNebHeTN0C4vPEIQ+XF+VJQYB3aDee5/xljMGWsoRzMLul2xQL
ilZRTuOqGTbsLdKIKvVzX5DG8e3byAk/Sxy5q0zrbrpwiKMLkHd9+Gae8icmyVWPST99xKMcd3Iq
aTfIfKRY0qso3BdjMuxAigFutipYyoP1yPbi+UfCBm7BwUVS9Qh5CrZ3plzkruqiIfUM5FW3poxm
9s2Aphk+Rsokf4v7YONkS/VoBPBGHSDLUe384TpqoiKXTuQzXeKahci+zGAhBYb/tOWeOAVpdw1s
5BKf0/0hrAeie6497WtbTzuXN2enw3TvmPOw8whVHcqpMdao8saqkjP73rzpI13cJRSM+pM1Gn+r
zvxVG+aMStuIJ9M4JgPsdcuuwrPLnKIDuru+g+XEVptechR2z4wNfBoOHJmxQxkM95rM8ZqTs3gU
dQUsY5DEvEX51YJ+P2Nj4lAvKLfFkEVp1deISkjgmJpm2MF7Y17B0Q+fl9K3L0E22XBIXcngMYeE
lJPfiqzeZXyyjkE8B5sxn4+BE8MFFsTQmsB7mgSUaisF6u51oIWwqnvs5aqkyML5IGG/QKRjntAK
JHkCw/ePxmDy9ksQsSrzN3CvGAal5rdqtg04UnG5ZuBFc6dI8p6O/SqP82WPuKOo9FMRZRnfWnXe
r17GqcJPbdNfJCjKQ9ssgEWZ+sKRtSSP1QbMm4OP5rdtNBO4zvSpaWr/0Tcl3F/2Y2tztpmkJ1Qb
TWhiG+0Eeq/vH9Y61kRA6KETca3pggxFcILK/m6mTvsYKvvmJcUxi4W42EnwlhqxOpVjukFKp+jj
JepDKqiVLaR/Vlz3wrXz7mqo+Etn+TsARk/LZM8HcuV8uLP8VMV1ej+1QTKtFD5DH3t7GmQ1SbfU
p204LATLymATlwUXmsNtolW1txnLyX4QHM4uuUj3QIy/HAcepcLugLu67qZXg7k92sl6tji5tZrb
NjjcRwYaptDHNMjmjUvguqLNRz6USTJAcdbdOBFjWsKPICRps1R3Z9uFrx3HOCFOvGsCQ32iugLI
83d9wwkeHnOFVT1Nz8QOJHOx6vRMBvk+noZzsAMxaO1Vrrd2DNlftd/abJ3Mq91oAnSjz4i4wli3
aiFuQwH4oQmpAQZQKBjKtW2Ue0jq/C0Zk2UbyJoT+EYB4DzMHfTj3iqyw4AyBCDaD7dlm2UMwkgz
ZGkjj/La+OUCKLjBBrkqEmROKvAeTI/IZQlekHVInb1WPNFWeDdn7vzWX6af2px9XPIHJgUMohr5
qgp8Y5VM1MlhOdjrhMjOfYJgfKTvtnYa/zvJ4vBNxAwTc1rr2Bb3SUZ1TKIoR9gZc+JjHnv13Wy6
Ibk+fCnfnB6XlImQuTs6V18Yr7MpTrL1+lflE3GJHUEkKtggnA47U/d/54yX2jEaoV+xJUvPbtWw
eJhLFkliEacmKD7KzLol2WScgjglXlUWL+38ux7ia5/awWtuGB/S7081KvxmIS9DUgtKrZ2SybYZ
YbKVaCMrbt4tU6qACc4DX4z0o8zqa/b4f4JpS3fgepnkBjUGVXIGMpfpLAr5xLN1D9snSAwAEP4k
KiXekTRuRMjoMSPyBWo4SG/5TOxinLPnySwaQET8r8oNKMdiQ5oxJrgRDieno5eYNdVHnLrNeiR3
cqwLRm0MTPPYU+hGMIzrfue1ub33UpIdi6teSDmToOvktPcsFV4DMUQm2JSd3xJDcAfXPIdNrVfK
0AETHT2m0zD/6z6/Cq596kCvhdn6MBqhcymU92Uz0sK6E3mQOhCIc+txyWSCWOu5z7DLIZSOO09Z
w1HHzIDpGUG9Z6WuqUQY4WZs7L9pb33LvrDeZtAOQxW+zeX4zMboGxexWjczJAun6F6x8ulmaLPv
zktj4FQE36kzw8c1xo+6OzKcCR+kuQOkw5pxfY51+mch8ef8QISLVTH3ra3TtGbUdqyJfa9t9gAM
bizIkrDd7+RjWJYc++xvuzHdJ47hFoepRpztAjktb1ipU+ixeNcVgXJNPqa1Ujj0Wb5sGVIYbDE4
7iLi3Eal6NSptUV+UBLeb1/MR5MuacTlvqri8bdXwqZb4lMzxfleQ/xYtU1hPReEj309hNgkTG0c
EYY6d2yPvrj+oGc0lZiuTpgBlOFJclSvC00CQ1FnnZipaKX3uWVd3T11YXwKuQGdSeUy47GQDBai
OHMeUCu8Bl5KXkt/5ZflX81CscQxsC/7EaGIT3addNNzYvY3fQ/qtJRPSu3Rr7IaEwv5njlQlOLz
r1KY1QGSMrktV22rEN891cT0s4CW8EJNTndtze9TMKxgNunQD0EZ73mfKaMn8mtET9/ZpNDrMQnW
P+IEala9VnVbRenMZB7eabENks9//IpGga8WGpjVuFB5XYIQSSXor4PXs3nMx3M8N1YUj4ARu9Z1
Nk7Q0Bse7PTsueqvvsXYU5O181JNSNxxqkM3Bu0j58P3EcLyyWluzOpRt5yxqmwjCpPwwmI9kwOy
dmZD8nks+upjaLYQ2pPJWJAmi98+7MCDY3ebxqn9S8C+cMM0vJY+b0MSLvys3GcjdcarEzvfyDv9
Xi6RGTBLwLTy7gmPn3aw9k9BWTKszLPOZO+1U1ancpj/Fq5Iz5BdfQZFLCwKOOm0QTRmTCXJkFs1
uJt4BohTM8C1zfUjo7amySEZkuT9I3tWeZa8imvPnxbmJCYlieSiWJNaJvglEovBFh4qEIIEEw7M
COmbYZc+o6tQcvWpgB3AYIls7dDxieZgfnW6PttDzKAy2WaRZgrX3s3Ha8rejdG6y6Gq6fItmmte
8xt5tvGCL27HQfvhN8y+CDZY7c21doBJJeNTiC18KOqjBZY+MguwzKE1m0fXPqr7DrvJPWvDRmbZ
tEx6YgLSMD1Lp35LiXQUvVtTtJasnfXyXNArNrN0vigaoVMyTY+KWEsvMuvQTfgoxhRuGao8bITB
Jrwd8d8Gmg67tKz+VBVLbmyI7FxU5KDpnSGXaZ+yZDD0rHYewwNm8JiBIRALUsPfMaOK/vx9RemK
4V22uXP42Qzx+1LLnoLtoOtbl/WYGnFvX5cEfAW+2dkvRgj84C336Ms3f4oTxscRuGjS8glEf37h
74+lF1gbr1BQGwqbWKC7tFum3hJeZgrP+mdTxoyt6Uy+WPGSMHey1nl4MkcJGUjfh7RV5bnp8+ZA
TKba+NBLzi6uP/EobxvCsdkGXjNvaRKLqJ/g1HuQBPIm4T81le6tFQFQfTXjnrFabt053tprS43P
IpytB/i6xLT5S+giKb9WjTpWz1CJje0UuvKZ8jXXLrfj1DP1gboEDIGB+lnDZnsHKunufDclu8rw
YAg2vn3GntpAwwsyqSLGYsx3jTrbE6KPfB1cqpAQCP9yt2Ea0jYAw7pV/ddgs8MiYequPNdk9gdw
jJ9WVciaCkjmNwOxuSBFTSO2JrWTFylsHoeRw0nHnMZxabM93Lh2w3I/QGaRiK/DwU5Qy3Gp7AdF
OXRZUaeII2GAt2DFbDYkuj5yOBOwbYKSJZbbAG/dtivfcqTTK3Mz3Y1egvagGyYkECfiBDWOkdfS
p7ft5IHQc/Vi1dUHWfVjpu4DEdkwolFxr2fMSHpypolUljfslTaDfUlonMMVK93EgcUsaz8C9Pqy
dDA+MlLZDJjAGuxDpFT/Bvugx4VeuIsWvWQB91p203FLFgaZj4zne5g3WJHaR3jr4nET3j+Wrc20
5FEMR1kUl3qu30HAoEN7Vb8KKpGd6mr+7OQANtuZqaarGNx/NzHYcol5Q7Pio2fcOEQfL9sU/cJA
xoBOiG1UR5dBKbzjipkaXp4cnQmkuO00B6tx/1gB2JKJCdlrlXgVYL4SyzWJR9bVjvmtg6LxRvv3
fuDOghniv5Y3+Ia84oP1t2L/AlUkhdTBoLfZBSFR0ox2Gyc4aw6f67RzeHKSpk7vZeGZYX1sbKXZ
r0Y4eHRgfHNTF0RjsUCDjUqlgH0VMIm6DaKuq6vIsUKm1vimHxVMW1gx7AuoX6YuhiMgu7NbcbLY
3FlOT3uwc39nYlrHZqO29pjYeyzGNsJ4tLpkn97x/pr79i52mm/PnX8Tb9WcO6Olm8JLPZDzUFUV
EvExDvVUdFE75WLT+2J6tmyGFfsQ1E//ydiZNLetpF36r3T0HhFIIDEtekNwpihS1KwNwrZszGNi
/vXfA97urttVX1T1htf2lWyRBBOZ5z3nOVOlOJa3LMKVovrKmIPzGJBPDBK+IOvJRLjtu+v09qEy
rPbalNciHsAxRC0EFEPtJFLOuq54XRCtdp25ZnDpPcwDuTjKWHCHUR2w1ZtUrPG1e+tYzb/dZAY9
UTPtRl/3QW+6D5mhiRcqUk3ekTnbxU6FDMrZlLtHcYNkezAto71kGSb5vg2jne2mlDXniooM5iuG
fDAGJzvEkMsXi9fSNuAodwWIXzEq5+ZXqjze5UES7zSJ9zVV+bCamPbTKFptNQ+FO4+Ctwj1t9Or
dBsmFNsIk90Ofd4Q7mcq1mFap1X6yImg3XUemKYqC/WNG8+V305u49umoftYd7FKNQaVGl7yykRs
fAD+OBLr289Tc53I4ZzA/+MnCdSLDWJNma3vRJ515tyxS9rCvbajfquou0PPeUtHNl062NRDRycZ
eyICfV6EfdxL0vqdcupKUNXB7XKxp1pAchT1KnFjUAHOMROPDPVzs/skGDtfS/erX1qeKQK8ViLf
CtV6G4CBFtNF2z0I0/SbTp7kXGg4Q6mazw173KZY0deOpDZGDPFhIlvAcfgcp8NH1mrqrXYhxvfF
z1bT4meZxR9B0uenMIi+7nesBKtZoApnI0RdbMtZe+0RYmZhN88R9Z2W2Zjn1JhJDXT4+1jkjAPL
Clv2JzNss7fIhHk4OevB9HhulBhXdMzt8hhyFUFZehJVEO5KLvIWwgMMeLsEV+AJQUsKNZZNou89
jYuae/Uj8r239N7rnJplfPCSAQB65NSHeNo52LVpIhTTnsYEentCtnM1A919KsI/9uxM1yyz97qp
qdvIFtCYbrnVVZ8JY1u3TdCOsKlv3TFDm5IleJrkTyIb/WxFwCXzCB8vEu8hYQBKg4aBiLGgBO2N
9Dr3UFOJrOzEx268y6NBOwBzSU+LF8UP8SsCCKqdc1GW2r52u+fSG/j5m1Q/9DkGFsMsdn2ESyEh
AoXjPoqZRFnGrsrwN4cT7nBvlPInZSurWh4qa1AfQnkrKVA1qQKaLzIfoz2UObb4C5G/1LyzXn6T
Hd+NYz35jYKrFeneZ6TxarnoMxjtkQJC7m5XhUNLn1NKsDpOM+xshmv9hdcDZ4K5DMqBzstgcfrk
mnWLIji8Sn+P+tb8CrUPGHfdKTatoyfs4EDvUXhK3IzKM2+42ArvgTBoBE1cfZ/FrPPcxbW1pmmI
Mbn+pCX0TVSx0z8Ooj8k2YCaC8D7mUHkzpvxAd7zyX3ANUtjFTz8Qd2sGH4koz2KHorI2cyJUfil
pDLc0Ys3lT6NDKWRUuxfBnjbY685xUVi4GaC9hKHqYOH+xCioT8Qk/INMQR7S1ENqigPZPMtqZCw
ceD0OXHe3HUD9Eay6Xnh8I8kdD3hImFWPaSkrsJQ28cae+uio+67SAMgaT2oHKNV4daqegFsEMWi
nzusu/gIdlpcSkw5NE32oZZv66ZhIhiX3g4Tvj+XaOVOHl1LbbqVJqfxjH6Tbuz6t8ljp8z9+XGQ
7q/eKr3nNBHeM2gVPxzRJlx5HWywX0Jo3iI5U0qd21Q9w8XSXMzvkdWuGFQW5yFM31XGsZflMsZt
ySgKfcQvxzJdYEj5YWSvh6zPLLucoP6mdOsxIIC3OVEeZebRKq7znTsYnwaq+Srp7E0HwPTddqo9
oNi32vrV09qxKBwu7i79j53idBKL/OGG7JypBzqAn6gx+NeP2CrZ2BIaeUrGEsxw6+zYfY2HbKLW
ZezDQ0hV7N6LILJEPWCcIAOZmJUGimtt2IdeMzy/66DCADRDC26oPO2TZq8t2GSnYH/EvSJZqggV
OJe+IvEw4E9a9ZO4jjnlP65W/HAhpkUz5CTypkfuOFQiaSzJxtLa0Y4OtTyN4acYSw/YmfwaV+Qu
oR7jnuQknDJ2ugnBHdk4zW5YzyjAwu0mlgf9e4yRBvN02hsOYfM2tp51JJRtGwRfWj1qG0l1RNLR
OcjmfmZKj+Kq8UVakehH+ob2U+7qflOTz1C9fmEHYm7vOUdHydp3wdT5SmkYSSnAsFtuXw6FZisP
9WoVJx47f7uDCciuesRSYSXehGwUb+7df/favxGSnMvLhnbbkEhqoivHinVTW9rOzOWjHnrWVk/s
R0W/2m6Y6yfq4zjwZjQuaHmIl375OdPennm+xM1NygB8nQIIDVIZs+dzIulkHLGOZL077tlSs7gC
4vdFbJXrUMdz94siChZ6NdVHmoCGJfVwuNdA3h9CtutpCXgeJD6byCGlRjrc9FUbbME8vRO//67K
MmYtCh/uNYD3WkDTyv44ZTdvurBTHItdB50Gc3kE3YAshLMbxvrXSNOyYnBUaukDzvjPOfi4R3qN
BddR4pi0NBJ2zvIQphOQKbgua3MpMNFha+CnHLs1nCRWxeUByZfoMvOX9T3USmIg3QVd/3APaZLw
BVkRDT/bCA5VaKTPDvsgn+2eWk3TMpeQ5UGCyMHcPHBooOKqEoJ3ukiJ6izh/biwwIIREOtsYvsR
nTtc70d8Pw+TO5o7trrmSBdIAfyRQ9ZqJPe/iUk1b7XC+xnW2XdJbqGtnJc5yX4HurbVyyWKOTPI
4C5pc60cpiWTjN0BL2Ckv90zsKSPADX105dF6/uq8tbsAklHj9pVjWQ/pmpYza4hEG5ybanGoXc9
BHlTT1T41MWrbs5gwXScH7EtqUsdrzjKuQWW1rlb8p+2TPKtVMGppNPCx7c679AnuHjC8K2XvfFa
zq1YRamzt1gE6F9wOri+ZbCdq+nVy0xzfZ+RzArTr1ks/9bjg4gn/RHiafrplu060dh9WI7SjpXA
mKfRs6VrjnnUi+nNGEZ7o8etBu/YwnnjhsQiBtbsLpSUlhjYJPVjKALgrCkqN4rVpPsV4xPOMpAw
ZeTR6QVjbyMsumu6Ep88kaZ7UecQY6GZFMRYjpq3v67LJUY9oTOuNGkT5unPlG695N631b6Rfbxp
E90Vc1f/cDwxoFx4cCML++LCLAUUlv4Z9WktPWieIGNZhWl2XxmSqubl51eqtWlAoSaovfMoC8c4
anxzZBSL4Mh7bINiXm7GvhmXbIq4KCFnoCFusQevbag8B882N54ikhNr8mHI5A3FkVQfJSua9H64
RvWlxz0f3uLUp2yA7edRXedw/GIczVLgVBxwhv5DK6p39cuNHul6J2QYPOhqqR4hdw4v/bXRFc55
sAZEeYld36oF2myM64hbAq55OqdAL+gCfmSde68pVPFAc1/vQWwnEpvBTNK9tSSqx6Aa8BTDuRof
w7o2D0w3ur9CvZNdSES6jolQx453RiGrgeQVKNoMmUm4xmrlPgwtx8FaTFASp/LJTUcBycAmK20Z
ubfmwKqv8pTeMawiAyEB1PfwlhoU1HSFWJpI00epEQLlFj7FzyHyE9sXgtset53QHOh5xjr2V1oZ
SUOnUKdYVZNNBrFbaKcMAIt9RRDXbUDUMTLl2cP6BGlBZmSGqtxgBQ05EAkIRHuT/r+OWPheLGvP
PZGsJ/LY1TQpWJRl7h2yriHAYDvxYDYO3Lep5eaYZHrfeaTBAAln9syYtjjkI32hD/ianXCo9Lxz
bDsfbIhDfLH1hXzC0th0L2+yxJ6uJH0XL9n+LJg+mUxwxEhc4lRTyGcj0BNaBmgdJzcEIzQfJHa6
Ot/SGvfQ4w0d2U+i4XX6LjTLv3L4ec22enQklJBxfM/Bsm1Nd3qrlm8LQsUNr+bdUdoTOwRQi1lw
WQL+/8j236EFMk5obrXca61HJyK7PL+ABE4jq/oI+eu5tiyW2AAGT1VGYt3jy2GtqzmrGJwLgQaU
TKiXn5aczOiThOajXeQXXAu1nwds+soufNR1/govPFayu1TtnO7slA86nuAf7lBtwpg5Wls0HJqX
u/Tyk99/NWQ/6DKnOlkRXCaC/MEAE5hvkb+NT2aRUW+J47KiUX5i41uxnUGedQPC60TX6savZA8d
wblxvxo2TVvfvDKRWw6l89HSO4YAQtCOnjtnbxSj3yf9u+HkP7qQIGw8DbMPU5CnYBiSE7L5896i
bG08k+XZLBiq4bJba2xPYdAI9xg4FEQ2A2xOMOW7TgxvlsU9g+UcxGxAzW/kpbSIZxJGTFVLDJzU
+1pZElJ8FXDrykiWRVrvHTNh/KmldQAxiyQ9m7v7fRsBqzto6geWsReSi5douVLchd0R2nAw5E3h
w9k5ygn8qk1n1DKmCE4/XToFVyVItqNuM5ys7J0067eJTCyXd/OYtuPJRBE6SXjJk9nIm9nkNROJ
Jd9gjw+8kzR9esNLSKKRne0TpzV3DVi92RBQ1XwZF39Ik6EmKBoJdBy6zpy9u3yS6q6a2DpOZwJR
+/adZnLjMKsJN/iAXxXERrGR+m811Oyeylj5rHTBLu4R84YgeG44AlI3qpoLiigt1RxZlLsPjIKy
nqwaya2OuyyrWQUXYc50ynCbvtQ4xagsip6gGgTIisgYQPwyF2W7EqyMtKPBPh0C2CHA8VtCN4i3
+bXMaXbXbG3X4PXeWanK9phfHeLukwRoRkN3bukH3VXbIlTIBbn7GdPmc9AFmxhnuvREOE5N7KIm
4Ljp4uHShpgA2JhkTfcjSIqfOm/xynanybcEVD38G+YKs+gX5edfWHvBFVonvQLrqSc/C4GFBdYd
bgEogwdaQRfHiKCBi5O1X2SRr/W30hgOnHgEd8lV4un9VsamseH+SJd9SgFVMDn9mp3zm0cD1150
37rQ9gor+QFW/Jq6Qb/whHWFb5utWydtdiJ38LrXyYvDwHavpm6f9oE4DtZvWDIak7bwYHGW9Bub
FI9X/mnKIPvwCuQVWLmGitIvvPZEF/yEHeR+kIXczqb126uUvUmUwgw+Yf7PYZFDp1jZ2KL9Pq4O
phLlhicQbnUbgUxS9IS4bKwZgOJK9xyKlDHTrwJpv3ER+HJGEIpUZXA+whgQJsRRmMwHXn6Jhyzc
G+1N77HuaAsOAfynwrfOh8ov9PAHGAKKGHr9F5XI3pq4J7NtUmKgGnZZ67LgBh1So97YW+hQfMDz
g0fMlQmRCHg5hxCl6blpkvCABYuixFSqxy7pr6GjiGkDiPbEN/K9dQUClHOUOrezaNd9WGm7IUau
6xSie5ZdBAdsCw/1WoXhjgUq2btlBQVZYrroDlWmfwfNgDZhjiRoPA9Pkl5Wu8AqdgHCEKsVuxQw
vtl8xvu+CjxnKTubSEw0bEAcujPISPqjxLUF6vPdNMjmlE1AbsfFnwpjr90bpvO7P8+bMUb/a6BC
UWsjhV/SaTDZ83okiiKrbZBAdWvoWTGbQzfgUYjHRC7zK5w/uD82usLnLhC5Sjjgdlo8Ya5wtw4V
0QyUsTDk7j6VGrejFOgUyWDPoqCZqQzH+I6hYzsNzBsHxl0FRml9Oa3h0Cljetay8GTr5YdDK3JO
qHDFKujUPQMSGr05deAjLk0WDQ0aK8ns/Kc30OIFJyciow2It54I+RcBtQmqrmnhNb5d9OBaP2nW
SOY5Sl+yqhYE9yg/rDXOd32KlVRjk8xtzsEygx2MoIpNuCGBoA756MYpj5u0ntV+Fc8bQaddFnfT
QWb4gBolNhbZsCgfCj+e8yfQWgkho/4nHcrPc9v0PjL/uqqSQ3CxXTNHNGVshO7oUwB/oFJh68qx
OZbKwPavp/u2KzycMjSCBAPTQwsCojTVdkx57UIx3LQm9PyIqwM4wJHBaObXQbVLpCZ2gSgOFo3Q
Pj7LlCS6Ma1CJX4x+jV9u3JM/P6Us83GeNVhvqzHGyccHOMx8LHAiLf09HzVMbnfMqhbRK/xwy7P
oaca5jfyZzaYWOMHR992MZ/zvOw/Mf9Q8dgC6koy78QgmEBtk29cvmWbueOtKcaOnd6IDWn5WwZb
l0CQK6Q2XE4tMSqkoAPoqurJzosrsAXvyPzGXstg+lNC192bhX02XY/i945xBGfVtWlE3HjTUtKn
SfPGQIMJROh9hz0vz/qHsHAFpvWeuBZXa1VXw1rXSgbNzC3WIXAe4qrwy4d8E2rhZ2M8FW0xv1b5
buaKIgRLttwwxBbHd+UrcoqokyB3JlJIhHq8B3xjJqC1hprJ2VhR9PFRZBOQOtVhdBmfwzzhcG8Z
kT8qygr0fLkalMMUPiPVix2/GVqSXnry0tni3WV8lMsWfQWbqCtKUFDJa4YPcYtFg2M61wcmMlM9
mZEbnRhTnSk1ADSa2ZQ5GeLk2sF75EHygdm6TcD3n2wJwyi3YGOj4rcKhHjehaafsP+fwe/PgolR
PlGnMMooJf7QX+squwTkjbYCpAKxgSbA3Fdr25qOhLwZIKZU02fyCFrwl5nxcZ2q4rVqa6a8vfcV
Sw/cIUy9PMombHCYuFk2T9nM0aLoKXpf3GDklzm8HUMz2VQ1tDW0LoP7sscojP18/BZYdsLGwwj9
LETn1C2iWcXySRzZQ7P2UboYLxyhWu/69lTZr/TUtgd92bnfSx7vD3/91uHgZIM9WFsxxD8aR1JE
DqpC74Wh5qIp3B/u3bH/+O3/x5/l0MlWLQfPmUzhOnL/T1soyBZil+PSkWh3Yus27rPOkTAtgwm3
Ed3eDdTDZOFc3X8V/d9f3X/73/3Z/Uv+8R3/3ZdIOXJYiK1uraRIWWlItyeqiS4RwYxNKObR18sW
Z94UkItRyDMRPBaywK9ykN9hFzaXOIkHHPmEpKmnORV0aK0qis62Ejuyb/NVssdm2ppw0oINHqLq
6BpgxcKJsWvXohYOffLAlbdjiTW2UMvwq3jReBm0etVGuVwX1qQDLKeGTSFzWIxqV5I8V8j/nyJ8
x/hY/G6GWdUEX18iFd5ZZn9YM0cfZALl52qyNnZN4F16w8oQP8IE1MlEncma/iALfiirpOmwhYI8
qHviWAbGp8vScQjsdTGaX5URXKeQfI7DEX4ZYmvd8NOo6KgISNyIliGo7aALUY/My3OB4mCiGZqY
H3scRYZNC8KyoySo/dblf3Tl5c+D+GzF9BtxNVrPOtF40EWI6tOOcFF1LNM0WXXEmBZuHIBrd5dS
2LwNBk72w1h+z1NyZu/CbVBXb/ih0aVnloKJVCvbBXIOGC8j4aSbWHS3PKBGVrvhIjIJ6FivQ2Pv
OKXHfIXeQBqNfykEilUyxeN29Pp8bzTuS6HBAmmHYVqLLm5p5+gv5px/ut3wPOZsHHQrZseTexme
HonYEoYnN+rMXTyTJiTJbx17EAJHWbovmSY69ryc6CjobRe5aIFRTe52bJrHrOu0Y+05nR908H6D
9ru2+OC2NX9hqUztWI4JQtZTiAJLWrQ5lePFYFZNYQDp/Q2p7ngd58Q+IfoWm2jMnwiIPUeeqxiv
Gz3Fp0CgNfC5RzsHau5OOdQsi7BlwrgljZFTBw/cBqsgPx1aep5PcC51FhTPOLiRl50mr4TNmA97
uZzx+rJKmR+0lHI3eCW8ktdChLlxks78zkGRpgBPQKscInJZzbGqUjzfo9jfn79oLqbtIKGM+iPT
8qMxTzYn7/zdSdOrBcUwGfC9RW9UFKQnV690bAkIy4jSty5hv2MgP93/Is96MG2ekzYgOUc2kE80
gz5q7D2+jWmVzWixVDKFuPnc4Nhq1JXTbb6ncrTf95O1M4E+M7QCm5WXpxRsMjH4pEiOJUAmV+/R
9KHUhVSsa1ZwdGqNC4f9MB5XTv+pt2WT99lEnAWlo3CnDrQdVGzfsnRcJfHZtcR7S7rYN73gh6rE
g5nYuzZzPuci+xibHk8jMCtnCD7NIAqYYif0SZrRSp/16NhFOacaRmbSlFie6cRQXfAh6k7fOiZQ
iTqePtOqmpj4o0eRmk5pVwx4Y/VIfy6t+reeO7smSpNbh5Fhpde2nwzZbkhlfCsiJlvdTGm9C5Vc
y9ivc3zYOEykGE27ySVPk72uBdFWo1rhTA2udxiJEu88SLqAOB7K0dP2XdwshRgekhCRSVtFF9EJ
jjM/7uizYv5R4C+aauc2IuWETBwrTB1bNUVP2XKKGpwSbsaMb8Fl8sDckQR6Nry4GTpH1iX0CC1T
h7LyfiakD3BzAT8VbjYR5OLyg/9hrz2AsivIvCS/VXeKABWsaDWQvs6O1A/YZ+yCQj1Goc3cqkre
k6oyV94C2yNNUR9np+Uulk8g2orBYP0Tdu4nBOv9DlTjcRoh8FGrMU/UCg0JndY6nhlmO8Pnvc7Q
XKqq7w9eNaP4G+gGVdycyfH3O8EkwoUeS0vxocjm5Bi0hs4YoXrqhfVX9fW9/7qrMKhYugZl3A3e
xpTcPbkDqowtaujNfvzOSVz5rofVuYZTypapTJc7SNqupRG+0IiXr0hO0AqJYH20O707yuVhLnsk
QgJjrPkQV4URv80VX5srQnREh7uTUSyHHloY4rRAXOV7cABwsFrWNDrJ/3iu2/pDLN8kEIyYS2Pv
QdI4JCBMXPxNn1XFBK/CaFYE43uzTLBLN03X+pB+Y5eKDr1b0XGpcL87sNizEP4/fsV8DuIrJuPW
HzU5cLqgn21QxFkDe2QOoFORUrlFt0aOg/aq/ZnQ6zlJyJOtYpuWVEbaxSya3261KfwMSKMvB8Fd
xfwYOgbFuo4ZyyIpf0llTS+Nme1wZBTsy7pzzk/feEV5Awz6cwSNEkqwXxr5es8Zxt+5GZ+962DN
ULzIU65nWPRMcCgDGtxErZnavdFxR52PNcAoQMGfiAzMEUNUz6jiD6PzPs3Bar4n9e5EYOYK/Rq2
EsK9Gqy1LMw/gYMZNSlDDbqRmxBnNTgbFhi2TLIoawGxG807+J3OEh91S+33QnYKy7k4Tw4WUaBf
3jPlylzBUCm+xHBoK3Vtdetm1zGVd02YHpTrbt28fkWjYnCVLWmBfF7AYT+s5CrHOHopGoGMHtNZ
xlCfTwYrm1MnP4ysCZckX/7QtiYUTIWEYIWYStKyfC7xyFWBrvAXK8qp6VMcsI1Kz+x/uS0lBy7z
3pcqooCcne3KKm721LUPAT1pADSLYxKLAK8Axq6pBhQldUEoivcRPGd1CF00WGP67dGEUMC2KNNB
/jFqOmYaLN8c3u1tPPBCeZ1pXTooMweWwm4ncVg8k/ninEum6bcV7sWsQYVgh7t2wrk7hZFFYqYT
18bCqj02jBVhitFnU+4mOqTOPTTSa2d38F+NCAkYue3s2vpTi10a+7IqzmGdMl1NEFP7RndZ0zvx
qYwZ4EBqOEdnGVPcH3LOhMf0fYja6gx0B3BBE4OUq1BX//otQv5OtXIC0J9QITEPV7eNPiJS2ZzS
mPB0lXFL3MBam16Pn6qOq02m1UtMxNP8NKL1UbNgelljurHGFnJMYLeH1lEftDqkD6G1vOYVyo1M
hXyoU+3V6gxvgw5QbNroj3Ds5RY5vTEO6jmjzvghJW5pi3FwB4mJtweXo6pSTK7ZfFSRFUA0Creg
649xNKVX93mwUyxEVlEA6OowSHhj5jeF2KgBOybhDbbEhkRLqgjNlCzGey0v3I0bQE7+W87x+lfd
5/8gvEcdT9Gq//U/Lf1fA4MWeUaD2KDhEB5c2ir/1kbZRUFGXXkMzAKqnO/Oyjj3rX6MjdZ74uXa
QvOOj6k0i3aFbrOx5aS4izP5nwtCKWylMLNTopbhaEne+gUDUOYZlQFprO2xr+Sgq6HmrYbK/N9R
KJh+hl82ACfCSu3tMU6OE1t4HAOZ/UJriSL7QZuimeLDL4WhIyTo8wY9KdobVfCZFeZwVl6dHIzO
vFQLEeEfD25eqH0Wdi+hqJlrSfZJPQ44HfjdzHxNVZtKFze4R8F/eBnl0mj916t7L+dm0CVdUyz/
cVyqJ/+5NHeICETMRhvu28H5rvpQfHZN0vupmYCATTUbhaOPP+aPalJ4fpzMXCPjmzfcjhZ2kKyk
DDszb8xf1YXGqi2eBQIsMif+gtj9zAeXME7nvOiT0g6pB54RSe46pom95rVXG7rVfmWiUUfMwdGT
QQwRy0X0lVGMt+vHOX8T8Qi2qwSJzxLt+Ng/g0dHdAd3nOoTltBra5DTk6o+tMyd2Z8p8eZK5uf/
/nIz/6mZc3mBPNNlC2jYxGQdZ8mv/u1yK8wuKCN8AfvOAMdS5PAjArWr4Gcj8RsTW0krAQ9dt6de
x8oa0bfINQD5uovhPE+PQeHpDxETCmfKmv09wJZYbb23QsuD2pWE/rdV5eHF3dTjPL3mY/w46vm4
DgBArbUg/9SShE6EQZ7w8Pz758a/+68XAU+Osk7Xxi4s5PL///7kJlKsRT9je7ez7IC9FPl0O5Rm
/BVVlBTIsKz5KPFGML2SW7NW46rSYu2nWwvuXSWb4Car9jKxsk3hMmxlftqviEzpr41nDWunyZG6
uaxWai4xrzCxvYSmk/3tV6kVPTqGSdNZB71UM9L2V88SaesT/VhtAMpvh/lnPJLKFY9zSZ0btAbn
M6jyQy6ZxhWj/qa3yWds9PEru5uOumsq5aTTGbcMIzhghx4j5jDZWNS1d1Qf+5moRLrqklhuGs4c
S1mO8GvmJnsYFQfbXPPJEScjujauMa/qULjP3PSOWMsp86yz6KHy7OiRwywLQkCWsknG4KTq4r1X
dv+7Z9gVyPar7KYJjztWUMO6tT0+BojtNXDUVj5XaPm7Kh+Lo8uBeq0JgqR5jZ0PKoT9UY/lRTSz
9ZullUD+EJxseyRQGwfBqu3c8CUJZLbphGU/ErMjcaHle0KXMfcJNMhoy3272c4aEZVhq+ZKfRJ7
c4kfHvjskt8dvPbBSEi5yJ7b0dBUH4Vj04uJSQEvljwmkbUwYxtA+S1WzD4xHJxV7Z2khhW2FJ//
/io0/3UlshxHWA5sVl13xD9/whjwxBrUn2wPsbXZ61iXTaTNs9O/Z71xjR3a52TY2BvEROOUibRE
8kvDPRZ6TvwuPRP0GMzHWDd+5rAmNpLZ3c7RmZPrk8Wkd5qgcRPvMBRJgW5x1VNNtHJalfv5hAap
Gndjlh76fRB9YmzDtIE6CoV7PustX5m5g7XPmVX+h6f9T63KLCy4KUi92aZ04EmLf1pYwLxqc2c4
0X52ykucTsbFAG3t25COaCDuTnlh5PsiLF5Kw8Mm3+vdCyeaizZQwDI1qrsqScYSSBXTHys8U4RB
CVaLDl3PZJarHvd3mPc4BxcjJHU/gvTfyqTmrg+T5JUPUbX2mImljXq0YZgYpQUTUMHGoGuQwpGa
ZmUjt7a1tVPMv8DkJP/pJeAJ/8v6A5FAAucm74H6KJbK9L+tP06vVySC62jfG1V/mbLQPXcNcKvc
+LCdtn2aQzs61mH8y5F4N2RcvQ9xsG6ccKQYU0eQy73qM0svbS+esynFxZwb5kvuhHJVFxm6bzye
rLrp3734M8CmcO2H/mc96vqermhybprU38zEWeNI4ZOmEvIqU3kBk4Z9nzF2VGZvBYO3yxw371rY
xn4cpAmtFU33DMEjCIrqpUMRWtf5WO27rrxmlT5cGkbID2M4fcEu6bGZ5ltVTbjDLftNTYl1aQ0p
L6yXH5mM9bVtCC7TNm5v+IfMB1gDj0bdWcc2zImHDGAySRX5VMtam3iYq4tiVLOmTuF895awZh/o
BcEiqIOataZ6vlWWuLkddPyubm6m2boPdAvgGeYwWHkzjmP8kjtmrSetpOtOtEW8o6uCNMXs7rqZ
vkNoH8d50GOWPPfJEl260+xW96M2lJtBw5BKTDGsJA50p3IfDEvRO4IXbzNiLduif3xTwaNvSFOn
KyJgdE10WXClr/OC4pDtkj5rNpWLk1gVIWWBHN83uoCFMroUa41CS7exkRZXPe72WE6x78Wcy4MZ
sdsSIdCnpc8ET7eCOIdobkVusBG1MHaSYr4me2Nzxf4vQ9HTYIcm6qcl4Eo184SVa+4/dcdUuznC
hEIykr1fR8CxKiAp0ORq8WXRnzozrvg2zwLL1mXIEUclCVMXY86q5th1bbIOhJ9jmZtxQnCJJ5Ey
Wi/wAjq4LaZYfyFnXj5lEZ2/g813RoHNXn1233CKrUyHcx8OU5u23YkBTxVor/9+ZRHGUsj+/+7t
bMdwJLhQKaTtyX/aIkfUV8ZT72g7pqmjv4QIL5kTBD6ObmM1zfK75xB9K6okWE9CZZvKkcVxiMRX
Xzgh9ASEOy2BK0GX8nhVmhEdOo/bWh55LxalzPsGZMG2dwaxN037vS10H/h3frZKS13aScO6V/dq
ZdLR+egtFeKWW3LAu45RGl2Xcd8TG1KyFcJw4Lji+g0Yzrs6NVdu34K7a3u+L0ROGZ0i4y5kpme7
xPzQWwO91ESlz5bMGZuX8EZzr/zB2Byl2i3PXRRVuPu5HmNLOI9GBnDXpF1yGw1Utk6C6HY+te9Q
2ZzrkMYwsqd7Tm+bw3DSOvXLmdQhXjD8gnIr4yfyRb/XgN9jowahNkyPDjtc7iTDsAcegv/ETtYD
C/Jm6PlXQoMmLD0P5r1pA+opEiw3HMEYzU0HuBfW+p6Dt5yTaSPrZUEFjQrFZpXZg/dGjPacTjV0
CvlUzHiu2Hibx2jpRMhbp94Tn49IJtAqJIlhr+a6MC9pwdYcY9IDPkxfaBWbDYJeTYYzZiCa9F/s
nUdz5EiTpv/K2tzxGbRYs72kJJmCZLIoihdYqYbWGr9+n4hkM1nstu6Z+1zQ8AgHqqozE4hwf8XO
zgN1A4xdgNoEEgJwNXgX60sM84bKl4ssHXphyzgp5ivPTaojgrbLGdmKtRlAxgMlidRk9sNLAAZ4
eDxrta/vdAeuovzG/q/Mz1nm5wcPkbaeTr+CqMh/0+oxzQ8/7b+I/DzmUfvr5/95aL+1v5q/XPem
8GPb//EclRqkR0MQkyResWeBHxZS/0GJzPF4FOkwHW2eErmQDfp//+Vo/zEsVh1QglxN54o3cR/N
/Y9n6Jbmefz0NI9nyP9M3Id/zYfnkGmjIaSrnq2xURd7jM9b9VRDdkIbEutXZRQHqbULnkhfgUr1
tmcevVkhTzrX3lbOqq6inWf1GsHwQcymafI2+3fXylvJ5L+7VvO+RWgOrIKe7qg8wD9mk3aJPbGb
5KX/Ni0n5FiMzPufiUqzB5E6Ig041/vLIS29j2HEM2mHUqFXeQbqYGlGxcWDzCDCasrV9TCEzla3
K/NZd9qfSd4OtwFsLba968Kp441UVbDKCvFFoazLGsfyYvh1FEgBC0sO/TRV/k6e2SW899wPAAxf
4sTXjJseNEeCBtnadHxUi2oDEJw7zOh+phrSqnJzI+PQ7m7RPkVfJqGaMsVmvo/nsNjTYi72oT+C
0VJxSP80IUN5sAWnBUqawptYnJYs4Ac0c8WNsFtSgIOMeFUgGLEZjdk90kftN0Hpu8dQnM3jiFSJ
B7C+1LY0t5onMIDKXZsCRU/QiF+MZV8cMRMojr6ScHCqiSIXPcq2HQLgRGaGyWqJXvXWQC1Ao1x6
BBBkPmgA3tZ6Dy+xHkGJhEE5HKjcPFZZhoN3qFr9iYYiGzogfLbVnDo1bU/8O7C3jaLoPCYnxG9F
CNQF8D/Is/GyP/3TRfJG1KOvjBrBggHaAoBdsCy7QQgmXQ5yrNSd8fNYb6J+df7MXeM4xf2ViYXk
bW1E4QOUJbESt7VlbdoheOYJoM+ANh4mEO22Qh1hp2l6d1M6Q3/lalWEK2hssy2fi5M+ouxqKUn4
DC2ERiV9TZivON4UUHPpCDXxkzxL38+aQYnOY5czB6mwqzgN7bWGmgpUw9zaInstsPAiHvLe2rIg
D64Qs0Ineaa8q1D6Z02d5Fdz3VdXwai6p7LpWWsqWfwzpNoPZiF7bX22yojQRQerRZA1oJS28tsJ
GYPOhPZQ+hBNDVVFtMmDI0CnrjiGE76nqlMjaSUOlTNA5/fqciMnancKNX43zChhixNiVf5wuhEm
avqqx9kQLkuvotNKmOc9nkuFMyv0cYpXfp78g97DOjfre2itGu3e3cxSBDadqPPFeZoEK6Sa2jUA
6vo8eJ6PG+07cLvwysloHhShgs8sb193ayk/lDYbD3jvGUc6kEsXONb8hOsQ4ppVFLg5IjdINqAE
C7TISqY7D9+Q8yGnazJ60ceRgPV+UeGw6pukjulIg4N6FAZR0X2BaOtCn+rsRzSwoIuRp2afe3Ty
apsILQ554Knn70B1vYWZfJhcYj7AW3/Gn9Wp8RFmh5Udwtp0Vrxu5pcAJ1S70e2fIebv5mxFz5nr
DWvV8uN9MdfZAXTdW2qfz/sYqfjnD6/Cu/Nq9mMdWNOMT28XT/V0E5igyfaRF5Yq3j4fN49aFnWh
Hbq/EpDKYtlG9UoXeHultAv8LwRrQJ5+jj+nfoj/cvr5Wii9CUqto7nGHUV97KrgVFnTeJtFUfxY
0LLPqCv4olvCits4yoNmY/hNlSbZ57jWy6FMuovIU1jEmEgD1ljLvMtl71dcxi1apZiS/Pf+jCqv
D1U+5A+wgxP4WMVwH+l1vfdtxGnZopTfgqS/CUYjeMo8Jbo2XT/b0Mcvv/W7FtbhtybD/qbFMPjK
TpPmSVGoueGVMcztwxgIcTQbDYws7A7B5HQvkwU2akb2ba05bfeS9xWdxpqGMFWZgC0Dmzut1kAY
11P42kNbW4IMHtFpQXA0S6o71qTha+OO4VqlQXhdRVb+PHeY/IjxzoudDdZG+hYwQPiqtbcDIrwv
/iQqVF1truVw0JvXbVxGjwGGhrvWRCrBH1CMN/T4vGL9Mf7f4Ffxd98+93fdQnZVjgM8U0c20WCF
w1fx92/fHBtug15U9DPWEgOmO6+uWE3mV1OdIe1NOmuGEmHAbnZ5lRdopKYeAIKgRdKnmYxTSDFy
4gcLD6WIVxPOnvtaSLFlZf12JscUN7tDMDkAyfDbuMwdO3uEkSWuvUxDYr6rMZO5+rvbyTGKtNsy
7O4dXEPXY9cNe7XNrH0iGpIZUlsvrR3fOuLHbfnWXYWC5LNMpUf2ltrPuEW8pxZO6vwsFPAaZaY9
2/5UrEGEh6taFAwAtJrKXOYgd4drfpKbAQPvACfYeKOiIQeZtwvfzn6f/ZynjJGAaXLF73mF20Dc
gDm+dEWlXZnmjwevpFlo2PX1p/FLbuKX6l6GiOfs2zHzryjGTUIf4q+3k2MW5p468mpX8lJ5Yzn+
+bLMU0/ImyD4VSQb6hfTF16eaP26Wv1iTzAZIxqn3zGaPUDmxMApTlrsfxUE/LIITQzLq09alAlD
qPxRi8f4FqKb/vgezcJPKoqqR73P4lvpHyXmZIRSgnHJ/G9dN4s/4f0ulz8v4E+Q0fvc5c8Tc5fo
/W9m5alznVCLX8Q0dw5uCRpjtPRilUGmOcgxeXY5JHIiSMFAa+Nb3t8lh8Kd4Z/fI47z+2uEvZNh
II/qGbbohrHp+f2HPIYRBY7aUH5GsfrQzrV77zpxfGgSlA3kL5olwY8OqT4qOnaEMcef4y7jzft4
P0cIAlT6JJYQP0akJD/ky3GMUn6k/reo9k5em84YR7qZtpf9IfklOp+JMXVuqnUMC3HhhQ3KHpdp
mSO/bfJMJvJ2NBdUmbmjHDzfHGQ9+KA5VFdKwaK4SpNykfdevqvEojgrUCIIVVScZKjmbnrfavE5
KkSG4QclvrYgoiLrdYYnC3nR2qVV29wO+oDmRJRkPyoLIDeojdeMZTLd3j8zbOunb900qKVcOwbI
v1azWWRd4tL4l9WA0LH9uNUUn6LY7Oo6jTrPNT5/imU3FQ7PIPcnptSaRUFSw8lAbgyh1qUdGk0y
oIk9WKXyBWZ18YDnep85O58m3MG2AeQu30OgDvyFY3ovctbDE+HeC6aVyvvGmit9b5gwIppS1feW
ODPEmDyTY5fZgvre9pInz4ZoOGn5jOaz47EHMfWRtnSNY+IcvB3kRNF56F+8j8mUmZfsUk6UFhUl
pNS4ThOD8jYyWyZ6yeQt/vmXYv/1l0Lfnf2hjq2nq7On//2XEuDtqwDINX5aeRssmyjS9t37AWwO
31QZt63J6hDQhAF98eYyVOV8MGnUG+s5skzclxPzCB9ogUBlczCnzjziVvk2HsX0uFBjMpefJuRV
o5eys9Wjddt5ChpMc+SkR3hzmD7rGQ00JLFkMbIRRoiGKEuK8cK0ASjJXJQyMMbrkp0k7s564d05
TrSr6fo/Gsnk3om5SnX1x/e5RkSmOXwpinSCdqFU181Qxjt5Fg/T21n6fnaZvZwFgxPvEr2pt//8
2WjGX38AruPSokay2aMc9LmVGzrgIuJJrX8m9Mkac+2U3gZUIv5AbnVXKiO4JxGdhxwNRwuU86dV
AAMAVU4Zv8/HSTTdDE59PeUuRmRZaPVbgJ8fbiMn5L0iWzch8g4t2I86hqE0K18tPT8B5BeIy30w
tQ7/DYy7Uc+r18EvAaNTMgbMPY94Zij+oSpVwBFRXl27doggCy9NZLfi+sHI8ng5NWHwKu4IVBbV
uBqeQJCcXCNEoUMBy9cOVfYDlettNQ7TS9RnPh5OznCjpbZ/JzPS2h7Q30cGrJVfV/H1BAym7h35
nR0q2sSWEaSb7n3mkljonfCP6xEKGqALeGNxVnM3Ky980IdOX0XAa4H4jeHDewaCVtBhR/9Uif0j
cLJ8o/s+lCkRyrEodRDTgDK5cuSOM3iPc3Zq9zJRjilejCynENGTE5d7ZXLjmusm7EClvTErFFFb
Nz92ATrP8szRs+JYQuLaaRjQfBqXGXJSXClTLxdZ4spaXPl+W5khx2WaHo3n28qhT5f/ftvGK/7l
ne3+5ctugcZwLWhVyIbrlvHpnd3agASnJPd/CEslDXhTAZK1Yoeusk2nLZLtZFhZvraw6nheFTN7
woWc/pQYu6HjgJfn6komjeIeMvOSLm8pQ3lLt7RuU52+XhS30zEyjZImLJC0Y7mTI/NgTEcgSAw7
NFk2wQDNLuWlLmQuuELOU7WFNeykyXZGBeB4nn67i0YVaVHXmbUuwJPWbtdSMenqvYYtJ0V7cSoP
jZL6O6EwIUZUqMf7D8mXtEnM0CHxdkq6jsqS28mh86nfAXWncexv/CYtsDXMp03Jmp2/e18c5Jg8
WFQWQHiJHJhK+1LFQ9cO2/Bt7JKI1MDbHeSYV1rezb887sxPm39HteC7sv1i/88TynA/IVdQ240t
r2yV70mTrFtqFwbkPFT9tKIbV/IdcXmXuL03Hl38rXi5RNgZGQv5TplwBEOUfH7Ll2Pyyjmax2P/
gyeJuKt4S53v9fv9z39oFDt/OHykyZg195k49M4pVM3q7rxmEAsHtuCXkcDNkrsy3pvoy4x8LvdJ
iyIhVPwAyklhbiFyWw+oNcY71Kjgl4hZkFfWg7gAilRzvoCKKxfgspfSxtzKtQ2+W0BA6bVBWaB6
HmQVENoU6XLpvhkCKDrPysr7ZVZW3uWsKpI/Xaslav5YZEN2PZfjH/6kZ3e4lebngxL0P+cy0a7l
kJzESgx8sF7/kYGfvEvxJ1yNHvAzeExF3m1iI8CqkpVj3DcJkMHJuq0mtds5aCYBxfCD18ZB8NkP
jZd59sH6IA7rj1244uUSPvSVET5oybjGY0q5lUMj6HkWsmW4GqyYd1w36GsPlt8mVKIeQjCiv5Xp
ubeOOCstGrBUU9Lry8SYIO4LFGMp0y7j8iZdmyOeKK6XE9QK5wUccRYbuM/Mu76uqG4krObisrhT
FftHOznjCwp/eCxr1rS1wea/+F1xa3fucErC8F8ehM7vnV7ToSqmmibMb82hbWPYn2pg3YDqKEbN
43fQrWzuF/mI5aptjtaBddp9YWU+fMXW/MNATQMOodo/ULZtrhKHhqEM5aEvvyCVV51koEd8bwDC
oVsi8kMttw4wJe9l1Pl5/4BqwB9JWgEf75XySG3VPNe5pgmo/jAoO1nDOteqUpwRNyGWMEj2/Jln
yCqW1/nryhPqbzdyEZbRKobYk6qAzVhpFb+H3uRlkKnLDW0v64Cs1oMs7stDmWR3QV+XRxnBzhag
fccGoyC6AXFtX/ILDLww2GrNGzMGeSXPYOK7X6qp3g+iTiPHzSlBH6L13S+tW34eNwaV5VAc1ctB
UwP/31ZylujOs2QMilwgM8VnatO7N1QbaUnDpL75+zLbrfSmnRq7+N5Mg7vKfdQH26w7xuMEGHlE
fOQATmo8yLMiyRsk65oj+zlMr2WyCLPBx/XcA6+ppigwFFF2VXpeCPllyA5OPNtrJ8/GB94s8Caj
KPvmZOMu6cpGIPpAR/WJDooD5+pctY4woMoDRXxYpKo70VdiRVLNqusu7HTK73JwHh6OPF0G3DkE
Wxf90ulsrnJw+8tZvHouBzuMmr0rDpexPi8XqoZdoqNDFvJY3gGFQe8x9+sr9FaMZyMO8UAsTeva
QpfwubXdva975amDYnaKW8B3TZ48lc6tBEPzV8HR4P3gzvWElxP0xqJJtSs5UXs9HSIdvZDztpnG
E7zlxt9eNtpyb34J5cZa7rvfc+WQzLCVcu1bfXuNYDXGGO+HuS+F2mJ2lWUAyg0jKOHvvM+eYyfk
K4q/3DUKw+btbA+rLs+qgyEiOdTy1tmp7XiQEc+Yt/G+UKPNFKv4H72PyRR6OK9aNzXbgRpv/T1G
CWg9tKN9Dd+X7Vc5BV8zIzeW1C6nXTFl+bMGOEKOFwjmXU9hHIMjD8KvRtFQi7I1D6G+3L7XzPbR
FuOY79GtxD8WXoUDzFfHrwyETjVq064fB/sBoeDosS2EMhNbpkaTgawfmbBtxYwMUpGGb8clLYhw
t8Tp9p9XC4ZKS/vTT4pno4MPjquzcgBt9vtPajSGHB3J2fiehfxeHFN19/KguEjuVxNyhJcxE9ul
fqFTCD/n5Gmq7vnlWe9XydxPocy3QK0u0ox/klO1D6EyTzex8N2Qh8lSESJgJXIZApqiLqZKz69w
lDTPaaEBUclWgbbLMWNAudSqvGqjeu64LNGpudbGyvtSgX5a20ZJR1eE5WzWV8nZLZMwnnL6gQXS
9nIW8qF226vmQUZwVosvgXW+UI5kdg+tOXbuAi/6EWOBscsQWrzqzBFqodizTGID8mlMKnsnv+dd
xhSLzvW51/bpug4VnZ2FMyK86eBrh2L7U9P3ylrTQ14pMEsP9owPXGol6ld1DlAC6eyfv6cmDm8f
U6RaVd+jnjAOW5xaHDovfXh0xQFZ+2KvqqHghyN3aVWZupCzMh5cDBV5r14rtZ4i/ylyvB4scq0k
7dIIJ9iTl+sqRXe2qQsOoArDFOpn+4pxl4oqMss0M6M4JsO6HMytk4T5WoaNngIxcgcf+LxITv1w
qad9vZMhdN0Xxwq7WzuotacwaZaA0H91PnRy0zKsh8mqogOk2hf5FpND9OZ27G+jW6fwnH2QmCdE
i+lzyg2ZhkE4MmzUki47tcu2TM6iCAWmQGztLhOKrxbXI26EN97s8/Rpuym+qSLzOgSFjhQhmEKA
SDtDHIKsbGgYcjYXScHTzgNh+ueQPJNpMkOG8qBCU9n5PtK2dN1xgoMEuNV9x8AZKIoQQcBDOpqn
GV3wwH/ypttQ8A5U3/J3sw/dRIa6B+/ZsdXsWoZFi65XrvmnuI6/+o39LdFQaQ1sf7zxwiJ7bMN0
V6Ms/yrHIzGOrsffjjs8om7AH6OaK9qhI/olaxnKFqnshsqJS9v0MtbN7VU5qwgHqcbBV4XMnZ6o
NL0JLwfvPfRVKxNCztFWzgbUPpAUEdN1pUNhjq79sjIOMez9dTAK+fjZcA9wRy0kT4fqK4WDGc0N
29/1VCYfUaGnxhBVX81EgR0K2g24t1p+rXTzEPFmf3ARfTtfPou0T5cjpbGS4yyVzLUVxXvoYMoH
+INRlPEChSfjRsIfWAloSIBrfA6AIaZcGGjMrBLdLkhune4xGn00f9iVszmg2bgaI6VGyJoGlhyz
bI0OhvPodcVvabn1kgzsfEBCKt69OZ1minvFUvNyZZXomFFYRhc+qF7li8lKYB/83r795zeEZomK
wcdFl84WHoiUrWqGZVvsKn9/QziZkld93pevGMX2AMMbG4OOKK8XyOtzPJ/bvmXtetTjlnpom0tL
Tp0T5NT5UFsohiBLs6D5WW37DLMjuakqRQjtK13LLZdf2OW2QB94LTdkdl+8zcZ9VtyDvNxI/ILE
M8izrukeawdayWX8AoUY/pyU+RITcUnz1OExnhuEjSB/5Un0mOAUjbja/KJrKb+pKFMocdXTi4eg
Kiz6MTwm3nBOU2anP2Sjoi/lgofVhbrxLaS9Ll2Iy0roU0fjkvxpOfUpvNyZ91R07mJcbqqP/b6F
lnTrje1R9iWzaLgHJzw8m7VVrU20Tfaeknh7JZjCNTK92Utj1MeoocAP75kCcR60wcnnXbrQENi4
NTHDfhh09Ya39vRiNBAemqmmXyBCmaYDZUI5G7IcchPQpGmE3F2+y8GUPfblqN6cv8yGXaKmkrHH
lSny0IovfmgXj91QqDeX8UuuvOf5R6NYxfl+cYEWTjOHqHnPaXKiEo1QeQNRqMRs6CQPeha9zpk5
7WTkQ3y985MXGchrQsfXr43WawDLcM3f3WfME/VflliWQA1++gEZukdVBpARbKK/7FoS9N0zPyzK
1zbUsxvqcuHZ+BegUrZExdtbWSgNNCvpBvx303KiLa2vDZ6rO7nRbL3bDi2zkwwStJegBLvhVoY4
YGoH1R9P501ukqi/qsIJ9n3tWldAfaOlP45wkFBSD1YGZjmroZ4Qc4u7ZzDH47qI0DBs59m7tWAP
Y6Q1G89ubsY3cky6BcWTQi8OZWwZzZMJVNdHUGE19CVPwKJoTBxuPPPeDdFuFTvjTKfyoOKhhMIz
e2e/6MJ7GtlLuwiGB5lRm+h5FLngz4kLKsd2bwZR6JGhZqQwFxIE7lN00PeliTA8q6WjjY7Bca5a
CopaqKJc1CmoULhdbq/kVKOor17pmle4b88wh4PwqpjyfoVJiHYKnaZHVSPVTgjD9iv8pLVTLMYK
39UPyPqybHeQCeEdGdFKT8M7K9Rpm4hDU9FfkuNs+u5kNEfqmj62h0ROAvkZC3b56GiKYN70pZJt
tXoIdl0b29dh7t+36dgcJGSt1fPkGkVZxNrEI10elMy/TxKnOcjokiEhb/Kq93vIjChAsNzgF7+4
PBflw07XmvDQ+j8/DcvQ6fXwQKlKBpdHpnw+yjkfCTeBFbtcXJmHvnFr+yheVqUbJ3tM48Mb9o2A
YWJrOKgahLbATUfqfdjCj6oVP3UhkohZWxXfqqy9Q83G/8Nuv/c5cleIbpRwHmf9Z9NqKNN5+dcg
wTwyp+FxU+psqHVhdjxhbXuIndY5RFZTXOdagtqnoIeHYkxO5O6DHbIG7JH1ZQM+BvEy7/VgeynN
jXm6Kbz+wLfg3g1C88f7Cf4e5xFg3ZepVnNulbBPEAZL3QOyut28GGpKi52lIAkrBj2on/Oqav1y
kw9OdB/FlnVTqiOqKV2rpsvGtIKVokIBlYsDnj71fTzdpoqLbt1s7S/PP4f/G9hz8kw4P/r65tSG
LvR+DZjlECXpF/JfkLHtvncRKho9lI8TSjVIG6Pht65qekgO9rQyo+i0aNWiSH7Ius452r6JE2jl
6NeKW/DSdT1rV7Jz3dXiIMPLoa4ESTMNry9DnZ0MWwPdrflJg2C1peC9pvgWHnW6kXcjnew7V0Ew
TRtnZ9s7puIvChcXtrDCNEpOo/Zp3kVjGLPzCGhwVlAaItw7jN7wthjLoTuNpe4+TVpt02nYtfem
aS4by3eeK8f6MUKw/lUmxsLxgPEt5mC6UrB+/54oYCn0roGuQVF84fZFjYUp7Dddt+/Txq0eiriL
1mqXJBs5aUStc4sA/UZOyiGMLJRFS0ESQyEuV9R02MFBZYM/JC38oiF9TGMjPcxVma9KCzzupmrU
bB0J69AwpT2imjY9FHkqB+UhEdPnMwy/iwUOk2/pclCGPG7tLTpsyk3i49EN0b6ObsIofhmRELn1
Uc+97cVZpUfKUk3KCc1KwgFRtiu/RiuB3YsD5T3isQL990XX6ZyNznPZ6yh0jiXqjZR4KsyF5idI
3ipfXB3FE3EIlMfOr/w7haLzqbXycadN9etlHk1Odz2Uo76SY7rafHPR2GGh4AAw28ITp1MSlN9a
VAVXnq1j4z6ozlHDrhUqP/jKv8koA9QNhtJ8gV5S4BaEe6Oog8gIBZEPkZhjpUHLWWQWmrK+RGJu
su3kV0YRd5cWXXzXgZk7/96qlKL/SCX0vFyXwOMcrhl8aLTay+w4tRpSG9i+INnbf/GVpj+p6NfB
21aezNwa95WRIp4ksuJycLZxFaI4IGbTOGxWqECCLi6BEMhb6xC+77S2+7A5gEhXbGs/fvsbxIGR
bdsAnaYmcY39OOunLkOslE8mStcIro90dN3mJA/0S4/4K1rr1m9uLQlcqRs6ZGHUUrwXsKvzYDpZ
WMPptFL9IOYVZgu2laCGoZeSA4VVhts4vJYjl+FLagjf505OwD0bRarq4DXQl3AjrqJC1dfUyJsF
6NL0VwO4TCv8X07mRnQI2vbRSuGwDVo3Y8KuaTsUaZHbY5GorM5gnjS68ey5f1QDp77pA/fDuImM
zaGYi+9ZkBknXj5LFRGZL7LSUqCg66G2cJJR7DsvWu/757qMThF02XdVcSMn+6D1VjTi0q0MI8Nu
t3Hk6Eg5cTd7gsPj6IqzsFwfYyKtiClpevSKITruVZPOSu1oNiJjbfid3x6aM0nwiNghdDfsUjcq
xhaHSXS42E1vm1qJfkLyzxY8grsHRAqUbRdO0xUopP6UzlgLy5Q4odoCCuQV1ws+kT4EvKZn/b/U
wD+JEwDjsQ1HhRTswo21LeMzLxS/zDzQvDJ9jSKMVPqqu9OE+0nS6slN2aCKD2qpPcmx0mnQ963Q
A5GhnJiRL/t01ahoyOZ4rfJg2VDU56U7eqg8mOgL/nkCtiK7N9QA+6UeFbGFY7TNTh78zEKR2VK/
zYrS7PLAGUs0zPRmp4qDTJGhmbdcJ08vF3+4Rt5nnOp/YVCfefrFh5aB7vAegv0DDhpk6l/+fzW1
2oRDZgxf9T7PNtgwwqEW6wlNHORZGaa81iO1PdWRE1/LsUgsKobKYoI+QIOTlhGj8sNgl0TuASqt
s0962N8+cm2qY2u3n856PcU9VcyO72f/87xBxwoDo9Gt7FNaAIJRxKWwJrfFMgzMONnJPbQMUSSI
P4Ry9pJ8ubYtoP5/Sr6EAcRv3maKj8ig5uzdoihuceO6ygSSQx6o1xvLzDOMLQXY8CGdvfzWdgw0
qNXqe51MgmaYt/fwNPQr9EKzq9A1E/YFhrGIx97+mSDzzKf90046ZZGlY3xTajyS7bJBknJM85dg
4pGvhKO2lWE+Ol9gG+b3uGBVNJGNo+EZ2UuUFs1VqHRQDWQYC/2WwZ8OQ9xPT0b+K87m/GVI0V8w
UBnlC82tYRpgUgwBGUEeZicTGmaY1wBG1ZHtBH8DeTM1i4KN/BucQ9P7Urh9ft95eXVqeuuYIaKz
tqw4wgEq1Vb16Fi0NEr/LooFRjapIlj31dfILYwHQ42Naxue4qax4vrVdb4rrRN+/3Sh32nP/1y9
0e3fdSxgsqHboztgQSxdxUdAgqM+UAFmg6em4tnZE+os2fxkQozdNGFsTxsM0Lu+83eKjZp32Ff3
YRCY8JmJ5DidNadeXGLYNFTegYFdDYOZXU92zB4PXfQM2VekdR1/bq6N3hpPVWWXdwWSEEGdTic5
lBdjv+kVnDtkKCdM3Xuw6w7AoLjIgZyzb8L5UUbyMPr4W6Y+VZUeyO861uEtOXPjbIvOR0Y4BirJ
IjNc1mqb7i3ACM9jBCrBzaZHkHTBdRU78RIlO6sVcCiMLdF7wd6NH/H5Jy9/ylFbbE2z3qF9oyOQ
HGTb2JubW5Om1/lQJtC5zdSCnv0+EYozeYUjrpDJeWl/1wzfhj9Two/rg47mlJegPfp+VssZGdPo
dZHocZ0fY+kB+BaJCmp/WJXffaoDyPAyFk2oFDXmXo4UQjPnUjJo9aCiy4Zof+gKk1e2D09B7L+a
PPtvZdRh1WYW7mOm+9k9ts23tJ2UJ70Lx52qmriQW53yBEkp2tqUWpsBdOoJAk5+4lkd3zd8IGGi
4moTc6jCoUAcI652ciwrPcwLkUX047LfKcJHSimmfueluovv8nsszy45rsiWIdu+I2L1ENS08eq8
iQspXtyEfvkoYRQSOCHPsFGtFmPhgTSfSjZ7yDN8yLMKGGCNgvu5NmrmLaKl6O/VrKAMEcqD2gbW
bW6W9wLRezPVVoRUeJ/4h7r3F5/S4goR8TM7Tp19c5cI1VN5yMc6ObrTnQyoBlJ2prL8VHQ6Vqjz
kJnY2ZHrRC7SqaZG2VaEHl+mndvGB5448WlEpDwthvRORqWdZPQvIvE0ik/ykKHMskH/oGJ58eeY
WYas5Ut3mSV9eMjr6Wfj98ZjYpeYZhKVUWxgXz1/iOi5naMm0/XHBP+AS2YPKQpJczVDxwkHICuM
MUwRZ+0wzuczOQYPE9O7IQWg32Eo4lhueWMUOEhA+u9QlTifayY8xSxO84VDz/vaRRn7esy6dK+7
Pnw8JMmO3ZDNa4VW56nIygj9t7B9zC2slX3o6F/HPvoVs5/8YeUaX+dR+N1GMUIfEZuOpkYXGu9g
VCbTbp9VivvdDps/UP1yX3IPYzCz1LLHApbYynchI/3zAxXln9+rea4BoorNIw9VHqZMf4JXJbYf
5kPVOI9h66sL+eodyq5apkOc3sjy9ajAVC1VNb2Rr145m0XN26yqCT1vMXu5Vs7q1njd6UV5/3fX
Xy4IUaZaWnWtT7u8wt4kb0P8yH6nD9gdkHs2w4gZnotYbuwNe1MXdgdRNzyWtV8vA88eHk027R1g
V0XRsVVDRWTGNvFmdHC0lyGVQpwUA2PiIcmsHThA6au2OsytVjxbVrGs0DredhYefkEb2ldwf6qt
1ev2YzdbJ7kRnNo5xJsqah7iwbKumkBFZKONnUelN04RVKmrwArNK2OsbtSmyL9aCtD8iGXuAaky
fRd6Ou4Xhd0/4b/zJKvc76lZk7+lOtgGnFNdb3wuhlJB31F3DqYLLXmlpXCn4qLbYVTMmg6DN/eg
04I9GO3gftez+WTzo/yuGtUvJxztr0aZdQsPvYJnWGtQIm27fxwdSBiZp3cPaZxPq6qjSKEqLb60
VYhoSa70G4DB4dGvS3U7dma7twfTudKV0bvxXCe7MZRivHaGQRVONgXCUpABvQjt+W4snWMZW8oa
r4b5TgcWTAtw6E55XKSrOHLbL02NUVqu58MTDy7cvrNRe4kcVA2aclBenXl+4V9S/2ABcHDmyvll
4fFidkV4E9C0uaoG/jm9mae3UzFV93lZfcdvVPuqBaaKIYCGlBWGNs9aOizkOPK7iKOCbduMgaN+
DQPrKkzd8MvQ3Y78uK9nb4qvECqZYUo1Eb6rPa67FaLIVdL9mio3WKAdWD5GfhpsdEsx0N/Og4Mb
oDKBlXrwnAz20+DN3S8liTddZ5kbu4j1q4k9zbIwku6UYVm+MTq13zmgWXkgBuWmq8PyockQY01D
I/tuVXidlzUu1UWULp2kdHc0/p3zQYY23TjWIFa4khOaow0YEokcNYs5lUnnU09cbrRzjsjth9vI
ZDdqB8wIi/RaV/BFGAe1PvpqpN90dq7jrudmXwA84gnw/0k7r+W2kW0NPxGqkMMtc5JEJcvyDcoR
OYcG8PTnQ1NjajR7Zs+uc2EUOoKiCaB7rT8oZv7TCF/FFE7fc17My6HO1Xu9mvKdEpvuzlQC/ayE
GJIGlVN9awIs3+Yxuev+6nS1QA/eTDYdP72jZcDMVrTcAcIbDoSja5XXYpwdeBo+RnL1MR+MeZUi
6+tuwr7oj6prPVnJR1kSvg4pIo2ayxx/WycnkVcY+vRzZgATsCMX2UjVCJ66vmpu28w960ocPskq
G+H0hmTynTpXuV6NrioYZGSm6I+7TwacjGSALHr6SDwOJxhHjZtlM/Rr6HW3Rjq1d3artI9tiFZ3
mhDGwq0Ccxl0ZDCbGz9DnY4Xve41d5VhdI8oyb7r1o0gLTPvxUjw9ysJ02WeAMWrV26Nug/YNXmQ
xSwZ+f+zrHxF+Mg4+1oRnOPoADWXeKWsUoT1xVC99q1usrnRgQFUa9nKKqM8/vP7hDjDh/cJhBEX
lCepVW5O5O4/AHAqpOunIs71Z/KfJGM2PGvLg0BwyCbudl/NL3L8nbbQNt9Kc9u1NLfJnu38Wh/+
1POv42TPZp7z9xV+j4sSpd6KGmNgv0escuF3qLrY2Cg3PZhJ10awb66RhxFQ1FaJU6QI/tzQ2Cm7
ABkodt1MXXl1fggTCybDnHLjBi9uLcT+ZUkezCaytjwo6qVmhSIBgeh2y95zR6y+NFwPHRcOYOfd
OWPkHyIjvo/y2LuTVfJMiUjXdMGk8Mb4o4HoVr3Js2C8jb1mjVyZfg7mVSua3iXe6koF7CS3wG/G
6pH1A94vmf6tJs77FGnuz6nVw+da68VmzLGi0fzEukVlOgQxjI9PWQhvTTQK9lZrPThlVj4mZb5N
Mrt4sXMRn6yO2KAsDuAVeWpZ7aYesFMbJz1aKtrBLsruFtXdbEVMSgd/X9jc5sIqbtF8QqIHyGij
KHuWEriSZZBgt+M0fbX0AhuEpG/XRKbd567UUZgcs+9ZTwplKKCEAA2yd6lBJv0/9CB+WaxaHy0o
iDwavnstSQ09y27YA5frrFSzT7zLfkAU8X/q+mvXds05hVls7nynDtg6lRbRm9Q6i7TQDjGRkjWk
C+uzWiqbcLCy75qSvvXg06uHmXS2dmzSV01pYrGdJSzBZ8gvIfVumdbslZEFjj6DOY0UVxwvEDk/
7IJTNA6nQQ0QxG/IomBlDB+0QVozGYX+K9BwE0UW+VsNt3fRA4XF9AkhLRalyRPao9oKVwv1nEY4
9OZAx28sdMJ3QwuUZYz68OgPVoESc+HeEG5MN3GNJAD/Y4gyGCSUxyCzsdWxk+nGqEa4EXphoHGu
jJ+TgXdAOXjEzP36ZoB/sJD1pt+gUBwOdJsfXEM1vOumJpW1aOcnmDLmzNZab90S1H6zxPvFqz15
MfkKEVGoXwPkDtYYPoenNq5QvNcSxOMh6H3TUB4JVPt7pKrFcmoTD2SUpx+ato74sHr1khTZbWYn
9vcsTX/miqifnKoq/9vS1/rALHBNctiGicOv5qqWCd3tz0iQdkg0J+2K8Rm0jvdQm59co+PBi1zG
weo9GANpUr1mUVwubKXt7npRGfeDriGtQX0yJZjsiVUID2NplANyzPMTSxajxnpflK120R4R+733
JjdFLTkSm7Aeyoe0TjBqJdrxamTTfSRxuZ7UTq9+NXb5FZM990WB4rnMhJbtSf78avH0OioqApll
V45fQid/aFAMkl5fxxAw/iowjfFLf6oQiMe+mtC73NEXyaRuxFRg5TS/WeX2nwTXcBPppbW3U8ds
t1aBJnxlGfEWR3ZWlhDHyVW6WMpdgukoga1AS/cnJ84R2g3VQZxk2Q8KcQoGqyMrMWCJ++cG2cUu
bYbIjhi74v3iDs9IZp8lklBiD2G5p6e5SoE0cB+WTorEhCtWkC/VGxf99rWjzpshdL+RAImGH20E
c1UPrF+OWz3Evqt8RlDAWiZxrZ0nyOo8/zVicb+HRz6YMTmcb+4y3LYC81cd9Q+TMQZ3nemLnYMg
7V0DrWBRBHb+ua4jHDgc9N0U/IA/h4792vmmOEfVFD160GZl9eghL4d4AhI/86B8ZPdn6rV/MkO1
fYmKnWn42WevKO0jWeJ6KYuDMj7Cv7mLJzF+yWt0b2OregpEmx6FZvQrWR/kwR2guurJwGUz9yZt
oablxmxbluCs5E+Ax98frnWq0wp8fGtMgOcu1wZZBCkq1nCWHOTwm3E16Fl671W5t2a5ofKijPpt
FGfVKajGYp+wLDxkIBeOBjfozoi7Do2QTNuoQQ9lIp6y9ZjFw0OKQ9sSSffmOWkxjR80rfushk2y
yOLR+Kr7cw64LH7WZbMZEx+ZysnauhZY1IUx+osuCaJgoRYkYXyn/d4F0aPRT7ic94Ap9jJjNjTk
BfwuuVfnbFrhRgef59u9bCOjc2kzZlL87zaZk/vrOGwEUcgUuX5hD3gmFsx+4YU7icCEG2vgAx1C
zpo50m3gKBtTpPj7LvhFdo94re1Zxge/YCru0UqNXomFYD+qDMltigXsQUXaZpMhqfro1mSxsf3q
fsb2krvf+YEqu7qY9Fx5cLWp2LYsBg5DgFxSULHerPR0fC2q4Bh5aXvTqImxdYjkLQh8Br+AnGa5
afxSyva1ILn84nRJuULdfboznHLcTYaOHZyPaUqipOERpZRok4aNdjRqLULmtErXgL6SF0Okn9AB
6H6Cctl0iRl+HRN0O0rMVc4QI3jSVHmI02Zv3DuI+bEt1q1vjvjCkhm6gVS6jiRNwR5KcZzzk2Lm
K8gGEEFvZ6Y2DugbFNMChVb73Iv2tS694XPvjuPGyU1ijTMQq9XMldop3tOYiuoErylaqq0Zfe6K
GLgaP4+dLHpTfdM1gXiofRRDRZE86nMvD+/1XYb8HstvigTviHwq4ffcEt0t+QS+ihIy0hUkNUWY
qaMpQyz/N9hq7LC7Q3LqTlY5uYP2YRpuyRUYR/w9IFwEjrc1y4Yng5oqq0bruqfExsBBrXvxpQ3K
+5hfBxanyjpJkiLEOas8jkYffMPBDmJ/EJnP6nR7WRgoyXce1J+w3DJeylabsEnJMZWdi57Xd0tF
4U67tPJniTywb/95nW7/5d1nGwYBYh0Ev+apf2F4a2KCIm1XypPwcg1sk2Gg1z/1d6rIkkMjan8D
XbJ4wrWQ1JmeIRwOLjBouYmvfUd4jfsxuWVZQPeozJ9KTLqxNzXsa/dMRZFKTp1CcD1c+s5TWzOb
pMEoY3khauezEX2apseWiO/PutUOQ1ckX9qmN5dRG+dnE9O6XcG+YxcUWnwOYI0ubaUIviDuewxY
lMtBvXASoqDgNCZwE/r8JCitLHpygnihz9n5EMGrp0SQ/J2fILLtd2lMpo9t8zhQLs5/kZUBMvdx
owTjxEDDQLUN/oFA//Pqg/ANdowliSCD1O4qQcy+fEktfwHEDEdzqEFo2aMCu5CndUc6sp0Pl5bc
HL2lrBRpQyZyGvHoziyQpPZ0I3EuEg4jzz5gYj4UhbBG1CNa29xBlkIbqOt7FuC9++hoOE/lbt8d
NaVyTm1i9+sGaY1npEoC7Iz4wrPyhBiD9UMOypSIQU7cbVSDPb8c1CQBt2XoGs9Oij+tld7pehn+
6IRYu3rDXVIFxdIeAcPA7vvqtPb02dPaZgmXxXpQ0fldF0lk37T48u3gH6r7BMPtGwu4wAZrBeXg
hean0Ceghl9DfSJE5x3Bh8YbJZsEdik+fCNo+j994M2tyQ8EPB54jz5+FomHyq5Xvw0iEB5dBrFt
rX4PGiVSoEaqq0716DIonq80b5suV/J1RTypvk2KBADQtje9bJ0D7MSBpQ2+aparnYSBlPBUxh6L
XaKMjc9athmGYGfOMcjKwLbRqkbvEoNEXmox7zefy9RaCRX8pqJo9uey/9XMOPe2a4dNTTxl51qx
M1dXRlycAzP5nDmZjzwaXN2m0V+QMfRvZZU8yKKXpRsC7/HpQ73Z6PoSg6V6nY8PqNGPx3AWQCQD
Apl4PrseZF0S9OUuyU88odyefZv6mCcz4Dj1rZM2M1IdGzyt7uZYcPS2/ixb0Yq3TrX3GNRDs9ez
xHhJJm9Dks5+VAcnvK9D8ZjOJLDCbLydliU2zqu6sVY69IAKLFl3gvj7St61mjvmO2/EplsWZWtm
l3tfG7dW2f7CIYPNC0D9DWEcXL/mohJrNxX4zwe/+GGMjnJqvNG5kQvcEKtCR61uLmte3bXbieg8
LloEp1nOJKi7CTVGPa0JQVezVGOXGayQK0AhPg6zR2uK39dP7PqG3Moe5/5Wl3mvpn5KRxD+WQvH
NunCtSk/UZSVe5b+7koYvbqzJ4v/gCycFhlq5DdtEhbPShus5T5zzLtynxEfXopE7x7HISy3JZZD
G5ko9JMMEdfE9E4JX9lLHp8xkxg/gT57uqzbwXoh7G0o6oa1sXPI/E65QYKX7WXcVp+tNjljgNL9
7OMSv7DcehXJgPsm67K7yo/8vac0zTYKPPMhzVN94YJV+dHqGzNpfuVwHV6x2SEYXEAi/ONEUT7W
vG/KQS/Ei/d98qp1XlXIfTLlAPZlzhE5hFvnn1OOqcZGj7RgI1t7aJJVMX5zHRwI2Kv7/HcuoRK0
t2nkJKfOKiK01xrntcvqdZO22veswArE05LpPmWRBBDQdjdpJLznrO2fZI86i9iwRulzW6bVtnPz
aK+lXfXQzcE32cNBeKK0MGIueaat2llvpJ4PQoVMo4aZtsJJFh36xI6pdGwDFV4nfp5tHgw9rc7y
5VNQYkB5lr/bue1aao3gXen3ON/nh/jPb38Pqeu/vH1muA2ZH41E3V+1kAw00JVAHcanyTvUiia6
fZSBSfI8s1/1RWwfJTFCngUdbn8bE47TKm4wMRZt72+6HNkfyCnw8IlNHCtzcMmeq0+JkyCZzaNq
O5ptjPVfTlR4hhZLkHE8a9y0WJfmFYQ1NKubo82T9ZNjep9yN9HvZEkNBowB4qcEt9+zZuf+ged2
vQpyx3qFcf3DASh3X3qNcptM/bDIYJjdjp6Cx3gy3Idt30D+635YKNW+1kTWwC7040uMTccyqtNz
MgbitohhoUeuW9zWnuPvYk00+5rdacYecj12Vf846Op0wp/2izbp/eNY5foybnHssT2yCiXvuh+e
jfI1390u0WJlV/ntt7FGBy4zs5LvIzBWQvPqrxp3e66Xzos5mv4WOnC+tauyuw/t8gb7ev01zYyV
zCupLbpE2IqGZyeu7oUSxvthiOyjn8NFkQdenyAUsSVjnQlPaOZV9b+EzvuWDE1UeZ/DArPb1lDr
o+uM7R0pMV6lXTSuDWuoNnXim3c1T6el8KtZvx1EwQLWNqpNXeI8uL56ZwCD+4q/d70oyiJf+E6J
g/k0bgrVfQmtvP/muniIV6Ju1hjzxVu7VrUlTwDx4tl2hNl92H8PoMPXQSXCRWc89bnp/bJ65Z5N
8a4lO78aHRgLY6Iv21ZrsVIM3W1ith4Gh82ws13l4E8F1m8jLPa06Rcq6OqXKe+GTQ8ublP4HTvw
vL3TS/B7DaDDb10izi7J1p+knIjZON4y8EN3AxukPeADC5Qbth8d/qAF5uPUQ1tIEe4P43t5qCpV
OyoJEL65KlGUeonzsrUurUK7Ec4I/0CUnwe3PFd2Xj4Bq33Sai+9Q0RJfS4U7VMRzCrkcdncjFZ9
hggApD+LY7ZwP2O1y09qFDx48Lr3gZNFJkTswjwpxJ699RTa2auwiRqXnYqbx1xU8DBxS7aHtt6L
287Goy1Q8vzVVOJoVat4peledwNM0wX/jIqYZNCEHmcVmk1JGQZb/Gnf6mVjQhCTcM3cRZZRG/ui
OEWOLPj4TGYkv6vS+JnVSXM7Dtg/sHzCtVw0/SfV5UkNNDzbEiT5wXtX3Gdub9wMg7OzUjOMlghq
EdAzgaDPjeroi/t+cJxDOSXfyDHSQ6CQsPcidMku5QhF3MUIa3LhD3m/Loksf2IZgwWe4/Fam4u2
gTEfnqQdjJ6p3EReOS5F2yjIv9hGfrycOmbHNokVl4v8PrWYAT6krq4sQ3FbitA75M14rmYjBjdr
t+w+1zgA/SgEDrtq3H4TptWfpzYrl3rh1ps6ep1qgL4xOx08appfwnwUriOemyT0TpU/wR2uUmgV
SQeJJOaRjoSfv1MFRnslt/MZYfnynM9njqmdMx76R1klG/uiybZCGMFSFgE3ZbeKVn9LSAkXjWM9
1QkGlJjj1UtZdKJgIvKWfI2V3H5CW1g8ZB1Gc3OpLGBsRgF+i4M6KKdpPoAmeztLE6PHgc3+eq26
drv29WAUk9rg6r9HOnZzBMX7Cyds9zBUTbx3O9+DEjpku8jUghsRRc02rI3kllTiuDFKo7qb3NpZ
exnSHkIEZ483867Iigw/3Kk9hNz+OEcW7slAKXWjj+p0N1RtsfYBfzx0U4L0tCnUpzK9r2sL1IGL
9Te61vGuN+t6HwdeezdG+G7kXlq/6n5+o1bc6Wjs7zstb77EdYcnt2NkZ4O06w4glbrryy5ZVoUO
3c5yZotaZhOWMr8yRLV0HUP7arOx0NXa/umW2aPGGmLZEBU8C0NZIy5S/jIhlYU8C1+Dnk8owqQ4
WzkuFfXY3rrcSttEd8V2sMDKqI5LbMEO9RfVar7pdhb/wm0blCYCC9zMZ5vc86sTGuWy6rXmAbmX
blOlbXFyh/roxeQE/UBpzjCMumXekAmoimEZFnX6Uw3ZZnk5axLbNfMN9MLiOE2GdaODI1mFntA+
m2K8IQbikqj0NB7Zm0a1q69RaE1r4arVgTCl85A34ifcCh6UZO3ZETf2fdZ08dGIApT8sn68zbx5
+2JZ32KtDKBltONOw194awcskZAsuu9A6X73gMkttDwbH8bMFCDMa2zbMf18ITxBgoQe0bxwdqsi
u9dFU4ADaHaqE6R7Z/LsvTbFxYn/y2Q7qi3mjmblrSIxy1UNsbcb9Wg85SVw/CHy/CfLNJuzUw+H
BGaqMLCQqEj3BkOb3kQI8G3JIOMGZAHuCvguV9gJV3sJ/eoQNgcp4raIWtHadO6iQ9P0SVX7/EH1
C0KmrXW06j5dGmYv9l2nBevJ1fJXiBg/yboM58qD2lEY4Y9ofuZaGHCWvVIuI504LHYn9r6P+nE7
9En+EOjCI16Jn4SN8RkqxdpPhZRFpUbOc6WamNxryas71uUK60fvnM0HCPaYMcf8UH1b0TG30Bpt
NdVOuQ792jvLjp5nm1s3xhHyWoeyG/wWiwfLPIvsllqDfXYvc18mS21tG4Bq6MX0MipBuHaLMr9R
AgKA8ANZP/c4L3qx98VJDO8mMthfh83jZBi4Jk06grUeLPca71vP1W4w8TXwQw2RJWgRxffSRt/n
fTrelfMh2uVjlm/YHEe7kp3CyrQ7/QW5069GPQy/yM/h30LYMmC3XStptmhaHIUFsW8el7OPk5Ly
oDYV637gObJTRyVepZWtPdtx4Oz8RMkRacSEEDvyz2Bm0tXkNiy41HI8TT7okcyw8Gu3jQE9oKTY
uDjpnYqq63qUlLpHq3Dwyprrrgetcf/o0rg6cTUH+BerERQJm+bFbUSzyB0z+tQj6o4zqmWc8dpl
iwoWAjz3NjYmKAIQEsD3IAQpdPwop6i9EbXBFpAI1WNGnmkBKXvYyzotM2y8dlpIxYp7jo3I+Uku
ChcEDKgC9yEwWCVHuvpVVZTxAPJ0OpgKTJOFj3ZyNM6hiUoRLASTz0oTpa9CDQGsAweagcsuAfDw
ACq9RwDNsJfJ4OKACIbeCiMSkkEWndRyyPfRlHM/lKqyqpxJJ7Xn+Q+jIx4CO7iBGx2EiAMpBFiS
butrdXFPPA1KsoI1vaK10MZtVk1Qautnuxjjm4G4BqGQtn5OysK99RLzid+P/YS3mjrTwf9giDuz
WsyVClaxi1tVPQlgSRCXDXGFzV9bfpcFOwzVdeGIZOU49XROkMbCNKYdYCZg3HmpQ+1jq6cu2Iu5
i2xgt4BGioIGDDWliJOlauUsgGeNtMFzqlPXpW9nqVEma2QjLWS+BK7fss/llCcRv6tU7TdI5qOb
aCE5qahQu/Fb8W/kgZ+Bt8dy685AW+TGqm1eAFl831YKxkcFj0VWsM69Ng2Io/DN7K3acu5lXesW
Bz1ppl0RuzoCUzC7Ojy3NX9ADU7N0VSpxluyTsZZHUdriTN0cB/yqbcjLoI7ha1lpQcTbLRxDiHc
gWBd9ZZq8poGuemVOlyc2HztIfXdhP2P0Shma/Gx3HgugdsySpxD4zesxeYzLUE+51Ipy/LQOrdk
ecdNj935mrApKYoSJqRQ0lc/CZMvmAnMiihK+4nnvbZsYz94BIsSrc249u9slR9FlHxlc0UCvqsB
73cWr5a5KA/C00HVWh7RAXhtNOmDYx9ysVJEqp+N5iEyG4iNqo30is8XjCQCysmqV6eY0OMGhf2v
Ei3LiXiAmVjpKpoU414eqhBKIKutbqMF6ltd3XYdCRu92g9pbV76CU27JaFnn5LC8jZlPOPEHc08
tBGRFg8N6ycttJsH0eBPjAjuk+n0ay9Rlft5oe53jfZigFg9ESDwL0WrxDk0HkW8yfQyrtHaxQGj
RP5/iwRTSi62+O76cYFzgMBW2iHSLFpzuLdQ0liOXjptLc93j0mtfArjInkQMCTNrm6egnGsnwrQ
SKXRardloNRPniEwQ0KjmicsRVxY/K3WE5rxW//WKgBVQd3yb/PY/qFNU/wSZHG9j9SQjJAXJC82
bJm1KZoIv1xaYUSg3RmaJegVWrGZQOU2UR5V11QfeH8AY6F6cHp4i2FhL2w2mkdHmQAM9paxs4wm
xadStWFMJQ2CTaDH4IHbzxmhBPwrXHVFXJ/WUdW2ZcHrXcEIkRBLiH4nMNG1HIvFXbAttbJbX8Z2
gM542xPnmzuzwms2xQQyXrYmPbE/c5yqSxGYFi+scVA3snMuUvKbg4mc4XxdNUjydd0RGLuMHQZ/
5ZDQ3srORt/qqxoLsUtrajcd+hZZtbuMxeSJJxQpIfknJNiGLcmwJlvMeHaW4/V3PdL3myyaypOb
HEGfRE8KPuSaKp4Uzemfsnr4BIvKuynMfNhVmO4uFGMQd12LBF3Ue3CHlAi377mu1b5WE3pql6oe
sYJbk2Szr5bo3MbsmAGahwdXuOJO9s/rCANKe3Zvy/HmcnLBEi9yVsCn02MQQPyG9fY9Jzj1tSxD
7CAKw7rLfCveRYN7aNspO3dW8typSfACHxn/YlND8dobgpc6adsNsfZxI1sBDzRLcoTeQbYWZv2Y
NUV/DiLX+NR9baos2Olhoa5KgY1cnNn1qoG3um1ikpx4WiCD5JW4g6xjy/njNJ1PTWzf9OW7Du9O
zUwrN8lI+CCwHnxImJ9s/rxHzwTGO3jBJ4Nf272fFgdZUixh3sXB+CBL8ZQjgZqL77JU80dD344q
0q1V+Gmq0Q5yB3J0cta4nYyNDzJlFduKcTf66tvBVPaOIoK7azUL/vKQ+sGz7HStT81OW4cjmeIP
DUUQq4vKhy1w7Sy7EI9gr4OOmfh9Ob9nw2jVmvYMH34TiXZ8dSfbX00toGYstNUbVSfcBXZ65aL1
Av+9DpfR7IIiD/gqvZ2lhuVye+e8wx047bJV+32WFpm3HnoIJR8aZGfZKjoleNcK2Qf7FVtg+jfH
Xi+zNg3GmM0EcK+DVEyAZZzyA3Jhb4eYpcIhnQ/y7Npw7Xdt+NDvX3S5Tj8BiE8Wcv7rOFm89rle
6V90+TDVdezffsq/vdr1E1y7fJi+CWZg3ofmD1e6TnP9MB+muXb5376Pv53mn68kh8lPqfVjtenC
6OH6J8j6a/FvL/G3Xa4NH76I/32q65/xYarrF/Y/Xe3DJ/ifxv7z9/K3U/3zJ0XeoWZ1aBRLBEJY
2kXzbSgP/1B+10QqilF56r6NupQ7E/tBOculfBnwbth/vIKslFO9HyVr/2P/61WvfVTyztP62vJ+
pv/v9dnMsPUWZszq/HrFy6yX61yv+772/3vdyxXf/yXy6i0cCKsS/eZ61eun+lB3LX78oH87RDa8
++jXKWRLOv+Xf6iTDf+i7l90+d+nAlPfrUYcfhZmPDa33RA66xpE/FIWw36WDDDzBuQOrWC0MNqs
XH+luE2hb9MGU7+m9lhRzs2y4zAGYOIAr5wgqdfYG+PZtJLNAfaWZurdgPmFQSer+slLj5XHKrDU
S32rj4azMkkqLeH9LUkzAL2c7douZm7S1026ucHZQ9JTnlrDlCjLq8eb7rwNvFZdreB834hROW7S
r37UKHsTyedlnmXJlpwU8Sg1Kx5AZe7MKm9vEVvKHxSiLyfLa8+yTfaquHM3nl0PK2jh+YPspidY
iYUEWw6yi+6rLJFylqbMKjukZQGGy4y1xXWif3l13e3PjqX7BFH/w5W9EeUl3f8W5AYRuNwVNxNI
rHFho/1xI8uYTYbLIfXemq8N5u8utqnQpRjoUoi3YXKsPMh+3u9ZrCoJN4UJeVcrYbQYdUwWQJ7K
A1FCREqv5XedEte9AX05bt+NAXn6R/d3tYgrpu5yMLAZVho0/LF+s297LXJu5VmKd0Xf593Nh3oW
RNGK9Sm/oQ8DhjY89UmAWsMfc8ge8lCyvUUFyu631zp5FqZOv4MG+fNDvZykbNxjXU72QTbKKicV
m0wdxb4Cbw9mkjwhRk4WX5GzzO3au9TLRlkvz64H4HX2URYnKYAnT12SKX4dv42Vw3AF91eRUbd4
nmXDBghAv4ziSfcW6Os150WlESTB1EjhVwuEmrCdPWxir2jPIlDbc62VzsHp3SdZda1HfuvJylqX
vQZd5SEDjryxsaRdjvNIWXe5hpzpWimv4zrBeLmObFDL6XNW1M1W0nTlGTJP92983Q/UXUT4vHJx
abucS86uZO8iCwvaoV156HKG5HAPamsYKbrmVdYclEqxOfcVtf7TeasZNc7Zc3e/rfvh2Gq6vQga
vLib2HjjTidK57lEN2BHXw9G2SDWSTRfVr3r8pF5LduD2IWO/a6rofhCDpdEbOQLFhE6/xinEbM2
DYjSTerax3AGReAQqX7JCtSBZieNa4/Q1jREg0W21PcfQD9JBvh8Iyud2S0U/qtFAGRV/MYGoWl0
xFWbzNEcAeROeYjIoiJciSyePCDInuEr1/YX0bxS6knP/VqyYZd+QC3EGtWTBum4srmfFQo2UVvH
qxCp93AJUjAHDpJhwex79X0pxvpe1mlzXQepG8shYrQbWZbNH+YZ1Piu6fxg39uNOPWq1Z88QYZ4
IcsxKvRHV78tumLIV5cGgk/gAQan+xZibkPiXu/RXw7K1XWGLo/f5vpQF87z+frth2pbjZStog/3
3W+X0HfvlTcX0dqflsQQtHdvmMtrhxTg8dJHlt+NvLxkhB+pywDQ0xKGH/q4ChnTLI1eBLywbT6b
yslD+vtslKZy17Js7kVyGfGhXhbZQfdbkP+fG9G504LAJ6wpXL4XmRkpN9dD7jdvRTNoFx0wkZNs
lPWXsT1snGUw1dP6Ooyour/qy0pbXtRuTQiH0KAEYoCmEUWAgLVqrTjNqzF2WXBoc0ec8jhnYxo1
1T6e0mqfGKmrPgiL2IE6uPlS9qnnjolkJIweyOiOrBtxyFtZ5YZ6sWQxKpAHaTQ1W3q6jV7x4Ew7
XnPaHWRW/U6eZfiA6lPU3VzrdazbTpluoV1EV08FVLvQhtLaOnxsKH5UXg+E9fhLQH2vIsWbMwNz
c2R6SFX+vpqsa+ZLDoVCSoarXT9AWOfNqW/My9Xe1edpBToGXzwx6fspjaotcWr10esyhCoV3/6h
Y+cRdpn45ra5WNaQ+s/+776R4Uwf+grnc81l0go95UAjBdA1iKOlXkM4KQ92BnpN4tJc2RERSZAO
b3UFxKpiqHDYmUdcBst5RDgH9arQXTRzS42OmbaSM9pDuJNdPg6Z54ZaG6H6zgjZWljVKtUdZ7Dv
wKzna7dBaJj/OvuHHcIT0ZLqa2jH6HpYTXpX1Qnev5gZbix4Lk+yr5Rr+XNftZ8s0jRAHxS9VhaO
xitJcgYaXA8gwyQUZxixaqCrJlsl20C2Oi5AB9kqxxYdeUjVM0yvXvrMszTJky/q2eWAeD0R+Ar8
1LUoW6vZiUq2ZgWuMrUJoKnRUPn1uoXppxB1SKbeybNrw7UunFtBcGhbO4atIPvJg0CN+dIAd+PH
RIZvEoIk6nWAvMSHmeQlRtROUIRmYtn5eu10/lCgr5qbCliT4Zjl2h6B40X2EL/Cg8IORn0N+AJI
FkZIDYtOe60sDZBVOT6OhYCfp2BDX/WB9urkqkPyU/VvgnRSMUDkBzsPl7PmbV7vB+K9/25Wf9DR
xlAU/H1YPO4t4Vpbze9hZoPPWqAf1p8iPQpewnLaBxXR/taNp6eiKpbDLIwGf6641Ttso4K5F6RF
1s42HjOy1Uv0ij+FKWWrnBJWnjjJ1shU302ZjzmJYuZw2+IHKYWUDINXgKB3ugcVwfF954b2BrMr
+5MyRbfyPXztkQL83JeRY23CxkJ02USdSizqyaq2cp08xZFxNJ18+WGtDKmSFfikqsbRit9a3+pk
S9TU71rGgdfP4rJUJ+GzM4rmMZntG/+Pti9bbpRptn0iIoBivBVolizLcttu3xA9fcxzMRRPv1cl
/ozb3f+/z4k454agMrMKtVsCKnPlWizLwKJjtAeuDspw9z5EUTQ802Eq7D2ao6uzpUDPDguVu1Zz
4gc6uAB4VCmweDQCt4V+rg1+ZL0BAZhc5OM274YeN1lMmPD7f7DzjHtSf2tbgooOIjFcPVS8s88U
IvRguLOcabtM0K0p3eEOiq56mhCopelx0KfPMfN1p/RSlWU0L8JA73iJBAqf9ClswPAh2x6YK4ql
A1DTmQ9s07Ax5PKT4lTeCFWEm5L5agJu17Jrh5sIG92LBwjfkm0E4vYEVNRPV/K9kqkuDVAF5erZ
lqYB6PRN2lh4i5TDCpu+B2a+kI/CjQR9pG6Olh2uBsZB5MFXcIcMRzcMh6MIRqDQ6ZQOuL0rCnQt
3gM+R9XvHoqhYVDysF7RGFRn8Vo3p35ec4nJy0QE3jKb1jUb8fY55iVoXOX2ozo04fZTiNWqeKKG
7pfIbKCk0rnGwemVGNjBScUpHZYx+SmS3Daost4iaWwtkbOLQlGQEJ4WgmeEgmgNOlsuCW0ChXl/
vRpFYo8agXUQyERVb8eLDYJBPxm1dE3D3o1g69l46Z3JXg3goNh8cgRD9jNCvWX/2V6Oh6jKtWNT
NJkFORUsMjo3XVTDXaiHHOCk3N642FleQWrfrIJmGvY0pEPaOQ+q0ScnGtVJol07c/QLCAhdSjly
jTC8ojFzmVKDhePcdeYuEO0Ue27HwTLg5t80tH/HHjheJvxEdJD90XR54dGIhk0b58Ap1Y0HeM9w
bWw1uqERALjK4EYHllgcCCIzOGTS5rQAqk6TAnEXOUS1vrsUoX6oDfdtgt4DwmBCaJBMaEXL1/bU
gzZWxgN7W5z60v5niUdrIOBdFtTtZEDd18IL+0jsaDjxqgMYzYo9GipOxh6K6ilPs7ergRWpRvrS
svcs4ylQNyVD0saRumXgEk3wL0tCHxTrUCyTtrg0ASJexsaeoVEOXP0ICGQARdGQDiy2EuBoytD/
5FiG0G4xNpFpASP4xDQHOjmChZBKcVBsGsFjbwL46POhnTaowoO63omjqxo7q0RU+R9emmtAkodi
M+aEN5qP5v7P8ykiAjntHLFc4f365FzWACgYXL4Aobug+t+YETi80gYSeisLzTtnR+FrdGaEIBIw
hx8NT8JDIjHWK4rurNj2RMTGezpwsKaeq6AFrT0X94WFJo88CfItfSZQTEOSwWxO88hBGa1VzHGV
0p/j3UufLv+LN0NK7MPcTs4d5J+uUFNzh1p1iA6nDK03adUcABcEtxQAsA9j5GWxLPhLS6km7sEa
i3/INQc1QbfOaideL3PCocxWog/f1iEHyIz/P66zXHv83z9P10+qx0wwlNWZyU5lq2/7RDf3PGB4
38r6np1EjWXw6pWxU2ax5DCiBRiykOxEpoG8cwyF12jKWWvcRS+JnEKRtDYNlRHqEX4dgvCJp7VY
k5Hc8xUpfEQT0hrNV80qduL07S5dCeB8VpXBxA6aGGuo38WGh6SGcYjr3AR0G/d8HuKRB4kJjF26
v5MfuRzhrKua893be00wxntk+ZQ7/EDCi9NlzmYsOQPX8b82VTqgf4fOnEaf7QWYdyCWLEMgS/7S
62a1p/lkogkavj4+vimgRZHzyTH0uXOydKFsknxEP8dQnYCVqE+TZlanvw3JQSECrNZWM6G19n+P
pZWyOPxmW2BEa6xbpTDFozMDoJX5rJC2KlMg/vfu/e9x0INVgApGMtPJ1p+4sWioA8arFDEAs/I9
jkx0aKI+/CDDnQFakAUMtG15eNbsEM1nqC8bRg6M82gwAJiTG5PmIO/Sg8Be2qOhWaP1HhxJCgDM
U/msa0jCIwsEwlEZjDf6eY0J7zT3iR3dQjQrPeOQ4mdr4D0GChdWDr23bVnZD21gQU1yGaI5ZN+H
IDTZKq07e0OQlV0TyzBPoAgf7yfQpJiCdUeQoIn7wMChjRWwYNex7tt9hZvXmFjpaXLeJtAsOjgs
m6fSiOaPZpqsbUBp/MqpM+Q6O7EttZhdKzRarbsKeTLDNCGpJ22BYnCvKq12DiGHwAIrMLMVh0oX
v7rQ1A5IDbMrSE0PahKpZ63jTuyVzwK9YlcuXaLjylmzxh1nthtDSDsXh1TR/5kjDTRrAZ1ulB5d
c/kwWQiu7wSwmAoY9iPZM+5yr4bEx3Zeavkw5KYPmNjZ/EGW5cpnzU3tfZHoIQgTsLFjcmfpxEq/
A9QffVsKtvSrxaiJCbhb2i9SODDfiARp/RyzLLE4FtuyDNR+ktWE3ym07scnpNCe0VCpPPJSmNuy
M6odz5vsEUx+33UAH3/8HjDGELxoQqRlJLHGKFT0yTAQeREZoBpZzLfq/OPQkEMKJi8FL0Pyfppb
WoCnc2CsvaEz2TlPgQcaA+cF+FYtOIQa6NLRxAOWr6ZSBNI0iXFGbpedKboduZ82bDiW/J+sNI1D
BIqnIzpJ8V9VK9CpRGdo2YBEDFbomI9HpITIK2QIndGhadEkNXs+j62Ys4PV/4CkmYW+aBlHy9EY
SaQOrdD1IREh6NrDtM/RBo0Dm7RI2Y01EvYTniNeb9aF80+WGfkRaOAKqc84z48tEFFeageaR5Na
J3PXcdfFeLcqbMU4Q6sZXeuDQAegVEiXQ7BGiYsbBR1EyN03r6n2zXWCNMAZDXjP2HWWL12eTCut
jIPnrgMcSetL8RzUsblyeVs8BzZkB8sydKGi0CorxUTPbsfQ0YSygXvQoE4792kbSRLMQ42oHsBW
82G4eKmv7v90bpaFsWcP2JJz2f3JOsBjWBNreFdw7bMl2U5QPgOKXaBmeBzCek22EZDLyZ/dckre
l9q6kSsYaOhau5rerJ1GqXagT3HWKdp2v+pp8tSixeCq9rV+GfI6W5G9yHvDz1XAyF0J6kX7M17N
tJdgqvkBf4AWSiV5+hXdbe2qDd3gDljA6aFS+JXsoZ7XmywwTCTGcJG45ZvOAJyIg2fzOX5lUTL+
HKYQcgW4rV37ik87qJ/UO9XIwwdsB4GhtwrrZ/yqc/CfUCTozcTVSkAL8/ZmDb5JdD5B09EHhUWG
Hqh3+XkyotUgWwthZ2eg8exLUSuKp4QmnmbvZ2GBVCnZ4vezxTufJWN57gqQY8WhdY3w9rrHd5Hd
0QFN7MadmQRQbYRy4OqTg4YiCa5VlTt7il0iwPOOTJgJzGmfhQ8g9ytuWpMl60AF7L9s0TiWKFXl
mb2d/eBj4k2GGF9DqIutpyb9GNHKEsl/jSCeqCyJvTyOoCYaKmj4KEC1uQW7TY5fkaJGl0BuONrI
tX1TBSfYLKIc0ebEltsQ8gch+huU2Dy64AztfFc6yOtmDn40WXMWStWgKUTuaT5Mk2ujBjwe2+bM
pdSu3iPhy2q3ehAAJu4HR9E341QpT8hgzREMTT+rXIB4yErQElWgPqxJvnVIxX1D6Vk7glmXP4BH
UdyB+3zHCnxsTy1FuTGFPvgUSwemZt9AYacdaVR38YSeyn4HPvf2HptLr58alCUDiLmRUC5vkYcr
GbIjU8vFF1svfGqBBj0qtsOQU/Gpy9nRbW3lWJZ6RoOil0Var9ziQIg1WPdLC50yoMWlQ2Sp6kEx
5QFY8xx3EZwCW2voaCnovue4N6JSID0ULnva/9NpEUIEskE7LPpeazFeY3m/BtmXiRpOZmJbj8aF
4tcU8GKzSHpOwN1C3a+GVqCwd2T/rPpJIUXCxmMmImM1gYXDp0ByLEvRWZi22+R9qU9hqXNRXC1v
4y0oV/TE57npc24V92aVYaNppMm20Xnmt3qMnaaaoXG+U6EzajTfhyp3N3qvTpAisKFALWWrycbd
fvJGZWyv5PiPNlXORYcfWlOXGJqSNe3gdWLUfCo8LgTRc9nyQx0zgnrRJhiGL1S1nN0zd/Sf53N5
02CQpJs5p7uyszZ92X1xYh/klytTH7PzIPo+WqcKWj3t4o9hKruMiwEZuqznWxq9h3LZi9zIw7ud
VqQR2SniPZ7shhRIeo+nS1Ko+2rVIGCqJGs1HcoqsNZt30yrxUZnkj/zrJcuaGwpxnTAS4h+/bd5
3BnQFESRQ1qH53FI7XVZpx9jlhU5iNe2qEb9hPKBdahr827+e9AQrFdoi8YfYPkXoco2h5HJKWxU
Ad6nzkPyfLIh4/stCJt6pemDum457mzELlC17CcA9f0lBLQYGFZtRRwEbVjnJ8MATyhF0SQ77MG+
IKnM/5zE2/T8VirRYg1K30aBdrcqFdCQgjzzKq2s8UzjEPI4m16glEg2RcZ8DETX9Rp3K3ueTW7k
hDVUFpF/A/aagXgo+WWg8rZXCsHu6TDx3vbtoQ3Xi61Bex1KiGq4ygvVwLYYUu2DFA6jA7LV4Ftt
kPMuxgAMjlJnPLJSBjHqVwr4YO56bQM629wj27IGcnLAPbW2Pa9BDqvQ3LMe4lVTXqp7vx5QQNlm
mozhswPvHD9Qeu33y+K1i59BZXT48rn6DgxKoISRQq4gNWyuTC/RZ20bl7aAwCvEIZurDCATBdAh
sT+aKFROBFjZnCf+vtay/O9riZK/uHGiHRw9WtmW2T7QIdFKKN5rQfema8NLkCLpk2vsOzXjD32f
u/d9HskcFbRkhhD6qoGK6HmMxBVq8YX2Fm2jHee+xFbmc/RyPZqhyvXJJozRvR+xPo26SnuO8+h5
TGP7Og543atTFu1pSK077mQf0YXWnqmHJ0/c8JpoRxpQUARmevQyGo+x7PshO6KDbdoDNdWYaAbz
Okjn+VqLXw7NoBh0IL9dallKXspGEhey2/gwGi+ja9Cgz0+uoaLz6jTgMrkrK1tqUGxCNQLIAjj9
+yjv75opE0cy0aECq9MWetg6yBwRhswjuOQTxKkmwAOpYteHejQSG0rCkN3e0VYipUccndIBHI6B
zzVNW9E2hWy0LaGzxbbM+GSjBQxU/VaqU3brCA2ggAyxYeYGm0nD0Cxq7xs1gzKDpBNDu+sbYVgp
mrVp6qDI7CEuuFHQP7lpZIF0Sqt8gzaDdFPLauriFaH+Y9SAoEFJL/bQp2SvP8HkaUjeCiXH2bvA
5AlOjyptNM/95JiXkt50wjcZ2obIbqGLCJpGT1MFpq5AA6O/02vmU9DprxBkKi7k7Li+Akme/ljn
jfsg9GhL5iiHEB8b0Ic76rH1NJZquy/UKvXJa4atsg7dBHU0eYEA2sfzBeYlR/vTBVBM/HCB2Gmd
DahMgXpFmws/mVHqYYi0Cw1zE4A+oelelvYHEHg6py4Qsd+acfy9RiPHpIP/FEJwxmbQSwukFmX6
ZVSaKwUAQGmD7CJkl2Um5AGj77WGTbAbGC/ZlJsbiLvga2WCtT4bc/DDSMxKL8Euy4FsBYRXQG9b
bBe7GzfDpgZQEnkuiIN9mkpDhcCUci76dKEX9b6weEhifJnMLmyqVSf1KehglR0SVXTaJIBgcXlY
3GQTUxj504BEEDk+LzGvUzUoFCML7TO9AY/i+2Ho+vbQV4AuvZtCoJFObATRnv/vKVoO+6n9EFPy
eNym3P3eh2N5B65k/dwoGxqAGhoyz5ZUbiZ7nW/JThY643LOkLb6Ge82izmEoCQ47VBk/W3RD+st
9t8WDSGI1Rdt7Niejs4puaegDYgZONZ2HNPXeYtChRN5+LT/QKPwC0S/gKeVTuDL9E2cjMgW/x5r
y9XqKH6dd0DknfczfT34ADQ5x4TlNVI6RXNrMzTwqcqEZpS8tsEjXNuPwkJnOghr/oGEnfNFw/0T
OTwtOE1J0xx1BiAk9IvYDX/zYRUpXP2p8AvpfMk5Zq2/zQk0JTi1YQxp7rQUa20QnshL7IqR0X7l
uD+vepC4XJq2B52HGmL3FeXTa2uD+wF8kcLLWnA52oMofVRUkgugx+PecoSy1e22vDqaW2Pngz4s
5oJuWZKHiXi4H/tWf/k0SeONArZVo7zyBrwHjtDtvTG4IofqBF4g0R/U2JvULNhT2ox3mXCyHylL
0UmJt7cH8Gs26DFFRKSo7KkZ+jvKn/0t4n2N/xiBJjbHK9AF7Dtd+gW8FPk9AR26tYrq1pMp2gYN
YNEjASrKSLUOIzi2ZphDXjFAPaGGsWEj2Ks68O1uK1b0XlkaUNuWSIikiOdFaT73aVEBtCQtShgK
NHba86KdJrp1AtESQIvxmqLaw32o1sUJ2gbYgUCcbB6SSD3xxmowIXcChhX5ukN2aWoStTjREu/r
kAmCnp6dKBr+zKDvtwB6ROMVSD7C02Tp6aWVQnpdFBU/ugiIKe66r2JSAz/DRmuOMLnaryKAdFwg
7TZWm6CB6j2fCjqA9lJWmQYHZOQE5U8XowkebMhcKti60GwUbeqVDs4H+UAOLb8cJ6TXRJ5f8gpc
oqRr3tXJCEDVn47GUrCXkI4QGbV5Rtq7+BZLR5hUxkln4CE+j0hV5WWrtre3/M7A7HwzokBNend+
0Av1G0+foRSa/0CmT/ViV0x3GvBNJzSwgyLsLaDo43WTKcDzKYmzFbzbmCq3j5YITNtHuiTdFCBS
BMoIGvPkjhXdPsb494B+CHqVGVrv9pmOJnb6lwFmvWZA/z93I5g+Fju4cdZGlkbPf4m3pF2P3RLI
xhZcZCXoPbK0wa9U5iRprDphs0LZ2ISgHXIXbqWNK8PKOSRja/bcovLScCQhkRy4i5quWhHLJnhW
QGmlgO+QhoZl/PdJtWYAnFeIM5JUJehv5UEBTyXghdDP4NO/NulIIFMGRZgBsCfVWguwG1eaU5+S
VohrJA/FaK7bqgS7uxzRAYB/I27x0iktbt6plw61YhqB0hF8HED2QRI5PC6mZGzy49CrX8lEB6tz
y72j6nye2cZNtC8a8xckerojuD8hY9SNaQ9x0LLzQIRuosY0VMi3SyN5KJLO5nAaG2H+q8hUFXiZ
dDxhy6St66kfVoS11AZ03+C9HB4aUwyd0QEsaeAtSE+LGfS9AHBWXfc2oWkhsV1P6iXVbUgZKdy1
cU9WdPzluiZYizp0/CRl4rHtI+RRTfeqq8ByRWMF9lBLU47knAZVRUMlhNbJ64D+aQfR6sAjr4NH
zdkS9jd0FotHE1zQN8gBlE3TdF7ZKJd6ALcYRZYmurNrUah7Wkdv8NNpzUGsyau33XDQ0O8KNkx8
IuA4kvtErw60LEUACQnCPqV+oFFcgIgSW876RKshZ9WBxL4WoNGyoDdqQA/P1Hpsw6ZI/xKgmRUF
jxg0UVAi3Q34Iu8ZaHTP6MrGrbkJq8ca5BgrdYAyW4k/WoCETwi5oNZXw2TcdWEBwIXMqWI7rXlx
HNVgxcMw18uIrYBmSM94KIGvpTLQbKMYtp/wRPOyIP8tMLIhAhDU+UYtaqgAyxKcIktwgSzNZcgB
uf3I78hETqsFgY3qGsOGIshhdSByovlkWxbRzA4Y3by7I7vaKgMkaaCZhX597dR0dbGrouAaTIoB
6i+itApzHURWGjhSpyD5keNZDnIV6YlaF6fQgkk3FrSDV2QEdzPC6XQOBXVlse46lKUgT+277nNU
cnFZUgBCMdAWEMTKjhIH5IhbY4QQdtv4uMGye3Jkeouad6k9gyAjO9hlWeDG5+pbI+/cu4pD1yA3
YwgqBNPkqY2dPPPBKVf2lAffaqe+GwYk5Ffj9Fphw4e/asnRQdLXv1IjfzKHtHjtFPzXon9ZfMF+
IPejImuvXV8iIWCY2tmJxmknQrs71Ko7QJVX/+PK5Wh8vLIpr6xE1V0lSuRZyuwVRfuPV+679Cmp
ctVLCqO/THGxAYkZ2LgnQ9kapVC+sQHfc7dLdZBhN84aFP/uCT3//QF1dG3LhkS9T0Fo5tltXb2Y
bfcsQduY/w+ojVDpnNJviqaoz2Fvp76OH/19mAXKFv3bySFOk/Y88mRam+5UPtpRAMLoyNC+Q0jj
7WNo+BhKEIbfO4Yk4KePISb3j48RG07528do8GJzZnhP9roRv+d6gHwFihD5I6hgyyvjuK3IkeGq
OADLV9iiuCMT3rZa321Zt6UhTY8mYJVoyNk4T0dft916cioaA9BjDlJkezJiv2eRCYF4Lb9iqwVg
Ajdv0BMwb30okzAQQTqSrQlDifqVXFcgOb4BYZRfreBtOiTBUE+MTWQTjE49ddx4O7TyLAX83VJ6
oEvlyIr7CbmVjCFxKj0g54Fqj6buVbBU+qTrYGjILqAEMp3ABgsOJfUHmaEuCqkYGUU6NRRVTEKc
qlq94r0l8OKqAh+mGIzm1EuWFTrovO/xfgwy6Bj0j/vFAWkERKvv0WJs1iUPdpDr7DyG/NmeindZ
Cu4rMEw4IEMFzpq84Lx291T4y/UJcrwO6GWtIFjPwIFpiKJVEAzOtoy1hvkk565JIzQVnC1JvJNY
PJ2RVweL24pLb82BnekGDtV1kIRdpog96sRSK0fCUh+JwpZ8crT4ZKT6Hvn7PAgMz5EVaxgayQAL
CwZTrFMODiV6BZzfBsk4xhV0QuTLIpXK6TBHG5yhyxel+eXgCkWsRYW33yGydomhMIAUYvEKYJdf
ZW76LOKmQqsf7MRNm8YumCzqbLY7QjKMOYF4lfYlXtONX3h9G3APQ+5llIztdOCpjm6RoYuRboNt
8YYyLrf5BLAD7RaLLI/uQg0PLs4HdFoIe3xx3SD0R5brB6ru2OX9NIn2+VPUYCeytnjIsIO/KvhP
65iFwoUT24bvFBEKnFKYdWDteK0F/kuprNHr2LNReW1kin3NDJXdwLKzVvC8gWaK2Z2UDPs1UqrR
Mw2vc3qEJiKpYwPZlwLQ9Kg9kpdn5kGAtuIhDCOD1iBzD2nRU5RjDVqSIQ8GPFKar/KoTKFg1UW3
StQ16HcAVKpZHN1KEPeDrMXxphHss17NemgaBoG9qQ3rzZtiW01TyfS3+TKCnDYa7NYmNGnQO9DY
vJL/lHYmMLdLoz7hn9LOnOWqGTUn8k6yMk5eVMcRHIHffPHSr4mGka1/nPu3YPqt4a6WnoZjEduj
V1iu8qiE4o8zMepvtuH97FOckkDLfWybcdsWKTtGowPSHfmlBQ7iQVSjuJk9Z8eqExlUDfHlbED3
zbB7+WCnL3Pwb/yQgAt06svBUteVZSNBBBKT49RG+lHo3PIhCc9WZFscfxsil6DXK5q3uFkxWT6P
oJD9yaHJ9TM8cX3uMEh8KVp0oUNeZo/oX7WBePzXRGfgdXM9cMpn65L0MslYJS1oUywHFGi/R8cR
wO6Z9X0xMxHGyxVyu3y7gm0CuyVZ41xPD6NsTTOWYEvJb+GQ7xUFLJvoXkpWdT4mGw6VT2jJOfqe
T2p9p8pKrxLl7lHtADGQlV48aduHFjknyCzU0G2VEeTIW2OvoYdsnoT24s5vIW4mtCm4gxwpXymZ
W33lFcqRpp5Hxzzoq2fokc32RkClCIJExrpOm/prhXdVTSvLB1YEYCvKBZDG0t7L6eiACpfpNSRX
b6HVPUHkovShvZfeBhXpFjoj2yBtQtro7P9NnFIivVCo4Joex0jzXDaBbl/e0czt1Av+YuiROAoV
mGWyplmueeOAO0oVMehXrLsJJNguRHgUEORtmjbRtiR0MdnsztRK9SHNx/Q+bvWfZKYoJ3bUbWEY
4kVGqa69ZTnwMKVi3PCuWRw1EzcB1OPNG9nKKPJHNDlemcnMWwKhZt8G6npLETTBEEh3SgHYG9nk
hN4Ce+ucB3D0MAaIL12DtTt6Bly62Qd9o68jmfqyYTe5+dFeYlv0KuP/Zh+mDOqzdbCKxqi7S4vB
2aR6X67LIsq/gMaQ7aBL6XpRwPMvQ9SgadkO7ZXiYphMAZISFegxKVhj4PPp8+GOnGmVTA8pSMhC
vDoN0Nny87DUH/VuiK+DzYddn1qOijScxQ8VHpbZatDCYG+wrWa2bf+THEoJuqtjro/8MIdDtg96
MxChAnqqBgvLVI13Rlx2z9y3RmN4VpWWQ3BqzFY0DKtOMkwqkIGVXqiSVhBXQCsLDfMRCmahOdxQ
mXavTmedyYy/LhiKQoDcq7TBkg5U0HIIwezIa2viNTAE36QZ9nfL4xbZkUysYmRIoAXw4TFMT9vl
4RuMa9nU+yGAfBEpsMA5QeZlflbTRB056BhkSCcD7O7YQ2rDppdVtrwb+UM8BRveReGFTJ3qQO84
an6Sj0zLpMX2+yQ+TvVR64afFP9/OynugBYD2wM+Wtc6yJPa48VNQkA9qnZg9XfRhEclwdvmrQh4
+VikwT+afOuq7SZeOXiZPINOkM1D6/cheZdgZKza8zIcUnScaVlY+66yDwzZWTwyZ7rHKKQ+4/6v
I2YXxWrIrPoBkBDdM/NIvzq6JjaQlW5OIILrD0MLsRzXdtoL8svMVwCY+DLVENIQZd18d+po32rA
265KwLnBTwCh0Jx9h/JO9GLptu6lKLfNS/aKpH20i7clhwmApW4w35ZES/kpxHc35u3wopR6D2pG
nAn04K2gczC8FC2uSWeDtP01rmQTaGJdEJZ6I8+jDWmDBUirnC0bFBc1iJPXNGy6BkLhUOQkpTDS
DKty3T6/20lazEICAw/jNMG74NkpIBu8wokR4PmzglTHfPLR9V9iVAB+Dv0Us03Ysc6PJjvYx64r
XmzIWXdDWT21WpmcMzBEr0boerxQWBynyh4cwdDZNOxVpffuLkn1YBuhWdFHY7KxjocK/9dVNnU+
KzPoftBYcKMDrYhhrEeICkEX1JrWTLW3wDL9DEwR7om3HqArfqGzd/tiIvtkanM8UdyTyZSAkRF2
PFXDPdnJRM7/1f5pfXzHP3ye39enz+kSouN97UE3Ny662jaaYhn4Qv576EFkK/Tu0hUpeN/rwUHp
oki+N8wO0jWw7cj/NB1IRuSEOYZNCYReEhuqMAnu0n8utVjel5unJ6D0tcYcCuFSDcEoTfktaivP
1ZxsQzbSTujAfHo3ZOqK9Tp4sfEoZUao7VEaVWfc2OBkxspsne5sg2X+S1yztwdwUr2FzTAyGeby
sjuDNcT6kv4bNvHxj9V+D6PpZRDiv9jCt59N2BhDgenCKxOa9Ky2r3EbG1egPQf0D+OLXqqnjIPZ
giJbg/GdZTEHXIk6NiUyvpliUB1GDbhuKUYoprVqWqDpdNRY5hh5BbAvmx+uoPpzeDYE0wm0EfcU
TcuOLu5bbC4Oqe14GG2gVoxAyXcZdDCf1AolicAOwjMNQfW3bXIe3xQo0t1ywXwhe1zTjOnoemrL
FQ2nSWM7kDGrszcbIwBhxqLYkZeWjCC4caahXFJk4OSjJQvQ62RdyM9mGIAWRXGRrIg8nfIm8tA2
OWDikIM7US6lC6sJmnhxuKGhlkbDUVehWdTXUfEYom50M7I5lUIBTQ3K52V629aq59rdWuMMKoVh
4l7HGq1qulQLrYYetBM2B9C468H+8GfE4PBjM+JR/ykCyCmkxWXJ4y9r2Ni/+2PMoA+Pd5ZcXwOJ
g5SKxQwcJ0m73yfKhoj0Z9vsB6k+SPbrBiywZqFoW7M2UJXQwWqKOlh9smmIksk8JIQNYWqiwZxN
C6bmfRKhdSjq3UQjCn2fqKMd4RSFaKVO9PLSZekR8oP2DdBg+2br+hPauJozSGJtSJbXzhr57XFN
Tm4r7lkgZcWlk0xFkd2VdqaDlRaz09hM1mipbzY03VFbDTvR5vs8W06ClMYW8P74nkyq0+OlCsTP
W/oEY+90xwh6wCvy0ho6anCFqvdXMg2Vgg6iwU539BGgrl0fTN1SAQD59xOB9AeqX8oDWbiaQ/Vp
+h4kcb+nBFwLgtztVHfVnMAbYsbv8KC9kpO+ZKjGQvQ9ia70BYtSjraP36e3eVX5kaWDvrlInX2M
5wCwu86eu3X+aOpJ8ZjjPYmN6XgJa4bvuKkbnqlH7Y6cQEhPOwaiBI8mvE/H/SoHiauw145VJneM
3Qg0oeMh5APSO4F9B3z3aY2icjOM8XfQ4H6zOuj7gGjE3ecR1BjtLNNeMZH8NFFUiuObCUAzha+o
ib43JQRfU2qxQ1lck9CL9oq6sLkKqibbOGAtGCCD9NKlMQPbaYYKRiaVpKSUi7QDWat/sP8ej5rh
WXebqNujdXkEhDUFUkFm/j7lACs7rjwWo6CxOD4kCxvKBNoDWDWLGPfwvi/BpTEEV6h4BVdLQ5UF
r8futoeM7RUcAcj5W2j9Ghz3RBF6kGj3Y/dtEqaZeJkbWZI+/FdgD1bimZIduJFLUiytQUuadQPN
PnmFuteRvO2g3h30aHqTOzvclyzI+IV8T8NGV/0IrLBfYuw88NryZxg9KnoTCtpuzv8aVsvVCMj8
Hib3MfNqZKeLKp3RLhel1boejMp9OgA4AWGyLZ/S9AhdsOyYa4qxFUAhXKKhBIy91JxbFyB1Xetm
+VWPo69xNFS/6gR6d6k9Ris2AgLdROWvzq2/CiUqvuZ1kUAaJ7VvQsePuVKi7AKBirer1Nr48SqW
ESdr1MEa0B+/1kx9Y42B0vRwBGaLOGI+mKENOdPK/M1GkyQFhxNqkNhwnXWG3NsNIjHlwUTJBsI8
pnEjW9i+8MHoHwYNjwPXhOxwM4ELa4mH9BUgja2Kt9RGa67z4bnnE0RLS+PeFKN1YPJl1QJ2Y6Ol
IkEZe2ovKLaPQLv+bpzF48nIZGSyNg5j6zg/y1Q9qWA5WU5sS5st7r8nv8WUiSueYl6/0jsyvS3T
i7LoITbfBuqe7IPrXCLmAPuQTV+7ELIDS3qX0sDSbugQOzescEOdB2J4qkIoVUAqQvNj1BkhOZdM
dyxoVY8CTPcp5bXhRQWa1Zs2zLx2UsPNFJvGnQLE7XzQXD06ua2x7vMA6S1yUMgAuSWvwI9sQ7Ye
/X++asYhhOm69tIPoAvhZjpuyqLF368uFSQgW3HAS6N4AXuuDYlKUzl0cqjrm9od7ecK5DVH0/kf
1q6suVKdSf4iItgFr4ezb97ttl+Idi/sYhUCfv2kCl/j29PfTEzEvChQqSSOlwNSVVYm1PtipR1t
FBMLRAsK/4lpHExY1a9qtLQ3deFl1ceFAX7crIUgiGMgu8iN3Hiuva5bx6K1b6QBbYGsSYojEgZg
dAgnf1OZUEVIjZAHeQXynUjJ03F1JTygvQHkQV83kPRLB93Y/GcfcqQmTcF2EivvZTG6iovvnHc+
jlvWmY6cfRlPt6Y2nUmGLEvN8VaN0QmTxhoT/y3qcPo59j/NAx8KWO4H+62BLMMKxEfxQ2yF3nb0
gLGRoDG8mKmfbETdGs+lJr4X5QA18wQ8eNjV/QDds7Ua1CTN/GcSwLfDBQU9KZg1Nf15GoZ5EmRV
50lNiYAW4CZa2GenpHa0IJ9kGiDmlJ2icABJO410YTp+XNLQlOkIoDjFdLQGJNC4KqssNRSCJwaE
16EFlpz9EAwaWtE295qdVkFZtfHbWMgb5qDWa9XL733rdb9QMvU79hzvmeUWeJi9wb7JmJ5B96mN
j/jNVpdstMxNa3vswUzblySMdpPKH1Ejy9EHtiZG3Tj1cwvp4swZjgZloL74fA7HXjweqdfpUJzv
Rn/aESSoHKBT3jeI6M0IIQUfAiXL322tCwYKEqUmZ/IbPucS6ojWI7//uJ7TYI/uZd0Z/BsoT9GZ
tl4iLL2tP4IlHZgbFaThNkCBpeOCqkyho1VDk0JoO20W25T6V0N7q3HsPiaeX+GUrGsDfofReu4O
snBvRlmkqNxNfIQLQJyUqIYGwGQXriyHx7sv3tgtr5sx7y+Ls8MUsXdWPXxxg5B7shmcogEX+AsI
YvxLW1aOteoQDzj4VvhSmWZ4HVucW9aA329dCwxkswtqrqZVmoQani5jsQaeCKIGy/NpMPMKZNYb
ejB1ZLdHYV953hVrqZxpJMyRgVvpLQCCaTs7//Hwo9UL0zJAtoiydMV26Cp6xMjkqMukS52ID5ch
MkojtYHqAzZDTSENvC9+cW+U8ZocncRAeZBVMetg2nK2zStYY7VvINNmx6uiKiA3YRj2bZJN9d5J
uvzALWe8mSAECY24tH4dIPfItEj75cl675Yme+tYMQQ0qXDTei9zA8wjvhhvLCw5Typ090JPBJt3
e8SI3HlSCFzbrZ+OGxMKfatCVSq4qlKBmmqoAwSt/ItlSwO4GnW0B9dGDPorlB6AkPHDD6cmMJe0
VQ28OUI+q8/JepnIHfTRIG+MdM4NMMPDTZHJ+mK6UKhvzcKF+A4oUPSkGY+lr99Rz1UmugJvSb4X
ripPUFNpERrgWpRt9QrwOxY2/GMVP8+7tSkQSU0ML0w23MZBc8hMEBIut0JuCZ8GCJo9rTaM6T5M
0/baglRh43ky2dA3qlRfKz3hD1ByM8/Ua0K/u/BagPcPY9T4tS43LhAXm7T0P2yoXL0LS82bv4uo
quWXarJuyJ++iiCPbzdRLOvNspAM21sLssUXWgfBYdBvjCxFkAmUKpXivzKy5HcrU3br9BDvbkOw
1pO9dR0WGI1hnpqID09mGu+60TNec2lAyZo3447cMqTQcwMH+2bqzeN/WnYytWrlStBw0bJFKPnR
Ilhgowlrj6rBcFM4U7clFjLqpoitf+nGqkuUZXpTh5tlNJQISuj8d4TXwlMPTaFjm+GnpK4dI1pe
uh4KEdRo6iiOyLgCLlF19RTYw1bR9FMXKYPkklVdNnejUeqXqNJ+zSsh43FNI/6delHrONe+05/Z
NE1PHW+7Gw06YjQWG1Z82+T+lcYGIBdvm9ECZwDuCEaN+g4brH0IgpWnRJs0YIrGLY0VvWncuyAM
pHnCEc3D2CUBjVVTlDy6xe8K/3k7mQLrLkLeP8iCZ6DlyvuTq8idABu29qlpV9DSAV/U7IJqmtpy
nDvqpTw3gQFMjC11ewMYbp75V+rRJI4N+goBgv5EXVqSeeKOZenjqGhP8r7J7jUVteVVbO+wwegh
dxNXhwG1+1dyQVImvkKD4rBM6IpW36EQAAgKtQg1okjaeZGoqPuDBejyCgwTPlLZlbtKax9o5sq2
tZWpOTFEtlp/bYspvK3yMrxFtWS+TyBvtNLJpzZRZscrcaVRash5PHI/cm9np6zBw6XB/8C8buaD
KUl3smi/TFruxdVtjBQUtn7GnTUKroAh8SPdPDn45XzuBQqZAK1N/S9v/yEZ841gCIJXnb5LRd7v
XVQLPUSx8zNOp+IH131kDlj5VIAu7W8OWcOe/LGsZge8ePt9NeLQpVbIcVi6Z+CRWSUuNO25EVUX
lmvWi9lup7BIXqp6qK9DEgGnrcyCy3iXATi+RTLKelkmfXSxW08RyZqm8jS/GQfTx3ckiUuU90Ee
6UsjQgDe4n6Eyi8GGvVupSvIvLMrDjyJNfhrsvimiX1OVpa7MOdQw3NsH7KuebtxWjN9agtsBZMu
6n6WiFVppm3/bpHGqtiYvjodgho58Nk4aQscD7H9PhpVg2I7NT2E2M08ffL05gkpj36T5tjtNwoL
4Sp8RNvYeF0ycaUe08GmMHVZGxijAXyHGhWe/BiNIpTL104JxJSa+jnf9wa+1X0wmCagsEYsAIXw
vapRyS3QquAL8oC8vQeuKJwFembqb0I+0ngIbre1afnTiSbmamJHxS3T8FjnyXhkqqyi7jx+ddQV
dSM3xPc07M/GBK1tsHCAn7Eu5ZncyGPSonLXCZDFHgA+EoHnFDUynqM21waEeVquEkOXt0bvVVdg
XzSgWZE6dWVV4v+zUuKk/8ywosy/AyEgOMxz+wdrvfZELyfRJP4VMmi7LsabPmjMqN+CSa9ZL1s9
NcGVeXcikwRN31b3LICkER5tU3d4C/PqAOId7ZfhGGcIl06vLZgFAoZ6/xvwZml7R+j9HuWlQG2q
ScxB3WKq14dpiMubKbT5Kht5fMlVVWqWAB4tIQk09z7tTuvwdl3I4sgtcCkuJDOAhULXRxMM7Ko6
P9JAjn+vTZnbyPGbIZRchT5eajCkvYjflTTES2QOEThywYrm17710oL/a5sactiSE1hbP+aYbm2/
GD/sKN/Lmid3orbiB7OwAIzPddBXNWnykLdlc8YT55UGpziuLqCovvDBzc/WmOVrKONCYFF1fYE3
4IouqQm1FI8wNTIOGUYYhDuVUI+7IWPvvAMSl9/ZI6uvOfCjq6739W9xM2jrsjb5gboZMhZQx5RP
maGOYMDZrmIww3wL03oAtkL3Diz20hOqTt0A26GVyNr2eSqi+KJrow8CXcAAICTbrbXSi46l6iq3
VrnpUR1fEK+EJlrUIBkGFNYaVDbxkbqfboZaDWAxcKMRqGBq3lHZAYatqvzuu4ipq4h5qjcSSCvh
XQefl2dUxLnrTw+kJFACkEoZuMoj7EApTx7QJCq/R/XHGuShQXEOXETgSMYDSb/vkEzbTDVqQIay
Nu5RSm/c562/bRClvCGPIkktIA78YYXoFHh2WepOKzxtxgM52xZqstuxAeYKU2lGo9ZEOLLZ2KWc
iqByte3QO68mNLUOGeiYVp1ihnGmsDpRFyI11pMj2o9uNIzJNkGp8nqoW3dfcQiG0VndxU+9b0uZ
rOkgT6PUpdP64mx3MjwhqJOuKKvV2R2oglPeb5PG0wBSLsSxtS3vpAO1NWfHshCUXAMyrDSB7JQ6
a8Yh2Y3AAM0rLRP+XBORIqgSrrMY2x4zB9AtLvrs1s/wRhsmdleHHCZgCE6D6b0tpj51IYlgFzKI
ulykAYuLdp1qXbad+1U0Kc7yxDrMfSPEy7cu+ZWWKAs3ux0HgfOhmgy83bx+jhJbkNQNxzw5FZHM
ztjtfDSTlwLs82c/Lqv+VDQnstOMLvQt0KjqRDVjXZkCm099CMFghlpKK9TMFdkcNYA/fxlwgKI2
Cw0IXSGMjjQqkHZxUjxMzug8Di1gMmNyI1rNeSSLpU0H0EeI21aZekuvV2kl2Ik8ODIS66aFElqj
NS52VCiVbGtwSNHUGFKyRxRj+SvqoiTWuP4vd2JWLW4TQFwaZOF9kTuolJ7q4tSpJhks9MUYF8AM
TcWJrmi4tMUAcmJrAG/j55yI3GmcPKupAp/Pn5c0rjV9vYGUVrKz8yhbWyNYkw6Fqg6r8H+yNhtd
XgQA+Bcnz7N1rpvWaXDLX22YibMhxUcTpbY4k831wK/n2PmJBiflIcDWgDjapwuNDKigA6UzeNUK
7W5JU009i0/6WL+2n5XlNtIMZKI0FTVaB4pK5UU9cqWJU9zNE+eM1j9rLcv/ey2yf95xWcv85460
ssm5dUItNh6feBjVGSpvCcHrfXZx3DGf0g6PlWUU24mvXRpFQjzOzeZiO5q8DGYbHvBqO3ZmCsQO
2eZLDwCVQ2oYR7JRw90K9cyqQZkBSEpf4g4nCPB2tWx80gC/91Ltperq8p1b3ouHf4R3UEHPF8CT
zhf/GtLDgT1DKuOohrma+b8s8f/uAwkwVHmBv3vjCMc514Nrr4jooYjzeNtAp3Zmh7AYlF2qSneu
HX7kZ9N7TCbTevnbpNAzm5kd4r9PGtLKeoksOzlLjuJLUWjDLTVdwnJoZQaLZUIg7tZN1IY8i5Xo
q67YLHll7IwEZ1RXGuOXqbkItLAuw3nJ3gBXhz6ooIS6g4rp3dZhbOyyEESwZLORoVw1HeOgBuXV
pkdN/SFkbf48atOO1yZArcquW5m/2GVUftgZGNsONfB1z06JM+SnffH/t72sUb9G2as58aWyV6C8
hCbzOCfLatDWnoXfPC75s7w3613veEOw5M8kUpiIwibedkmKCTt6zSN7OJFptsdBGaKijHJukxZm
59iqHpdbCzxwdnUdj8GyTBP2X5emgdHI56VpIR1UzrfCNYPJQIVg604IDOaApFzzynUDrWkL1AEM
4XUewRNqPKCu5alQNvJrzBAKikCQ7GiFeS4t8LmKBLsPCprUop8NtqfzSotpWbNOsh3eN+xEg8CB
3adOLs49yvjXQ8Gw41YbmXnngRdfNdpIzSqTB57pfZmPoOpSXdquODxCrk2G2YlsrgeCA4DCb2hw
dlPrukiFbxcbN38vy2qj93VZmuRrCGalss1wjsI2iJbtwWhNg9R0n8uGLY4KY4Vd1dBpzqHqsLOj
/YwXAQdBXdrPUNf1eolCJKQmli6NopYN35fs7EU49fSoIN6Fw/Td73Akipjen0Eojj0e9Zky0hU1
ScghEZs1O5oagmUdrw01hfrLCmEJgn+rb+7/sM8rf7nJmPvJinlcbhHi6A8Dix5Mu9ffGIRY/dBJ
fhQi7YNmSL0rBH+7M2g8UE44lv53o76QgwNV4qBk4JSvh6q6cOiIrGnA3VnQmHqHsnO9dmuZXPw4
Kq7xBOwBUlvJD9d87Ctj+m6hKH0NHVuuts3hDilixB5aCHfinTu+FbrdrpLMim45d+0rDeAIgNoK
NaChxG4eqDTwL4cm6iiG+siMGNSKjoJADa28J5vsHKDsxn68rxEZ3FqRJm/CPDZvjEa/a9WmNkUq
iXqy0+KtBsZ8KAJD5DFizDwiqnKgopal0IW6UHd2jiA/nwfJn+zUjEgtHZ3E3f9pV8uCHVo7lka3
/+Kv7HSDbNLiEwpy5sE/pqN6F/ljXc4fb6m3ITdAIvlpqvLdsqwJTP0l9WRQa+1wcV0kdAZg8m/6
EK9rFJol923mA/ZbQrFhaHweGLZRvbC2QRmfbPI3zwMKQEr+w89AnsRd8VvYfJ1lBYN+6D2SQSlO
KXkbVL4V/kbqDDDuPHsfkp+o0aufbCHGTYxH47nWeXkykF3dTp6NTSXIB1ZR4XU/LDMKtCkvfoOD
+1k4o/3iawOC+4i8X11N1w+ljdJ9hjPZXcq9PpCdbryNdn+QrpH/1tl0FKNfvwG0CYEusB8y0a5i
2U8PusnTXWjX2bFmbXZje3G0NvxevgFJvxurLP+lj/E3kafjcy+HEadPg599Q9hnfLPLDetZ+cIE
woHK1eqmQ8K8+FQ3iRNUUSpAge20p8QzpoeuNR7A0+G8QaMZak6h3Z2hH1bdg6btnez4YRCV6Wt5
4aCtu2vaGEDqxFtrPorrQIAZXbWCJ5faiHHYt6z+vXE2bprwHwDXQCZLOZitO+5QQxlvUjPjtyh+
4bdliAIvBBwqxOud4taA9pq3qgp84im/IRNquDRkpqVvxatBK/eR1qVbqUAf+FNrd6aXJyuEjeXR
Uu+9eSBEtcAUlrfUi92wvBRmfFkm5SXe+mOcgMTzcyGOhPEaX6Z0qxFEBBvqj4XJh8VGuyq85geR
vU2Kj7PKxHjqihV3FOXbTPw2t+RDzZd+NUTTqQXWVRjeERI2K8cFi0eZW9cZszBBGgPBgXRLGIeI
m+0FBRrPNEgmNzYuptV/+LdAuCNNFjknrfGcgOgo7LL5Via2cW8iaHb+i72v+Vd7anbfnLz98K8B
AAqIvQL/N9/8MDXvhwjVVHMki4d9+8HviiTImbngBiVMApWqFeBf6JoO3BOhfYtfTPnUQ5Jp36GE
e9uNlvFtwoM3Eix+xysM9Cltpp1H4Uw3UKn2QJSBgmQ1Eznd8mlQM9sSgaHIreaZ5OCEKAKjmRYQ
FTciheg4+2cm3VNngCjSTCf29G8twEfkgJ0eai+iTRE19j0Q4ukWfwz/LLMEfMMQr95brVUhLxBb
UAsXOvSoLdCrWmb2A9JF27FiU4SaxHgDji7jR2qjshCI2fTZmXS59k1p3pQy0nb91HdHt+7GM/Ls
EB9nZX1f4zGP8ryev2Ib8RhmAPeu4vtJNGAMq1ilVEXs11bTefC3zzYJ6799tqjSv3y2RNMgsqtq
v6h0Kx7aImituDvOxVmqC9R8d6Syr9bU7lFH0h4qmWVyhcgqKOQoXOc1rN5YCRgDZqOLtO3GG2Jt
hTQ2x6m1Y9sBYmZBPIT4rZOxLRO8oyPnPCkVr0E1XOhs20YQO2fVsLMGxo8aICEX6YrhQlfUiLQE
Q1nouutloK7D96TVw1XRsGFrpZF18FgV33ujKmlTh1YgT84o8axeyGO0LRP5TesJ1T8ygB57dBzw
KLGWtP6XGP98SU4TnCgFwNLE2cohxrEfbHQjgrsO81CDEuabWsGKW6vtVkYHZGAPWNCj6wAibWfT
N3ILddCcOlWFCFyPs0aSdN21U259hFo+Nf1vbgO++TsOKCJkrJh4aopih1Ju5PXwzduaTjztCtWV
eRWk0A15yXitHzPThey4NumvujP8GlPfu0WiebgBmzYq1pW/Zfhu0AqGzJVathB8R/5jyj6WLRE3
3k8FKttBrQ2G3a0HzFiA7GJyoKMtdSs9TQ/zwVeNomIj+dJFLDM5pLWOTHSN6lKPgKtR4vQrw+id
jc99/ewQ2hUvid7dojzj9uOOUKc5RR3iNPlkdmcUmYBeogBR9RkCnaG5jSoUlZdskFsap0ZjyffU
rczdwE2BGhY0CY/6S9nWJUr5cwcMMp47rMiYlO2Hj+UKEVRti+yv8qYBwaIB/JdQWsgqJG+htS4u
QoYAE0JfKuhKSDTKDGh+pO5xiZ1XtwXjW7fyEJocVmRs1AhdeUDKHMqa3Sz2yjBB/TGPCmttVAAa
DtgZOHiNn1r6ouErFF+6zMZ3ji5j76Gy8hQKZ4ibU4McVS4R0v2n34FfiIPXnyxfZlJ/yhIDmuUB
rbXMgZAQQvGqMQtmbewhd/Mr6MG6rQ4u8GtlhNZFF0+GgntRQ2a6mmJpBW468k2CnQrDGST0zlNU
BOSSkW30eQP9ntjeLCs0if6E00kMmj5P8JUGVbKjrxq6ijKn42BScGHEec7fkLWbGhvwXeXlMBtK
5+24Jx8y2U75z2xacumTD3XLsnDsYBlxDVauDReCko1Ewkjy5KNJEY1sUC+Pfj54NQiHol+zLacR
cncaVm77QvtNEcgvQcosSaDyE4M8vQOa/Yyz49do5h/BTZrsOdGTlmjPQEFbF1MDP6C04hFK8WN6
qcecg3tJaHcoQjODuotNxHjyaAXGSP5ziLINQIoc2I8EwjVOGP8Saf1eRm73rRmRt9fcWL/HhscD
92Sr4+9YZge8tHqw4DSo5mfZxsXLFd8Hh+N3kcrxPF9qltCORoM9Fc9qVBKpEWpcCWTWCFq8AafB
LjFRtAc6jFcAL+8g1tk8eFPln1Es2ARk1wTIF8smrm+y0JpufWfA/kVNiMEVgIxR6Zxs1Bc/eiXk
dKXOn6JyalYDGPnO1IxSK866ahYbdYUUbeDk5racAAiXvL20blQ++UDB3rdeGOhmEwPXsm5cnj85
Q1c+IfIKeGMl7skxKvMrUFLeDfWatPk58HqcF4FeHWhV8xjfQ7VmqQ60eBDJA3XzyZnWwALZO+p2
XoX0IALcW+qOSdjiNNZ4a0vdFFyhyQHZDSugUWTitWNdgt6CRj23Ty5dhx0qjeqD2dwgZHBHg9i6
JqvKGfV9oWnWBLblrEFBRnPssDlAKKnIwgv+t8ILXWmy+ga+bLk3jdKZVmYd9gjAj2CCNwocDAso
M6sraiKoAhzDBM3S/ZvfMo1mkAtNW7r/96WWW/6x1B+fYLnHH340wFopDr3xEMYQWdagElKu6HJp
QPzhrEurGlYQSshPywBLQElfl8U/U6i/DHtqxaVLV3/eIO+QkTQYWA7/52Xi+vOD0V3ok8zG5a5k
dJvaLleubdxNIsHZTX2IZQp1Zxe6pClVlb5AebM+aFZS3naQhnSQCjpzxdhJTTU6QIFoYRWMpvVh
k3SVZlsNokaXUX0DgI0W7bYRGWolPufSjDIFWm5g5mWxTzpqt6ccTyK66zIwgl5HujK7ci/GzlzE
vbvJqsQP5jt+LowoFQq3weEt6d654Dgl10a6npeiybF4zZmMb+alcmFUmzjR6tnF1/yrBRKiHRgm
xNEVujjOVyzvP67+YiOXwbNZji825lHDP68Wm6uWWValgcVWgyU0SG1840Hv5t9XPQM3VQwmdeqG
TubfCxMS2jIzb2LlUUNebR93Th/QYG17/n2JeEtRS/0yT5ICSoEo4kHkCxBRLlp+41nWFTQp9c9q
cq6aq1c/bcGuMcMFh8UL0/bMkhzcTL4eHlgzPBEgnWDokcKiIxIw2xcTeZC9qKcbVJmv9BEHgtxJ
b0GgZ9+lScqueCBtqEeNNoHNObe6n/0YZcj0dUDkVX7dBp4bgsWAFdGpyW11nq/d1+7zKkuNDxtd
9bntvsbxmK/0smCv82i00w3/IRMiu3McJ7sD77V7brvpRCaIQ2R3HYD4NyGeZVDNG6KA3Pr+LgYZ
0y15UdM17T6zSnmh3pCk2V3Dy5eScTBpqJXJNLTgrHA1Mzostr60msBL9WxHLjSQiwJFFyWKeMhG
a8Y15ESjzs7Wy10jJqxdNoCBelkvsnLzwIwBeC3DwwdOy8k72W53R9PoRwIuooZSafVldaMGDW86
f4TlR8hwopRg/7ouJh42t4PP4vPyyQQLk5UBmkTUpOIXRr6t24QrTXPZl5+qNkPASE3QVZELNf4E
DpDWaI35p6JFWe9DdK8oRLDcVu+4t9dq4NaXn7Rveu2oe/Lb8otDgBS8/yI/LJ9u4I5/U0avtNb8
N/SHSkVdx5u5O1X2EQwbUhXTyAMzIZKglcXwPW27RzMvsscUko1HputA6Co79OwsreyuE/bhAH96
7bYDldHBKyr7SYDojpx01zSCztWbS2I52lpzymIlIMD30A/Gs+xGfpGq51b+tAVWBMzJtW88NO7Q
3Hogveq8zHggU2+A2isqouREtqGPqn2RlHowT3DM6GEwtqEQBpg4AdHDvrpPD7Q4OHGzI6Iixoq6
NMHHP4vmGsMdmfoJocR86JsdLY5qk+KcWvwXDdLH1RLjhBRudDPfvbMk0GaJu6HFPJbJq25XV/Kn
xk/T72XGjDP1BmwPdyEze9CJ4AeatCG6A1JlTYNkKiGRubKbcDhSN5sqa88SBOvIhT6CRGWcPj2Q
QWPQePHrSd/TBwCth36MxICjJM5UMnnRE6u/m2wmbqtJ/gyl73+DtPu4gSLguI8GdGOhrUG6BYxm
6vvnqimgwIcK6m/gKbRBiVt0p6pPAF0z72ZzDwU+UdfgC0GMJvg4cYNCbT/j9BZsfobUx6nn1eoL
UM9KW4iJG9a9ho9dReEL5a8jnb+LVpSPFZJse9FC4gdRWv9ROVBqG3vAd7t90xDkfE8dACAzaf/O
rPymy0fzVaTdCD1Qk9+5VtLvvNocjmHtZohTZDpYA+3hMRuhjMsh0PlDTYdGqf07wXRWIBiMf9Fw
G1o5/jVyHSUJqo488TQwWxgZis/yeHiGRgW4nGFf3KSqPs99hjQiAmqzm4vae3JDdcTHaqNyW1ZL
0h8hER1A8ngEzTfKO7RVMf4sWAx0qW++QHa4BijRKPbt0GXPdW+fWWXE76jnyYMK8OirYKZ+KY0R
qTVrTN4/Z8ocYhQ0s3QjwLYtS19raYoEUcTzZ7rikZvNV/Ivtr/5Rbqh47lZ5V/ybJprjScwg+2/
ZPXmHJszPmjO5B4ovTaPMmTJNo5Wo8zkM0dHzrRKXrd7sg9pvuITErvXqq+qnQv6gRezqGY+Kzf3
jE1mec0BKCSI8+blzGeFvTTsaQcCbdPXnpW/hzgZqtQAU3DGEjzKZiXNjcLOB7Hrgwe7jrP/0JdB
KlZhIsKTn0F2BFCZrLwWk4OEiyHXNIA8YXlNoCFordNpWANDFZ4Wt3B04u0Y5SwYbFRzSgA1TqLo
+8dYmnwDlrJhO3cnELHZboOPZLL+UUhjAoFrfqZBaiQDYRiKuu6oR6sNmfGxmm3Ij9UiS4u2veAd
Il6ema2IMwvyQ2fpGc2Veq2et/vUL5qAutQgyAtizqi92rUPwKbyaEEgFthKSoRsf1lj9lAT/r3G
3+5i1dB+rXpwT8ajXT1omXEiboYQ6qT7DLVWm0F9KaDRl6hYtLypIdr9YMvppEP8dYOHIzvFbRQH
nTfZ5zYrrWcddOkzbZ3g5REslNU6AmruG7mFeW2fDT3aeWbZo6jefadvTNtCuKJGzOKu0/Xu1EW9
t9ajLHkXxaWsLf+tz0C7OnVTctSLnD+oiTTeZCU0dEzAhawkcw9ZjnXc1nR/Rgj4xHEn35EtlUFv
+/Ft5hkGxFwnsIxa5QQR5ezD14Eii4AcI18bSJ72YOgF94etrwe6snBUlVx4CBfgah5VV1b83ekG
qLh7KBNSDUgxRbRrAejdOZ2NpKzAk6jDNgL8/mza+XjO3NUMqXXFlzb/MeJuXLcugq70t8zjPr2D
spzS4Lp1fN15y8G1CzFF+WZOgx6ILJXQ0ovkvnN7ba8j03kjURIeIC83vdbDcCYObZ+DvTMp5Zte
55CDRP2FJtPikaP0HqXbuIqaCrKheCQ/aqn4sC2jdMV1vd1I3oAZyMaDEiUaxZE+cujm+dmtm+/z
J1Y/iluB7Is8iljsoViQPvlFdS5LzX9MQfh0xBNFfQvl+KbsuY63hRnH9tFloEr5t31CImNVGm29
x+NvuGDDP1wmx5XQh7bLXWZWyarWB4gQ0AiLk2nV1U68K+UIXTMNOgier4JaqrvYWJaPe2Dbmrte
NS2I9ZG9gI26NLDYypa12zo0+4BQboR3wxn4jtlueCB822LXWDrtdGCHVznRtC7KVr7V3CG31m64
wNMj0gzzhmeOtknUVeSOH1dk+9sogKWgzwFWcpfiv+foIXWwbSdWPTUN/2khyvgzqdstAnHyzSjC
bA381HgVnofInlG2W54zNzD5pK1CrzDOHjEiUKCY+g4ictjnREcyUcNUFJmukKaAlms1QYgW4NVt
ygSqlVXBHYG4yAYCAOjfWO4FgZzy6qvHLxfmqzl1+j61HTySK23IDrau4S1RZ9BA79vIhpiOkf4M
8a3wTNf5XvlxujYcp7j6me6d4qlsN4PgArXeqBeHmudPuy1+j2XfPXpx0u3CsCwOUeFAKU0tRh6T
BcX1pHW+I7SfrkM28TXTvXEPCkHCqFPjc15vQuaYG+pKFO/dux8OtuXs3KIAXHzsHiYeorQ/S4oD
chooMITCwx2UQT5sNbtoYXrgsbv5m2ZFaOFVqwYnlYpnPNbXgCxK7QHRNfwWZBJVa6r9z5C62iPX
a+IVBpUnECk2dzGCMbONujQAdHu3twKNgQCht3vzCWXg/dE2K8VN7SF82EAaYum6IFDE79W6pFYE
hLTn+kGmGMYh1frstk30wJwuP/djFgbE6O3+YxellZ9LS8kzIQK/AZdvDlHCaoWvrfEOvg0BzL+Z
3zLhjuB6wR8id5L+QfcaEA6pR+0Yf/j2MRiNLVPE97EB8moRIpGFs+H0ZutQ5hnE+AK5mA87ATHA
kTnbyX/iabiJtAk1Bl2X7W2ZxFskOZDX8yY8F5ErB7sNikKyPN8bWdF9I4+4S+xdCnG+FTZbRTBT
z3eaPuz+2ifieeTLUCXjeP7edEENF7st1M/oVyqar10aRcT/vxg7s+W2kW1Nv8qOfd2ITszAiT59
wZniIImSLMs3CNkuY55nPH1/SKq2ZLtOVVdUIJgjYIoAMtf6h34vv/8y7H9r/WXse+dunqp0lHY7
+dNNP5J0xQq9PAxEADZZpeoPGZAwbI6z6Xvu3RZD7/2hT+UP3XScpzZR2Vn6g3cEBV5dx7Rpoayz
EaaSvN/EaFTbSAlyYk/zGqidFzz9fEjcSV8K8frOmX7nVReISezTEnMfA+Z1b6U1BsVj+8bEfu+H
JwNr8y59MkQt+J32Fdo0qb5JTMDFYVwWJ0jw2RrYU/mpstVvktqoWN94bMXf38eIcApWime+tBZ/
TMlaA2Fcbt6Lbj2UG+yRg01i+/7RHKFemcOzRL/neYc1XeCNZ8dw+qPWspEJS099reNrB314EIO6
IFtQghDhlshZYRIWNoqjtKFJ56I5F2Wr3sHtlK3sFbUn2fpXY2MrIHORZgioKtmZZQLrSgxotXJw
DmUrWGrO9X1lIRgwNi9l6+T6jza2nQt+tCsUbv30PvBnAkMbHlHqNo1vGRziFbIaxq1S4Po3Knb8
5Cd5tcZJajpB+UpurCK2tlOR63d6VJjLzrSCl07LLmmSGz8g9oNvdNvvQfnncDtogW90sYaQP+8K
9BFcQjFuejSbzgM9MHySt7+s14zM2tpFdXUfckctvYPbfcgyjJHeDYnSImi2ZhsghjthSPTeoBYG
hh/KHQo2KFEVoPYJrixKM+wPstiM+VtRUg95O3xsHX8uytZIQA/7H8fmExidMktXSNsezdrO9u68
wAKNiCObU6bBSZblYe7i5VO2j2I7PKosPqWeQdT2f3hmHtxZ/WBcxBSfpRiCnvX6FthotJG9xnT6
A5aef8fa9tpLVmujTq8hode8cv3PXOhXXHtldWFtWqfW10QoAQgPlXgOdbThuK+9+yyo0ePm4X+C
I0MOyusCgi69fpqAimOOWOuXJq+bZa5mw+fI1V87147/0MqG4XMeykxKtkoi/m65GK0OvikwZPO5
p/0abZR+JE3SqeHJU5XXRPGM64Kyi9X0mEfBq1ymyQ2CA8t14ehdfCMXa67BbxAyfLGWal5S16sd
vOSkVLwqZuUvWd8MLdSOud7oneV7V1mPTWfCi8EtFwj2TltIM+mzjb14pjrB19SDBm2jxXaOkqA/
OxCogRo0wdcIawBToL2h2aG3/XlkrIbTXZbqzxkrmxMSTNmJVW92YgcS7cxB+eToYXjQo3Dja2n5
kCRRd2fFNoCWHmfQgZjLsvKE2MlWpTObo+87X66tYrS+15A/DiyO2LVYhoLlJREy2VceEK7bmH2m
3MpSWLrW6t//+t//9/98G/7L/yO/A0bq59m/sja9y8Osqf/735b497+Ka/X++3//23Ad3TFNAw0L
00V9xLIc2r+9XkiC01v9X0GD3hhuRNqDUef1Q6OtMCBIv0eZ58NN80tCt66x091ZVQEm/aWJR2i4
bWt/J3VO+jz71imr6z7W74P4AGNlG8sVVm+a3Q6omZmcrSlIt47UlcMu1VgEYxlury6Dcdj8VIZH
fA4AwrwvM6LYjFZkY1IMQlAmkgc/9j7Wyc5lmqwEv/Eb7IlBz84HM0uHkz4fhqipNjkPPRSZ/mxN
qvYzYvrpzuwEK3YztSrwSE537SLHys5yAtwUxOLvv3pD+/2rtyzD4pdlmuSgLePnrx55vFzpa9t6
aPpw3JEE9kFNqdM6NZTypYpJmszLiX6CB106RnUne1hwnqBqC2Bif92ryjzlJg2cD/P0YpbZ0IcW
s2LlxjTr4CUJK20V6XF/srHEPJQFOhkjualPE6LPfL3W97kr+tNgvOeuwsNpxE/Go7zN1Gq8bYNI
vzEMjWculAb7H36Xrv7rl2MIor58OwbQEMu0zJ+/nN6JSwfofPZwXaRbhQkvPzc+kaHI73GU7e6h
6j/Jx2FYZ8pGPvJkce4FXCu7Hwu8irXAfSUG3K4tM81QTePBFGQ1Zg2m2XzW2upkz2tEXoqXLBL5
s6kUWAYVPV3H3DjU9l2g5NUdQPsNCXvzIZ/V9Eu0bZE7iL2DrEMyLN42BfqPslUOqMJhY866/ETN
cK2tQgPenp4uCU5F+8nOUO33MiiPg4dmht7H1bL2YBEGzQPe9ebDL30N9a62tL2Dc8cvS3vpMKe1
pnszN0r7uanzYSf1BD1Y/oqjaoR/VL2bPjbzgUhhUZkRAmAU0tDqFh3Uw5vULbJHrVWrjaJO+Vq2
ytF9n1xH54j33l7jjUahibVmNPEHcfmuseenstpsZEOpieAffhGG+9MvwhTCUfnfxDHbhoZs6/Pt
9OFJxZNFG5GS8R9MXlHYx4nh3KvIK0ueYVh+Ut1ae5WLMEPphqNvesNZCVyWaEqFFWQUn6Sr7NUl
VprHXu1h5cfKLYpi0cxubyEgQLx3yghzmbg8yEGyQRb/x7rrZL6IvW1dO6BsRt1JdnY/qQdhOOpB
fjKGWC8XWTiCtiJRJHaGE+3fm3/rc60wqnb7D8+enx/785eJAJRlCMtxNYToXOvnLzMOKqEmqfAu
9lCPpGJTd6HCX7jTQsUF9J2q6y5xs5dcmGu51pU9qiqApdcbPQq3CM+SRiwcuMddsavJM8zP2Wp+
un44QDI6dS1ebnSQ1Xh8EHRSA8Jp/pQtq1hF3lUT6b3qxuFCBltkg0iVtwayMyFRAmTdFaPNllFR
oGXjucm9Bc7l778V1/7tJ6YbtjBtVUNyVxj6L98KKyrDz5rEugjsck/6bJiBtEkMhG12uZWaqL4V
RauhuA+tKVl9kF7OMTSQcsmyDv08iLEOUvJSWtmzR3Bwg9Ws6ipS0OJO66WEAuYm8hxYIfsHc0YM
Rv7Wbgv7+b1XbYFOswXWjf0cGiq8CFGMUPF3stjOdb0DQykY9d/qZL9iDjVdO8/9ZN1YOyy1DeWl
muW9F7Y/GQ88hvEV0fwIpS6r3MuWsMRjy6uw4ZKtH3q7Rl1jkGu4x6DV5p/A+IWfU7GJtHraZSZA
lble5IPFM4KgIqop7PgR7HcA45vOoqvd4UGbCSQFRGRSt+yU5tLc1o84KCUNYTkswgI/Q965V709
5t7FuW1CZOanxjs4qf05ydrmIqtyXl2rhBzGRhZlg5pAoRLq69//RjTzt1vHxW/DVTEXcE2DXfjc
/uE5NLqC192ol5cgUOeoc/Yc1VX4NesBHXqDJe7I/ITA8wAAo68XfC1QxCC/770UpJU2+KaikmFb
4ePPI92qE2xgxqObKiEcV7RYrD6qiEkhVyuLTjitg6KdHrrARlXEzzbh7IhX5Ep+QiYWqOlcZIfR
7Bx7VrmZi2mF+GjpmMNOFiEavU0pi1ghr0OgZmtH51cuGUGhp9XrcLKaD9Rr2OKsjKrqShwiUDXt
EwOq25V6baYISeAEpl6p17jN5beebn6gXhf+UK/bPm2vp5DnGSHmgPvWYvtF0+z23tJc/zbu4L8O
kHhe9FbDKVyI9AhCwX5U/XLvBYX6gqpIs+GZ6m1ltyhC/7wg19U3Dninjh2ErLeM5vV9Wt2fiADP
w+W0RZv7hOKLY90aE7hRrBvHsgse0Vw3wOcQravsej/WZASgFdhL1C/C7yyfskU6ld5T3E3aylOG
5DYDG7pr807by5nMhgzg+0y9SP2LWwyQk/HJ6rxhqWEaR3AabrIzH2S9WTXjujb1dqla01udbJD9
BkbpQujXOZxwi4lVfev4RFAyo02/IAB/I50hm6g5mMPkvgBitJaRPQbwJ7BPtZtK3Q0hAXtV03Wu
wEm/OGF9U3vZE2SG+FbwOLwf2RjheYHBtZl3j+S5fOzs/PwxT6cam4Ci28qiVSbtvu4AjssiJsz6
XV2LTdTq+T0RdnWVi8S+aGWe3IrS3qrjYF9k1RB6zcrTvGmjz3WaUdY4d1y7e32SnbUi28tgLaZB
qBsm1l4GjAKZIZvrmsEGG90JCOEslhyk216UTL0PK5OgXl7vda8qf3Ra/KpHkwPntfaWbNONu1LV
662R1Ap4oAm5BlicmyJs88tfzZPE+yEtyi0Bi25ddljiZWFxKWY2CjBIXJJnIkqm5Jg21knGLUWd
PJgYB8i+1sRTyglLcvLD+NnJ89U05uNTFEPQcEpLJdfCjp3VrQFBI+dFOosbmkmxglg03PRVU5GB
67s+PtVRXi5rVbj36JMGW90pQhxn8vEYa0TngSTaD5ZGosDKA+crnKp1kvrGD791D11DRkYOBw7g
3ht+EG4BNE2bv38S6r++LVk1GEIXvBgsVVV5pvz8ICQMVTbaoHQYxquEWHuP9JKkDCA3decGrbpD
KoyIiKzr8I4Kmu5xaqwSwxtU8i27UO+jLmM90Jfpt5xfJeAy4/m9Bxh+n0S1F+7sWWJF6qy0iKyy
/+nctRRVaWcDW/kJC0eMcZd+XafXdYQO+njZGmN8boNGu5MNggzI3d9/Deqv69L5azAF64b5P8uS
O+wP7wN7GMB5O6I9v2HabXdmknLLC5yPEfEiDKBrE3qZ7zd94usrY9DLXx8GckSRAPKXd39QoGdH
pixa/v0lG+ov6xxbdVTH4S/n8PAwftt5wjRVMRoMo/N1QT95doUSuh9+ISaczEF51Hbibel6Yvtn
tXzHVypQqt+rfXQbr9VCb8MvWG28966jxl6ZYZmh0bSWYc7UdsMnzUTLJU/WY1AjHEzKY5XFanBR
/PLtE0YIxqpvoXlkvmqsxvnTe78Mi7x/2I7L/cN7JMTknc422GBjoVuuISj//HPux2kIq8mMd6MH
1ctc6piydBNW2zYLTQJI9qWfegx1Z8JJ38Z3gN6qT+89PMWYyA9pw6L3PVwbNagM4TBg5RQgMJ3w
zoEFmgcPpkjLm35ulUV58EkEj9bgHwND4FX1n/FZb8bwhFX1q+gPf/8b0Obows//XG5ex0YlxNBs
G07Wz/9cqBbpSCbL3105XHqxvEZkiO27J83PSFyioVLNh3jya3TAqe/GDE4bAtWL2ELF0W87hPmE
Tdja1/TtiJZzwH4B6u6H8nu75IQ51T/8mvkj6XM04MM/xhQa/xLX1TUiPIbj/BrFErj65nYY1Nuk
jY2bFrvwJUghEGy96X8OUxcJPIDnjl3BlDSGcCHrQQDZG7QYSUCHWfDZFXmC2ZFpnVVyDk8peVHZ
LcvN7OAHhF1kMTeRpa6jXiDqGLJaHprihozZV8BW0Y+0OLNo5I2U+ToZKc95maWGl0QG24vhJc0m
FWV5bJLOviGJ3G+bypju4Gb7Kx7l2vM8T9d44Y9peptHU1B6tEgmFsVZ9QNeIChIdmeA9ifHj/Mb
jbtbncNDLQpUfnualKcK3Y2z7CWrZXFsy2kH+/lV1ssq2SgPY1d6K5Vl//J6BllZz1PW6tAt2izz
t7Luw8kcu9m2Y1QfPtSlXZYeG1GuzL7Eb1IOkacyIX9ttaRKP9bJPopZ5bMHWkfA4verxoqaPaEj
3C0rrXLvC1QQE5hjuDiq8DOdJFvB9tPMY1RohOtj1UMmr1W6gyznTu4vG18NWd2O68SrLVzVpnhc
IqDMG8Vq0ge7DezTZHi3lhFQmqvaxFMXdSNMvELMlPyNbxwUI/3x3qM3xQ9EsG0e7UbMepGRJOLs
fWNjsyzncOeJEE5HtKA1T7KHkZTxjtg4Aei5UdbpsbEmdBXcXc+UuuMmHcdpdZ0jZMUbTdGtXW3D
OkYpbh6n1U62Vl3VXl9nyL3yXsff8n1SW53CFUTPYitnNabCO4eJf+OYwsyX0AFxpCi8cZeI63ka
3zOOWLc8y+5ynoG0/qJBSPNGFr3AMWbWDrjO+RLkofTR00gs7ShH+Y6v7KqCv4m8Klmna9ARyHWf
Zf/QCBHn8NRgJb+bcfC+6HkdHh204XjGdBstMIwLQo/GRZ+QwsJPwl03lhlky0GJFzi2pPeyCxgD
HQobbqShpuVrLTKarduhJlwnr0mfJJthMsK9oWjFp2TyWIDYySsIyHplNbl2wHV0uChd91UtvfgV
XBRLiaxRz47vxresTq2FbMis4UdX2sp96OXxcaqbZCVPQGT84Mxwxrwbz0j1IWM/8KeQJ0m8x7xw
ddRXh2SbFL27rQ2l+Iz19nIUlbfRkhpqqUsaR2kOfVSSe2gJBi55ukR7NbYFHGu+MiKPYlEMoSiX
Hg8xT/Wze9mqWmG3stj5b2UxUFzwTBivXqeq+A2XxGjOjtuKBwwxwo2nEciTxTKrxC2Uxt21bzPA
z8YqIN94tf5NzmYXtrLFZNdcsgtXHzRlMC6pfpBt15oMJkQK4u16qY7SZDfsWbBama9cT9hfISIC
bajmpUk89u2a55hoRLJuK6+jzYVx1I3s7Zp7y7kFTpxdr3n+OWzQNsjX8qyJCYJ9sm0y6fMJ5oO8
buLN/fW6/u6a5aChVn67Zj+uEOwn73bbZMOmV2Jz21buviA3BwetLQB2KB1LC/lxTNoK2Co5kSK0
zZ0rWxwlh62YJdi6XXs2kDoi0/FxbZtxIfMcPYjqjRc6z7EeYCQt6wTyosFRfrzWFp0mFkDtvEyJ
V0HIC0CPH6K6hM9RofLGEiR5gHeZPJQpjpS9ey87ABrQ1wIq1VoWCxFrFwbLjnIIDmDOqg/6bCPr
aodkcRsusUId93mXLN+GMW8dNOBy2hLdba1LHoRvNrejam3fe6Tl2PLPbPOdnKudGvfEN5J1y7Io
DrKfHFr5A3ZsYqj3si4bRH8cjehlKqd27+hlsiKyG22NZjBvRJylJ3+oWKkPKy8r9k6cY28lsnSR
BMX4RzBtksyuf4zJ9I0dtPbJyUkuRJWXgQlH+G6qDTaWWuPfDx46MlmnpV801SFXzCAAs+x0Gu01
MnWE+JspvcgzD2Nu3kTRYO2RBtwWjoW8kDbZhyYK/tB7rSRNqiBuaTnmKeStsTEKX4VNh2X2GJfu
UnhgHpR6XRoIcySgLF4dX5yR0J7Tn0RtnIEvOQIoEIRa/l1p/W8lzq6frUHES6MfvYcafcoVNgwC
2sf0dm5Y/MXNL+cNW9+5hw8BbS4I+k+ghCE4qyAKfjofFt3w+fK62LhjgYI56uebCg2QlZdgoZN1
KgvusVNfIeYtvE6rX9waqn2AatxOEMv45BrWTZnOs1auunQmjI70oVNvszAmlyNHEov0gnJ88Fy1
uLExk17LAWm2nbTI+QK1JMEgp6/3wPSdx8m17mT7ZEXEdNWyPwcF4XnYjfidz2dKXR+hL8N+5LZr
9oMI4k2pVd4Xr9pcB+pOt9baKb9RBREuTP4+Xy8E1OxCyfjiYjYEJ438zTKfJwS4dJOHbfZpcoJx
p0EF36RN277ExbiQHRQdfh7efekB8aXy4jqYT8lT1Sbk7ZpVw50PBuJooYC5kg2KWW9cnprPraMb
Wwep0m0QD8pzbvCXn8+JxF25mgInIYUL4geP5PL6deUYqy/Au/gXS8GhxptNhOWIKgLxQyDppZks
fztMRbXDhWT8NOX4rMxfdJyiq4AAZnqyJsUFghdpi4lX0hPJqqdyxMEjBE+wy/0Y27Br4pvst4l2
AvEsi9TlLAQjG1TfflAGzDnnt2mlROalmA9Owtqu1CNlLV+fodvR4HwLrKG+vlCLNJy2Obo/SzlI
9upA744sJ0+yZA2ti+tGz2s4z7Uty1z1BgbVwgYV85QYinIf+8VB9Tr/ebBzvhzIntdYZFWpwJxE
Oqxlq5X6yUohdbeXwUeQpD+SwhFnWZpn1EBRPGXzjMjTIaxO/NIsOe+fZPEkwG8SUsgR7KlzbM2O
1WlXDtqut9tbbW6A6waJ7EOzMhQ7HvrWfioiPOzAZTlHz9T+/DgGFi470/DdV7/0ho/Yd9ulBMFc
PV4GdtAsHd6R21IXRrzEjnGrdY5+ruGbXKZKBCc9FbdvnTOFhN/QpqtrWSNeCEOzbHC6mSerM3xI
RXSfhG5yITVOwD9w/2ithDatddK11tT8zOSJaiP/1haNugaJLtbgnXWUuKzoOfEVa50qbo6xDcWy
R5LdC+LiKIuDru3AoLGKyj3zIZuKdT5m8bMfVGQyZlMvFtLxM24JzrYS3ltrlAzxCsWmcS9bO2G/
GnlQ3cqhir+edAFjISmLO4IvT/I8aWaUN/Ki0nl+KON/fVGyNSX6KC9KQeGTxUJcbr1xEkeJ8rzi
PediRgJ84bGTuYoFyC5XGYEPyFBf8Qiwz51sKSbwPtG1k5wznDuZaTqtysZfs6VfAkuKHsCBTE86
aPe4gR0sS6LPWaKhxi5Ljqrv9UnE11JSjEfdz/s72eY17i16Xc6tLGm+eCiRlryWQFU+t4OtnmVb
5qdf1cAMr6rhAod5ciNGf7qeQlTJgnvDO0ptcARWq0XmjgBC5ovz2hzNAjVxDrI14z2/UFODPI1s
xf+deyoBadv64smy3WSZilNjVfGe1Fj+OFl2tI0Voa5k0U9Ec3Iq77MtrJBfMT6l/ojamGwUDafK
9dq9yWolfxziLt9kESF62dp7enqsR55o17ENOilO8ii7phlS5QTqWbjPJw3avlvj+JCQfWciFwWG
G9D/SdXX50THWiCJU3VFfr0+myU+v4By+BgFYCxGHBs218oycGkqa/UuSjtjT+hhxBJunkMABEn1
9HPVB/thAqOOOGL2oLp9ei7D4CwUVckBi05s2FQdO6G51Qzr5uCNIM68tMwfZB1GV1/MVAOINVeF
bo9p/LwRGuUEowprQctrnr6MH1SgU16AuaMsyhFasQniTlxkjRqw1hvNJN7ItmCM+zvCINfuskc/
YHjdFkSSZNEh7Ilwf3eZ7OELUjnNUVY3CrBGfqDdjSz6dWnANIIuIIvy0Ffao94kyUmeyZ2gV4S8
vaAscaHyIMwV3hsrfijJXW8MYq2LtlvzpCk3WZPbKzmwy1Xl0v9x/dfWpTutRsjmwPKYZYp07TZO
oq0WjNmD7G5mJGY1MWlvl+/4Bnsg89mN8ZtawheFj+8vcXZC2dvW9bvYnpHZinPzXiU/xYO9Ack3
nGTpWoXhBmnDYdhCqH0bjs6/DnR87JYoHeyDYrDXiQHPYQQFe9dFTno9eLUzGy54N26bIzOT1sjd
DUP21k93237T2hj7uUERrvrYV0/ks5sTSMB0FQ9J8M3byzDze7swur9tl+N5Nads/pJ8Q5bLXpWk
iA5tAzdfuqO/F6WIznsR6hDyM3NnaIp0Zvn99N4qx9bAMleVK4a9QwbrttbVHzIlbDkBEm1VZW1l
SphV22nEiODSsAqVvbzIfhp79Ir9tHc3Vw8lTX3q2rC5dw23vE/05JNEwhSR72zsonA3La9OUrKL
0YJWCck4377rbCVKlR4Dti1xHAYFKKA/u0iNrXgIyhVSOMN67PN4XNhudofuYbSXAKlrnYRJWUNT
r67mbnh+AxApBhTQLeHwpSGkHEwGkN0M4gy6f/qTbMViDINjfB2SuPc3g0+crlB61DRVLRenIHbX
KtmxO30+jKhf3Plp8XXUqvhGlmS902pvQ2WdPAhLGVYjm7ZbU0frOESc+jDadfdoxm29bsqg3vRz
0VBUe29FfriUrbkRubdlZdzIRllVdN3K1YV6L0v45SDPO6b5AQ/2j7MJdRP6lXWPU3ZzUeJTq2X9
vTrbn/cpKXTXa8RCtsk6y1ewsQp7AkJzf1nnxqemarVjF6Xn94HWOIiFLP4yUM9M0uIMgg/WE6aY
3s4kB0Rp5u1yzXGSc8Y6AdEFlRCWb+8UJdMOmddbv31ihb9RbQ/0V0P0iEgaUYqZhQA8oC878yhL
7aCYB4wxXmVJHoD8j8sIp/OtnvYIdXeOf+mIp86D5TRe2Cjz3R2uujpGdXuesQlM89j3SnCxAkBS
SYYH5PRJk/+kCFnrlRFYDhKofH3yEFXVIdF15SRLYw+PdujVT7JU2X13rHJn2iZkzo6hH+AoOR/i
/3wyQ7fdNnH5InskavnWQxbHJFmaRhFhS2g0SNBCApqwrF24qGWf+zJxb8XckM4NuQGYFUFYaPp5
795CNn4bAdv1x1Ro0HXMZN/NEAVdnYx7A/XLSasv6QxTsHm07+qCMIrsIOv6WQxIAQt7HVTninFv
u5vMPlnmsLRiLQQsnRlneejdARs2PHQ3HYZKbOhpCJwZ6DzOLQb8xUEnpCb7yVbAhY8drmw7qayV
uRaWKJZzkMJarorG/kI2yPLcqnj+NzCf8O8DvIQyt9ce3j/5yhisirlO8Wk1Yvdj63u/ITePmN18
Dfq+fCE4SzqEP/+ZvKt2KclGyvoKD3rCZnWxE0NYvgRsk9KhsD51LQseJDjZcs/178MzXGoOFdDs
u0ZDsWbCx+mZjQQC6POnaq6Tn2SdbJX9+q4Kfm113P5tbF551dLtA22rTDokuSZAJAkl/hsAKGtZ
9V4vP+VW459ax6i3rhlPj0binRRMOr7PH4BM9vIDpvDXGrvCyfdqRe7xl2ijNrhRKvUu8dhDhPIv
Jz/W7oRZjzP2BEj4m1rzQTbokxbcuH+OcPiXnq9UIBvjFjAe+rTS8qHZ9k6pPvKnVLZ94mcrWUxq
kMYmYZuFLNZDzDaNlYJfhVq71BVt0/dRBHaIoS4Ix0XJnXdQGl19lBNXUUlgdS4GFhO7GbF2jwgv
OsGjc4fA2LoItOHszuSgeMAiVJj+qoP1RCrbawz9GcUwJA3jtFiqbmI8K1ZGtFbJSnhupf5cFfXL
aOrJnU/88/EvBinqKFZZrlmnDFttRYli1kor3wd1yR2zCuWHflrxxrJ2lm6Zm1TRsu0Ixpv4OC9f
WdRrg53V/PKVxQY/1eWUBuX9OCbGjZa4yhIZqPGzQDRp2bVmeiTk0j2DScsMPBNkr6AwFOhm7vDZ
dRDtRfApPeqdInvJwX/VS1fggmSqFRANibtnQznJGYqmfTutLP5yWnrVSZ9vSqVXV+QP0/P7IdLR
gyvE6b0mVXmPL8BkLavKLI6yAXeR7Az5vT0KhH0/Zyn3Mu+ZJ1zCrF06luYmJvP5uavqVTJjliIb
EwO/aJxjhBLs7dBheX4FMzHSq6L4KSmbt5Gql15Hyg7Jf0aWWqpfR0q0ExaT92Pe7EK8Kl7rbDsg
WPWjwolyURad9WSi0rHOuz48VaUSHypl0DauaeUPRFrIbdmd8a2d2oUcFefjSxtM4XNDMH4Fqiw4
BwapVdUkfgcJNr5EtRcs/TQpv4a9g8oDmbPY442qFPXnKXRLNFvq4Ba5yG7vVPkLi/50VQ4GsSiM
l9B7Gp0vLDjB1Lbhj9noJIb19pKlqr30cjO8UxtP2zlObO1yXSVJBP4em95+eDGsHBsb3q2q4r20
vBBa1XTPXqnmjx0UgmWBR8hOdfP8UZCqgu7pTsvCCIrHfuzFbYNbIvdd/ih7mIOz86cxuZNVVuXW
y8hxgr3sP/mduS1TNVnJVoL4zRl5tHt5KlnlBMMKq532XpaaQHfhG+FjIucOw0rZWHgqIw3LxVi+
ngOCLb7IvkOeVuc0NGF8h4qOmU6YPhK6OndJln/RQzDSBpI+N5XjgK2dIHXUav5l9EbUPFuDHwVe
Hp8L8VV2V1SwSYPDwl4W0WWw86Z/yfW23OGsV29kNT6mq8aIUrgUqbbPtaBcy0k7xbzJuRkfrayB
kqcbezBk8SXODXx7DMDdtd3hT5V3Hq/Cknc10eRL0YAyCsYOklfWx0vLr9odKl4KCdK5/P85+DrV
fLa/nED1cQGNmhz1lVmxoYHZj57FU6QiRtaqhbmQ9Zk6TKvC7/VrtyobPnRrnORjN4vF0l6wTj6N
obQEJ4n4PYwbd1HbKn4JzWQ8C5x3M/SgPwnhBreWVQaLaX6Isj7oti7cjLUsWqVJHp5AwVEWPf2p
863mU6BXxnlI/Zg0JpN1lgmZuEXiMOoWFjn/b7DZV0LLCE4AbDpEqut+MXTc5LBOFBfEWrrNEDfK
wXPL9gC529noYaHcRyOCbwEc7y9m1541OX6KkYHqw+p7kWFRMdhNj0Ir3sOF52ZnuxjbPTLW4y7y
6uY2HRVUhbEi+USC6I806oIfvtiZms51lKr25CTOgBsN954yk8yiqFS3MAPamyaYcGvtMnMdov35
KOYHBbv34ati1WhZExPDL7LbxbrwdqNS+aum1vSnLGycXVEShJDFEUjZLlbi6FrE5FTfaW4dX4u9
z12aYn22EnlkPCViIFuuZxnvV4qNGQ0Urfza2SZdvSsxUry2WpXf7GwiQtexQW6zzksCrAbnsYVF
9qQeVewf56uC3pNiG6d019bUhEjaOgIVyrnVdYtw56vKeG1NXE/Z+p0qrq1TEnlbUuyQMeaZK5tE
CJbg+rXVVHF6NjUEx+VUQSj0rWjQUZVF3m3qdmprZAvmsdnQT1vN9DBNmc+rdtqwxb4NqtZY72un
aHbemD3hPTQMC1iW9Uke+PO+fYr0W7uehuOvPWS3AMrrgkRespXFusBkOAtMTJNm+8jU0JyTOzXg
jArvlpevbiOOYoWb0kf8VFbKfvLg59FXOwRZKkuy0VLQn2zT/v9Rdh67rSNdu74iAsxhSmXJlrO3
3RNip2Yxh2K++vOw3N1qND78wJkUWIGULFkV1nrDPl3vvw1Nc2JReUou7NamrjpTfzVLLE1vz5Y4
s1584ZxlErHiqWFRCue2QStnqx5sFEw+YQJ7vIBlfbm9WFRhP9Jo1WPGgfxfrw+FQyJyVKY7Nfb2
Yp6ZnRxf1ne39j7WijPa1e/qlW/PTkrT3xAYM76e4b1EngFVdLVbUYWW4LQiAlyy55VV9ndzngun
C1XdxCrjn0uHVBr6LUgOWFqx1QFY3H1dqqFdnWuh6PDjUz3/x+O6PDmYUUxqYX3JeX2OG/ecilTd
njUfiZHA3Bmpz94MHdxgNIJTE/Nfrqquk3mcm0R1rztB/N7i4abajcm3Tk2rs40FfPVhSKhgrgTu
DMrZfiuIBqj2rAim0yImyIHq4djykCMBV0gMhA2tQSpAFXWXBnftWqhq1znNXo8giqu2sWlIUpPj
r0Pd1G0iU6l3n3qdd5/lctsH1nJhEbaJja0dbuQNOwJfrCtZyT5bDVQ9RoJt4zparPfe2tVVEBl/
3aaqX/e2sXO2KzRXfzS5PMyzqd0Bach9u7hXxWwnCFathbpSbQkJoy046Hbznw6kxiEgrveqwak2
HGa9rs7/aVcj1K2kyaN9y3b56xX/14upe402+EEAcY3MEfrNx2je66s94rwW4Lr+KmploJhDKzm5
sb5rVfU2ZrRifaMH2ngwpZeGjuEkGEq38cmri/wwijh/T6LsSVFKFhml/Ft0/x4RAEb/v0dEWtNt
56VDHjZAQTToO4JXXVzembq3sy28dm9NXp4ijnCr3+5ozaw/WlVzDz2muFPtX4O9Wfe2Q4GjndP3
3SNa8zBbbBw7JmInAem+1jtiS1WFzex0j1+NdSkPAPpWIVfaqrWQbZ7sOGPrW/WYrw7Dwz8mQ017
0Vcbp9XbadJmfZPnUb+5taW+8LyveqW8m25dhoGcaqjuVI3/6ld1KdHC+M/j/ufAaX0HqkcV6omu
4f/Vdqvyq2NhV2P8ssERZp9BQNsGZFymsI7n+n7CjZHMTtXolwZuim4Jqqqnj6TZb+OuhVvJt7xX
jW7rrqYgs5VusxbtU2uUz02iM5eYiXfyg4xwydhmT6b/ofpUC4jT9OgRedzc2lwHH4+khE1nZE77
LMAKPFfPargqcitg26773tdrqDZb6CmiIUIezcofj0ahg4EpivyeYFx+L4l9HAUqEE1UGSP/uz6l
6lFjwHJ24LEHdJzX0aoD7qSxrwYLybAiN8+Vkw3yNSow/HUarPACP34pnGT6NAow661TdOShG0zp
8hiARCnn89xAqmfjGD8ipIlBowYDM+PoHI6FPf+CaL+BhDLGYd6PYI2sAMySjaBAnvSvWkQSb7Ba
pDs8pLf1PEtP2rrvgrtU7axpnl5rCZg8cVHWN/zs9PUkjE4JrkQIPvb8/PKivEZLgYhqV18sxySP
6815TXbo77q6UoVMZHW0pYXYUxzfu/8UhNbgvk9Ma0Ximwfdl5+q89b+n7HL1IgV2/Y/n3G7VWT+
cMaTb6eefWtXV7e2pfaTuwTZ7PUd/OeVbm3qzWQL0ss+LoT/DPVLOzk0bonQVuzIe4RhMar3Yms/
+YXctekCfr94CjyInFrV+a91aT7W2C896CRSX2VvLOHidfllGIvgdYl6uSXu4vEZ0GvL0d1bbP93
5loNVi/dRQOCo56UDq2Bb4z4rjodpIKeI34u7Lnv2sypsWGL+anjvU4ZrXK2ZKDAMqi6ukQmfTyD
aF15H1PwVkT4fOfTeFU1qJwvRamPD181YRPY8qfHr5rrHYul0p9ULciIkLjoBpSW9w38ObThsVse
VGEChN2VkaUDUaCtbOy/OloQlViu+P6u053eheG/9iCqEsbMUMfbExp0Ah7SWBzKPMGM/p8nQ44P
dqUF+jLAhBO6U2Hv0B5zHztAN4925aXH2fZglg010JK1sIiK3BdYz5sRpxF2pbT1Vnyw2mVie0pN
jU0T2wxbN4Gujr3PY49pUqpNd3oyj9uCyNYPVHgaw/3RorS31bPCvLO02rvOA2k11dHANse3U/8c
RgcO59L9hpDlH2bZVecCswZEAG+XKfDsM2lduWzS2KzOneHi3TVp0QlLB2LOECpdp61fxQAMnBW+
PRHcq18LNjiHFivsreotIBfet2PxTjA67zb9uIR+n8jnek2qojKzhI6Hi+MQB5gCwJDCVqQv9bM0
ouWryMrx39Uf2uIWCP1q8YWoELyU9SpaKvGvqur4T1u+jqv9EgtadYuxdDvmFufYAgeahCDjMRdi
5wm9hRWbpE+G08KEaWTzQw7uazDp1mvWT/Yx8+xon9dD9E2DRjABpfnRLEiOlsPcXVO9sO4nsp2b
pp3KhykRujzEMUy0EpQXehhjdDJkhlekNKNHcy04NTXXcSWypYT7d2Bg2aTLEdcYOtUwlujfhK/T
s3qGKoSbAAKP99BSwaUJe8HbHClD25r/sOoapU0S6bhC9ekhGUCER4Mjrik6DteqEWi+ysglEkH1
1iHWamF3QJ8sTJhuHZrrNPcawE2vKVHOLaX3YcURWsui9S4uxOJvY//DXZsjPKBO/RocJEvQhCCY
46MB1xUFrFHDHdXV7iAP27sxLkj8rB2qTfU6BsdcxNoZAxy22aBBGGrF4j0EHQhx37OTH/qcP8um
0V5roF1HudjmPm9K7aN0tI0aMOOwve2bzL5Td0YlUB1lvYLNyHNh6OR3/7KC6Jyc1S6zHlLXMR+I
SI77uNBwEPmnTV21qWg2azhjPwfzAIeQk9EwTz7/mNyrCqfNzWtQvaqKVTFBhAWgv9NUeb+8du6z
HfvufGfD4Nve7mrW+2OrHkI5R95Bdai3EoF9wMInRmR+dcX2oOJrvRTvM57vD0NtxCEJfQLO7TIf
vEZ6OzXMj0gRuHbAurv2/n/f5QxJ89ZjvqRZ5vCIONHwCBsBqQ8Ln2QySXe39j4pSRQvi89xkGGq
I8t1/Y4Q60ndpNr5exF96MY1xOVZD2S7ibCPvvtNd/QPJaqTBgd0B7zfWiyR7zf8+t2TmrsdAvB1
Viy6k8Qx6ggyy3pwavnX3XyiH6CH/7Ti/jePi++/dP6UAqC3StMIBxenJMLQ8yYNqDq6YXoo80zf
mrkBGFj697OBqppSpEoH8xDriX+vaqp9bVKjgkVEh6/Er1lWAP5sV7zUsxk9acUzIGEoL2uxYMm0
TZsp2asqcNHVRrmZD026IGzp93fS6OYHZykQsiTrvoFStZxUZ+JN8x4X5nKnevG7nS5FiQ+P6m0L
FL1mcFyqUzXBtABqa88PquZExBgieRdxvCnN7eo3na92GgOA0m0OIH2jqje/6i+jG1Wf1jGy0bqN
8rTWPX+CG23ML76PbKepYWTKlnd50WD1cJiY3ua1ppp003xHJja/V+Ml/7IHbOJZddYRPjCip0HY
BPB5WACZApENkGImNjpmcsUeiy3gxOxT50+z7rJ7tJN78lL6ljc0PiFrZ7KxDZk3n6Z2qAFXmtlm
Lmb89rQBl4D+I+6c4DE7u0w2Tx7c7nyeybbmhXewia7vfS9w93aVf9RprQHSd7WNID15JB17Qgg4
eQoiJncDjuIfPoFuu0Oh2TBtC40Le7qqK80BbtTUCDiaLl9rqo0F9u31KnocbIg/sUoTiiVyxpI8
6hFuxzKyt35lEsXNViT50Zue5mDdEQVI+8a8PhIYc3W2zHbZvJkJLG/kM878/qcQGNvPCom951q3
4lPsF5/BEH8XaRwcosQIjlmkEdviOMwqmfBftLw5yZwf3BXN4MvplLY1fyv6OX6CTbHthDNyUo81
TMS9QPYgi0CfN8Zrbxl/BIbphzqIsK3dR0Q7NS9sLRJE+gzwZ4z7zTDy6yFKUOI51WHbhWaI/hgE
OvLn5AlDcxEQgEhE7AA9exBP60luyXTsxrFnXdbz9DIBWwxF1d33hONjIva/MqdEYraxul1cGc2+
7rQiHG0ApmY+bNCVBOiUfBpuv3zvmv6Af+FJLs6DVbf6JZBgW1mchl2QtGVoJPOfUf+9LVFf5uz7
GylsPgv5icrgIQ3Kb0MBmMSse6i41bMJWi0cW8zlTe1bXGYbp21YVpoO+zFhf8/LD3S/9hafTBlg
mjd58rfONmHr2O+wAZozkGNOJ5i9hHY6EDLQtHFjLmUOwMr5w0zMBcA3e8ogqcSGAZ+QSXd1yQI7
F5hNNXV2TVyQ1UtM3s7J8CiYqv4AWvS7Npblax/92SChe4CE9qYRHWWfsFzriQBSkayCU1PO4rF4
W90wr+Ax+UuWBlUmwgtAJMffeRq3V2O2MEPLX/thMN4s7zyAoNxokXg14IVsK5QNthNzABFP+4S9
+NVepnMldJy4suI6dng+GVBkdkvGl0Gidzgk4EnPSXwKmm7nmZgnRlWLRY49PvVG0rL57JpD4iI6
OAz9I9CPrd3OIyhk+2xUvhbqSVKAtOtfvKUiYTlXy7aPyvYs0vHU9mBzkVoiNQt8Xev14zjCMavs
EuAruC5k68n2Jx4WKjVpoq7HLW7AlSGJ3KvvAXPGNUf0jXvo+gTtzETfuCAgBdILx2WBx2BjARQa
UWmcOZb7m7HX2LpH7YkYdmg33QyKQz+ngYAf3jSJuWvmRp77DOH0B3XZwHvLw3/1LaZOQ1m5w0Hq
/amqCXSBjuQu9RRDdX89IMYjKI3MsJiW8QDZo4TtbLchVu8TOhqLPIsgMfdOrz/oZt2cAZIv/MIS
H7sUzsdbOQMy6c35N2uVC01mCZ6kWNXk2RmErH7x2TURVyjjTVR7eFDl/q9n/Jw+U58D3Ow1SVia
P0zXexFRH5rk9E4xXNWdlw4/a8nXI4LlsbZdBHxrtJvJwFflKpI9BA9tniXoB2O86orXMlmaXd4D
RG7734WHZglAXQ/Z1LreLVriPwxtdCoWX3uJEPiN5uRiWP1b6XTVHuWSz67MtZ0XSb48hB1R/xnu
dVcMpPBJVBuyepHJ8Efc2h1Khol7yFwSKvXY76OhLTe83+xSFNMhSPhAihrNFrNwhvum4sMycvFa
jOT1zYajSyQOWVrsFwLKR1fIu6KokPbJqrex1jdi9YbBpxKbKDzTyGhm+66K7toaVYmMH6NuDI91
ZHwkpkeoRrYXnfPGpl+GYQdz0TlrpiaI2Wf2KReIXLRd86cwqirEk9rS2z9R6UnDyU6xJpc5hqnx
U1daxhGF3jbunS0KyJUnX/RcvDe2noSBNXH09Ytr4rnxvrVG9IVjsKltUJxMg01C5mcfXRssYZ/5
88aTd3WXh747u6EISgzfi9rfV6R7rj2QxTaW3bV0eqK5yJEgpgYPqxM6mpSyfyOmn4ZicD6sKoaR
RcjpQejBcczRPPHludLm34GH/pUTfDpjgf2nNZ5KMk9hIkgXszhPm9kBzleZgb8hDD0dOXnlZNdQ
s8mL5pKOHXOwP9l7zDPMsF+dPq3ceIfQPYFdbe/s2Q+2aT3gnZFBThVjelHFIJz0Qnb0khetC3XY
LYDxDi9+BsGCyFJYuFrYd+2fqeW8O+P8szU7cmCJfQcY+1LDQvRm4oi26zdbdBC+ScxGd16ZvyIr
7lwnlvuwa/P2WMeyeCxmcHha0j+Jfgntvsh3BZu6rQkxC1GsFIcvYwRLW7ib3sBZuTGFhSCQnx3b
wo/vsKWJUPuxkssSFM4pYqd2FklmnNPRgqGZlMulSrPxWCKCfAc03DoYQsz3Q1LEbGahtQKPafbD
iDEiuSZjV6eZ91h0cbKL2/umh9ZjC5dkKgaQaGewJS4bfA4TxH83Kwpy02U6eXMbSLwjhPPqWgF2
gYto3qQ8DpqL30CZ+m8dSftN6zk9avsJGsM9MCBrxpIJiXz929JwcjKaofrQGnKiQdZNp9qxnS2U
Vxl2TJcfkwPTJ4HX8gGtuAOcDPYBnCquf72wPljAcFaEqvUxuX2Ph6/Q8dZ08M8gLvIRI4gSMq2P
H8TTObBlzfBhBNEQFqCkPgIHKSRn8duPuGKKQMew+YBCNiGqjcRbrFlnDAfNK/qTAQEJL9qqaioW
81pqsIim5GPpsnoDL8kG0x13+8aeWGRt+5y4nImj2B6uHSKuV8nfepn8dg/gjLMyC9C2Dgqolrnn
3LPXJqIUPGpLq712GR/ZaG8Gl3eJxFCGlPc0opGMKEwfW2sUFDUfoFHAfmMc9NzJNjYukPG9rmsS
4xT53R9yUsxog8Dxr17I6cz7AT2RLUghd4MblhUOhpU/NM7ohbPIrF1GCDi0nOFgVlmAJ3k67pf6
OmTNfOxlGl0X/hYtde/ALL7lSSQeCaT2IZpULFmtpj8ghY6iX7k8uvbMgl2184ZAAug6lLtJTHGS
1Ye030Bm6PbWaoLal+kGRnz24I59dQoWnFaRdsSDpV7+qPoKn5FqOTS48u3mOngHHLzt2zGF+MLv
P1pA/M6NL/hTXLAhGA53C2htz91FWRKHUU6gVbbo4Agu92kKZUhEaHwZY/7oatnVXKfuOCdw5RZ9
u+3RDtXQYWPhFhAfCAigxRo5mz4ovFAvKhKRLA9dGrnPYx0QVHeKveytOhwrghpVEPvbDAO4UJJZ
3smkdrez3w5nhDrc+1QYKf90C7gFSbjMsJlQS7bQD16V3pVWA0jXupuRptsNzpxe4HY0Bzb+Du/s
Ad205migmCE0GV06fqqIQ9U/bW/pMWITznFAiiZJUkLIs2fsui6qDlUs8o2dvknXaB7jeTJDImp/
MHuTYR7FfC6dcJiHOkxkrD24teyvkztpYUm6/l6KUWzQbOYP14NzgvVGWRHmybr2kWg34IYe4E/V
okBZOhhoe4aBMj2alyGitL5uZFfojXv+JaZrJ8k2YqMYnOPIxzG18O8Rcj8MsZaHg68/2AR0dpY7
z6HRaecuqN6EcL27stN+txNf1OQY1r1dN+VOztkvaYHfaREVxznnserb9C4fxinU0tkLJ1wGOtZ9
VCFYVnS3OGPkHe3mCPcgMcCU7qMI0zWkO4Sn/bYne7zYEfCtqU42ST85Gyn4P+lrszhrYoACahEY
nafq5M8DziB+1dyhOXbVW45UFlARC0tEE8sNwLLsyEThXtopwNFlYvNktIM8QLLdJZMGZa0Ry7Fw
cgm0sn7tZPWk6QDeENiWB0/KT0Pk5sZqDZtfWM6PL7Afln6CJbfEJz/GtWiNifZDku2Qg2YHHxvz
Vuf0UQeJOMNR0sleLX9IaYGVY1uw5UcBhwKf9c0yTbgP9cFnHpV22HkDsQ5kmqYcbWjpPpAqna4T
IEM0i+Q+9+N3D7Ga3RSYuJmKfLdMsctheOADGgaxd+NI3wkvf8cQaNo2hMx2SK7quzwBTVhpMUIr
Zn1XTuhhyYglqnBtK/SQhNtr6eBtuiLtNiJKDsTg8nOG9K6rm+6FPf4dZpcdMubpo2UY2qHmhxRG
82MOgGMsUvEkOc/GDolmyydvIuCVdI3kxKq3Jjt9Tna1FU+HonaNbQrAJhQ+crLpQywmh+2NHDYF
CMmt42VPSSAuruO3uw6JXPLWhb4foOMdF08PYPwicsIcDpVmyIp9j/D70rsVcl4pXgzoqe+jWd9J
z29D6Mr5PgocZpJIxDtUnj4NdHd2TS/HF6MgLFTAvmlME6uvIMCz1EL4q4nSaYv54wtflU+Mxf9O
+DPfCw2ni9naejkYmZigHGh9r8XRpEXQzowKYD6TeE+Iz8Bz3WhgAwG1d+1mYEuxbxwUzBuUIECH
V91zk0PhskgEBuT82wkEfT7Zc6izk7Z7rMGYf34gszBeRJo/aVGzbAbdiO6FtD5dmzz8MtTntM/E
qZyZrm0NOFdFNqP2Lh6nTKinF7x3twYudJumMVBEqiKocxE4pUyeO7ME5DXlaDrGTRghsHrQNc4s
Q+O0X4WzgIKwqwJrJNd5ioJs2cPRxAwjg5DaLxon9alIAQIEzQnLy/48jWI4q6tbEbt2fy5SoFNw
alipPcLt4NsPc5n7B77c+mzlen12iXftu6W6zoj9npFEWs5pwaEtgJe0UU/zO5IBfT4dGhKMyNBc
iF74IaH+qzCC9pw15XvrFwRQSntsj0tScEQOYDX7+YwscT+fR6tHy9yTeOG6RlGEjoM6i1nap0Fb
DfHqwzQv5ZlVpOQQNEU7p6/e3QRUQDfEFc8n1CLx2S3saqMlVcJZyo/OqmD7yj40ya4OYfd9pOnt
eelb9LJG59AyHZ5bPQO7mLAtDZu2ek2z7qfsyv7rs1JX6mNKFgft8zlafJRfenGIVjdKdc5QV/5a
Xa35+L63bV1OvGkKd4rGsxu/QWqqmeh2BlL/nC7IygZe+m6VcWlspN5kp65bSLgvW2PMngwtSHGz
5w8j+eYgQ4kSBDt4KaNowyS1voHmYajkNdOYLpDQ3STZHBVhokfRYcmb4ygbhBVKXBHT5DR28BI1
NmvAYCfrrN4BYh7khb3ljbRdjV+F5S8bdSmNpOb4G1lh0gGiRCoE+vdrVQYcrUabeA2GVGeADuZZ
wDHf1B48tuaHv+Q/iLv4fLIRGnKD6ficjqnjgYUNaiJO6ruqzak6t2uhqqqwEfPg33z9Kv9Xd4QR
/b9Gj14g9/MoCC6WB6MeN5gtf3I46TfSRhVu52o2AiNldhyaIiCpw4C4xv+78lPE0uewDVrwmcJr
gNxRDCD+9vMvgacEGcDJ0Lq7KO+TU64VyLk/9NgE7vtkeCqj+i5jHjijko1DWl18R04uJlAuoWn1
eMwu5oNEG55wuObvvKzVQoDRpBPidHmOmqJk7l6KvTHGTx5Zsah4wXf9rdV96zCsYQLdcYrzFCMT
2bbmZTawtjlARPBe+pbfcDD44CWL6jVQNEjsB8oYIuUwnrTKzfjp+PNVzAiyOZ4m2TURZwwQb2iG
/BzpAl3uTmNbBRnrwkdzQgtGc8KFrHOoTYC0fMsMsyC2X1A8Kus6OwfV8osvG38aQKsneyzx1jTT
bpuQIjPHLriOYrEOBJVrWGOblCPE1mll9aAXkBoHjlEbkddp2Odx9eCkZJwRskK0vzxAtF+2ZGEC
RiH4bE0o2+JxY/pL9gHqv71EZWpvsEQut1JbmrsM4QzLqLT3mml2702tf8rxJXrCO5OctLN0P6dM
HLylw3u+s188T1QHfgLlMSKO/l6VEYoJqfa9j+x6gzztAGJU5FdN59wjg2FX54n4HtfJG5GkDQ7c
9ucQiycEUb3fhSCexrpglpr7kEdsX8o4bcJWx7bNlu4PIvM+sQDmKE/v+iPBkmdSg3Bc+gaiFdGS
bRXL7GSiOL/1Cns5omK6HBZSB1tQmtZ20Tq5Y/u4reoxPejNGu8IiEiVRFo70btXgP7YFYrhuYRP
YqVV8hlptQsTnGSC+ZLVerWSV5KdbrnLsxz1z04aH+XYNaiTQ5gk208eBq+W1E8DdIDGcovmcvYk
0qyA3JrNTFK7bi7yS1PU48VZo3czUN/RaptjMLTaG9bXOxFYhFRh7G2jPt9NcRq/gRT8ITCaurdb
U3u1dEfDPkMfd35fgGx0qmSft5P/2RK/bgMfbL2M5guBz3ib28gpDWSQjyjyb32U3L/LYLQ2XuYZ
D5wArFNbJ/Ig4Z69JHYH651M+O8W+WAnSH+1GBKznzasp6DK69V7xD4G1iCerCYitKGJ8mde/0ZW
ICFHmtTh0rrBC2jjaB8nHoThZsFja8mWB0IMv2azOy2z6F5G2flPPcIWSQmeGaPp9oASONORyn/n
vNmzynln5NLy8Fb/6lYjVaOqq0INv919a/ufj1Dd7hKpeR6xMu0UE/mE/bGaGn9dViN2x6qurtR6
MyQ6g1T9X5e3/ttw1aaK/7Sp56i22ejKraXXU8jZLkf7rSxrFtX1UvfYwhBO/bvVGmw2BGt/rgHZ
3eHH9lf969avUsykATVH28eZaM6qqNdldrQrxMdU3Zbz33XUq9lFDuldNZvxs2Po/Bz8wtoAIoqf
VVtduMzuqT0eVJsqdLjpejJGd19NhZs9xkxjt5s6nBtPNmr+X22qo5RLS35n1TpeH/7VlmoyNIxB
P93aOHFuELO3Hio7N3aJX8cHp0ZqvNIa56rXtn6NiiBh6Zu6761vvBcAkV9MXZvOSySKnYsB0VM1
Lxyf4jlE4q36TEBcHFIMII8kRmAtw07EZG9rmMGwHdqcWEpU3rvVIO/sND/4rLEXnDzZIi1ZfoI5
dsg48l9KJFsPiLu8lW3uXaEf6juNYxfTSuzej92UssPX77OpOyOGUlxw7xVY6gDkBkW17KzAcDE9
KdCPq5bvwkN2kg86eCGgf192rf6J3lq5FaNb7vTFeCTd3HPE7JFprLJpI1E3PNhtRaZHR5DJMCHK
sfXeZsOgvzXeCGC0y1Y2BZGkHH8oLKhi6yOtf1myl5yUATT2sfO+jHa9LeDOPecJIgX1VP0glj9f
VFMbm/01yIuTqqkConC8l1C/t2q8aut68y1whvZO1YakWsgwTfddNwfg1DqxrYpsfC5FVEKDTcad
Fo/js2pLKja7gKOuqhbgynlJmuI3MjR/DVgmpKqJSoJBWZ+hisL8Mxkd8aQeE9RLctKxLgxvA4Ye
uwdba/OTamv43d51WnQNJDn8udqilxg/GkuhY+KZzXvPj9fwBNO2aoud5KkoyaCqJqcaQN3m1U81
r6umZFzmjV4b5kFV01lWzzNR8a8nlFhgmwCVFOZVgVyBgz6mdeodU8n8imTL36DbryFyYX9uRN9u
7f8dR4i/BA5pmXv1vNvAwUheJrJxnGyKcYOCU3WPZKB9sqZVP6dJplC1qWKo9Oq+W4s41YBzmvOy
aj5Bzfmn4zbYyBbvWJv6461JXc15VN3f2vy0+K0HLbufNglCv5XpfWWSMhaY9X5d3dpcrQNE0AZn
NUIjw/Q1rIyb/KiZgGE6E9XxtLYxQ9GL7i0mELSL2DPsVdUQVYEbQg/v2nPkm4iiFeSzxgrXwcko
imMqBKDqtTqKvsYxGJwJUk2cvYT7ZgU5+LbKJsK8Vm2S6kdTgtzvxt59m8p2PAqNHZvqzSeZHbu2
nrexDVd+6FzvHLVsStyM6JyuGQKRtNx99YaSI1gg3lXNKYzsZc0TqFriR+6rZTuoJHXFk2qq+pjd
RFEvd6oKYsre4OH42aDzsDWnJnh1kkFDEizRdk4Q+K8GW6OjXrKpU9UKqRf019jkqMEW08UjDIaL
6oxAdLx+M/m3HjbjbPG7qutHfX1o1rHd7YKgvFMDsSVmTzf3OCNhXBiqtpGVZyckKlQB5/sgqQdI
NCx5k1rY1Nrkm15EuHNN43QDdJGN5ZrL0cvlXnhDDvYzTg4laiGv8fhU122xDzSMofNx1b0c3ReC
BA7JX6PfVaCy3rRsIDqV69/6OGN1n8vizTGmmX0+sxymMTl7ccu7LAl0Z3RE87dBm0i2BNE7ctBY
cEyIPwe9fVC1ph7bV886MTsmOxcvSw9U0NkzzQD6VoYUdRmJNzkRycobUlLQaMyjUcbeRpATWKN8
3mYA6bJLcrvfE8ZaY2M+2/niZe6tcmObRXwMzC3io/6ju/rBqMLMj5atPVhl+603Nax4/GZ+4E0j
w1FNxKtzzi6aBS0yJXm8id0aqqGJhiCqWdX3rhweo6jRX3EyVIibsLWD6KUgrpU17NV1reHzmQ3Q
RWuhrsS6x3Ar+z4u4/yryZii5KxZw3Mq85+161tHiY3FVTjow81scS9FU3yw95Y/fVtch6kwfmOz
sc8C6XBYepDzErIhL8lhdx1wCScLA8SVv8Ur/lqUbRjjjfFmp/KUAOT9aRQIw2mPOTYmz6ZbXVDm
LfeVQZy21NJy549pTdI7+camrzkMPkQG0QUCffqse7SHqiUQ4CY/W/Fdjxf3EEhjReeX/nbWiRGW
qagwzvYJ2uogY93FfFrSsXwd+3RlF+birKp5g94ooIk7mPfuY9TP5KH6sYGrYU2PSWuv/LJU7kEF
p0fZoBHiaOURuydMHHK3PRL0a3f2SivnZG49s/Xn5RdykCQotoCgdqlGop+kVh6mZpcQvHFD23zC
dfA5XpiBLKbafRyZFW7fJagvzajfTK9Ds7YonxxOa2/D4htPnTT3qg/p0+DS46EdTu6vnsn5zRZe
8FLUyPNjkfE2ONaMizYmzGvfhBAcsWZcTdeajt7iczMQuV9rA8ni5xInXlVDD7h+lkG2F/+PsfNa
jhxX0vATMYLe3JavUsmr1dN9w2hL7z2ffj9mzTns0M5s7A2CAEGqRAMCmb/xS+tTW1SY7ebZUfZ1
nqU+O359utVKs3puh/lsqomKrIV+Sqp0fsiWolWHuzludcI11Mqu6Q+9q9hoGen2w6hrDmveKdsQ
0UEzQBqNZU9s8Y2Zpuwu02v7QR009vpTO+/NKOoRrF3qsksKEpjYPPUPUrmdKqsai6RqQRg1G8LT
0GeEJZsQwzTXqkMIQyiHSbVY/gBJAJujF9gzWQvgRFTHVqf37KrzuQunt1tV9mh12V8iK3nI0v4v
s4iLc0bE66Hvq78LFDCdPb5y1fbDjkH1xnudn7L2bQ1HMzbNqFUbAORIiyxniVqCQaMeIxhg+sGj
kbjjIewhU2qpGjzyJkESsPt5ui4eRtIm/VysgR6l6lbmE4w7ogzL8Wv7XDXIF9W2gi5jUDOV87Vd
OPkhjFOKPG5zAMZQLIe0JIm8tEUmoydCQAFwDrt9y6z8U+lX4YPUPG/yF2gljuTLzqGNlaMy2DEL
6bx7U+1cv7fx/QAx0gJ6oUcFLJXF8atUwpocE3r181WqWguUAzJeepRqOeXx2R88kMPLkch4Zo/z
EN3+sDTZ1rSN6jR4kZqVDYRYBzRRpBrh/b63zSUQvRwe2lZ5gYthb6Sa6o71VEPBlZr8vjbQT6md
1U/y27MF5zVasYKf5vK7F2DRpGvlXqol5vI8mjluN/Lb7AwZpBghqKUmZ4v8/iktCfGSWCa1Zmm5
ulWqpr7YJAsIJE8VY7VZNCfVJjMUYP75yRmLaRMHgfMNAPFdzRaedLxPjTX/Jm7xPhEJ/VJ20EVI
yoev+HzzqWdquMGjs3wAwZGeysL2L60xh3e+r0Qn8pD5qUDE81HP4vcUebaf7eS8mBN+7Y5b/syz
wsZyORkvWompsRuDviH2E/08k4hviOCzMNACN35IxzwGiRMEd6RIj/E4v9lzbmyQ4wS+Uab2fTt3
xbzJKo3Hmze1T7NHKRTbTh+JhiKR7X9zUHjc9gkMdHeoyKcFVQ/gCug5HDoVjc0OFovXjneA5edz
3VTfsc1UzpaWTW9WV/HYjU8afvDv+K79yGd3S4Ie5e7SP4R2+KvqsuQxiiN0a1NHOUDTV99LK9aY
tLYHzdXtT6F9JCWWfjbmeTgYShTvXSW9CxTvB9N19WLW0S8zKr53Y2iS3qmckwZilCybi3EWQmNj
HacoMEF+8EIj+TqQJEonywWKVJGsdHixk2r0dnpIeqkCCPBSFEci8jEpP0zP2zzG/AV1YrIE2udq
DryT5ZH5BPie7qsQeUzTAaw0gIVvmt6/Wl9dWN8PQ669GGpzgYhebchCBQe1ICJmIXdJ4GUk3qsy
N68d43Ecv+o4nhjPRWu7pynrkD8cASjXW+KMyklTyKvBaaoOcOd15EF84/IDqIf6kBIB26GvZO9y
O198ZOczn0ckNu3gS5W59eus89GmSX90SNwD7nZCIqYUijmG19GLf0w5povjgHYuVou/Z2gwZat7
uAEGzdbqw/aZ5K12tCorvARWTlQ+Kt1dkKvGO8jP74MVl79NVDDJBf2Kuq6C/B0SrC9KxCGGttuo
iNSdce4bXtRCi54qUCpSk6KyWu0AcZ7g2NJDCr/UQbqM3p0PWeUFGRUN2F98Ahuxj/FieOw1U32d
SK3uPZ1ct1QthBQfshgt+GVnD7rwdTAgY492f5UmA/bB0Ynsate4ifbq9UYLyhMA0VKTJs2wEHxr
0+QiByxfn7PBl5m5S3QqNH9R+yy718kH0mpG5bPU8KQK9qnrY6Gz7BxZ2ZCvbi9S83Ste42UFISA
gyS9tOl4hJx7L7dh0XCAFExKDrwa2IsuBwSuMu2TKlFBI9CDWXX81OlkH5adylKMA4E/BdLAWXoQ
6h4ufoEK1HrKwE0viK8mt9+cRUOxjbzpdYoJd0yWpr82PtZoeR1e0izkS1e08W+7tdGVZu704oT2
Szr8LPHEfSOmuZ0Ma8SaJDfeyrH8ESYITcg+QrTqFnFK7wRi1HyzNfwMld4b9tI3N/TgUmFTs5W9
g0qmB/t16+ibT3zvS8Aw9ZRdvJAZBFS06EUKxFGKfZX4xT75b5s+RdkmqDzEu209epmCEZSX76H9
bR7TMDJe3aIzXpNZYdAH03KWaqx43VmbgYdIF22wjVc+YJOTRbf+eUMaeUSl9WQvh1dBfQDu7iOI
DretUjrnRYokbhjtmmE8O0HsvLRooz+MsQLNXAeAVpgB7GgcaY7SmYhg+IyWHGsav823oH6bPRdo
3ANs/vt8dfe7yBR/D7MfYBS2KS9w6XQs7pruVpW21qx3tcb3TGqYmBbHuQJgd6vqPkfN2dEHuPEo
TaMxk87rYhVbjyp4lbZp9i9azoshtbpV+lNr1QU9+KNS9Pb0WAIOub81wYLE0WrwNoaTR0+Oy2ve
op1lT7q5IbdLptgYghcpPDU8qoUxP0ht9N3mIardY6GnUbKdmyUKXFfORvYWEV/51NIJnTVJfFjb
DC/55akqH72+bJ61CFbZLwdv0bFRX6TgOULBoydbvbb55vCpjtTxiqKP+tIHfnytNfuvtUPCOgXl
jaY5rm0udmXteDtp0w8IViAjtLVGe7rqUfzUjl72wDcweyCFfukhQVykhlGmrW5k00vDF6012/Mf
bXKY1RTf69YPdlpZZYB8cudZCrcmSuhACIChTlupKoB0ycXUwy6Bo/pax3756icl4TUvjo7SlkU5
scoYiHmYF+V2qnx1w7Pvn6WzaeDRWqBSbJjAf0oVO6yUYXYfdFH9Ws/lS0ug8B691/q1SBC5NUPF
36rQQfF6GO6czuy5AOwMgU/tSKSClNLs+lWd6vixid2z7JQmfMY0gveNd9amoXyYzPHOrsOe+zkY
nxpzKC/eWHeggqYgu6+Dcp+Xe0Udyl3TOPVOs4IZ4JHfHEzFcO77BIpG3PvJYj+2x8ftc2P4BXz4
/uqX/b3VByi2h+Sk4CV897v4YIUIHiQWK52CGYBXatVpjOyfs5uDYKvPah/AnFBCMN1qr+9a5iDb
htlH7uEvpGebGZTwdowUiKQ+X3PJ9oGPgV1vgkFXleECYuKTVjvRMeCDQIBbBZIOSLnv9Tt1Rmuu
1RSD5ALsJFc5pqP+zrqLwQb0wq401IesS8+YUSvXqiuhx/aDe856CHCG8Sluhpjln8s6GbRn1ofu
65xZ2mUio028oyWYaBSbLJ9aOFMbdcRJF3Vi0rcTbgBe2SebduYbyWL4Xu2ftbDxnhYRvgkSgz1V
JrzHwLiaTaweFIxRNkX0Ps/zGxmhXdRq5aGwW/euz3CDIRDA5lpMAwrwtlHdIVr2GYTFiAtd2x9K
J8THVdf9hz7/yWnCC3Irxgbd52HrmAaZ20LRrhlz1cwa1Wcj5cxDlc13FoKzQQhIJFOwXEx0OHlT
cmq0ob7UnV/vsY8cdo3jBNfUreed2uqfgxH/ABBT3T6YoWioc/lsAf94rnTzkxJH1SlDrfGKTCK4
Er4p+7Rx2mtZFERJ9AH+1uxvg2rqrwAJTl2NIGNbJ9u8Lo9eNnrn3JiqXcq8gaWVGW4M3LS2dd+d
rGpBBAadtjcHOzkAEP6OVNO3xUz0ZJIl33K1+i1wuG6LOhsRPJ4bu1GA6yVte6dRopMAXAstCVbs
ncHX3rBh26jfq0Sf4NWZ9d0A0OCsLAEPo3mWGbW2TKuZovAYdeRB0hBhljxBMiIaWvWTnn3rbeUh
TeH5Io6yTeNn0Mu/Z9eoLuTfVL6ESY3mmnqZikp7MWF4mDz2pHvtekjA3zjV1sjD6NrlVXAJRmYY
mcb7O4X48qRdidzesDy9ZUbIyunRpHCiTxj1MsFMiKHaVV0fQ3v67pqqex3dpN0SCmxDQqE3sAPe
auSWbOcc9CGOEAFkGi3HtKyol0jJZ4gA+XaIo59NVuKSHZknvuV9AmIFeav6wAX9XadYxIyE4ck+
YMrRVtYTgRF9E4Mu2/lx8+q5DRwzt8H9TTWKc1gzDsaKuZ2HvtmWHTGBOn9C01S99lGkXdulcEwM
Kx1ImGm+CfXA35sdSL1Q01mhKE7H2Gs1+yBJ3C2grENUBD8VMg8oMUQoChHK+NFbQ/neImvOR/vU
5djYOS6cJj0gB6KO0FM9psf3QQOQZ35mRdJuyXtWpfmArXm2wQ3gUxqrIX/esRYI9W6CXPw4egTY
a72byAoHLwir8PlsKxBKvtqBwzfj6wjycoNtFrMKFoVdosLhMVuC13MaHGxvUZ+t+p+B62cIlBnA
G109BcRg5gAP/WM4Y9WoQ5jfdBpUpvbXAGkwAva7bzzgfLXtEHV2NmbeqluEpou9WnQglDsFAxZN
VZCPRC8mCHwSC6X7OlXTyxjazZVQY7aduwlRtKx9hL38QqS52VjoyZ+9SQcFqvvW2bHdi+L33kVJ
fPdiLTidKu6+Na53LSOGWbNRGMbSqjrNKCxhofp1AIh6rLruK94HBpxgO9grZTLdD3gVXR2Cx8VC
IA5S/TV13DvwDxOz7NHnCg5fR1btRDcC4EtxvNeNzt80BSSKLK4IVLSBSdattE6VWxUbK7HbI9D1
AlCcZwG64WNwgMx8cXKSUnqB5hbSsa+l1blEeQptl8TxsZxa89jXlfdX6r3BZerU1v8x2/UOzjvf
Um+ByCg/IqPf5lYWXPQxwB+xUpsdK3Xv1AM8O1rgQMGdkJJSfBZvHYR7xyoIeqjmjjnjvTdaw1M6
oFHkUENMJtm3ZvCWZ4p9txbVUDi3qs3M/2zXUMSw+XqwfOaO3mCBY3QzgJ6V5x38wPe2oYf6msbQ
t2XJvNHVgFfRN427uY5JmzL7+Jnm+j4Pkumizsg3IRT1rMXBL2txiIKqc0W3WB5GVmd8iJdiEc8x
81G7qmbdPg99Oz208TJyU/PKoH2uI6a6VZ0ey8BRw23qcBvBhJ2VlvVH16fMPKzoPUl1dA7N4sky
Rvsw5hHr76Xw3fvZ6+ChtVq8b7rn1GmSS8jy4JL6TrQzCggAsLGjO8s2n/XAgL3hjTxR2D0OIK6I
78X7QamfZwwqCeyxOOsWgTMtOwkGzF4y0lCFgSWa1uJ1BQLzv4XSkS/q0TYtPOwyjBBJLb8EqTFm
XkuYBb8GB9nzJRGgzPpe97F1xXALjgRmoB4c66AHjTUFw8SK0+dYQiNXBKXPPKjFXWNOT2o4j1A7
fHs3okqznZYqMgXTtje5WWbqAjRzwhReSYf05KyBLvLM4g5ExmmYYKQAV3rozO5ZafF/ys042emY
aM5bwcyFC4HfAn+2d4Yph1Mwuw9jqmlMBbvs0SM1d4mb6n0GbvQJrw3QhsW3cIjST2qOS4zX/nQL
n4dbogTOEiqoZ52VTsoD5Xiudi/FxCcMgJWn7HzpjQY49mqllApgTx+kwFTn5kVOg2vlW1QH+TmL
S4bssXN2GHYDDyGlAAiumLcFimmRU9i8F/bWZMi7HzQovTVAAfzXhkPS8PeQHPHvYwKsp2QO30Ok
4BAfPUxYy+0cZ4TgvuCNAGjvEo27i/5vqmzTvv7Nuqa9a4fsWI81n0lQgYmDpbWaQBJq4XHW9dkJ
vxR5aXxGQh5FzvFFTwLrlA7Ky0wQYKG3qsfKXIwH4q9qZ5xibwzJ1u+8ePbOYWQ9xKTStqmOrFKr
5gj/GSDG7TvX1KerlsZvo8oqNawCZBRDKMOLSVPlo2uTNPw9oEDvNwWIIKu7g03CGyxXad+EI9Lp
dzc42iuwXRdpbGViIWAyTmsLrj5P+2ZXpLb3BAvAeVSntxkE35MBGMHOg+ZQxcnnkokB8pUR0MqS
ZKpU51TPmPOVGQBNRTkmnRsyfzJS4C/WLg86Y1uVRX+CHVG8dWbdnEbYIlup6onTgDeuLfxCleae
6TL/T9vZO70Mfk62Mh2LOJ3vEP546mfA3qZrJ48BUi6PQaPVZIaRwnR6J91btV0dS2jgRgA7Q0mQ
mMv4eQtTwx2QCnZCkoxFsHHmMduzin40iHMwiu+y7LELAYt9y+03TMvac7ZgZsoFVxeCsDibzmO0
4EZrY1LPACPCBUkqxaRH74pi+Pv4v03SLt2z5bWrL2XAdfVa6HSbrEgpBejZ6CCntboKdv5hwhHy
ZIVvcQNSwH8dmyA9BNB57daAWzSMrwiVo26I591NV0MwQoIbykwWDG7soOS9CG7Ijs5PIUmO3ye3
CS7gsqx5z2SVXyKb8kZbFVyyk2wmMxEkWFj8e0NdgPZ1Wx0FoVI5TgukkLlsdil64NZBg9eDv0kU
bYkj0BqAxdqTVfniKPkuUQMccn+a/QCKeblwzXJG2VrxibaWqPNeoIrSOM7ZlJ2kZ+S0XBlkEYO/
j2+Xk0gvLVSnje1k6U5+ZYLWNAlYhM8WV79j0KhHURhxvC0k9+EMhvNHt9y/0YycU44ateSApUjk
+stmzBKZlBbGd1LNsuoYloqO/8zym3JwnwHeGSf5k/IzcF4Oo2pAnKSv9l5Z/pTj0jGAY77cxtsd
lkbBS+U+WRdrIY2ubWOpd0ekVvBkAvRxw/7K0wDtlgz1OKXjXtXrb4IHlmIARt3V8OuIpyI5klWD
jRlR5aSM8W6zl6T3DecVqsHXHubi3mtC7qiNhOihTZpXufd24j4OxH0Oc20wrFtDhN4eU3fSW8Ul
dVj+tSGabetNAzusA6Fugp3cLrkbslXi8ZlsZFOeAivUffLK3cYr+vyCr6MH+kw2lwIiAs+Gcqzw
emdsGZIZIAIwZ6yGMQL9Y1OOdnCkAInsGvnltjmnPWgoOzrJ3xubhhh1s4vb5PM86he5crerBLV0
U1jptJNrLVclaQvW/62G+MqCAZB7IkfIlrTdHgepS2GkOIY0XQhEE9HHoXuRG397NOXSrE+D7KmJ
fG4qMOw7uRTyI/W+5vq0QaFviaAzy7Wq7+1iG4Lc5e36mrnTzwCvjEPGbICn7lWr8hambXjIZ4jO
rT696MvQIZ/tLLad4xzMIIGx49uo0DlRwm3QE7KSvPhff/iP3yCb2F5BdtdD/dbzdvdQk8GhtDf0
nQwB8n3vkBs/2QCyxpcULu/t4t7gFH+8NX+AKj5eQYM0XhHBmpybgxHm2ryP3fCr0mXqfr3CDIIX
3XGhdK+Di9o/ZZhYHuS39H71mNqzekCjsZ+3TRZe20FXgHks49DyWsuRsvWvbV5XzggHhMlOnoQ+
Tg9MYVi6LA+CPiLtZMKxXh+fpYNdzXQw9e2ABNtJnuCxs4bTlFssS6p97gwYH7kLuPJf/65dpGc/
BCvs5QZwhQWQsj57c3zv6guA0SjsepG3YXhbhmV5kqS6thVEf5YRydJnZ+871QBmJX1yAoUxUvpL
sb6tfzyit03ZP1fecPIacytPwu0QbAWOynvbkCCQsZAFe3NEofu8vuHrsyxtUg2Wp1Dt+0MDSO8Y
OtFB9pnysEuP9fiPj6DU5a7J1u0Yqd82P+yX6oe222NbVrb999CDrRwJ/tQ8B3DlNinwmCIF5Nbb
IJyXD4fuQTQNdBaqk37Ah4I8PfMCueODrWMM6jzmc/vsMDdgfXjViVjMaoHHdvKcA0oZ6u7OWrCq
81g+54PbHUxzZirR6OpODQpiNz0CMxsSvAfhHUz5YhdpzkO9C6Ly0cG8eL3x8lelenud1ro0ro/J
h0OKIW1PPfaD8jBKUS/DtWzpCfQlM4bzJFdfTlKAZ5zArPDY9T60+q28JbDaaZXNP1oH1/grtxBR
knXLhGvwHlLdF1u4FCEXrIuV9EwcHGpIvOAbxkT/FPXA3ZEx2cs1lkJue7xMTxDKZY08pd/zSb94
sZEd1Hm8S8wSgTKvO8kgozFqt3B2S9Rzd2ER3L4ARvsTUn52lhPKnZctRvp2YcPY0fBzHrwnzOLc
G2bZT+xXH8+zQy5PxDoYqJrqnDlu/X16O2q7foJ4v17FMnMYSZPlM5O5mbXzLehCQiqBF/AXuGSD
mbiH/Kh0IbcG5cRAF2XUrP1Nx0wmW+B1q+PkOucJYA753CP0SDSKI3ub4Rh2m13dVlGRFhTk3HTt
NgjDpX6ojcQ4yPnld/l2NJ5b/XE28vagmsaz3NX11spW3nU/YmOKNmNRoPQPhfzvBdo6cCjy7Zf6
bWLH8rTEkYblAxj/vZbZOez8Nh/uEWQ3T0DTqouwdoaoqy48C7/LMMtu91fuxDrGrDeGD/SvFHqm
OXn1zoIgjSyGY+BwUvASuIzgOxQC9yWXTO6MPNaBSuzRAh7sF/iG/Hcwlw7riL7eydsDvYz360VY
98qWdPm/T8VcbYS9dL8O9fJjpHqbi6912bo1zhG2H0xoEWaQia7S2ScVj0XpIn/2NuWSTRw2edVu
m+S1/4bV3z6U8jv/mGXcji1zdwss4EpCEHsMPvQyfyU5QuhaXpO5QA5mG0zmV7RWiCeHfXIqmjBU
99L9tukvX9AIMEgXpLd5nDypMqNbi7VtmjNSDhpKkRowsWUSJv/OWtxQklL/Yy57+/XlPMLEuR8L
dN16thvg6QebLNW8Ra+3IAn13ZUfYtYX3dXVs0zLZFInW1LcTr1MC6VKIgjN6wACyNpZuqxV2VqL
9Taubevf+HBslH/qEOpgDGPMlIGzAwiQn6Qubx5XPGEZv+y//fi51IpNpAzqH9NIuYW3J2/+FkC0
P8vjGqGkC2h6uQdh1yG5IU/KP2/K0behClBOc3LLdPeRChLAFFmXcB84IULwkL3rjnUNKDukWPtJ
dfB/DFqdn2+/fnmSb2SP9Z25zWduD7O0enrekT/573snW7desvmxLgfdzvpHr49/4ONRikZio7Xf
tBmpWRlX1tmDHPtPbWsX2XubZ8vmWsj9WKuyJcf961n/WM5Ib+n44U/9U9uHs374S8Ey4GM0V3ch
jL7lFcfDmVxFNd/WqvLCS0EoBXImNCIW70uYbS3WtjnDExT6HX2q1mDz1kmGWzn52vWPPbLpmwEI
IVLwtydaXhZ5T9aXZX2p/rVtPUzeO+n3T23/31P5c76Q+4sYtN+4c3FoY1q7zIXlw7UWt5XsWv8j
VvFP3T+03dYTy2lvf0HO86HP7S8MiXfVlOG32nnhVoYGWYPK1vqNljFkrcrWOiFbO39o+1CVfn6P
YED/Q6uRREgKGyIfLye5d6a38gjfNqVV6jOhbJbVWZUddK94XYd3wFTQxte6Mi80cqnLyM9cKCCi
ZGWWewsd+YHVzlsZHoj+I8naoAz8N13tNmjYKjEEGV2KcoaEifjb7p+G2/VRcGTRv/ZZH4O17cPj
IlXZOwZNSsjChek1qLO56xw9nbey/k0AGBAuSsa3oB2iw+2Nl4uyFrdhda3L5frXquxYX12pBgRS
/h6+pf7hDNI2ZwnYCS3hNVoH+9vE+rZf7s96ZINXCYu37GwRGDGWCMkfK8e1mxwrhUwM1qpsfegn
g+ja9sc/Lns+HDJ4lbKfjXtQgU81VApcA6QHkXJDA8mxfLhKHPHaVxm6/CzJspNcmTLp8+w0q86m
yRzrJC/7ekdv7/4fwcw/pgprV9mS2xsVPRG9W6dbkCt3ED0x4giZFB2t7GH2StIxqLlo04O8orc4
pTwB46zHzV/yIv8d1arVYI91NqmThuRgnmfnBIlgWOKQ1qSoG7KVm7XuW4GC/llobcpFd9iZLQzI
GJDXyIela8HR1P074WxbJAAiFe0auapyX+oMKpNeFW9lDM9E+OT6coPnFtGd9hbP/HD55aL+cYtu
S9fbVZc1i2zeXvOI5OTsmdNerrL82bWQH7BW5cJ+aLut6mTPRzLn2lN2r/+SHob61sZab4ONIVZx
Qe6/d0U8Hg2EAPc6jFmqUM8QIC3O+Eyy19LJnRkOMj3LXs8D5qknCd5NdfAaadlRW86hJnV2XwZ1
u5Fec5eNJ2UuzZ3aZ4D0hqHYNBGvuhRe5ppb2wPgqYEpuqaJe1Cj0Mr3SAZhuMzKfk9UEtTw5Jwb
PWge4WSRa0Y0FuJ55uBeFKvX1B/fFkT7S4AM7Av8m3qHatyIKgdVacsQPMoS0hP1iApEbFfpS+w5
KAua3f0Uo4XgAFs46OT2j57lz09p1fyA73jqTa18H3MTV63U/5qXTMlrfOAvfqCCFM+at96brW8e
0Xoyu35AwkFrUccZhk3Q1PXnegbTy5K8/KSrqb1FUQd4VYRsl1ostgAmoeQ5tyr0m1R1VyERjDJU
CY4bI8bqYVz2EErCTGDAUSBMtGNT2OXDPCXVg2xJkRWFg+5ZniMsTBDeKuJgV1bID/nT8MUkeXZs
1UXKL1MrAzsSlDh2SwB44/qs3OIiRvVahfBp+BiJqigY7tqsABPktQPr4aZwLyA1SK95BNtbVL+m
foqehqWA6BI9+WryFVlN5SxNZYZJN7qLqHIVCJ8ZFtkaJ3hqUMN+UsmEPqWKpm2ncQxYQbAjtj2g
VanNtcyxFMVDdjMNQ/egJZ33OC9FnQHbs3m2YFfTY90R6lm61UoHV7SB7Iw5YTY3jjq6MP6vKYnm
h1sNNAfKvw7P3Hp8FVneIyoz0bYK2w26p8be0SxzN01NjsYbYPrC0MyL7QB1Btaq7XRbT9oNVvDI
YOAAXnphea2g2l2bpVirPJ/HpCCGOiBtZMNNK/VLPpupsdVMQ7tIUUzBfxqLvlK2kwfL3QtTgs2I
Grz1PoBR1x77L8mQ/2WQSgcXDt2fd8uEzwwyEbRCUaES08+/SHd+DvNE/zI1CWgFBHHegjEDdo0O
1uOskUu2psS6q9y8v+h93J7SNC4euAUalP9WfWlGhYcrS8171ejfalSD7t0oeRzsqoH6qtQvcU/i
yEHscS9V2UEq9BPy6/m+Hjc9xh2baekeaymmfDFYruU4Mtg0OQq0W8aM3R8HW/lXJ53NOzlV3Zja
g+OFJ8hhOHVmyKId+OBUu/UXtEHyOwzn5Hbe2pjbx6Zr97mKrM3Wx2K5D7JXjApngvZFw1rZNu8g
WjQvcM/7B0LHZ6lhtNu+YFoHGSobEWtaekibY5QfD0rcN9VFjwvXQIDa0H6IWCybCgy6K/pp/bUe
CCuXKWonssNByeKMDGYCmo1LoZtKe0RsU9tKVS5PlqrLp8oBE7ZcH3scAbpUy0QvPtrj79u/kya5
f7SLGs7Zcv1QnQaRl00e/vQ8M+Ngopwim1JUwQzDfa3L0za2SEj+0Si7ZU8HuWM3PAKcAYEXDBtw
XVgqlBWDkl7/VddBeOrtIUDjPay+luVB9sdDWB9SHdWmalYcAtaKi1s48cBzE0TBtVuKIUH3xDX8
4x87+j7FTuY98O14D4UhvivHDA/DpZAtaTNZZWPZYKOoFmtRg9/gv3SUQ26916O7EXPA/88hqTuA
r1C148fTtF2ByO3z+FCqRAO3H36d9JY/MhWl3lzTduFRkHY0rRYGLIqU99FS5AhM3Et18n0UCyN/
gLyuxgTXl92linL5Zu0kWzjo3fHh68gjc3DsElUJy8rDE2NSlIvzbgHFR1lK9n44VKryh1tUR08O
QuC3Q+Wv/XFEppv7rgSg8XHH8qumMobs+DwX9l8p9qQgl2Y3vWunKr1zxwjAiYbyZpeRZ1TJVuyT
ItRe1TIcrq5ef89DTX0d7EJ91cP6oWOAfSA3DdMF0UG+fr2B/pdTt/qdDbTk3c04Fcmc8j5FzeA9
qpTP8JGDR9lplsG9X8T2k+wDKbxPIdS95EvPsX5PBs180/yo+KQlZ+nCNyd7VZsG+uVDWKfTtQ+0
9H5cCsT99GFjJjWbdjNvGLNB4y1V6QPRlESO7/5SkwH3UpfYJcyl9D3zanS0NaPdStXom+Fk4Jq6
K00LRfyNbXX9CzZWSBdZo76PIFS+Nz22CCp8vePCr3wHClbu7Mw3TyOWmU+lPb4Boem+WOW32W3c
z5bitpesjJBOsvXuSzMDpFAdK39CRAct3bD/HTh2+wXIlr6bY1zE7cZ/0wCfoWHbDuA92YrDdj9j
DQtf+D9N0CL/3vmhTbccULHZfC0Hr97j11aiMOcUb5li2Zcm7SY0t/viTYcx/YL1+0Z2KsDY3kBg
fIbJq95Lk+035BfcoTxKdURN4qx5U7KVah275tNMlk5qcsZuUO9VtN50GNF3wTSDSyis0Lir0YqB
Fl37qLDZ+T1B97jbgcVD1hNp2X3lD85F9vSt7+1NbbB47nA7mX1GHgRjovderfotHJ/oIlUnUm1g
ClF/J1UbIyJ8IHX/KtVZmb65fPMfpDb12RPjdf5kxOB7/DE4hdGgPKdZq95HPjTi0MeuasirJ4A+
e2Qn+ufSaz8lcaveAVYYnnW95VWJUZWvEvcqHaQdXcRDqdTZgzRJYaJyFNkQGOpOx3C1wD02s4Nn
6R5DR3vKzeemKQ5u51YYFtZ7ZMzLO3tyiruogyy3iAWXd4pK0XSVi8ysOu1ir0d03I6ax1BzsAKf
rDcUwtIvqlV5e3Qzy5NU4egAqdeL99IckaQ0erAESzetn/wNmn6gavIRd2W1BShepV9AUWdH6PjO
QSf38cW2jLvcVaxXM8yc+zKxAFgs3dpJ/TWBljzzadPumdZpuBGx5S7FrKX+lgheA373P21rF9my
lPZX1eva8Z+O11sAMJ0dP9bj3DyMSgVcunCRvgPVZfIl+pWr/idzHOz3xhnRB8r14pqFho2ycZWC
iBvmz33lPkvX0UivdWR4f9VNru7cOrbu09LDgKWuUUtBF/YTdKQfCuJX+7jYusCGrmrJS+WO8bdO
AyBmGW7z6JldcFFsJzlGaai+oqpSb+T0zvyXWnrNj468ETAiM0aHcTJOxGxLVHdL69mz0RzndXcQ
ttTyTZLVBcq4aFRdS8bUq12Gu97X40uNOPnfO259ZHe5tsIjAfyMjP9OnQM13sn+ENzjVc4WOy6N
dgWdsHLM860qu3VPS8YDr3Z06xlo+rNlJtZRtQe42+spLMe8s4GXX5zQUvapVujYUg3OyQLve8br
prlqhukc7CSbnv6HsfPabZ1L1u0TEWCYTLcSlaxgy9m+IbzsZebMyfT0e5Dubv+9sQ9wbggmUTLN
ULOqvvGN+Lh4Xas2T9yNKq0/jv1O7HyFzaN8N+6j0yeEpENhbq8PVluITzSJwCIFz3muPm7aLLER
qQTTpq6q+hLrbb0XRtXfRE5r4u7rl9gSSBs+Fs2qPPhQZuolWCy/89/iYHhKIqH8Vei0/PmiLNdA
xRXm15j2H6Gi2K+a1WTQjrXpIbRggxOiBLdIqJ1dNkPFVcVPj10amzvSAemtgxSIHufGJH/Gg8zy
p/CNB/A74kPlSw/wQaY7iQibIDwJHPE3g4ysy+4xwJqjae87Sc8ynOLm0W0ZE8qu0m7p25C05+Cw
hO7K9kiu+f5e1w08qAZ7RhqoKW5xmsyOy5xt15QAQSCcZQLWBf+ae83u3cc8dV+1MVbOonNdzgH4
3jpM65tlURqQ53I7lgc97gBTacRlB1nS6lY0jvsUIEhfVX2onruq9J+ienrTzUC/LEvT3AFu6+bt
squr2cdIM/27ZSnsgl2blum9KHT/yZ+oJRZm81Aatv3k7wY/s99iXpW7dlDbnd32wXuh7+q+tt5L
OrKwzKnqfR/0xSs2d+vOjJx7xpEnTB6KS+0rwPMDxBuyC7XVz7p5Q1RQccZZd1ayDDtgRyM3EeA1
IzL+LnaHJjC10A7k0+8OjVEbXmVJc9tjKXiR84QLY/QavJG9ZXHZQMG2uDQTbltYVh9pduKbA1nR
3YDh6IrcXXEx5okFivfoKMY5t6vpnizAqyyj8X2M5kaPFj0HHCiQe6n+Gk/9+D7Ukbke5vXRvP6/
93dALv3u7zs+x6E9bd0EDsC3fx//d/3/6/j/vf/yvXrVo9x2xUbkZrzuGbBfy36sr7ot9J01rwOX
UV+XDTmD3591yy6AIptrOa/7X5/lzQnOSnF3sc47cZmYs9rSrRp1y5WR/Wudin20m4vt727LxiF2
3VVdozcIylsla00Ek2i+Bq3ug43Nve51cGy8bNCK22UyCP5fRfesr7Sm2uhhop6CCiEeD6llAUK7
emrnybJoGQqi+5/lrPI6hmuwHv+9dVn/u7h8YlkH2+6YRzS0/a76OdLvcspDbxqc25LT9dFh/wGR
zH1L0DNxUZX5wfXRkuqDfT9anfthAKAjW+j2t6bjYDiawFspUjWi+oqaGOHxoSmVraG70wtEhn4n
OeoCPH1GlnVYviPMaOfrqtY844TtXnypUeiaj415xa3OWXuib8TEdcAwtnrTDjd6HcLsng13Fked
H3MdMywQ5zL4WjYskw5W98ahyQolemcfRCpK4Dqtf83sRLkCiJaevnexEUumCaaLATsGCLktVoQg
6GLiod4pVdbtGPyBxTe+K9G+gxjpX6IYJ/hEtt1t1HTaXo3b7OAPqbiEgY4nhlJOz2mYftN0mH3z
4RA7+BtFCOhYWP9e8ZPZGYMMLlXRNNdinhgq4WFYgEucdzD0WYrU0LJhtuVFS9HFg0xWN71byMuy
/7IbBk8bTCNHDNCA0ySzJzst83jJdsk1ANaBr1qT3gEdwiDCxBjNkOqwxQetvpiBTHYV0ppzkiGq
MAYxnWyHzmLU8dbRzvroUIAyProiMg+kPYobd5z6m6wahoOiRuUxMwqMffwuOiWND+Kpt51TUo54
vdYkSSKZ+Nu4bVUcGNR667jFgNAV6DIAqO6O+kS5SWNbXn1oT3CD6R3kiUM3UNV1D5PE6gdz5+Ex
MsEjS7HqZEhSKijUp4Ya9DocVON5cBxY3nBPX/Ce6VZVNA5nHx8qENR56lVjGEHCgh/HuwnBh59O
f5LG2fj4kb1SvW7g2kSz1n6KHugl/Y4sdfqjJMYfEr/Iy82ARHng6Nus5eXs92LXzUdwYvw76AMr
sXgYGFBZI5BOWkz+FPQl6lJ8uPQaMATM+iNs1OGuxkh9pvFPQNfqs2uOEhQydwAjo3KfNRogGeB9
wyWG1kJQPuxzoUSPvuLaF1tDTbsYwYeiQ3Jn+v2+S/vxVViMnTQteHQK7hRtzAuwAerwGtEAuAnK
vtsvn9Lj5FAbvXaT21rvkUssblAExQxV585g08WQw29XP6vECBBx2WWZ+8dKa96yrPzfW353H7KF
T8gX/B5nWVdVDjo0CnjrDMfAi1m2WDm2inyWGFjeDL6aga/glGTwtslb9ig95kWIdu5mbAt8LudF
XYyIloRZHJZFP621FerEeIXJAyI5y2ZQME/0PMTvqRRjeRzcpMLBgrll8rvPMresw2mcvRudFqU+
pxvr/+NzE8CoEoH6fx17WfzHV9v4CByIhFb/WPf7keX7h6icbrL0tRnD8JFnrr8qYts86D7aii43
HlTX9ndGHyrrKeffbLtFfGdVxX5ZWj4kDPehlZl7Nk1lD7pouriyQVLY5u1LN9jVyujt4KMNlEcE
Re6X0LRt7vA4gAO+DrRcj9gBKK/M4m+SGbfQQeI/VVTHvHaa9nW2u18npizP5LmPKhD3M0KB6pxr
VbgFZzqtEqFW598Ny1YCrH/tJ7DkKVp7rcpnWmRwbp6PsHxk2fF3sbMGe2X3NTXL/3zJ/zq0MiTo
hXT/OaVHFWDm/CW/B1gW017dU/yKbzynV+yTHAIMiLAOxfFF6UIkJLp9JyA53qXW/PTVCjoMROj8
rEPpi6VS6uxtUgVnW8W4JFZB/f8szutw6u7P0TxZ1tGCqW3wRaMKMm/93bDst6yrajXbih5XgGWx
tYx8E4GF8WQ8kt6v6j8RwgW3UOs3LRiRv3Xl+GyXDNrrsfEf8invPFrFuqsuY2iY9pDdOgZQlRiI
23k0u35f0FULwTGiZx/bqoOZujBB5qd4b6vRJU/Vapsx1r1TYe2SMSB7nZq1QmK9yJ74deGanLfz
klgQUMxJiHc8RV/9JrU+S9O/UUlkBpBw0DUldUIo/VSUrQW+jyQDBQ35PYzuyc/z4tNo4g9FkKXm
aUkDPV1DptnhhiVALZggPbMp65/8um9gmjOAWLYOdlgewwwp4LI1x8Lz5HdTs1q2xmmY4XkJU27Z
OrZWeqkV8Z7MR6Likd+mdfWwbIuFQ84J0BIxeXRbtqpyiXESYj4wp+h2mVsmaha8TbpaHX5XLXO4
oYZejI/Pz6d+t6p2Zu9iClGrZZ3dhOAmnQbdKXDQ9e9+v9+j9tm5EYV14086+04xrlQokR6GxC0p
EfkUT7RUO7qO1I4qOio065G2SydQMcuGZTI4UIPWyrxPrShjtf39jOYrn+VUQrb7z2H+sYtpx2jI
loP/Hq3DpmPd2WPp/Rx32eynMV/xjz0nS1HW2GEJz7BchGDz4ZW+RiKIgvUfH1w2/Hzl8gPDTPW3
rhDPP+uM5Rf8fvnoJlyCvi3VQxO23v/5N/3u/a/jal9ZALfh5zfMZ2GZ+8ePnX/cz29atvx8qSyz
2xiwK1Lxndk66rGYd1t28EVNmmeZXbYsk3E5/cuscCTohv6PS0XorMh+S7SBndrQnJskqtY1BhZB
hNQsaPIPs2hGGHr0NHbqwQr9aWe78i9tuaOXAlZUo89OT7COFBZ+FC58MLeXhzBtv+rMd7fETEcH
hGlU6ZGnWeOMsnU/LQWL7FiulJoHOaBZAQ7fcckxNrhbOXXyzDhzjwjvSTSdu+q47eB6jI+1X9Fc
LJ+0YOBgyPwgYieXTm1Odoz+sqLriYTOJiW7VQj9Iyz6k0LVcyywRBxBMJRzwa9QKDok6H336IgZ
prrJMVK0a90myp0aM+Qt8TO6q/yjIBbBXm5e1Q8dMqk0Of+s0zBxWU1Fnx1+PxWQyfOyGuQSvqnK
3bIBDdpHO6G4qtoOKef00FQPTSr6u55AqLVrWOg5Q/J+omUEeFnMDwmelBKTFRxysD2opA3ZoR1W
A1JT4dJvaKaXThtwAJsnY+pf6x4df1Yc7aA36fpnUpAtXqMxG7Z6AWtsWZdDYNhNuKyRMP33OjkR
SIA01XcVLnqFY/q32TwBR+GWdnXXWuCa0hYuzkAMczfNkyg1yr0z2uNqWeQJYtzF0CgQDDU/q37X
N5Z4iczWuFlWOUqlwyUbJuxCm2KzrFsmhu7rlIlgNi67/GMDxDxjbH6+eFlt6gX13bHID8sXL+v8
sF9Zbmt47VhTsZ5/5LIxStT8aFoACOdVJmn1i20rXh+E8bUoNwWC4LtW06IrNfPvIar8Q68ZZ0Dk
6WnArOpumTgTrH+wVub2d106djkmbpD5E1WJFSSNvoHntbxJzMS8I9lv/nxWRtZmKnzcj8K2wUXL
YdDmp3gMTWbp7H6WcUiqtnWRijV9vmwPS1M/zsFz3Di3k0t00E0VtaJKijvXTZRbMzoG84IRxf+a
DGb9Jsla3owinYeF6H1w/6Mx43e/IYFylE48epcD2Wph4V0R3WF4Jy9lMXo/V9RURgG9xu0KKnJz
W9RZcBUkya56XDyUfjAcl92WCSGZvsIWqNwvi8u+GpR1z6zoHF8+taxDUZEiSUjOjOGGtasG7l2a
G+4dXO7pxjDke+DXUELm9bqddThJxSs/dlD+L7tBwDxQuQ/Pyx5EfndqpBnHaOL6K8ao3SuBa90h
FrXvcBCrNlro4GUwTPbdskFrgXuqJcWZZXHZADBFXKqUgBHnDQVybNhSSjaMdRfx/E068/S7b0ju
FDOzxt6lehVvnZGOCXCW4bVEDeFhz5JsDBsy2tpuK39ruAbkcPgtV1DP0VW0DdpQIyF/MJAPdYwU
U6HZy2SZELtMuGXh5qlPA9FGGWCHp2AW4s+kPh/w8L/m5kX4ei95i5cf3hou/XeztYqPOfTNModd
c0b9+qadVUJybmFc5pZJvzRKzhMGtTROLitB18qdq1PxHmKAL8X4GP40Xs193iphd/2q6hNplpZR
7Cx8+J0QIyN1WJazRfXQiexFzMIjOStp6vkn4E2E8sha9EdmBdgNGiRJAbi7N8tEr9phwuConvkb
/5nVU/czSnQYGE0O9nHZ3HUTCtFlNgY7A/I/iSlzAM6naAdl7+eMOSMWJAmckdixKCEuZ/FnM7CX
45yV2cE+we4AhRnyBbFRRkNBYif/jlJ8+dAi0qLaDdh/eab2EODreFPI7tXmtB4j7MC2rSbew1G4
m2Huqk04TOEeeeJkm+Xv/T3by9zyH6CGFW5EwLlScEk7qlL36iQQ+xajthvLKMqDxSAhqeJ6pahy
1wvrKeWvNs0BhT6iDpX/MJeAVhOTOwDpJ8X04hoR8yxKy+eOa3v+Zy1zGdCGTQUWhPdup900kC2C
yqLQZZSQ+JJ0OP3jxCBR5rxZbgNC0dbWipL55PtJuFWh+SmyUNkY5qno6+GmCa3+Z2KIaLjx9fnM
ZeN7punVDZLf6sbNK6Djy2zuuJ22WWYX69Vlbpkktl/R7eRCw5h754vZjqU0KgQ6BB3/54VVunZ+
iDJAALNGdP4zl8nyB/8uysyALKPhm+nPGqZp7lFcTkexaE6X2XYi4ZVn9uj9/meW6/R3cZlztR57
KwS8PLwLOIFMjLnt73diShHupDCPydx7v1wHyySaF3tKHNspak7LqtI3MXcIHKKRxdagWxwNLKXj
/9sVxX2qNTXuo0aOBmxWjf3M2lLvDwmQL0TynNOZD1EJbAyWybIYR1CItUj5rgkp+yPGkO1qauwO
VxQlHo62U3gGNl1tMYyrIMNaN8Sf2lOdilGMrvo7cj9fbjo8auUM1iUewTe2wHAOKf1I6XyjZx26
0eScFVW4glFGoXQqw5NFL8w58OWaenuz6sfskmm8InK3Mj0XyupRrdo1j4ySEjqZxbKSB3AD89B2
Uq+o7/X91OMgZDl40tovbd3mW0ERhi522eHF0gTbqMWIUuQrpcuoj9Am6PHC5aER3wpds9ajNiob
X2mxhen0Lex/8HTTkyHSQ16W5O+wJIoa8Vb1FZ6FY7oFvxRtTIR+RStPYVCrK16OKJPDovAaBBmh
PAF+pZ8kpqSrqJReg5ikClqqNVC2aNtXs0d0a9CFS4qC4vR6KvUef2On8UoQFY1DrrEbvhubE+N0
LlYpfH7q3FMwJvE6wmDLz2MVrikWpZFGurpTAd8aMXR8TDOr7jv2UWSrdFKth8l0dj6sG6Vs960e
chLg0EXC4kyLEK140wv6Yvpn15lTlxhBEo81Xzav7vnZommwY2zrkCc7QxkRAiv0+8te2RFRTGvq
j+8Ez+HGGdHvl4qVwCaiTceZiD0F2hwHPBrtm/zhQe6O+8S5DiCQ9lQ81RPNtLhnODgwqDn/6BKV
Lpp5GQAMdgJHxWtLCphTqJ5C5bv18Zaph/N8Bemx1Z7TcPprsnGdN7woKwbZiu1fCl1+Vhl0JJ1b
dK31HWZNY0+9MbRxzFFj4ZEQPRVJgwOuhU4MBbeXkk4wBKLwKVHTtdXOSBFYy6tBb1983hcelNcV
vsz4g2aUcBy+y6rcCCbE1K3pyhkheplnWSnbLGj86whxfaqcP2WKq16gBh9jp2xbh4Fgr3XeHAB2
lhEe6ZXbmm74pcBhXRUD3sTaML26FQkLEpCa8tfGIhGukREdDI1MnhurV4gLztoYU88Pu8dRc7YY
4dI+EtKKpQiVaisjJCX5TCpNbqdqkN4YpuVWcZ5DJc9XZpz5mzrNyc90+da0lOI0hRywb8kMRpp2
GwxxC5pyPEj1g5F/uHZHu9vI+qFJsGqt8esin7+x3PJNazvwLACSHAPT47Z7piPXAHYUh2tcPLMV
0aC2nuCvrlwMU1ftOGSr2A73plDUVQeyy4rFMyCxStAkCeYrJT6qVC+PcV9xIIaqmtxrRmCybXwJ
3O7DD6oaqFPxFU+vk54AX0vDT5pzM6/Rn7BQfOrol6TqAi21P7ogU+faRjtIxyPXNozSJmVGE7Dl
69+kb0CYWG9xb16KgaJ96p6Ezm6Z1p8NleifZ3q86XAdbsvm5E8SA9l83GHPa+Eum4f78Q/O2eSr
H5NcvmsSQ3m1He9ETOQvpxnXW5AIxBqdQp/gCZ0DmZT0DAM2DLgm1nUhAYLFHx0naVWXmAIrhnIo
B4KsUGjVut1x7lUvtUn4YylwNMptnZn+FW/DdkNpJ14Plf1kDZln5JIHgQKGNk1f8bhPPc2l4N3U
bbRqmuyFflFEji1j6CGJ8Euie9OqMRKefWLpjB42jZI+A/O/gk5zVs1LZ0Ggq6IE3X1/cCL9q1CS
ryzSP5vKwCywhsyvMoYiw73LezlunYxiQaTRy+6k9BGFY/CqkQUdMmB//Vg8qHF1qeZEVT7Ohdi/
RmNjvdDzg0NaZZtOrODe1ZtBsWa5c3nbhfEqKiyyJXOjbhUMh0LjpZDRI2QB74P1wlPTCtaxdqiz
6NamEWNVpsUlS4rvzLAPVWV9NBEDr0HchU6aeUJN9zSqkA/yW/xaeh9dvdPftLiZBaCqvYoO9I00
Yog8fZd4loIbva6040ox88HzDeXTgWwU+h2N6JGxEZhK6a1t7cahfsTmjTJ0JnZkAXbmRCYzzJ/y
Qd0KXL23TmjRP0zPSmRymSnFq6sW8U23DkJnZojdd0YIbTx9Hqc29eDPPIb19FkM1otejNfOWuuZ
VW2tYDhPoDkTC/Jcg/+kZlnnAoy1UzRwBgudippoDonv06Zt7fpI8ZwIr/u3MSrf3SB9tEp5Gix6
GtX+OWzTfUMPTjJwTcRtswXJBpqmO4WAA2loA4xWp6aXlIzAldozau5PqPJmuq+aoieJO8KMgw8N
NADvisB8H9vhHW/qbGWnylPjALJpI/2tyZLPHpyeUQ1v6Mv+0rZLX6yxm7roIEX2OCIjX6dqcV9K
4OURHKYuoaOa8/EgMBHbFZQB6PkzyB01044CJDC15hBIecXTCA9Bh/x439p/G9GApuANi8c2Vu+5
APkLQHmliB7LSzUH25Se9Da/JqB5VtrUmxvhurvBcg9vWQOgD9rQoRjMFt5+QrP8SHtEiI8mbuxH
TDGKC7phWvhssOk6d2Tpk9khK9yan2rWnhK1f5X8KIZ+LxFNGJA+02e3Vo48+R5oLitXUtqc+uCi
4UxfmPqujfv9UPjbZt/0+bbhtPCQYORP7XBYUduLiP97UMB2eYnIUu1b/NTUBmOxwT0lBaxPaSTU
U/JtH3H39o7/N02xUE7oT8uH+sWS7Ul32zvppGv8HK5lG7ybGeNGJGRYN/Tpm42mHj5p0a0pzeDy
ILD+nLg2qAiAjc8JG2qtJ6IZNo6h0mAsd4JxxsFltFxkF6xHa+KASCVXxe0iX6yWpPKUOsMKDs9t
Gg/NqrIhAqqChiMjCx4LK/1btkO9ytq09ypX4hiJ6LAO1UOnuve2QRA5hpCz86A7Gg1Rdin9d9ly
301S31rAvO2mOxtk7yCnJB6IO0tJqYZWPihReqdA7r7AIKTRKSCFZpA7rDuDk2xzGrE8mXiga5kn
ddtF8O84qy7uMy97aDIYUV2iqFvdgNnQ1NE9BvCtD9ueFxyR5NX9UgcpTxogMkZj5t7x20dFjGA3
XfkuWkjjoxLR9yLf68bdBh1I0SbCo9hNXC8lRVBT4EhpjPdyVeHmIQirRLyuAjICUlUzMtbJPps6
54DJ5IsdAe/hDS678ktriY3HntuzgK8TRyehFDjM9TAUYy6XKrrXePx4qJPoasK/Z4qqUxAV35iM
hiuhScpKxpPfOBiV5H80yHXOVKOS0HAE8yMHf878LIPqaBEsBm1+6VyKhviLgLo6IyB6JtZ+diha
rM1g9orQh8/RZASQON1wcVxeNdboJY6cHQZ5m1sYSMUNHNXqJdEr7o5+bdWTemt22UAwniYr4RCD
WSl9G0H03ZHPbo9mMROyzAHe29A/mUW/0XRzILDCNCOyYTtY8k7ph/IQKcmdERCQ40mb62a+M8hM
VdXUE9CG3Q6RttFYmUdC6MkKgz/wrWCnJvTshVrFHcBFo3yT9PuIiuTgW8aAM3BLtfKSlWDMQNyL
VUq37X4yg9prIGK6fbyOJ/NcS5feVPnXVG6wWj5FGLPmJKEBPtJ7l5QbpIx3cSfEVs2rNyALNzKf
ID4XM6L5vRIYVw+uhli/CJ9KYRMJ0QPlkCRYVWpA3FlEYCZpQc+dHU1LJtaQdr+OLcQ91ogqxPyI
JQjIrh/xbLf0rTDGR121TlXMHRhyhhOBqQRVyb+m7Xde2kIczjahZu0ia3ifhhs6Z55SOlJX+IJU
m0zjPGElfkGJQdvIxHjdQqvUjnMK3nxRIPPNvW1r6CGvenNUtK2F4dHKNZUHUYhtB+B2fkgVKzio
SKFGGqh3M10O94+EB5tiHEEHvnWh8Ue3lHHr6x2wZCSkEA0ZnqYpeDsiQtPl6i8UtAMEJtgmhuhX
iPHbKISRlBjfhtXmK2sg3W9CTeK5SQrRBC+oq9fIUXWocraX4HK6UlyuEtvUP0i4/MVDuTx2CVVr
ncL9iFVRomv3APsyj1YZBJSG5qlJYc4f2ETkiD1dp7DvJDthwqXVhmFva51DHBCXa1BzDfSU9jXW
KnDU7VGJuNqKWqyatHyK0xw5knUDGNObCuLnvnVx9SVJsbLScNfjOA61c7pYtLCX4mvU3M8ym2KP
RraSy1Re7bx/s5v+E5LofhrHtaVr78UQmdCSexC9iC/8oTbhk/T5mjqIWoqHLrGvsnGQZcTZuXMk
BZRKpZDtvsVmi6N9Zjz67b0UKqhuGKI4iOG4o9q+N4T5OTXFSWgWt27Q4udEHaNW7duSUUdX5L0X
RuodhiNPeocrpivzbRCO96FvdvQC2lcKKhi4xD7M5unVce8dS6FJRJ9ZfFk7rNs2JsAmwARfF3ix
XngjFFtszlddLak3hDulzM95+gQ2z6XY6e+5Jtd1GRqbIdYYiXUau+pRvlF0y1g7N00AsJOkH70L
eIO7kp6T3N70lfqqpCmlFqnv/AHm3uBjhpeCQatsuQ669jOsaL03jQPxRZOnBBi9vTKJKhl99bdq
ciCSNqEOp7hURe5aKzqLr8EPIXWVtU9vbl4Z2tpx4q/RDl9D6pTjKLO10sEGjF19PNjjSyGidOPr
u1RQkM7RoaJBDTYWPjCFkK9JHswZakb+fsx/zbXqNS8EaiW1RqYVvzplFyMiHa3kaRh4e5u4em/L
npCjs1rKhA3l4RCTaNd2YSh/lT4eGUlYXtog3BoYiWzdcTiWif4nVRDshjHk95k3VLWfdCQ9URAv
tgo9KquKO37jKjZjQ5dbqe+bSz5uXSjA40i6nX6uyvOTADpbgSywQomQUtWKG7R/qU8uJIq+Cj89
qbYC1DwucRbyTUpPUbMPAWysaFqyV3Whf/UG2Kn0SbPsfBcU2rutKXt7GsifuHTzGOVXUYA6hdf9
BW/mg4i631Z6eJlADkP2TZI1brBQCKbbOsTC9W7gbcqtiOAw/6Alhtbv7ht/y4vvYrEc8YzSMDrP
OvvZ1YbjWAMjgTOHl7xR33a1+Mj5Z4FEuUaJq++U2XI5LMdTaqpQ36NcbqOIcZpK7F+W/TP3KG0g
NNXPj0NrUwfjjs9RBZcB4NvwgK3QU6LpiocD1u4ZIam/6iuf7qEvd3ipHOOF3PajnUmiTRpTzYmO
M6yrkU4c08RlmMojyjcIeLk3abIl11vVtNe8qZb+Xmn0UmX0TJCwvS84eau8N65KmpAyFMZrR91S
C/rOw/1n5qm4wSk0xWMwWXstJUAXAaZ8PJ2IACDtMYZ1dNitlTRoNIYkTMLqzg2Da/mXB69P5adH
WTmE3TUVjNSsGj1N3GOLItTXsMaoYdQL/KD6RwCk6ZYerrvY7k6UFRD6KelFpEHrMQg89TO5dTQe
tI8gdz5s2Tw3KhdmYj7jffGgW7knAnwKsQCGAo6R7HjT1NwtyLroEN83hvoqW/OPYnfklel0awy8
62KVZEzM+9+eIgPFRHeo5CWp4IDzAKANboY3a2/+PHh1lOA0QSoEqX1KdGsicdd8ltWwrWzlOcWS
eGWHRr/uCwJv1aSbwedqIYqReeEiFRfqyhTpTeG3f3KBhCKUE1BK2p9q+WCn4mhkVrPWFUlMldN+
rwKoHmJF8cTszytdbYMUHCv6uPgMs3APuOKmjsKtmphfoVOTp6qpAuKkipVitNPH8pJYGIrWVXoo
OyxTpVpu6Ar/SLSGdlEdh24z2sQJhee4pf/NzwEHmxt+wlGGt3aU0yTcn3JFg+9kaeEK0aPfG/d+
i4TC97+nXHnUsRIarCJ8VJJ3mIm5OelrJVDpxur1ywh7zDNa7dOW7UF3o4eip7KOAvCr9eeTHabv
o9a9JDm6atwWoF8V/M1RfxmT/lzEtOf5wQchxAfGquHKLrqtWY7vspx1eSovciVz6QicCtjjOt12
xOZzpnLYUcULPWMkNatGOgbwOtmE8N01caRImvyUpdgpFeZ95vSCCrryNgX9Sa1ASLv5WecRLmxn
1xaFs856IHd5u4n66DVKa7H+rszy0zTSP35Z0mupF9cMWmNrZzxcrBq3JbMFj3ec8n7j4x9PlxNa
ba08ojN60JWO5nSUv6gs9mMPljDEGzSOVZJ6Mu+4Guk5n4ThqdRUYXAFaEHyfq2u22mIcUqMku0U
2EcUlB+WqN7Tabrt4HxRVrPO3CEvVgKtTZGemxf0YDrBTq/jtd1LGo4V3KLi6YJ46QZq7bSrTGNj
gjfg/aPhR5muHZ27q5vUbo+nAxR92sAHRwJZ548qDfd+sEne2ORTVgYRHVdxfjbSZykSDwPVuzps
X8OOEvh8CU4jFlM0lqjbwOJCQT9xmVJ/R0b81bfbC5nbWx9QPqMEdGhppW1wITqmIntoQ/0tGyzB
QC8krEVP5bhQnkTLizGPHpZWgUAlKUPyuNwzGnvAVPu1bONPRr+PqEDbA9h8PJUn30P38mqWp7r0
3wgP6McICVF8EvUnhUJOrWG2Ikcz2TiZvqfLiLRePBqEDFWAP6RyKuxSuTDWfBkycruTtLf4Zede
YVo9Y/rB3WYTKJpJpMk+r895oVAg4AAbJ1E+GfeuRrQQIvKd/TAp6CYzkJWYZAWDE9x0Uc+gEXIC
tX1lXcYmtsWjuRubTLtRUipYFUoEKhE2AzUnVJFnaLtxdKsD8rhoVY94MA2akd0rYwM03k6a3bL4
sw4Mfcx92aS+ZyPhAMRf6ryrWszG7azAy2B2fxpeHREB48bAwrKHcV2546GwkaQjcnq3yCNrgv5T
25DKnr9nO2kEqlL4ZPqA2DO0eZ7Sutl1ROh1zzusq0lARu0D/sIfsk1nZRdvn0npD0Lr3J3tf9t4
dq7HVPugj4x3TUO7W6yKAJ/j9E2RAFULg9De6rW/fu5w0xBhZ77/x4iFXJMicjywAcI1gDirOX+T
xWPJqW6ifg7ZQuUY2vTw+fZn6OqfXUP79shD2Jf+ARIzgHQyVq2rv7gJ0G9zW47KuZq/LporMIZF
+1T/P3yd2XKjytqmb2XHPm6imYeO/vtAEhosyZLnqjohXGUXc0Iyw9X3A65VXqt2939CiCRBsoyS
zO+dcL733Gf887A9FCRLTGLdjclpUu37vLyUidmtkqx/ECHoc+a6h6o0KWk6l1RHTe64b9VgYeIf
yutoZXfJDB14Sk7ZcKiOphr267oy+EV4pMCjKrshH0NsZCgHMPxmw+S652dtHERnEqhjsXrbG2Fk
YjYBs0O1cSTQnBJP1NRwcGgMKz+xykuVdF+GfA5aHJJuFxj5zz6e6nOD00ZIeVu1WCkboccDdjTA
BwzD9yL1Szw6Zy/8qdcGmGxFHprLgrOMXcHwmDzk/XNgxLgLuazRotAIV0isV0ODl8NQDGvXS1g7
O1a/AlPdJbGqvaQeozXesaxuKbEMOflQWnw0W6ovdmfessZ+tNX8pc7dzFcqM4ZoEX7BYwQJu6vv
UDOpa4geDIMz6dAhdojKIUWqdj2XPf1OR6yu8z/WZ7R1UgiGtNJ0R5ApZ+lHAyxsq7r264SSP+8p
VQYd4AoWKkjcQdz7ZmANp5C75IrMXae2raFo6h61DENA1cDypStKaFUUrKzyLU0k3i+i32cjdWYt
s7yDbh6avGlXYwgwVU8UnxwnfW0p8vG0KZSVgPRQZ0V0CJNunkDrXy0kLiuqlSF2J0N1VfMcYEW3
vhcz9BR8k1RY1lqqMHdtTjU1S2iy1U2INLBlMnIX2NyVoqDY2aroTrrbDn3dGo5K6XvCwiV9BPaw
58SaVlLxi6e2By/jhsEZId1VES4VTO9WQ5W2d5LM9E1NvNFsyH+kLn8OLbnOWuo2A44aWk9Zk7lU
eUg6ieMHT4RImsFatrF6bnp1mzOnXI0Oyul4IrHcVC9eaRo7U23lFofIwyQTZ2Wnwo90AlumkIdD
GJr1safenroQ3JN0eLYFJFO1eQI14/8vJqg/VGSDuE5usoKyOutWfGoTm+iVbosXAy4SUsSnxgE/
lRVF+9IYFESx+EFmXu5PjcHDuK+/YNHjC2uefxZI46buYKWMpFlcPAt7MvaOXsBmNovxxqxnTKiC
TkP8Bhw+J62Y12bkiaPd8M2I20LpTQTYNYVAfmgss2zrOc+qfO1oIlhjuSLgcqJ6LZM1kW0CA6j5
J3nJBt4iHfkJG1llrU3TnPMU5Mkyk5fG5rsNtMbeJ3EKgYmfPTKf58rmL5YWb4meiEpMaDOsAcnY
bvdieRbE4jQ/YfU5HMPiTqWEwh0lVgH/FT9Ka+y+64rlHu+tleOWoJEO1JlZlgPW49tuWayTsNub
LNyJF86JWG1NsQMsNvCI2XrduYgIb0Er+6raZnOf64HfJeOL0aO67JzuqQ7QekIDqnaCIBqG6OYy
xBOdlJ8mKUGUdcLvpWG3G8dtb0IwVAqHno4xSjhSNrfLN/yb+YrG5NqprUL4tIsCpnOJ3RAIE2QJ
n1anQqcTNtKSsCm4k60AuzV+SKj+y7M5Ngw3g9APGJUUE9MKi3vOLLW3IbReVf1nN0xvWM8QboFR
uCWvU22rOOME1KGDV8y3ONvU7a2aoaAAMsS9pkZkQt1D6bvbHozZJsUniTq/jpSvXmW6fqtVBK7F
aXEG+XP8bHJJxzPBdIC91qrGTId1DuJeZqysa3cY+5hrPDHSDY/tQ2IE440dqGAbLH1MASXHCYth
q+AFDw/5oVEydVu5VzwumBiq43M3aPupVqkKD9VT04GI2H2z1kNRr4fe05goZhOfPjxHdfM1s4HI
jJ96F19dVvssgnkqdt0A1YjlQDsAQEeewpx9X6Ebv4TkkSgFYdaEO236Wnmriu6rEZLrlQXntIVb
abZvvUtBv0wowcOufGwoCpD35uH7K2yKH8ZTF7A8THBv8BHovCqzei1yxuPgEF2QJ8mdYpa451sj
t9xUFqsCKspG61jzObMnfl2Kd9XovzedyozF7vcaY89uNt3ui+w73A3SK3E/Be9lZaw71T1/UcJd
FSWUX6xsF2GBC9lwkyrJPlcJdK4C4yprL7kpau5tQ25CvuTVWHrQAwHBNelZftT0/W3p+gbs2Y07
mKRttK/jWFx4wibMgo2VWSKfqwoBD6Tcjsks2G1YdxDaBkF+Kt8SRFYsFZIHXfWCdSQpvUaFFfOK
wkkWFu1F2ChzlR/U2vtvSrgHfVWxdjJvuxqYbRrED8eZvVlMlkZVDbGu47+iqdMu9Kb6Es8bi+pb
DpP2ZmmyM0mUEZWHMrX5a+s5giYY9jn0Rzi5OmMpwequ4uHiX3XjppSMw0GpPSZtnHAfqC819hIb
TdeddWjsXdu2NubkvYRxZKJyo6Zd1HnvVwELmbxHB5GsqqGQBznUj51TTjs9MWK/q7LbAcoY2DHo
nFFlcsePh2Bjt03xER7AakHimMIxxqLSx6aC6rBvVHV725XufSb4QsWUrfJSq24brynJ8N66PPTd
Ek+WBngD17FLFYwU+SkzNtHwvW81XMQdYPmk1Z4NG2ZhWX8rJU4uKLqYCuW+VzmXHERsU05mvWbS
6gdIBzsgVjxz5qCN/j2pxk1gdw3xhTdp1Q5bjL9hLga33hSeQ5u1CsuybaqX0bpXUuoxWn+jkT/A
JGd4Z8jFPMpxr5pR3ck2pQxjh8/ZCP5p8lwKcZCulPHnQH5wEhjabWwZ3aYRebhVMpIRpOb+dCw4
mnnzPDRdsDKxQV47o7p26pHx2ZjezMHdVwYx2clPx+YGnfLshxzQ1qpOw9xPIcRIjOGxN8qnKoVM
0XBz6fUjOo6jV8HwCYPID+IKF49WXzme+WNWnDARx52k9nRjHejOSYd5nYG/+F1oHzwoPzcIFZ+0
OWY8LBXQ9oIvwDHf6gyxJTqiguLrdghcTG2S7NGzwal1h4wivEBu7GK8dAbogWUGX6MrDBRGlXXQ
T36rQ93vqvPYptkOWsZh7IILcSFIX6hFpNoAVcfhmuE4vuTCeq+m4Wya7YVZKrbF0TEN6MHdqUAI
qrep2XJ3z7MzcJSLnUQm09k6p3Ji7KXVHLSBHPR8eFDGSTu3cIF0eMDbIt7nFVPcxjPe9dRoV8Ku
X5SimahzpTwM+N50lJkS0lPlRscGLI2a26tuNs1JIyw2idxxqzSNt6mnYu2ZEXdLfJfhzLAOGeuL
aoet0gHOJI/yVNXR95ffMps4sWAwSJxW3kOrfU3N9HtTRRN3v77rJf8XMya8kLz1rT3V30KDImSS
zHL6BATNIONJL9xwbWJRRoUBxNbia+6qbgvxiRH2JmmSJ/7/9873qqy8TUi9gDItRf/aU1dKz7LK
Ct+Herivdee9zJoXd6wfQCGCtZ4o+OQ7BGd5OErJgOWAqc3sHXBUhdRg24SSTeSBu2rzSbLkV0Gd
ncA4YpT2XQt6dy0FPLEZzRIN8nxWatmG2J1DN9iYP9yMxrhz+AWJsNjlDNyBrXwx2vgn5maCyrMc
doUKrQ35e1S9C6d+IWeKarQoLtLcagFPTsZ03JW9fW52uB+L73rqwk0f/NaNodSpZkkuA7rTco6f
UUYIdoH25ujvAJquH03eeYCSthEa1ghQr2Opwun1opvBmrRVEkfnslBIrTTyk41aLRUy3zWjpfrQ
5ixmF/26FfZO64cQt7FSEsEi73UujMMaP//UvKlYlIYoOkl3jBBee7JhhN+NZfIeFXI2nWoOhlD4
u0nlNG2qOExvWYTNGWhj/6xNkXeksrEearLHXSvW/MERj1FZXY2WIAhsqvkY8abP4bq6VMvRe1tn
O2UpJIHL1/GoElxlpCc89e6gf2P6N5QgVgMgxkC4E8ypnWyU0u/LSzOp2lHk3bYXSriRKZOyst4X
QmPeSk04FjH/vUH4bjSd45wBKIik8NWyuQldgttDldgFGEeap9S+lynIlbsv2VD5VVczBWjCq6Ix
6e9F8RYC6MmEMEovVOKNMuqvdiMvptrscy8b/UZjvps1qU09yEAslOHIEvTXJjS+l+YxNBg1yQl0
gMN+enAcCtNC5t5572SkvFL8MqX7DIKyG4iBQ9NyNFiURiHTiCHULwhWLlGvXuK+he2hHcowy7ca
5QE7t6+D7s1UHqajpSRIcYTrWlb6Sz3EjzAsmY7iQ2U1HUINYd+KyXgIjOTeZEzZuk67S6tp55Xa
TcCTHLHoui0AyIim9JOEaiSJnUlcrXQ5GBtolOy5IZOdEl5MnVM1R8sdF9Fu7LSt0zTMSig2emQW
rEolO5lD9RYk3Vtag1Uk00qT95lsW340SP6C4ose2W/xYL23XYFfv74x1KzcYX4PXjZirCBZtdvR
d0qyAPalqCieKRejmB4jy3lOnGGv6sZBRkxVlUY/Yb+D3MOEo9PyQLRqt12dfmqm4ku15IGBNUTn
mVtL8oRV+++VwDYw/W4aJjls6YGi7p3tUInLmuJlCrxNNU7mLmq0J48cVim9r1E7M+Lj6KT0ECkg
2pECkQ8nKyf3tNApcOfuk4qLWxsUFwyPOphX3YPsqMU0IWLYwrHPCMcItAvK+xwhw8qbxpNovU08
WaQo0QXE5GTgkwLM6m4tt7o3rPy1qskqU1QHr30IaWr36JmUlw0PWYHlPvSNxoTN2jDkgkDjkQAN
13xKCehEboK9mGVUr0JtNwosVUlq6BDrF1tzyAzFNzCh5t6WwX5+5IELvEwitVZmJNCmI/UJpHUn
jfrWqgZ3DdbIspvQupUijWvW2rUv4PT0LszHoTnqLWhwCJxSKT9wciDqkdrqqq9wkISXqjv8a3vw
8izTWJc6B0rwjI2xVvJcm3at1j7nKiUwXJFmRfpOQdhdezaTEiaKPWqVGQbETyrGdkINR4oDzH6D
+pt0tW1bmafWcfBDKUmGTBmzMbRwCgqabXPuS7M5a0XcnilATMB6vbKHPtKvaqUcDnltlveJqaT3
LKvn10tDUaN/xKeIx6Yd4AUZRKG2riy13v06TEdl6HxiDeVlaYIOAA5hmV8/L5L0YcI47g6+NdXl
PXUYeQ9d7KFUMe9YmgziXW+lp+4/Osy9MgJMt3zaaPN5IQrpqPR7XTks/SBbD3eDJL5+vuqyQVuy
jxBUAlvzyZa22q6bNQw7CxuXv9qy2F1rmPpclh54d42wXRIK2lbaX8yh+7VhbXfnmqK/+aPdZG6A
lU4PoPVXf03auFiYJ3BS/fazOSNa7TaEYbRcdGnPipHoqci6shbZlroMrgmZno8ygDhVlH1zs+za
XpHOGXCTHw9J++hVYXbUJbVEEfYtT47GvSMDYZ0hv2nWwhnOvcrgu5w6Vl69DiHrHZbdJPOSHcIG
c/Nx4TDoT2QVUjSb37bKcJ1LtY+uy1u5XvkC6mKel3fqYyIbp8ANKUjQvW9lvmc5rayX3Rjl6bn3
9KdcKnwOVb0YUqsflutonEkpo5Kn5UKWgNQnhRdsl6NNYq1HOL2oarLibtlYmay2acVPC6usKFq3
doHXRZ/X6+UwjObijjeM9xUZzIzic588niJYV4Ban9dJ63FgPSB2FCn0bdMY8YUSe7Qt+iG7AsHP
zIGyvMOiztkUYdzdp1hqbmpcFR7GStrrAPXNI3Ovah32dvbcUH3jd2f1L9GEn52TWc4XMVhilSlt
8c2syndCZZFLVuLF7ZL8x1AKZIOJ8SYmiOyZW/xsBmYUOZgKCEex7tSSgWNSr8HAjGZVnahWQcnN
caEx7QT6AdHETHc6ek/FLgILeQeIOBrNJN+yyrlzYPh/j/vkqyui6lVlTcDsrfa+6mC3qzTJxm1c
hkSjeJq8I0weX83MYQiaA5eXtjAtkVROCpOfTsq75YAWag6DRFD6y+5yoIopDiVhpjDd4VIf/cpw
8G0oZptlt5kvUDi663eDi6Pe7/cg67mAPg2OZvWyiNZT5ahbxdBwIZ77LNf3wAR3g7S6j4+6HBB1
0O5EDaa1dFmuPygqPP8uAu8vJHw2FOn7qUuJiwQCvZAWlO9baSVEgpbRmZ+Z4jfKkDxgYhCvK81q
vuWZcqtbZR+CEd9NbhD9lLn1CsHbe+lt3SUCuUE22zsZVRVPHhVRGEdH790ti9eO33+ug4sb3Zc+
6L5YBVYukeWjHuAfNKXTnXBK++tg68U6DPvp3tPiYuvZOXY7ed3dwO53d6Q2BxdiTeuNIVP1GUZh
gmFSdJVqei8mXb81yhyjBcPugSbAAts0krfcOABFYZHepiyddgZeC+c0NbNdK3FJyQQAV5724zm1
jGZnCFgFwgT8b00tP2vtqO9wtgnPmqfbO34ozilNEQIUDLj8ym4EpJNdibR/b1hJdMdshCmd5tg/
wuwGXwn7rWEdvqqbcLxfusbWpFCV+avr0NV/dDWQOd+rZHzvusZi9G3TB9hTyYnss10f4G2K2zLl
jKWNgueuk2Uf+T1xoZuyUkH9gv4u12uSlZNg8vV46u+WDfGyztrATmK77GpzP61DiRsapbUrGdoI
7k6oZePqEx70WA4f50UJRWVXD6obQPC3iTQ/jKqo9MP1vzalh+0NOiVWg+6+IEUFjmWPGBhdwp2B
q/AG0s7gL2194QZ3zO7h6OO4CSZEv6XN6Y1NP2LPtOz1UZDfYlG2X/aWC6FP8/YJ6XnQmbnGsrFM
KyC4md/QZxt8zgoo19YP7e9+4B8bHWu7y9JUeq7A0q3aFxUR6kOWNRtV72FXUEBptkpi8r8jDjLy
USOix1SmlFqWXl8cHgsQAeZGapPp+mO/lhUGfNRxP3ouuxjnU2qaN5+XWA4UVthcbCB1PKddbGD6
+qIFo7pfCvdCyfgQ3Jj/n8bQstW9olHiX05cOi6b5QA6VODg+eRpKqGPp559COcFqIwq47aj/nMJ
cwmtBdfAb1QNa0Aeq7jqJUYV1oQep2gBHA1HvAu98O7iEOGNJ6mnL+254z1g96E+ePN0V0pkMUrU
0l8Ux6LEFcoaSZsORiH9pb2NWBH1bfkCiuNgTjQQr5oAXeYWkbNa1CvH2uFuWi0vm5HkUjF0WJlb
ynFpqpKUo8v+x8ul9fN45yFcy3Ll5x/ty+4fbZbuaodcpn7vUkMl92o8Rvr4a6Oq9V3c8rdOJnzx
PHKsL1qC+EAt0/IboN2bZZb2q+KI50bTmoNpG+bO1ZLI93ID1w884J/NQgM+Q+EhdJfxNNTwZaqy
+IXES0KNGTBhZSh+bYxHF5etYEyMDaxwxj8x3I5S5u9jialnW+tfQqtWYZAWLiv2XrnpX/a61mEr
qgLdr9TeCPdBLlhaN0i7XD1/LT3tK/nkyj2G2cVR6NgMxs4EIWFotzIvs5dOBUQblUzbKki4vtnB
mgvkfvvSVWF5o8kq26oIxA5FG+bP7jgeKEaKV603ClRPQXDMoy65D8zw5/J2k+7yH5RDcXGKvLsN
QlCGYT5h/hwwKMG0EriBwg7NHXaS3xMsSc/LxhBDe5ZmC73WcrE4UFilSwiSZ0OPzWG19EHLOb+E
po0Gzjz+2v19iaV7XpYveZ4V+89LZwa0YFPpGr+VSAOGYTrg2+LdLnsiRYDmdNjeL7tJBYsFeuqh
d+tbB0CwOdRUQGCHqfG6kEr1Mnbgqokw5VdnAreOh6x+LbL8BZpH/4OI5nPLfPS97mwkWSIkwb6Y
VoWLTGClsJCfy9FeiL4lH2DIuKE5y+1zdOINOuXZXK5wJA5zulauYqKld8vu54E0U3JykOFZdpS7
L/Gz0hEjbmBIfXLtSHrbuoTi2w92fYiM9mbZWzZLF2vut+zKWV1k9iH1ssa5iwdVOQgXXVeOSp1V
eoeJgo74ahPPh5c+lRKo6yyjJlpZFn14rP5gSa/cfJyia9m60kPr8tGZ/9OtRrKEVVnOHYIhLvL7
PT7O74O84s7iPWooBcehbPrtuoGHfR+mubgP5iVHrFZwdX63uXXbbFJKYFB3sIRDuaJfK9V1T1JP
qhNalhfWxNajiqwKvzH7WtYOlrIJfHKHG/G0HLRwtd/AAyn3aglPsOmMcicc+K5ZY4RPcVA4ftlh
jqAnAzoq5J2E53RI3YbcfpwyWDZeESrvW/C14F10TEmNqrEec67lQ5BNT4NlRJsyyRAQwRR4oJrp
D1zraliG9TBVAYVTR2eFiciOtTmm7obZJKvlqGOAdI6NE5yA5zEYjePstqzt6taBsQaEXsXfpZPf
VCKxniujdNBUhNiBTHn8UioUEOYOzj/PBEutKaq70Xf4Ih9n2oxY63Ks9SvYEhV3R2aPfYZCCQPP
+C4JAnyjtKYAIsmcXT/a+jHhGQEdJm9BtJPixPjW7MZcdW5Nvh/fSVPjrsiIv4tVxXkcZssi/HhX
Uprurm6DaVzlcwZD64zaGagzo3CJ69bcJGDwn8t589GvqcyCbAvl1xnLkWYcSUjuzYAIQsTtYNw+
jMT23jba6KG08ayIMXrzl91lQwfTsdt7ZvazCgjjoc8OSxsdNJNyIBWQ/hB4rUkybRcebZFV5z7q
cz/Ns+ZZj5Mfy79aM37GVh+9JdyrFNNHgi7mc1ysio7mfE7mUFOoErN+nowZPuiDd1N8nCO8TFvp
bv7rHGnDS0kzcURS5R21ZvSOQJ7gW70OICETEW5Tng0VadgcEsuhP18yCTY2Shtvs0HmLSEFJjo+
UnVXNX89Ls/kqI8hJgwrS3XZirnhc9NkMQHAsF4fJ4S0fjuQuF7Hg3EqhJ76sZUoL4jkLz134ZsV
d1ez7o0XdAsCWLz+j65B3l6WqasZDdfSi391/eOq5qSSsV7IlDLiq14J40kNqvIx7P62E3evWmfr
H0c0729H/jyn9Mp+V1cBJJRJdiSL1+rAMxbFP4CoavrLy1TDECCeN6WX4DDpXlR8u45VOq/XlpcC
D1qFTNV/ti77OMNXN5NBydoblRthhUckI+YuAyq+AZVXbpZ2hO8UT5dGLR9cfJHn3oB+nlgtvVpb
a6390qFeWpeXy0a6FliZ0yarEueMX/2XI6MWfmu9KjqOjPPXkJ/GPhsozGm5FNdAaOK6vGIW+twA
pt58tg9BqO1dA+B+OfWffWGb/urb4N27wuOgxXbYDc/LxsLok/soN31H5niXNC3a7+XlZ596BO74
s89y2FYtzFo6gmViaIbho4L5+1GIRqU+Pb/UFRhfy6tlU4c8u6AnRavPtk53R3n+3E/tKd0mOT5m
y8lIHHFq+uM6lCsBaeraZrhywcj+dg0mTs5ajIMKv6ZEq4VdX+fFV4wMxDVUI3GV2eigEQ+MjTfq
+d8P7JsOA7/P1tIwnA1Iq7FZTlw2WCuLa72v5p5LQ93DD7OZcuzQaeQkzbxMwI1nwhDkatlFylTs
agOnpWVXN5GMKmg1T8tubMcbHpD6Y+np+jXNzceluY/xbm1MMuSSUYwvtQbUyxLCOSxHFUu9kKQ5
3RGUbT7UYvq4tJeZ7bFP2hI/JU4C8Rh9fIVYj84fS8twEywsxbjtyVV60QOSSf7z05rzp2UaFm1B
koaXz0+7XDLl0+Y1Bs0Slf5ucULPeVxsmyKEFz2bpX+4o89+6p+7so5QonlQaJajy4FpyBjZl/1M
FV8zLRP7ZW/M5ZGhEolPpvlewlwXWWAcX/F2GzY19Wx/qJ0RKlOUrwOMCm4LpkJEJwUW8EOFfdbS
++NEx4jgTkt3zvWIr5ZSx1f4ZiFLi/4uJf/ihIH8sVUG90XVefvRG1Aded5VdulTPTcLD51NlQKn
N23qvgyNkawpxMen5WhjJ2RijOlzqMGebkwidoZecV8qRGNbUSXDdjlL13vKkW2S3HpK5j1PyWl5
S1fp1BNOryCA81sFSQKQWwllt+yO6fh1IncWD6u6fKzDwF/e0mvAxrSJ5Ou2y/RnE9VYGrvnJjNA
PFQVcTFBVmeSsp1zLy2wl0SzA3ih5sM4ZiZ2Q78PDwochs9TpmkaGUSx2Ld4tBoWqpOoewijtnsg
aInSYQY5NAjZxfKGAJl+fP3sobXBU58Y2XnpT+pJvTM6hJbLbjVfcEZx52st5/RVbq3xFPF2nmHt
mnasLoNAb88EAKp9pfBrVTHJbA07fIvu2qgr3shwyuEJhnPWgInadmpchP598mTZ9XfPUMRbGujQ
X2z5xdAt6Tc4E56oRtrnctIkGUie8y1R5GbpKl1wPr1X3fspIxtuVGOeJFbV30+l162W97MRKWad
LV+DEqqiIgcmY0pqHWtElX4R2+4LxIHz0rVJ9K+dq6JB1G2ND0VFZ/kbiqCXa4d11F9/Q8oa6uNv
KHLmVMvfUKEaeoqF/A59t9sGMjW3mZpOe8gB+UbH2ONp2e2qVGz0SNWfzKb+dXTyQuNvu2qqyz2g
Ub5F7QxOYijJs0pO+kYd1eoWMnx/kFpa77FNxkdUibONg2/el3HsXqBAmz/d+lhnyvTeSIYJTMgT
BOWcPXlBdVtTzyxaDBd6Q7z2uYx2+GXl2N9lfXmiMkdk1Pzqj90Wk2dihs1mzTqA3lL2I+oIYqCD
JrdvM83wg0GJT8BG7jqj7uov7dLV4QIhdBYnwyr8oumJjAhbzjC8mOAXb3A/LtAfDMckVUub4/Uc
Rz2ZJlzQeU8mISyeoho/DnZVpPlV1eFIMB9YuixHvU4vjgAIuOgnAFQ4gW2zKrTOJvXNsz1vlt0o
6+3jRLjksre0Lz20HPwI0MfBmVokSN/nc/uCjKPIyrcRqTfrxYAdpetTidH/QxxCmKw1eBaLEboz
1U+256YPwOnRR3uZOetW0+tvuG2gNu/ecBvnGQb95S4szWAfYh20c6NMPKQ9IEejqN2b0atrDKDb
VxXXpg02jtot1qkkoLVZvB2kUj9XqvYUVmmPpQ5BWaPwXqyEDJVEc9JTW8qeDBBjxLV/DK+sMRBj
i/AOWXl/MvTGvrPmjanDW7SKuzGJ7dlRrD1DwTyi/4NrWZlpddAnphWf/du6jrdqw5JtaVtO6yJY
+GPc5rtldzmgxtU7tvXWzWc3ByaVUxf5BfGmfZfJoL64nbL+7ICzDFOzZPzxeZnacOSumRD1LSct
B9o2HjZpFgVILrjQ0qY1YiDsOs4Py25XBPZWxCVsCJVsHC+0XlyWdMfegwSw7NbjGPk41aj7ZddJ
i6cGuOuKmCp4QKG+rZvWeinHEAGbd68NiXkGusCCP1R/QsNSd0lVsqRZ2pZNHIv6hOYK2TJ91akw
tsFUlYemE1/hAiM99wJ9o6luct+Pwrqa+veW2gLCGeIqDtiYIXmdDxZVkd6rZqxuVNAhf2n7OBCU
X41R147LHlaK1tUT35fuS0tsaeqBSevfr5NkhQorolH8yuk6hKRN/TVEQ/VxDRYX0LXl9BXxi7uu
PJDpBOhfmwegGL/Xh8+9IPjYW8aqAZeLz2PdP/Z+n7cMcr97LueBOfUPeg9WPQ+Av3t+vN98bDbc
+X+c5w0h7MewP4T9mJ5RNqZnKw3u23zs9tixpOfP9uXVR5scAMx6mA10/2wWFSP9atmvp+5HFkLM
J5/hHORWcV5eLZtajniq6FlLgNhfBwJNjYe/7ZtOvC/UML9JenIoPy7zeYWuVkZfS2bvvvn6y2a5
FpOCbvXvf/3P//O/fwz/K3wvrkU2hoX4F2rFa4GfVv1f/7a1f/+r/Gg+vP3Xvx3YjZ7tma5uqCoi
UkuzOf7j9T4WIb21/yHUJgqSofR+qIlu2d+GYECvMC+9uk0lG/XJgtf9NCJA4/WyWKMu5g0X3U5R
ikO9+BrMU+Zonkbn84QamdmjR+nvJl3m2kLvOh4w0GuXLsvGzaW7FhV8X7lS4t5jokJIQLYNk9S8
rSbL+Njkk3ZrMrTegA3zXeOWZN7Cyi93iha2q89+ywEwNwI0ixjL5DKmKGqJvRRuf7ZEPpyXV8bv
V3MPnFME0zh4pxFLk3Oga4cmbou7MoZKG5jj3/Y8oR6syBu3//03b3l/fvOOadi26XqW4Tq64br/
/OZja4THF8bOW0WM69nW8+K2b9XslnSL+TXq7Rp8Y26RvjWSTAZtY8A6ZN78ak4qD9tAWQdnBXBz
k5uqheHNUN95sVNhoUDbENgWdFK1i1D1/bVfttUPmVUt6TPRs4Suf4lBw59V/TlLm/bJQDR1n8Ll
XlrdtknOWoDEcNnNNECVwVAwz5/PsdAe+GFWV4j3W+sZrkW2nhyRHZejokj/dv2h/Nv1FUM99G2F
0DLQSD0Nggazjro7U33+779oz/iPL9rWVO5zx3Q1JF+m+c8vunWFy4Q1FO9URHr8Yvj+lm84zD2+
VAsrC4R9uOUt3/Hn4b7AFrUW4uajX1S3KIXxEb2JzKk6UdZBD5tyw+X22BKaOTd27swfXl4GgTm/
dPRfvUrLfu8k8y4Zlt4BzyrD79xmem2a1VhTD58IiNmqud4e2tx0H61Au/5fxs6syW3kysJ/xdHv
8GRiR8R4HriBBJfaWFUqvSBKUgn7vuPXzweq3W3JHnsiOtAEyaK4AMjMe8/5zu3xjFUOFXO1xMnp
m5cavPG66e353W+S60iN+co14JcXTJEfPApHQ2i4HlO4pbMx3veWFZ66oTzf9oAETve/39/fk/MM
ga8vc3/Va5AfkbloG1//8yn8aavnP/5UVfR6MzM/2RcxKo8QdAgI+2h8FH51nUYpCXjrqSXZ7fJZ
AuWTZW2nzhBvAvr/HrGQ+WPXnKJLjof1SbMJCYoKIyMwlb/+V6+6/HmtwUK4HRr/9dPlr7ldDr8W
5VRHQdj+svs/1yLjv/9e/uaP5/z8F/9zjr7WRYNI4N8+y/0oLu/ZR/Prk356Zf7139/d5r19/2ln
m7dROz10H/X0+NF0afv3y/jyzP/vg3/5uL3KdSo//vbbO/wsyqyEs0Zf299+f2i57Kt4PBkI/hgo
ln/h94eXj/C33y4fw1/eijr5F3/08d60f/sNQepfbQNUvmXr0mKhbhm//WX4+PGQ81fLxEFq6vyY
/E/loRwCWvi333Tjr0IatkH7yZIaiQnqb39pMOssD4m/wkjSDEdqwjYcjGi//f0L+H0c+/HL/etx
Tf48rhkA5GmrWYamGdSbECqLn096hrAKK0NQHCYRpHe9SNtHf/GrI2Qe0NduZglkeiK+iKSr76AP
sAakg/3j+Prp8PrH0VUul5Y/R9cf78J2mERZNt+F/PUa3zdCAdcn8wOpV9UOQv9T74Ci7ydJAxXL
xJTV5xqTWI8ozYQziwmp/T6NZeiGBnn0oOPq/zDgq9Y/vyVd6PgLuCSqjmb/8sXUiqZapS3yA+by
HisgF3LRzZJWjvUta2Nxn44dJeEGRYMWfNENq0AYa5rQcLBAGsqjn3M+dyDaXM0wfF4gw9rs0PDO
BShazNiDW6JAWqORCbY2NNFNYdV7lNH7QZW+pxB19g9H5r+YwtymKL98yYawONpsDihb6r8MpJUC
lh9mWX4QziywFY4SZW1Rb8vIX2ulo+/pGkduk4zqXpa6m+DsbLS1WbTlyR7za4R65o4+7KuPiWT7
H94bh/qvBwAcPFujCbKcJMvx/o/Tq7Zp45oecnZog4EelrkZUJQe0LNObsB8DFtAWKwnrXoznK71
UkPNKENUh9QMx7XmJ/NdptwRwf0f39c/HZim5CRcWs+mI/ihfpn2xUIZS7Wpnb0Oy6TNEXiIDkuX
MtVIGvJTi6qdPqSznWUeu2owvJTZUKA2xzE3o+cGlRn+hwPTWH6mn35GyxALIshwkD444Hh//qqm
BttN4I9MzGM57AzSDo5mnaHTs5Wzk0b106K+UbXgoRrS+Jovw4hBsNJMavMuq/txJfxyvOSoVVYF
HbtNP6Y6vaXggCVTvBLbtcJrV59pysyYgBUEyIl+NRlyTmYvPH3p+8i4PsvxLrYN4zAq8H1Ap86b
aFS2kz0yYPuEBS1Gf/w94EwLel8AbFd12RwMrXgL21ZdjYDVV2ks9yQvM4erlR3tg+mCBoxe+fco
rtStCPHhjVbZbyydtWcLWnxrOjUaPwhhqyGH1zGp9vXfH4kq4+g/f8GShrjkvBeOUH+dB+WZYwcx
hti9OnQAqJc5ZuAf0QPiyYq1+hBXgAMScn/uWQWQyq7Px5mMqvuYub3SUaFHUpCg71cIlurrjxow
8Q5UAKnduNNCgOrjROhA4s/+McTNXVZx5AJKcfh+1Y1h6sPGBBT75resXEPbWaej2rgFnhhvUPX7
xFavzhT2h7CxxEVBrXa53UqcIPBas7vvHdLbtHAyqXvK8O62SUNSlHy7OAyF9LeoFY9Wkz/yM3aX
tB3HfdMa8trr+fQQ+nfjyqJY2GbSpZ4mrzNi+qSpwzvMZHjIJ6FsOXhmvOobpGQp+vQMv49Agyhl
GaxJkah2IcutQ4n6Qdfn5Nw6ZXLGHjx1ar4ZRxmcVbI0d/PcpQcGuI0wu3jHyR2tgR4k+3Bq9BPR
05v4lMiiPZk27x7OAVb+qCFmKQgesvh1Uppuz9CGNV7O0zGve3mB9KsCyL2Ylri3jUrZ9GVtYyLL
ndMQVvWBgCXLSwWtHFmU8sDAHoMhzchk0KfiKO0ONxqU7FMHqyhuKesqoT5SnCvRwxCSQQbYe973
z7hQbdLg+Y1AT9XrKgRzZQ1Nu9M08cYSiJzDCr39OBjGKW6hY2XKJSjbHK9KSnhPBtCvsqIHq7WP
WZtpp1Am0YOv9NGDiJ1wVYjqotXwaxSlkk8dsbhcmcHZmSP+E9UMTrBBqNTZ+XQZIC1uVH0aVx3Z
x6oVo7sOdNyjZoTyRIMz2pXt56gN8lMzSrJtnK7BhA19LTFGb7LsYa1NjPJYbrKt3evq4s+MUf+z
aSYBHHkIL8lsEYQiIV4RPcdl1h4fiV3OPSw/0d3IimEHjK1cw1yJsC7V6QHp3Hxf5BCufLIFoyiO
DtXUvY91Nd13mcIcu81enCQ5zl2r7UHUao+6qBQKCTrzDfY0XVzzeeRLloVzN+EoMMvG8Yx0PnSB
Y93dNlDjooNjp+Hqtjs7uf3jgcTgc7T4x7e3+6hZAaWay9HN1GImo5wX0BzabIad62iNgPJllujX
ZdAED/WyISoZ7zmsl9VtlxIfD2ghzq/adG936WglAmSIXqNlgEscO3RVNQlAd4SWG0BzXHOBUSAF
shGx4cHoni9ieUZoi26f2q2/0sqz1Wjm/W3Tqnyhkz59ve1ltT1De4zIHpBcm4mXXvVRmD7dNiNB
qDZLx91iF1kh7RhhqMQ4dK0W4AdleW8eq/LeSVHeG6PTPgWgvBhg5xNQMC/uNIf0MYHAf2iGJw3I
oSyClxJ8+h5zxrTv4JICFGwoE3RlvBJOo5DpnXSY0RCOjn5VvtmYsiPz2xAl0XM7cRALdBbYzV8w
wzqoSzLrgJQuWnUVmagVCMO06Jz7GouNpX62M62/x6lL5sNLRxOJ0oVrhWG9N8lty+FQ7kHX1Svf
gYTfOemR3C5I47GzVSBeGN2QEgVFm6IZWhQKmXHq8ICCLaxrF8Up6gQLPOGEeHnlUDR30yyBdj5g
vOxjpOOijL6rXNp2dMOx0bawidOB60St2uZaujORMetQy5d4F/8hTLPPLXKJnc7Fd59BOc3rzgYk
i1ZY8fEiiD5zqeLqawxFz3ELPZBLV3VvhjmC9+FKid7cDsHCMTFCH7o9/lwM/lgf6SCnYQTzY/k2
aS4p6KoQ7BmYYnBwkQMSvxpd196L1tzEVRn8uD4B+tSuE8dy3XyyBdpkRqpLhs7z6EQOVmF7fLLM
IXI74ziyDnHnlHuZuoPa0sbSG4bxs97oyJei5tKpA3a6gYuEaduLs9ZZN+WQ4eeb96FtV5CfwzWU
tvwtSOcnE+bBKQoaZ5sDPMPu3KwEbu6tcCLFA/oYwroH6CizI7/fPSlsw7ENrHt8uOMqEb61raYE
s3xo7bFtEoUgMZExFXZzIrZWuk2FgI827eYMZfYYBcVKCXNgTor8IpS8Zr7abUvMh1i5uuIY91rM
s9rwNGry2IY2HoFgq8mc/kTXH/MCMcY87+Gh6ZtBJU3WjqDXaFF5mSlx7FiQpa4Ff2GnK6E3DxOK
0/41KiC32KN/FRqC3UQYT0kwbbBz0r1vpfISdIG9gcQG6K+3IN4F871dPdRGjPuqiYKdVY4kWHYq
XpXWZmDt56M91skhnMZlIJDpnchs03NSnGxxvMYASwwA2m6vtDNm4ItZbCoL5xQu84BM2Y2tUXuI
/QxvbujKiyAHhCXsggxoGA17rSvPFelHF+F8hINGTIivfWJSYxwSo/6I4oJMKGFqB6V17mSnWZ4x
zfU2NzODGhQQXCxn46Opz9jvLJ3h2G4rEAWJ5Qoqh/d1B921z039nVDg8i2ywpcexq0HmgFSuV5G
mw7BzNqUmnZAS1V7ne/VJhVHu0GJBf04OYjKvKCAt4iaWeVNAcyZ+EMI0veS0DFXcTZlWRaHyikn
mFIFeOU4jrFN+/Xh9uaVNiCttnPOBe08T1QArSntAYhauB1OBnU1QIYeOle09zWXAbjGWotVgdky
gPMofqvoIUGJaVY6n4ywvxZnV9isGghnxzEcSVKPO1iGzFGrDnOuo1WkrvX1fmzQRijloejLHvPI
R23AmBoKe8BYUn8vZ1tbkdA8H2DTEP1WHSg/Kzs7KOp9Wmiax6CWb3V+vLUjG/wRAR7KMLHAxTZL
PLSPLKAv8e5MfIQkyjKc8YVChjNH0/Iare/nJAjJyuUIOuC3NPCaxdj7gVZtNVgowZBQuQxaxp7A
cXZDap4ydME+BvITJbV0M9dGsukaa8thom7adh3F5keqR/N92KJVt6yD2jrI/GPYq/pkex1SNJDL
duxG1CpWPX35xunTazdsOqWyydqsq+MwbKwi1K51R+p2AFZg7IpXfx7KXRs5V7VDTgxDY9PhnwAz
XmkrrhvkD5g0aLtJfK8NkHj+ZMWPdQcLuJm0974nrHaWWbmTClidUOkH5Kk9eKyIfyc1OHURADA0
tfHFbCzmploW75VwRMux7HZdP6Je5Bc3If9SzFIuPeK/py4Dgqg42x6B8BnTyXAsTaMHjWf6Z6ap
6sZSk+yTDP17ZYj7D81qDtQeztC8SCvQYazVWW4eVWrRR6fpuq3oVW9kGXe7JxpoZtpqOq2qWUu2
cRoBqbg9Ut7+qiuPmEL1lZ5Z4TrNo+FUd0G56QQGfbCdw9G0MMBEIcskLPXsKv43h+SB3TCURC0b
2Wd4FsqxD6IAayC3bhvEBOFmEMDajACaFgxbXTk6MTBbtcfsuzyviRJvrFrFHWfnu9WSv4Ysl4jd
mAwaxVR/bPKUX6/qK38T9RZxEiy/wPWv4o0hCnLQ5+hN4JDdKeIiWdI96NX9mJrmvQLBcChwPopU
NfYVFRzc7FP5eLsPiDDOo7pHsFhqClNpBbzLFIJYTMI1mDLwJcseBlHM4TiOVrfdYG/kQbvjMAYP
ZWbR0h5d0D+19gBkXXuYkggTZFqDp5gnOhhUWw50WUMQWXK8iKE9dSKonjAXAw7THi0JbKyYMHvp
Om+nrmV1Qgj9jBXcAoMB4VnHPaWLMtiJIJSPpJKIx9CUax0m573fYi0tBsEKTA3wyuAxVAljEwOw
KLW09iw3ipPN9XcNvKZYGYpyJ7Gwe9MshDfMxUw7ctm3SoCHll5WG5tib8wC6ahMNhCcLMXzThHN
05XgUetsGgDaaB/LcBy8noldN4yzd9uQudvBoP5jP6SByvk2YjLhe2bInMyPSDbT1pR7HK+QezF6
pmXXexYn0ZF5OZwZYl6JSnE2/EV8hA5bI/+sLqo/B9hSjE+KgIaVWqDZmTccxtyE5h5BrUJgcVK7
9FNdmF/8WgRHJa33wolNXg2dQUHQ9TwFD2JAijNHl7pmOdKqV2Z4+1h2lzHirU4Sz1+agRUetPTU
MgrYxkDvaxo/VwCH16iNXxWhw4EX+Onj6Gri/V7VWFWYo/W+SUQ6nSlOQecriZ3v1mztB7t/VvKw
W/fzWyZgpZo5iMoAUyEm976NCzcfAWuHdsBRSsiBbIZ9rLcPTE5ew2WEIYPPnYpdI9RqU1Zo/uND
kB7UOrxPctN3YdcDwcTpK/MAmNEAiYg2wQnQ+GGwmk1T9Z5oxHvRPTLPh+1ZTbT4R2Y1srYwImo+
fqt+3Pe6nrhpr6A6NDmnKuBgkSjqtbC7D12xwM8ZyfuIinIlLJt0ARNPBim7PjN0O0jNA6W29dSn
m5iakkezayEss8kMoiJCGKSx89HMfM64a9xKMw+SRs1W140HMxqdVVuDWoSrulLy0oblRMR2b2er
RINgUcbqPjaVRwVINOENPSpgODVQX5nEL+WdDFpCYtPRcgjfMW2gps3obMxpdlYGPoZVAe4FCGe4
jggZB14iv/t81cSZ55tZYdxWJBOBNqnekzctLrN7EIAVdODFk0IFOS/n9hsXjjsuQ0imNNW5gypq
AF+1qr2WFd8HA5qNHwPBkKNjvASmdnGIUi9IR6YCahLsnMJ7EU6oIfcoP9VdlHpRyRJYd/xsHQIM
P6kV8hucBg+Jtcy+8vpzlBflKz/JGZzJS131iHLq6h04P5ozs5rdZsAvDw7DX0ekz+Oa0B5ZtCdH
3ZLjyk41CmbI3y4ozjaEKQB+SbD3Nq3yQgYeJQZW7ZAE7G1ZMnzZfllvVAnSy6/9cN+mAM1m8ejM
F/QriBct3JtRRMUQlEXWARjQTctiUW6qbg+ivCz87NSnJcKh7lnIVpywopQbDuGGtVDFl6iC1qva
+ljWOonWJMOuJcqVg4P3JadwtMJusYRtITqsyWyhmHmnpdK6DylQ54p5DycB9YB4LwWSKqCa+hGP
7bQHxQmlLRJu0tsPYjbPs69G5CFLJDKSZh+SNWOXDDg/ELlTVN4rsBU2VKmru6KKniy4VQpO2xO/
GhAYcHBHBLkWpnBKynGRbaxuNo86DpHVwRqTaid7a+GsMG4EivrsLMRoJgqw2INhkzS8+1SPH2wT
6EYR5ztaVC+Wow0b2M6gAaeuolCNHXUmGmsjh+RBKg7XrZGcMRj5BkRh8DIkWjTggNdw6+yVFlR3
fdFcEoXYqBCkfZRMzGkj4fssi6r90FQqqS2+jbP4MCDuhUI6Ew1Tjponu4JxM7MKwl3nZ9uwS28p
Xc/r281GRgR3Nb62itrys92l/moU1yJ3dgpaMCJXGlt6ZZaqXliypiwtfZNWXwgZ+ILC2QZMuwBj
etWwvds+ff/VGEbhwYxKAtOW1DRoO4V3271tiDgBq/x/PuyXZBL/+ezBcpodcYFPSMFcCay+6s03
KwGJReyIam5NRd9lU57se8h5+3p5ApUpby7gBlQQOmsY75s2tCrvtsGWLHfTN6QPB02A41Tak592
0QGVNVOvu66kW9NF/UPul6fEiW0vz4CzpGX2PmUjFBetsTnsO8Wb1bsmc0g9mhUb6wNCXmmGA5yU
eH70q2xxmsxgMYbgwXLrxs+eIqt/xqOiucQ6kFZoEPs2gq8Y61o9ThI5pls6g/XU1bRVnB4Z6pgV
V8efiutsEQYXEDbQDwelMBNv0OzpEk5RtTEs+ErIV1cALiVfTUoCYyj2ATwSfriOSsaUHxBfK1S0
20xdKaOSebZGeqsT6E84FIkiSzynmL/xY4MD6RXjoA/oUG01ps9fTp9UsPSXIZw1N3XMkoUi5vOZ
0bhuClaAk77pC5uybkplpVuMSEbcnO2iyI9Vl7sOR/JGEbnDs0CfICWGcNlsVXtOPplZVh/xk3G5
jJoc789cnbBEXDRZKC/YLoedxRzhkLZB/+AoDtERxtx+HZPQtebW7edWf6KxXbicAjkc8zB/KfJF
bx4r751P9Q5NQH8ZszC9MESzUHL6bclkfMmZeGbVtS6sUX/rg/AB5qn1kcHm6lsCoLnG3KU+ATZ5
gA6wFtO+0hvzS5ZrNksvbD4WSrZ92oWPzkhDpwcbvWZBvbjZm+SgKlhTrUyf950PxnrOuXRMWqox
tpC84lCYhDIQuwImDyUOoh1z3GBt2JmXgCQP6oGF3BCSopysGoDM1Dg62Tvpd61q9iwozYNZYUcI
rPwukb28UmzzAgoKzFGc6Wiwgpu0InyqkeNtlz2roh3XZa11aWkMg/nESFzrXbvVJwA4rBFAerEK
Dog9Wsd2X0CJbNcmpsNNx8z8YQzOU2xY55iwV9iE5tfabqaD8Tkf2/bSkVUykrgRGUI9llrJF+NI
/TDgloK426M5rkmZgwt0kinKEEuMEFX14sA189zLuHtQMxPPGVNinUilgorvfSyAQaohg5QcsaJi
3ekaBuMmEPZmtOdvTZUBSvTx6ysUV1f0rfKdKWjg1jXa/xqHnTVGzVmzk2ETDx2rhBmZajLV+66b
3sIQJsw41Cgil7IU4hyXtpH5KMV7pUE4yuHMu31rfzJxc25CogW8NJrxYcEl61Q04aQp0PUM5pdo
qvK9ip6NX2s6gAxgDZSQIJeDblxZhNOtHFIRXYBo805ygHGJIAEudtZzQnW4KXh+qNWvTkvOHAjH
VTWJ7tin7Ykyp3EakVF02V1OhsxDOIPOwyLZnhWkmJnOkFYPzega09vkDBcnd8QpSNqtwdfrTVH+
CRbicOxN8xgTZwevf3gNICPdgx09WSEoBW3AvCtGWjbJZEIGxfqSIFRJ5gArMKXtwKJjow+4imYA
H0eUUY/YfamkG98qbYTdqUIjCxQm27E+YVPNl5U6ubuVYjM/xiw6aJZrmkaAgrT9KoYpPM6KAdC0
H4t9j4m6jdysGLtzWPVENAdU0pQZebptuNpUL/zskti/pXJABJS58VsiHZ0AwZY15Ic+ATAbkZ21
nxK+Dqzslyizrbf6eeKibPjt3aT24LD65CkY1eiC6UM9Jq3cmJUutuPkQDgNS3R7ylo6rCJxWZh7
heTEcGLhGVLQG7pOuHPD8p9ScfnK1Z5ZuIh3mIDyz+18mKLI60gVBU5Jr5lJUmOuBBqruyhgJmTR
eboPGy6H6EaVU1wrvKga3A8GxYCxns+27st913TJTrII2QZ0JdbgMGB9KpizwsLujl3hPA84hd1K
rf21XExSlg7T3yDYT5atAaOtQ5heINo7jn780WupuSvTGBFs9xgB/gb9v2DyGWGtfM7dEAIflWxd
YoiA1gH5YFqH9Ocn0tMeZGxq+Er7cj0I0V9MYpVKOIB+3OqnOSitgzMWLzoG5pPRAGybctXZprhl
1lPWBByESvJg8xKbyB7nlarFvisIG52DdT+Cn2X9f2zakExKZzKPwGSIqaRwBE2udVnhVmeDBFmP
jEL3Zv+LQvNFZHpHnKT2QquC0JscvNduXKYWknTyNaGb1JdUjj7VLskunAYdyPEQbRkdkMJ2QULh
BOZ2z9Dr6RERxaWe9K4eTVDlIoBGyyZSuSLXQXf0B2aEUHAAD9GW8iKTZnMZyeuA6c/144WqVR2p
pGbgsnK5bgble+pXFf0Jv7xqut3fKTCNDftNGJNxbZQaWyhF/3ZI3hAQt2crlfXJ6Py9NUjBEjH2
Pb6RmTpddG2n0riQO0Q/z26TjU/h7JilenYMAzCzeR2Q8Cer/DhCQ2ZNOZ4VHCHrUCDOSg2zGzdq
EH3ARU13HbEOnilS++C0LxAr6BwQSrE2oYvDCWZgp9yqcrMmXtuLkrKEpMzK1lzMcrzB0csbugJQ
x+Ru7AOKflY86aQYBP0BZeWqJq+i3pddQ9ZHj3e6QEuxMiLGl1n1A5B6bTlA3IF+FKc04vu8fVa1
aNjDaIJTOuS0mMjDHs74nGeHS3LSWHf1AkFol83tspNyBqNDSfbWeEfTkrl61cJcsJY2tT7K5mwg
Og0MnLzYT7FbI+qZJpnchcstK1I+EvzlgPEGcz+kkt6o029wpnOfn5/BOjcnPU5dm2nssTZHY1vO
SXoI44yVQhjSZbVYgTrac16nDJO6EFtlsZgiezfPQzvG+yET52RsPcBs2dEZkvBQIcbfc90DLehI
k2Js1rh4u99DSwtYIWfOUydBL7e1ePO1GQbMYAJ5m+V917Dwxz5bokEh26GJqtzVawTspUg/D1IN
N8ngEOOEhZauOREl4IaZ73uW0ILrIsGOhnE6BgagujC2uhUin69TqNfu5JN5pYQqInyrfhsFad8m
UbQ1U1ISlQIfNEsMFsxY0MlUt8m0gdJZyC8JIR5zlNE9YBKa21T/iBSBMTapVHbcHvsMFv7GucaL
Pyds1wNzVzDU1BP6TPUkfKE7BPh3lOi3CezO97EXH0bQfQWAXOx9jKLXkvI0pYVrVGrRfmgpLt2O
h9uR4YvS1ZlybPHVFDA3Mv9AyjzneRBxxDfJs14T+WxTznCbXK8fclamUwi5XWiEqFWUyuhDfe4x
Oawl48aKZnx9ggdwpQFO0mVOP6dn7bajssWyj3bnuouaxx5j3YGIRuiP44xdsC7Gl9wxPhRA4WB0
U+Eyz1Sf545ZK4CY2b1dhLWCrhIRerMLZOzrgCzlDOJSAJuryCrK6WzWsbr4tSzjTLjxC6G97TUX
jn4ONfUlqR5M+v9PaKcjcFKSCnUeSTeMHWQCDuHp+lCWgrIAN2/7IF1+vzVPxGnfdknyRmYVRQTM
GKRvtnhJDyg9rXmddGnl3TZ5PrzKOkk3IxIMfUku76ySzr1Ixd9vJrS1D7BrKDYX3m1jLCs1Z1l2
3W6JDr85SQ4UwDnl4x+h6bZBMZlyCdm8MBSX2zl2xVVQa7GBRCE93MKsb+HVt41jE3CwMivMzZU4
NFr3LWkzOH7AZhIkF3/Per/dkklhcg03X2PLCMmapmjm/bg5LjdvUdWVxdUobAycUHkOjYJBy5uX
zW33z41hhSjBE3q1t0js2wvcXvDHSy0J2bdbtY6fCfDzHqpzveSzp/7WGIeX24PJ7b7bCyRkrqWr
21v45QWTEnEWYsaXW9J1YQ78EEoc/p58XVA49YIQ1NuAKGMDiod8TfC7SHhZ5NO7K7zbrT93/VBh
okqWxy/3x0uQ/S/3/bn7599rtHmg8f3xymlAOAj9wY6pPa8QLpsfv9xtX1FKfomoCTwOfkHjMtI9
X691Lx1CU1u3RoYgw0ncYbAdSodPtyco+hdHbcrDaI1lQ2AXEee314UjwhFxu+n/EX5+uyVDu9mK
uP16e/LtrtvGXp52u0WKYuNOVnH48+Vu9/94zWKk8KeX6OfIX249Kngw2hrz91u33dsDXcQKPE3I
do7KJ4fm56EtQyq4vZkSYsVplVZZ4zEvWqmBlh5uPzP8luW3/eOYSJNdv5xUtzNpjLrKu2365ZZu
Lsb8OVoMQMPoVWU+eirleYp67P65ud2XhTMrQ3CtMcniMB7TDO/a8kGCmMT322ay6mAbkJaLXIS0
QScGV7XoBcAnYAPXUH8uuqYQTH1SA7lY3NzwOFaOmLZ2ZrmaY6DYsq9QuesV7WY3zpZoWVAjWVUh
Dg6fZZ4/agkl2GHcgsxhdhoGJHgEEtnB5DJBU4+Yz0loJtJ8YoW3onX4nMJkzNTY3oEh+GY7rHdo
hD+bBf9g1i6dRc5pEF2v9qQd+hznaQ6T0G007UzGE0ulCqFeUKE+MsYXtTLuWjUOToEe7ELYTQCS
/ZOfmKFn8QZXOMun5gu1OHrlNEaJcDskpc8vwwuiIoCjDnm59an+TxXoMip3YZpmiFoSc8lePPu6
Do+wgz1Lb7hrCVEz4zthOUd9avw11bp+AaLG3bQxmu5VT+t7KmYu7lQpArkJJ/traby2MEvXRevg
Ck6+crUmJXTg8wSRGys2eq1q+joTcKjgvvZUGrM2IS6roDSe1cF6V4QrmgysjdV+tVv6LDhLCdeW
9AvQ6JMUOtHBCVUWCwzjkU6UGGFB66hL9BUIlW1HDYiA+uhzFREuOXQQIqQ6HgrEFjGdmz5jben7
95FNPzGYmMrnur+ySsLKHFioBKzQzaEgY9vqbqCAqkNeW/QoM0s3SRhcaj+l4OilxjfXsBLzfLKx
cM3GS18h3JVhSv8cFk9huipkopWWMcUva5IxelKh20tekIpTkC2jO11J3ohNxKgGQG/epQ38aKZf
NAJBj+uadH3ENquxqjo6VlQlVTU6O7X2NLUEKPpm22FESB4pUZ357A2hOdESM8S6yooWKJADJdiY
CY038xfOzu+y3bQzddIYatsywT/oAQeXlOren3V6GFq45P5WW7MTX1hANJyyqsSZEGATYH5YEICI
JBFjaPk6tRoZokX0JSoxnKKJ3qCQ9LezQfqNlsnHyTK+Ec2wgYpQJkQt1S3fcVfDlPbVjPDVPPPd
etT3RCmMa4FyZycUMO9t2I7POL3U3ahg2WKWrLp5mAucU0W/j4PRWethq19HoPvZIPIjpgnUAFlm
XOdc4tJJCIRalg23u8BvrepukI/wBIl0Gg0M7zjsCBo1ztmM0d+KcTzHOuWCOVCtQ2CM1hWoYkUH
HTgbfUUEnYZ/HVEXHxwWiauiyjlBtYhUOJxfyH10dePzCWBw5g+6mc9PISTloiY6Qpl8ZjyCw8ZB
44euBb2SRhuNykTTX8dxiiHH40tugv5627RQNsZGPAGAiXxeKa60b2TZOayxfNLsYDJuYkH0cTx/
pFEEPwdw6H2kKfZqyHZaSe5hnKUk9VnzcpooETRSC2cN5BEas3Zv9MdqNugRtITbZdaj1mrW4yij
3ZTO/b3o1Kcqr7+GInN4aKJWPWn5HTgE2ClCDgdbJhpXjRqxTSHHjSSWd0skK8mKjXaRrOzIqmyP
CL/fme/AlqCMSN2PLEsy1IeTFb9kZWwz+x/qrQ+HjqCrK0IPmM/9MKyk7TB1KpkWpuJcmbZ+JmkQ
VqeKXHFE17Ajr9TkTAavSRU7pexvrXGmSGIz9Yeq7+kumfDnKFeRcKu8amNvnrXWPo3orvYzDKkN
XM1xg1Oi3NQRATaI8YCHde3HlKpPKCvCp5byfOi32bM5HKe5cZ4M8uNBm75mchpOvjOV51iRjzfV
TVVTlYwK4QVzve9N/vl/ryyWi2PgJ+E2UbuGpRm4OaQp1F+tFnOvxvjNSPRKpJ3sh56md5v55OuE
1rONaPGJoKN687/snUdz61x2RX8Rui6AizQlwCyKymmCkp4k5Jzx673A97nV/dp2lyceeaJiEDNw
wzl7r13P08ZYxB2j2Ub/5i1o/+L2sG2bAVWoOFVpBOp/yNkdP2y7GEH/LlOQO/mddrYCRgBlCCOP
iew11VifIwgoN07Rh9ckf7uOlqmuUi6R1ZVOdjOFw+MiNhW9mp17O3hoaS7jrh3E9aICvVSj/ucv
TlsU7X98cbYlBO4JdPj4MJf7/8F7iZsBWkUx8sU5RKSlhmrvg96Hk0XuLuIFuTV6u/DGXt335hRi
Zs6SV/JxVJl84E298hvpvI/rUrXDD1MTTwXFHIo/xhcCFUMyfrEEphpz05CIscqiaD78m/f/L+YG
vnVHw0VgOyYf40/v6NTEeGZUE7RaQAiJQqC0F7UNH8IAIougeo8qI3eRPPWbObVeejNieJAneG3t
utAKuUbbfzXYH0YSwxM17RdnqYBUcfnKmXeDKxX0eFkQv5WFQCFieS3btHMvH+L/LWAP/7MFTIf0
yu/531vAHr7G9+Yf/V9/PeIv/5ej/80ApWYLjCSaLhe71n/6v1Rh/s3UF4eRTZmFhQdOj7/8X7qJ
yWtx6mDIxBalLr6Tv/xfmvE3GyOK5PS92KWE+b/xf4Ht/GNMYCGAHtp2LBwPSALxOv3z2SVahdCD
ohB7+f/s8/9r9vmo0fm1Bkoy+mD11G0PRW9Nh4jt1xFMJfB13A5u2QfaKSMA4WjFMICXa3KstNPl
klqj80wFIjZLqtcztT4KwZGzpbfOuk6TzRUj0nhsFN30JrRsYJkchX5JEdxQbgtuYDNuc+JKr+ZJ
j9GPt6PnGJUA92PMbJ46QCTL1a7wq5tJIueNnI2ugXaIjEg+WH2jHaiJI83G6nSCCvEc+LlyFk5A
HwhitWsptn++/KntSTmXWnHf6x+ZQ83bnxGrobgwQY6QQXTMM21byozbRA3s1IdwH0dAY109K8lU
S5rCg2ui4zfQ1JDCH7GeFoe3i92G8RG/3VUN5TXEsnVElWNdORQTPHKbSy8iVvVmrK3oOkInkE0d
6Y30ETuXteu4TYf8hpFbIcZi6u6bKSIVIYgaiINGe5/XhrxVmdycfSjV+lEoBX8EiSgzGIvlisYw
Loeiv2GDvFKH2HzskSBAdoheRGqlR130FJ3MJn6ZS8EWhIluHTf6C2a86cHX26eeHfxHDB1mNc5S
3vamrx5Yk47rEHC7O3b0uyZ4/pYCQbEyle1gIzbuK1Wu2LYUa+yb+cHJO+NBW/QzZtxem2IgYaTW
7pHyTZ92lQF2KDuyw3AuA6kNX4uBXk3qbOtEZqwjaeyFQxK/qb6qrAa1sO9pZZbrQFjhphlgRth5
P+/TuA12dBXD29lHORsltvFGbMS+7BP/gz6Fy6L57LAFeWysAh05SkeyJvTmhdR7IrpM7Wws2AQx
1Pp2VOAL05MInpLElpsyY5qzRyd4yhIdRrcRCJK3udcZtK3agQRmQW/vkrKbnq1GfUZPXtw0EgPE
WNNItn0D51HTQH15V9TSvyOPhHKnXR2pbDvXDZGNq0A1nW06RjZ+GzqDkpC7BxxmWyPmpdMGU2kV
z/2D7dfNwexRqWjyJMs0eM+UiNZ2IPG0qGI6hQmlXS0b5crmZDtWJfJq+q31Et433hfKMN7nmoaP
gj7uAPGJWj+3DyH+/zaa1PXlP6zFU0hOCami0Lh6K5tuk9oabw3ZDqecvtnPTfyWCSZIJGUmCt1m
zMtnUepEqtgF6Nvl6jRp46oMic7JgCvWQ58+G5T8/SJpbo25Sx4nBNhmMryZ8JtoH4b5A2Ht1+BU
gvPl2hjgttLCNNglnBPjNNoPjEA0mzPEcFOUiOeMIrkNue9hGofupjacJ0NgehJmelcgYb1ti3yb
D5Q4qPwYVLDSDLPMmJ6UpCcsHHuXHYDCWKGviY6+9iA1fTgUkW1tCnLO70tp1vD3/OordICGx1Cy
KotejlLSBU4TouwhM575/ZRV0PdIGiZEDMIpngKpNPdKjvGgY7r0Mj+CcVqW0a40dfygffTJevhs
p0L5NW461dzDl5+eFZkbB7wlcFmXqx5LXenVXaXta2TaLylHVYon6xkftnO0ZrDvU5bZLwNYcBeJ
K5amgewcywyKl27NlF+/CAo2aJexQtB1/O4VzieQVmccFf2TqejKRkRqtq9739g4DhoGGSj+ba4i
KHUavfjd6bP7St7UaHKpGnAKA+MoVp2T5V6PxWVnyrB8gg0cuZnVRseRyGqfWM/zMBM0FwZWcOAt
x4+WkZYr3EYvmu/UG5WA8PtMFN2t3S8JKyK8rwbJWI0vC2ZckV6hW7m6WBllUiqc5nH3XBvKJo6K
HEFAFz2ODegJaeXNvkSF/6jVwJ4jwSe63IvhzkoU0lCQxAeBoGVuwsa6oel2qwZzd/x923I1p7ew
LjPxRCOoPdnLn8ulASrZir1QuG7HpIdDpvXHyyXCVwMXyaTqZaEP4jzAijFiqmRuaEjBQ1QHZ0Nj
95yQzpM5WQWPcNjRyPtWhVC3Tk/fKJV6saKCzDRoIhzM/WCj2lm6mvkSOH5sAmgzBw1FCqKmetVN
dsRJFOzCVHT7rGATrcQgZ4lNXWk1eNmS2CcVQvS1RvmjvoFxnN3iT9GWXioYaPNLnWFOSiaFbSbg
tyZaUx37pKRtHYn7wad8Q7eRfESdZHfLBnVXJOVe16vXwMm2atBr67FPhp0x1B8MwjMVQsU5BxNF
ILPonisriU+9HN9lRcEE5b5rGcwPqApJT53uoz4FPtz7cqW3LS+L4tCSsj3o1i9rih/muGJEhb+u
0DNs6vFWNQh8bOrq2wcx11HFQYwtIJO16o3S+gVEKgBZ47RP6xExhUVNoVWMalXIuKK5iIfQkM3L
7GQrEXfEISHzpPJKfAQARjbdIbR8p/yFygeduZ8/KS3BLJw1CEny1YTbEEHPk15pvxCQntrFySp8
Ok7y1cbUP6j2bVdURBaRhWd10NdheSNmiMzHoGueEsxNjUkZl3A7wUf/InbAXBm07rt2fDb88ldf
mOR2zsGRpYalD+qCcvOwthCBHN4Gc9GtjI2gDLj2e/+tID9qlX92EVVfsC6ug1F5G3R+74pa3baa
RFCH+hzbWUMGX/BLS8jlEplxS6outtRfUVy/zNLw5rQnVRRazBBlV76aHqqBlO7ZUJ+LVtz7VnKH
Dc7ZUEKVlvgeAJ4M05NP2bDUEq8MjJ2vKYegb8/+rBxqUJscTeuZ9R+VnLFB2QtYiYNVuet15T0Z
mlsR0CtKOtyb5o6WAHUFEpltbXwAYxS4hQKIPoGAtQrppJJs5Rao4qhx3+XW8EBGQebNiD3RplQe
Zz94Jdv8hX+MfCiNU7JGdK8ZzUonQXwcMs5s3byqiL3DX/pYWKSYOMz1OnJcupoBym/KNFesn2jy
k6kd+gDrkMtqtBU9RNiNV/du6BsaNXm/2oZ4MBunBAKtu7mFEI1qse4ukUORYIDJSE/u/Pw6dfpX
C6olQdW/wA+VW4hPD4Lz0WvrgRhWS0efP18NZUWKLE1ZnpyEUdUAY+pMN5R4BG+fkM2WNK9Vyc9T
h909ahgci9iNclvUSMDQYvm1uuFQpydqm1CuA/EkCv06EcDqR4ccycqIX+eKILoGug87d6oiUbye
HW1kIdc/NZn+2izPA9AP+Fd6rXf+YkJMIuAAX5XkHNEV4jDLCNNg18Su+WhlzhuMho/Y/mQGuPHr
mrdaRsaqIia2sb/tbPqQpnalYdx0RZ7Vbhh1N0ljUDZPTS9Spvdet5+Q3H/15vCFuPFKll9Ng/M0
K7IrmYd7o+EnN9LwV2hEt+gs6Eca5btamAXiponpi2qrYC7qo/LNjDmWmQe2tjHuwPCeWDC/qEP/
HHTGXWOa13bp3KbadFMUerZC2/mKtP2E3uQgK+XI0kgjQzv8DFWdzDgOwExSa0yLZtN3MVjm0jzX
iXns5glwx8okz4UAQ6+wG9i86MuHmuZxOhtQ8HSuKcMNvPebuJRvhoA7yvxrYgIgNncuNn3TXQWN
3FW9Hq6bCMs4Vew6u+l7v0RMY1HzRQZQZ9k5MNFltYswGk8E9d/AqwYQ4/abTIg3r+b5q0PmsKqT
6tiY10oWr0Mo3rCNI5ioyLh2hAafmxT5jaliasSJUqT1GxDrPfl88Ub2KlD+ptnkY3Tqqn5ct8QY
bM0o8FRZid1UGRjwi/ciN7u9BLaxyoViXLPf30hcVaw3Co3VEtlgVAOXTLExPEniYyenCW+s2oe3
UX8nU6OvMKjN5C9vaOHYv4K7+N7u9HvTyaOHpNCffZ+pPWhKZfGkHnqjyTasspq94XBI5U437mYt
P6Mhf1bRDl4NNYpjP5oSKk9r4igrtnI7RxlOTRWLOyV9iJA6g4gr0S3rS9Zqf2bnJwnAZDQJ+nHy
Kic6yCl0NqpJWm/Vx8YW4FrI2G0+hW1UrPFVn61kijc9bnMP++cx4VeDZbxRETjtSaoh5U6kZ0UZ
NK8y7DNN02YXiGyD6i9m0UJeZCna2bMZ+l1dGd/M2ur27BPhi8EknG072+Fze8UqqB2wBwUeOTyf
aksbEIme7Q1OkTHXyJgFMelX9NRfGqD5bW0vKIz2PskinDK++a7p+uAGBWPfm6FoEocqUtR2Efya
/PirShdEEETWbTj5G7a1eCVq+87MuItOPqYJk+myTtEJ1yaRi/a5MfJbdOama1HxbuCSroFb2kdH
OQ5Mr0hdWvIBJRv0clKIop6ImyS+vHaiFyNNSfc0htOQi+8QDSxTWZTvyiRD1F9JNtYBGQWdLDFa
0saPU7p7jCX/ef1yI2SV50SbrfXl9iGj8W8207/+3+XuWEQHdmPV9vLQGgxfAYls/8dTXu4UPitC
OYqry1Nebhqq3hsrbGSzzUTr60F+FPQnV5g7GZaXnqCxH+oCTSEhevnwFWYsZlukdhQ8TtG+AUWD
DKLdg88504zYL6oVBPUIkzrzBYD6R1LOX2irviq9Tlfd5HuNg09oGL7mhB5nUYQPTGJkaLiV044u
Wol0ZWg4sGapfU2Ty54y9OpSPRUTXrL+k66ktUlTZoHeUK+q0vRkhLqg6FC1W4RvuvhcVUbOtj0k
y59+Sv66NKeYBPqhslxsYd2uG4R3ufPyB41stpkH47FKMPX1WvSOgNo8iDbd9YOs2K5aKzBBozvi
ulzFhYObQRL8S6OsQUzS4Q227a45XK6X7PEPZbdL2vS2oH6/bWIkIJhnCUYmSW9ywvCQmGm+pnlF
crlGcoacw81soVSo4M/QR4jfZpvEzV4PtKPocUdf/mh/v7TU11lK4WzGoZMc7V5L9tOAXF6L79Os
KuigXCPJ+dRM8gfFfasFT+kA9DmhmQmX2jFoJTX+oxWNOyQjhjZeozodyHOH1rNGaXiQakeU2XzS
1aFYmVK7CkijlAAQtU54UdFvo7FiP+Ol0Hx8jg02Ka7Dm/WLPMCArq0znFSodm5xyfaHBVVowi5w
lLdKxXc6WPk1hqfPcrL3UUPnkSWCYbCcrX3PctLbTjWOVl4f2goxdncq8+pawZvtoKVXhfLW+oNH
7iFLfECBBULiLnzDi3bSq5ZzaQ5AQHQ+1ZS6pdggbuzcqbzwLk80H7818uFRI8+R8Og53YCRPvY4
XPFEJUp5JUW8RRmDeQ8F+WRrZ82Pz0kwkqIadwjL8mEL6J0c4CjhY1ocwTnpEUVHaCPcZoNdlJ0+
TBNSban5zwRnbH0lZn8xIro9S6seSExvP3wbxUodQ4rCgnKjLZaMVqWhXH4jrnGdVDnYEyxire0O
hklFwM7Z/IxOcV0y8K9GVi0GBBgtHyckBH25Rx60Hu1yrbTdVZVhvSnJjRYyOYPULNyiPE8yxyos
X4EO3itghl2mpgP0dvDEOcsg2nWhEWJRxvEyd+02A9mxIqBuMxTZs9/Z61GFho2JgHTJkEBTue0y
C2N5xS6ABQeHftOtyvp+Zrm/sp1Wc2sTgGUjp8fQYPCWfR2gKn0NKTvYM+B/G8Fd3fyCXHRoZYI8
iqwJFGu2R2gllckJFMpwkkkKnbNDBdZwcOZBvUYttmvNJYEPDvCq8MNPyBnddSRZPerY8BKmsdR2
nsldhDvRdQ9x1LOV6WZqRMML3BlYMOnXQCizKqctOYe/Wqdy0MEmxcbQLEYGf9hn832q1ZrniA4F
8Ti5hlAebStxPBkWhxD0DU1r4yiibZpGdwBHzgEChLydbvugVPZq+yJls1Pa586KDnpIPm5X7UUq
7+J8KlxhqdeDig0jrUDg0Pb9hk92UtC8FFWMJQvxaOafUr9RV7M+6dRQrpu0/0KB8xrEN7pakbIj
6cSWWcZq0tQ3g8mIRh7NhjCuK6f3g9euLH6pZrLXG+VqJOHaD55sTkS9ZxVi62gdSAZTHcyBCII2
ptrcV414lkZ8BMR+HyAThmHNHA3UBXlGU1v3WQxwpy3eE+APKxERwF7oTrNqk+41lE64Jf38w4/N
bPEAoP4wiocwTO6zufwOGSi0ufoulcoVfnubCsYcS70aGx9mVf4xR+OHz6Cgqtk3VLkT6nNYNtbb
FJdv3eywx6y9RuaFWxYjNlEVUeOgMqwkCBghCWivNQLPnTPPD5i17tPKxSUBlEN5LMRwm9r2G1ov
6JFRjzSnQ25hUTWzx3HnTI/YQ+xNMBWHfFmq+mX+3SqktGt4q3Vff6yZArpAPUsHGYzoipU6YWeb
rQ3JJdkqJrydqQ8eCYwZvIaK8UtjCiOB0OUIftVVQCssgqb8GjPavh0DUNLznSlZlM1UigmFA2rk
mUNyIwv661GknMc2OzQGLhekk5EK5iTSrfsqNkFL4z3BQkfF16Y6rb4OwrlDxrAK7IjwGdaGIsAv
iRSjRonPxy3SmW87wXehTayg0zXwAtudi/F2+Yq7rHxwUgcpLiMCoqSN1oa/8MyBFKI1vM75COFr
TIB1ivDXaye8jQhNHrVRPQ0mV3J1XtdzzeiZzcbeSLMbO/rVN8Z0klGI19RQXkhRfdUJO2Vr5XhY
np7qAIXX8Eh+M6HfWXS+nEhtyqFffrP4eMwiq1gHI7ZZQjPWlX1T4fdBLelQbVc0DRONyv4Dodsk
xmeLnBoSfFmzY1xcUZFimkzmk6ayLzKTK9pjPBf2ZZ0jhhm9Qlbr19sQzYyP9kNNwptoUD9SC1la
51Q3gdpy3jfDeipKzkqNLxCmwtpettugRFaiCOCllYKCYOJc8+sjAMsjuuOUQxSYSVCaKBsRgcnv
Yewm5g5E6Gbt+cajUYEXNnDsWSoR5BQ4+uGbNe5Tl94bxC1vosn2IOQVHsdWuvJ1lDpE7jKvRLbi
gR8LWEciX6olg0KSfBuDKdYVEZHJON0FJa+fdn23KTv0YIOmfYAlQaU/HOLJ8E9QZx4HSKhZA4MK
iH26a4ELQLo5aumMX9hko+0MKbrnyaDkyrq0ofgkbORoagOqEYtmVWxComQ5T6GkRZr6OqvvxA08
EYOAOC3xqTMsI2TVvBLG+25iPyJSJVybWa9e2SnrUEzJ2opDpV4RLA8BX7TAeZlbeyjbrqZJnd0Z
TsW2sdzKUl3aXhsTBfkKGAvOSigHawrcAZU2JFhlGxIgFwY3lhKSeDShCZRBYmNutIFnECZP3vpj
3elofep6UxOzOYtpq2PG6Sobu4ScJ8654Gylzm2j9Tey1e/banwudWcBDPNmK+WFiq0hcB6NYZEj
rKBECUSMeZYJDazbRwSCJpoJImeb9z2bRGHVPXtW+nxwXDH+thYTAcnUa+rrDsLgD8r2JJxO85Jv
7ea69tos1RSmjc/RxvadWfxwYZKs59LtA9W6W5lN229CrXgKZbcuwNXQVBAWWm38IzPsHDUr0KAb
ttc5HOJqQZlF64PKqzJ9W8ne2LSq84vlzWOw8BZwmhMaACbATqfvMWx/ZbXctJHF2tVBiearJhtI
fyMgAV2rbfekOuyfuuY8Zmt+3iN5sqRGFMMZ/Y3udT0h2A16xbROHi0weavQY7HUyWvLrMZjLzSq
tEGhXoUZHqUYLs6TKJdMbvgmxFqijnOadzlDtAv67mD5/SkfZeRJeBU08EbKa82G4RnV4sA+nR7U
wW4wdSjjA9SNkxUw5jnYt5QknPaWU74D/NyqYbBvs5EiVv9ll5AfTPZNaqytBjV7HHHAbaJqiXUN
441hlvs8EfMa69r1VDRfuVIZG6XRN5I6v1o+qXgZMedaFPOi6KM8jk3WH+xebJUSNGl8NrNkMY/Z
Xx16DxB1hyKnXK0oywiQSeK3hzVvjeSJKqtXfZ9hLsvFKi5xgGAfejZHvvGayKe8m0gobteOWodu
q3dLboFYN411y4b2IfSHdy0BzTG19loH47xthf66gAe3ftstBqP6rUmpb6lRhxZxlMla7RomJ/Vs
0Cg0sBa4oc3IpyvJSSmjTT+GkqJ6vE7opqw1nymdJXu5ayyEy2VtsgRN7V05N6zRjdHLeqXZmBDB
pGAHY+Hf6fTG84UKvspUVa9v4s+KlhkAp/jBStk2a1QC3DpXGNkpAvLKGh0Br6fN5QF0eDP8MFqN
Ogtj4Wtrx7IjzF3zU6AoPmOPJtzBHvDw5/aEqnL8RTSccI1Mu7G7MAbjdAjovHgUxrh1vCOXZV6D
GOtWYXEkj2tX1vhjoR20EAvxSGS6sipBW7uU3O8wkfoeBuMAXEQOMsc2M2+IxBKozmLSePYt/VaO
AfHiEVVCW4UkZOWvZDO7TvfUxR3+lQKDfdr76lGvt2puVRupdaxtH6ySWOmeAeaQzSkRrNomoq1v
XvspZzKdJ30XWziPlQCCA5ZafdONTDKlWU/MP+pXxObPDUcmWpxYdVEwZK8U7Ff7ZJquwgHyRZbO
6TqV5n5wmOJiyFmspW+LjmZPPIQnRafbEKXjPkocenSpAIWhzgiqWYaYUrqIYd3RaXwCJhMPeEy0
yRuWCLIeN3bfFUwwOH5jAH+cdMpLUVuHqPKTTVl6TVUcRQBDRwQUVPTaVvHMxtqhXzDf0FkZi4rF
l95OHxrBH6eUyAi6Z6knsrsIwIlbKdbJ77DhByonRiDWRREnV4jo7/1uYOGB+57yLFU7aRBqpCo7
yA0kXS3Vhbq7Yx+76cD2EwZAp7bPrfTQ56RKRYdGy2+MnMZCyT57pdjp3dAHzrPfHqjhFKWhfFKd
W8+tCb1Dc9WJaUY6zdnX7N5T4h5TiGG/h7CgYP13jNTA/kZZFhu9zz9EvOS9x5iHQosxVtFbuBF8
XUF8TYD4gSn0rrTMfW/lmWe00DBGWQBWNllvwjoxXR5Fsc1C6i9IUOoyjB5hbK9BHtHtaTSUXz5N
Byo8A/3IwFI/ciVojl2pnKukPoYWosEJA7Lvp8lZiSFMpJuSj7QLiiDcsy05KhgZ6R9QDkEaAW1M
c5EczW4sspupm690iyQbmjsr0TY3WZ3Q6iBDVNWw2Go9Nm2rBzPVJeyYamteA5YBQJ7r8ALybgv6
SNzafkArUdEfK6e4w1fUse0I2XL2JE/4OKUkWUGSpuO+V8vCrZ1hjQKz3CACbz2ksDdkXUulzbcc
dyc9Ua4RFaD8GOtrjczs/cQeziUwqjoQ6PxehfGj/UJB/5gqTwN4Fr1guzcEhukCFRkz8aUPOOra
Jn1K8uRSC6LjQLALmy8cyqhChuS277H+O9hi2SSNrFztzFxLU6E9qA/PBKHRfst1/E9lhbhl3mGI
ve0nbHthQFBZkrXYC8DlUUeyr0NHkqImWO1peYi3CTeckljHIDbsjaEnlNa612gooi3pDiOHuU+h
4iSU8JXqIDuRtg5cU8NM3GHFxb/nSmjydD7kdYppd+hcpgtzZ2XkeWc0l6G5mX3jtRqVbKbbY0+T
zi2b/sMspLIyZIXDuH9hbCfxLlc/1cau3NiCDpLpwkbQ252yre333lCHO1+B3jcmrH+Trt8Sa1Ox
OoQ0H7Gloihf6bnm0bPMPfZ0jusk0l+rCSO2QUZX3VP4NkyH+dn3p2s9Ty3mbIhqpdpvkm6xny0Y
Jqv5RlxOmSv5lgUA1pJfxO5NfW1WGIKRxDAPbKxQfkzRcHYM5QCWZw0gjP+K+se2iO9jSdkyHEhK
nwfsyqzG+/Ztit5boy3XKTqUdShw9ZlQMGWep+tiIsJw7oflZ4rvWj0juQ39j6p2N76DMY1fje1+
dp/AZluVc5gibLYCty2STy1cIonN4sH3xx2yideO9vuqSRiInKp5n+Nwx0paLDSiNIAlYxXFN42q
pxmxpmB3J6naroj3eoIec2om299ABMCv0WfChWeAiS59J51dY+TUjqhEEdDnrGhZ+7O+tR96cxv2
urkp4uFmmqprB4kr5hX8m3PQrYkUxm1cYOmzk+YzgX3C5pMVcCqs6hb40jGykL9nbbKpLMXHoqqR
nLrr6arQKBQxk7b/TGOq3lCs4LdpQwpOeNKTBt9yxuQpqWi40Zi9weRGa7pMS3Y4Mu47gEIt4XYp
aN+sb/CbAVoZ2U+WJoi4Imu+aMUV7D4QXsEmBBxnrfPJSQ+Bqh/Mkc72QLOLiubiReGA46kZGeJG
bmswaBWVDuncK6QXIb5oPpF2sYlKF7uRORGSqmP/on0Vch4rW1AYG6GqT7NQPskjl4TzFvtaOMmd
fWU/qGOYH5sAuXwRm9Q7cQ3qX2YaNzdFPN8GXdW6ReT5MP+ucV1zirDjapIavZ2RrCZznlxRnWCP
9KeibeotSZDCjUjjBqjQ5m7VFM+GLcSL2Rh3tW58FEbyAnrQ38p4EhtGtd66MyiwYjFK4iPSqIpO
DgtOZPPGycwYIBNpu5SZak9YPc4Uw96P5XPSzOP+gm4RRvVRNH11yOACdn5H5LveMjCwxCyIYcJi
otTrui09TB3bsDWhoDdlsK4quSLU/NrHVb5X+2k6q1Z8lQZtffCjWuzNWSDzT6lmx/O2LrDmMBiL
sKt2rVQb9iWDWLdU6N0mwSwRwMNZ/lwVUex/hhktNhCy69h0torpp6TXNSVB7sq6I6bVoziyHQ3/
WlEC5iziQDi54+tpMu/Vwgflm2JOG2q5HQP1PqIXtRtFHrA09Q+FYarbHBtcT2P/gD/gpFiaTwyT
+qhSITQkWIjEF1AWcEUeNN1+j0vKjhPsIyIAYFcacAMKtWfX0s5rFTYH53uJS3CpZoP0fVLnJvR8
u31vUulsQ0aa3CQObqqpkKF93yb62LhqKtGsJWm/MnKngS6KzyU03/AIwXQccoAc2M3cMqINxKWJ
OUzcANPAeD6o7tyl771RqWA1+/WQffjCSJ5SP72NUv3DSM11WwLhcNK+oCq9TkiW7sLhLuVQIJam
rT3lsvtVPN8yP9u6fVaqzllHZg5sKMTtW2jGtmJeFmX9aQYZC1PHgq3blueh1Zgp+8NQ4KTuq2DP
OMVuKg+fh5gAvERH2pc5/nZcdpyf2KDyaxlFr2XBvJxRro4UrHJpkxywKBc73ZYHgTJpr1esrQcY
E169tnSWT1Mwv2Go24wWbdcyTlDY08WI2hdfQyjvJO1rs7AWfEp4Livkr6Eu023S5KHrtG3jORFF
uwqzOXTZKVlb1iZTOF7noWs2BkKSVBA/mmi54wZRRNpRHtOGsI4lg41VyJnqsHgWrO49q+8fBEla
q2opE8sigqSISTiLnHbTNuZEzcnQPSPsJlAqPI5U+8NECpOHD+ox10hJ0QqJdlbTe7eeFcCvISMf
WpJqHejTe91m320ylgilrJuiFnJrEvOySek7EF9WPpENyXw5508dqGuK7N3spRapQqKixqvNo2uX
w4Po+3lXeZnqTanOLQSuGQncEn8fOsHIB5Xh0cnG7De/6HKJegpizX9/G2gO5sOff5wMCEgXDNLl
tpKlkGtWYZsf1Tiv3MuNl/8pKxOh3eU6dXx7cn9e0U9K7rpch9fHXZcH/MPFn+f/fQ/hlY0GK+Hv
b/ePd/H7Tf5+Rea7BlLh5W3/viWADOBZFeGeBBSAE748zeXVf7+Ry6tpoVlku58XJiuSJcTlXyvy
bOvf39/vJ7/c+vMsl0sC7BHnAwfp3unfAlN2BzLjiz0YCG0PGQdEmI2v+3LJR/vw+9LPbfa84LV+
rseIrKiq/f0/L5eCxe39c1vjp6CbY0nWJLf/fobLvb8f/PNaP4/742kMZZH1qAFWfJM6+jrqVJV1
Q3D+eSOVptCBuDzXP1wkfqcW659ny2vCr7XReEyyga15n4hpY3cQVpQqP1z+xIt7PFz+/HHbz9XL
pby1rqwEjtkft18ef7nt8iQ/V2dWoex9cvKulhf7uePnxX5uu/xLSiGLCvzy33881+W2P57mctVp
YYiojUE2ekfv5e8f4/fHvVy/PFXelQvl7Z8/9e9/+q+e9vKYZHbAVHTl1gTIeCDBqvVUqfTsvrhq
+ZjxjOXPH1cFUbbQYv757kHgjbM3sbNUXET914Muj7z8+eM2UfQL3gtAwc8r/PEyP4/946X+q/9T
HZ/39PNc6AurA2Hcl5svD8ATTg/wP9g7j93YobS7vorhORvMwbA9qMSKkkpZmhCKzOQheXgYnt6L
txvo8LfdL+CJcJOuqlgMX9h77X/5T//h7//lh/z57b/+tRaUYj9l/fbfHoJ/97r+7X/z5x/+/bX+
+Td//ixBQUaklvXTpxjT0fkufmpWaKtqgIPuGyWcoLsYgs3ur7eLwXrWnK6I5ktiiqc/d4OaEd4x
yer6YFu5B0timT6UWzPPNUaKtGyupS0PsXzLBfchcR2EbH/bE0S89uQsv2Ja19q02K7YKiN3Qt7z
jZkzOsPR+0gAu77Hmxrmo3qEn8jIUWOk6cFYINAE9V/vxjsRqdvOqC/OzIMj6qmZib69m4T6tqNo
kyfoCaxM0nuwh2UGCCC6mKYNZB0UaaYehaWhfwfF+GiIIN8lDaKIciRFWbY4xo0o3Zokye3i/FKC
nFq1cEZX1SySs4sKCn8046Ha6tiClDelgRaAJbazCdwKQQClMFt0sbWx2V9F0x9GffJW3jDrV9t3
zf088Mpc2tXRe6E0obUBlYuEnUIHllC8S+VSibEDVyWtPsd0U9Or0Ond2qbhrtn5wBDVJLtc5jGY
WhD6z0+WXcA6FRdUumKddvZbMzTHup6KHQVUusVsDjujP8NZYeyZMHajY683XXWYkv7MVIIeAyra
StPrbhNnxkq32AJEEgzV0HDsHElGhZ8kjzE7xFmYw1qL/G4jaMw7f7rN1fjbeRwYXwVv7NRZj6rg
HE95tk4L/p8q04/AUMaQ3dnZVHqC6Cmjb2mTl0b9ZhEFpK5TEYyz44cR1GRNyL00WX9rrR+mtsuR
xrO+Et1gb6mNn6klSbyB8rIuZPftpXcEu+WLLpDvdRklhxb5JPcAg1C1DBqVeTGvgYS8d4pcANb3
5V5oDAhEnwDQno0htAl8hJHGENbmjcfoGve5fx3ToN37JAGdxxnNZ4wV4KhXfNBiZyVeQFgXrno/
9nXWBlxL0qSzT7RfGUFUakdSieadmbmSFIL5hxU2ZXLHeqCx36XmRTe12X81cCLWJpffGhkgjMoJ
qVyS4Ka39QzfP+4a1hTDpsUbYnfduCmQb1l2roVzrqN3lhNLkZLdIsqXF5InEfO7xQrNmkI9aPCC
+VkuSrJNJWe17kc1HdveQUen7cq4i66TIVdz438KjMarWI8/JqXtpK8BHTOoywzrwjwhOSVwvpwg
+dYW5WsNHGtrjPNrACIO9cne0H68gLhVM7Xgwxs6EKxMv84y8kk9IZc1UY+T4e8SPTj3PtV3rTF5
zRWMbS3/yhuj380NhTGDR7HT/OdkqaCdrIxwSVWgLFXFLESrzzOX9HqQA0Nxw7iNR6YTJdvXXv9w
GpuyZ/LUtm8furx5QkxfrAMmlW4g3gypbtihlWvfkrtCqudaBxZmd9B2gaSVDGkU/YYx6jDd6gj5
FOuOzEv2jq1Bam+MezeznzW4nTa2taKgR+rKRt9UmThaPjBY3ej3hoXgsiimlzhQH1HcQGpP6+9s
foX2PyBTS770NGF3bz75TfKkcB+cINwaOzIljJ3uquBDjoRkMK4aJ8R4GUi6lRuZv1WBnlp337LB
uUGX+UJUxJkUtnhdGsOFdNhyJWc72yokLVJ05wh9CKOpKcwTDNjpXCX76dNVoYqKx7zq342+Yi8k
pzs708jynHeJyyQRkwT3bptFWAP+xKh6BqwtlFbOCfzqPeq47APKHfofgRAGm8VBkLRBriRbXkmP
mIA18jz8Pl19sgibBXp3RY0it0MUQFJgheyO5caC+YJljYlDUbwOcV9sjKBYlPGMI7qufBHQX9cL
QqgY83QT5wMU6lZnIDOyEUNlv+204tnNzKsal+H0i3LZ+jZpvnc7BBGp+V1rOYwR8wv/NFMOvPag
LOJV75U4ZnrKtTLK16mBkMYv2GolU/xqoFIYS3Sdw1Q/6Flz08C2xrV8Fj2Dzo6BlTnwghNzF3RY
73RptuSZusw1dXHL3mqV1q69sbyYvjWGkWHwUChXxC8IGNAZ41HpxuvMOECyvPU6D/MQ6dZlzmDL
8g5N4350qQDBYt8lPrRJAjP2iQECIo6k3PRDhP7DH46SzXrsVvYGOpSx7a0MXfugAPRr7G4Q95H5
4CyUFUv78hsWfJEaQyu12AwMaJQ8N2Tr/QjdNvRkaUMcMCFJDZc8qZ6qUd/ZRoEQPUEeMjXFW+pw
mmn1a6DX2VGt44Rkb9HcowF+LJ3ieZqJPrDb7jFp5696dEFso6thNFy6zQ6GwGUmYQK2PHxwpKyG
615qgYwGahRjI5Yyrt0d8giFSuqGQ6rhLkGp9sbW/j2Ii0dX9OfRdVaZPiBwLfaQdN/ykXMik93O
7KkN4J8mMyKiCZ+b3jLUyoV5l2rtxmq5PnPktMWerhv1YcGuLx1cJPb1tObafJ/k+B537AS9Akmo
XzMmSNn4lvnX4KVPVjO+qWb+yVjSqthaQB6H3i4f2a+ykdPre9GXAHg1tuO5wRcreQCfKcN6TtU2
Nyyybrs5xMb/0fkdOENsOUw3t5VfIv2Q3k9nd/MGCHq16iUShspm/aQjtyBWatVUUOKjxSMkqyt0
TrokhBFbTFHh6AaHt7LLlgGZf6hH1vSY1KBYTHZNmgTPZs08NUVPvxwhaLc9c7/oqBsRgRfx8pN0
vvQS45E+vPa8KGJ5XlKRNyt9Kp6DVjtx53tIW1hAfe9x6GOobJQJjom5fdiPNdCVfccIueOwcJNA
KpFiuVoNrAnfk4nFIBSvG+hjqBfAyOrd5G7G4JzX9UPRW6gZzAqTClfv4Ec/RTEe63xw1tXYvqAK
OZuBvOt9EKz9cBUyfndKxAR9wBgqG4o3j2hO9CELDQHm3QpcwbSaOTeIfHJX3MRemtYYqGjGLQm7
Zy7J0O4n8r4yWsqSSCeS5z3MQHhmuFz6F1cyliPXZ1x1wICLjAEJLh+Opo2e0yrjx9otfsRiXCll
MSC97p9SBvH7NmGrgqDHw7WAxwDdOcE7J6RbUNb76B0bDGgeeCtu2ewAk1ysNrjIWuSbBtihVqR4
vlitWxq6gr57KXPUqX4MjceaSVFXFgfZ4zB6Hg6CEpXVpje9YAV6CiksPtVN+YCemkyqHDETGuoV
8NX0XipIIq585AFHJXkNvvWx788G7DmwZM7ej+QjXH26uaB/R/O7miYNKO7Qv7ddsIuJ8YCWB0Mm
QDJXMKRp2YoUdd1skM1z8VCENWgCwf423D91BKllvi9nRbzDXLx4FPWCJ3ivBDpwauNp4PKsFQ/D
9AxvIVTxcDsGGadLk94b3H42Xc+1FkVEyeCdiNP61+tSxuMG6/Lceoo6/wbByacxokqZ247SG5NQ
RFYY695LHzcnl2KRBAt8wfENJcgqa52LmebP1NrPvmsJ4jqAk8+kXzGVYtniq/HGD3jUuNMm9/sF
rMzT3CV9OmM87jZItxuujmHttsxuHVWybXKLnHgkajC3sHdZnP6qXWDLk1Mb7Yq9OxDtcXhygBni
8R8prGBopR59MCmA2FBZ9mr5ncVsnJ3rJyOxKmTNdgtIky3mnKgQXa7Vsd82QGqhIPqkU27WTt4g
ezXY+HucNNovXJ2PtM4XiBTqskSehH1TCp0IuQQxMShlkBROjOAu99fw+NfZ7FzaPngstf6H1Y4V
kBw1Rlsk76Q1IrDEarSVKr4jM85GRNK8EVRx7Kv5frYYzijx3tgAoMYA0RgwuSdhIxkdRfTkDwho
Gz2m7qzx1dgZBnAfLYcOPQZxCuuVGWrLtEor5yPry2Slhmltx665s63p0dQxL2VcgQlHGI5yvEjO
fhwEJZtCkg5XbhPDRQkyvs/jkb3PU+FxlZbl0GxLg+NkD/ZNPJaXCSvz0iSZlGPdpcudF22I0A8q
vij1anYnzdi5+sgawNEeIAntlE07xk2qxhjo4wOdnv3FuwvgS+Q5NzbNOllJ90Zm3qcJEGcHd+pB
n6LtJI1sPcVFsU5bKkIn4OyvNSB6FCYxV0hOQWXxsEDSV+fWr8W6YuWO/Q9L7T/3zVXaOOZ6MvVr
irp+lTSwZIG7r7SAs8RzzA/H939S9ktYBYkoNIe9muBP5aZx3zgB0ikjQFRMsqGeE/DJN2zTFAIa
Aqz96Ocsxk3iNhBFeobyqQMyASUYCQ/ijtfMaA5tJE8aAsWmRvRHguJTVlSXRHePqm02c039PMiA
HbxBuD0piuEAjWpVd/MNo4BXYX9PSJJEOWcbFlb4xLr+6lXDm9cNX2kp9zNLbdc03tF3OvCrBlJ1
52YFchpb3zywEODkEfaDyr1rzzJ0NWXlReFY0thRruoseMsc9Cfonx4jed/bOotQWnfy3Xzgj160
Yal0KRwbEhGbz5zwJXcGetTq3q2g6wCKNGwStgKBPTyZSnsioKzaxcl0j8NNbUAbXEtC6ZTKogOt
1qsf3PvM2hGZlCCm2COvpcwosCkwXThzm8wEiglZHNnYSrV9KL0E/RCu5+KpwQF61LNozzm5bqFs
b8fMoBNTCN7wG1RbzQQ/6B+7GNOl0eHzi9MZBhLeU1L/hkZ/1Yri6LcAtqNxCuuR0CtVYHppvB5J
lfxKmg5KvXWgvsATToFBvpxDVUn3Ndzq+YFK2jloi/JEEYpp1ApGWuduqfc1fB/BK3FPaPD87Hvy
ktdEJttpwpCsqZ6Il8BEdDW91HZagIYKCzAkq0pVsOdwtbgZqz27f80JeVhFbDs3CwOXrF8ifLpg
wO1oYOH09vyzbBFfufnTOPL0dmoErWKg5FCuXENDFCuWABUioeBo198i8uKFW30j42RnARDF9Dqe
RG5+AoIAfJ/1NG3okRv5BRvoKUfFttPqIFg1XPGwDz16w4BLaRg6gOC7oMCtOqUxWk8J1DePWYXW
Ubxuoq1dkN4DXJHFQMQsJE2/66g46x6aJlow2KORI1Zz2u2TsSbnhTp71dbm92Bh6iieDHbXIcK3
dw81izePzE8Csqss8Q1Y3dl5dfGdFVh9BzXsGjO5mWOEqg1f1kDwiZyYb9sELNjdyNOUS/EGp/JH
akY701G/ZiFuogCfV8o9yvDabam858AYT1OroeRo6OJhJt6q1kZXxvbPY3uVB2aoLaPwREznAtHl
tkirfpciYHRZNkO6Hp65RlGDEFKw3A5JFYynkO9blXMfb/IsORiF/oQHVdukbP+ebRPtCEDkq0y+
g/EF6NkL+plHr+ypNmesiegs1iR2pCtEHSiS0FJ6dAsUvFybaHYJQG1ad2e96a6J/8N6HqHtckBJ
l+LgMRS0rlqRQ3a1LSjeEO9iAoFntFp8MkF8xkLwGM/u3lh0b3acdJTCKyoAlzOLj8NEc9b0Vskc
DtejMu+CJL6KH268Eck7Q2Odx0RdC5tOzW2XQHTYv2hZXpO2M1eTWd84xfA4olPYTUl6l3nqbAXo
yHx2ssAd5YYm8Dxg8wa49mB8IKX+8HAudzonZu48e4n7YLrVBn/+JYGSm0ssKMV07FqulhjrtE8m
r7WQyZ1PzUMSwvs6YKra4cZlGJPx/Pfm1FrpQAqb/iZv3EvHDSCwSUdqpfEWLc0rUTvnuUWrYdTn
3HRnBncdacPjohV4LkhiwKaLXGuoKbz1BX0VcbZQxfRVHexnchJRlhTHOpKfla2uIuln+AAOPU3/
4BX2CZFFB/oaE0uM1N5nY8kLI3LILrMfCgCDpYwpyQ6qv5Iy2WdOfmzxFuu5871kKezYMYoNiZ3x
bkxDcxI3uQvkuW2Kg1AjfhJdbJva+ciNjkQUNrGBk26zHP9tJq3PJKqubepseQmnPoFrXd1083Cu
NOg3uYt0IwV/MVj3kSQiIYp+50p7NBfPGo6dRy1/V2gcnNlca7EuqLlMtJ2l2FjS+PJ6eTCD9AEi
Tnyoq/wbRDoHOyneJ0O95BVWlcrCaUyq9dpPh5spHy51lj5gofighPgAdk2wQq12hPS+9yIeYEHy
INdKwuWSubbXs+khb+7/TCrHcOSWubEmRrN6ah5RrTNNSN4DLEHLTvVcFvEJFfR96Q9kJeja2xwP
Z70JjklQXUxu4UBRQlnXSAwGE1WN3IIPfE2L1l7/No74cqziMxKCbD6zvpZas0LCxs3FxR0TYf4A
OAxBjFACugImekVuiJNVlA+IIVeVh4akQv0yDViYEiN6yUgNWsPkVJyN3imdwavrAjG9Vseh21Tk
4K7lDAHZ81J4jbF3Kurqw7Wbd6Tjt6qM/G3KecoV8oLbgSSDfhMQrpj2fhyabbb2hj7eelAlrWy+
0aKK7Cc1h41jbZ0e0g+PPGiPxdonC3FRUaq9o1CYL3rq0cdit7wpYQX3o8fwxmOesrKo6DiLq4tV
PEOQ2SRFfdcm8jVRaF+XU3CemoWs6ePIcDlRmOXfYPcLmYi/Rp68YXJ7G3WRTpcAXrNojK2TkVBo
lw8yMd/KEZpnLRPK2oHky2DeJjZ0OlWlpAAPPIfJst4yPBZ7urEHOZWvQmZfdL+Pgy/lwcMPYlVA
oyEIvDri3IrojfKgPyQJJUrEoP6s+eT5oqNaI7bPQTGZ+1Yj6VTPJouSoYnP5aSda09oN/SaL2PJ
bHfuvV0r0mqD0mKgp0eIg6GGybhNBGrVXqpaY0HAf0BUk/ZF37uaevVop5G/H2ftRtCVH+IyZ4hJ
pp5KB5pGrd1ZE0kjIkN0LyYnnLrSOGoFWuZmbmI2ER6Nmp/oYUmYwDQFzcHRfOT4sF9JDLLKe23q
0NRA5gj//PavfxaV+4zrkvXNxitSghcrYfKskg5tPAmhReJv4mp89W1Sv0uLBDUPT1UTTIfaA7Kq
+967yxzZwEC98qxe2/N+drNBodrbEZM+o1zT2jzPRduFigq9HXiGqZYBZCofxFh/9BIEVEqYzWrW
QKYaKgi96NfziIGdClZDDXPjuSPoOMOxifS1eNP6iWBki9LeHYwf3MBcNFTYZRR9Whl8WUZEPqHo
CEixyCc6EqzW5bbkE5YwLCVboiHa9Pceke9JYGJ+sVfZxE046qODNadn3WZiJQPzJchveqQIeIQv
zfLj0mUDY7kG4evJ+xD4z74NEcOv9oQMIlOfsvOsu/eluBUZGAaUNQ9VjMMdI9OhFTYjTe8WD+Oq
9fzvdnQ8HoaQvJzimi2rg0ArGRuOLXEz8YALwuKKCKoJ3K489grdYxM3BBlMSNYQunFZW4dK2T+B
7tC9wU9BJw4/nEmoG/UrwxMdZ5blrcwJ4x0Iqds2U69wLSmHxgxbo1X+DuncEc0qw5jxtu7QKVtx
wAN2AsKCq2obJPprOnmXIP5FBZWd9HbxItBwipRMxk7LHsrhObKwpSifHi2JkcfWWL9HWaMSrlFm
BBm9s4csD4ZMmKW68ZIH3K1zyMCEhFI9lakTktFn90xfXAUv0fcfXb186UqiELUWg4EyQFDEBNGU
vhmmixQuQ5HJhxjTtOt7m8khQyp0mow9Mf7OBbsSLM2CaIxZc29Gh7ALlEF8l3my2IXtdN/9mDEk
lgOjykixXFEx39UtjDc50sNpFoSlijyL3HUNYifUo1HUFKpWg7MY0s/KYmDliO88a+7aoBr2xbS4
iwo8I6Z9kCX80ylmMQWXf0R2k3/0DPl42tQARhsmZkWdHOJMLQW0+ea4+F+ZVsYh/7q900s0S4OJ
vG1ZPUVEw+kkmOcatas8YxzANIihMiYxr6cYuUZgXoDMMezsdfLu1I3SFgQNSQ2keDotNT9rD1cN
/oEknYpxfz+wL+OECaw4h8HRbhDP1SvykfsrMWTk3TgdH81AilyQXWIHrkLP3GYskCMPjDWppcQh
U1ho6KbCpLHBDhBed5Gs3XGUchPzTBJUZlIkbJ2YHtsKbb1vdmqqD3OTYdAglTcx7QSgNw8Hwqy7
08C8PfexNGT5+OxW+EB1+cTWjM+/moHNMZElaCs7FjVjdfrWEuOre2ottat00v4GAqTP0mN/2rQM
7YU1EtfKWQwDrERPjtyTBuI1CCpCgJb6s5bOaVYHJ+dOWqT1c+XO1h7PWcYtrJ6OdrfshFpdW/UG
IOWBhDTqWsKU656xmp1wWmiDbZ7YN5bEVa1os1znuSywjXlGFRH6uK5MKBHOIPDNcol2wl8uydti
5EfkE5ewVbTOmhAgCxVdc8Zf+yJdjm1kSBfKXo6Ghst+U47Prcs7bhx+pJljMBtjl9saKxnXVy9O
4JDwiuHbZyh5iuurzgiFM4pFN5/KNsk7mPogEciSjG4NMe2shluosVRZHruereujBM9gJts07oRk
ldqWFKgqZFlsJU61C5BhJoni5zUf0LLlfWlGpFJML+AYzkJ5CmoCFOYS8yWoHVZEMwCBkfDhrdJ+
oU5zBJz4U1huv/H8/hizQ2VwGJhBC8CCsbkrvk1ZcIim7E4tTl0/8p+LRPl7fEpqGzcC/jwa1I3Z
NPu+OrUVZ7IT4ZriQoLMIi72JLndjJV58EycnZQVDuecLYzvMXY+dPNXjfN3XzXXQGRbxyEBt3P1
Y5diLO+iD7R7fLdtuhi6HyPIUhvgrd22oOJxtUHdDOyYCarZZInadon2FrS2j1Sh1dfc75AU2Jq3
JbTqK8ltdjqsvdYoY6k1ZmqRiYqVvjY0a+6V5TjlGx7bS0bpdHSx4qxSWh+76ilm43rcaUILC5E+
SK3Qd61/Z9oahaE+PasRQFWnMxUe2yep2Ii4A767uOrAAAXgdcZi5tXHl6STbxDTu876NVV6BwF3
ognmqajU+GKbtAM9frVVEhA2lO3b2klu4xpXQm2xNqBWGTr0vLV6Ax6BphsUfp+rld1/Dz4DfbDS
pH3F2qNkKFCbRbCKTdi5Y2Y9qYj2MCtkuUUL8qHRureJN0EOS+1DmWVXzSZM3Xeg23izANQfML82
FD0f1DiG/6L60a3hUyqdisUd9gb3njCv6s1Qk9GI/pXvxVxCVAAKQq+95x1lnFX4ilrhFGFilZxU
zSbXsn2pwxZqI+uO0JfsWKNLXlsNfCS8gJMITpxH1dpo8NokchhuBNYsu0XIMoLOSvqPaapvecJm
VMEkfENdJ/S5QgcidlNWdyQX03dgwRJ3+iy+sw4tiEyyBxMg+zppGL0m4Ir5FYMTDHT9LQzytNS+
mLUP71q8Z/uKjF2zb1THmm0eqy/Pgw/q2bRGbXfTLM6czNDnMIZqd5suXxymb6UWeMc/f4RP5Us5
TB5E7vJuO/8RcMG4LxGIr3IkEAyI8p2vBZAFWzVtRMN9OBLGY9anGeeB/tIJQgIN8Lfr2Nr7Lp4x
ew5e4jQBKtMy0667cti2EY1MOczUQqt2rJtDM3aPyhNzaGJA2ipgSmNuL/m8bOdggTQhFw8uYh+L
kvTx/hps4ijhuMe6qOzpvPJ6S9BYf6OEf0+CyEYHP74qhdHegFMWqzwFScn3I4DXJOuNZshu22hi
yM+YEUfh59AbMEk91vJZbzxbbuOh7ngXTRWFyYjBugZd1nq3JRuxDRZ25MQo5yOh7RQrVqMgYLIG
WpZh2opIYQj1+pi3/bgrycVVaUR6cnyJXXoV2jJ0sCIByEY+eG2ghw6EoMgZf7jlAmPz/DvDaq9N
nzOGcSFxTOw/bZ5LcSHpBPBmRuoui3CNp46lNrIq4x2Jt9Rjhv/rOQrvoXweJUoz0sbpjyYUtt3E
/dmav+3R37cWdNbs13M5Qeey+GqIm2T4SYxEr6H6r6b4NFjiqc0RU0hOLrN7HHNiTFoUPvg0t+jM
n4wcroEX2F+2avHJWwZoucC01pHpnU3igwv2L1sVw9lH8nMU2fhkzFj4YqGxbYcynnv2N9yAsE+0
NU6RYjdGhCUMWfEIIYK9qYeTHxk5GrzpVllsDxw7ekvuUKBwV1lHw7ztzSVYtr0AHitCZBmHSUW3
omNB7DGLyA3SVpnpZdz+p5eycn7aebzY4A2oUgmHS04YkqsVZ6eGIKjb5TY+LSLXRvoVzJtZgqU7
7zBsKmvfOPJgQEzqy/FBm2bj0qMFMgXZxXW6h0vhULxbP2ZuLRmE3YtGJBBzrpyHAceNsIiyQfTU
+sQEsktj5vZh2lISA7Dc7X2C16UMNt1crwM74WxJr0UNly/mXl+3YWcbB1cVPMpzwhYKQ7wXboq1
bsSuZGo/ZFwRDpl/yjYhZas1w6Hhc7HTYQ0TJ9+5cweuliFklpVbTcvYoFn4+cwaJAjZzhsmDGxs
HQ6zQrOM8Ik77DGT2ROf/7332eKX3MTMCxjTMvQn7RzfIW2VE/+M3Xjfmd6PKOSLP3UPbCGgkGYa
0a+eZO+Mu6yJaAdsY1HvsEfV8Fy7NngjPSEapC/nhpZfZ+vsRdZJNMYnqe1glip0Yss2q5IxwpfC
BxZWiYMa3ZMi6MmaQo8riOwKmCM115n2avXpb2vixIZlPYY1UexkCUdJ+1N53UsgYqbRVX3b2Dsj
4snJPb2AX7cvbXUZAUrgnR1Ynmx7P0VSpxNvGVOoEipdbJ3F5sLN59szf1ho+ttkDghRqVAuGfZX
UcZXzMLJEYbQcXTmP4byiwAQRuFenl1AgXnVlKGcHH2LbM6huoDYWLmhMYzxuZOi2cVdc48PbKs7
NZd/bh9bmtJYNhpGedADZdBI7vAYybKfBOIapgV5sIip3ETgFG2XKQ7lLU2YG2+1acACkQQnJhvr
sauW52BqbEevekxEe2f11mYE6sDLSDcDPtqNz7R83TLzcwHmrhrW5et0gqHnWfk5c5trDOt2ZY6C
jdXIEmMsM4ZVRdgQmLsdxK2cdQNqs9rhmgCvllOUiW5fV6A+embCaQV5R44V6c3zJYVfvY6Shmw3
IY8xwdRRrCNUR3FkAGDcwq95SWkWixG/i+ooAWQMB46iHwDEd8xCryF2GynUEjU4mR+ubG5JQ9uX
QUHwjUG9W0jcIdTV2roqapK5hzsZW5/CJpGQu+aYLom95m+AxqG2HYiVKvjxJvnB8Mtu/Gc2KOFY
xexK8pNFU5rElBFjbN562XibDEiqhx61h3EQcUFSMeMBt3TvRhMzHOOpNhSNfoQrA9qsNV+6Ed5N
w8DUKcGsSJWtg4qA0dl6iKzs3uaesvO9PszbOQyEcYx4ktt+tu6JJDm6IJOyjGkkFrgMi4TZjNYG
GSW/82OKHYEupoNnrMvykNagqpWx8whrZYVClGo1IgHQirM9tt9Rpr7zjl1FNq+M5r5o+p6LZsIK
U7+iu/9eMhB6VW8jw9xYeiFCXRvZl02ADBu6dpe4hJxOz8BAxvBMu7Xq+TFxvOfMG/c6obCYMpuN
Js1zOmgLXhaNTs8D0enw2p5/0VJvG13wwOjatQrsnUNMkdSHTyTrd0X+aVsL4CA/MNS9Ygkz+fzq
lzkKNi3oA6xOxlNQE67XBG9Jj7SdTedZA5OwQmjXI5wdz07pP+C1YsBd+k96q859VN/+Qfn//9SD
/5R64Pg2OQH/99SDl48uSatY1tU/RR/89dv+Fn1gGO5fAsNyKO38wHIc2/t79IFp/8WzCD8g+YBA
hL+lHtjBX3TdtH3P8KEj85VAhL+lHtjOXxwboR0LZxNqrcGr+9//82v8H/FPfffXqJDuX37/31hd
3dVpJbv/9d+NJefk74kitu8Erm8QsEwqA9sjw+YH/WOiyFzPTa91vXvNWXwASs+nQyehQsTwdOO+
rLalRbPMqJmnhJHTAdWnStdrXI3oy+mtQenC786KXr+wg/r9hyP5t1f7j6/OtP7rqwsCIyDyJLBd
DpD5z6+OwCK78AhEurpGDaiyti9sW5nd+8SNp4Vxre3o3jFqHo91hjy1ZkzlgVnY93GHi7/0020e
M42KZvxVvpMt6ssAbRVDQ7hsyW0fpRQYcGpm2H1WHX3+h5e/HLx/ObiooHTiKXzXc/n8//nlt7HM
cRYa9nUORvHWznV200AfXufeUt/OhCvh8g/uEn2FOP5tinV5Jw3zVLILP4OcTKkcYefiir5hC7oG
eraV/nI3EC33O/COpEwhojOb9qBUd886pTtFsQHYa3k6Cd07l1px/Q/vaTnk//yePBMVu+4HPu/t
Tx7HP54wppUivc4K68qJXoVEWXpr1XoxEGGMeCYNn5cYDhKzwdiJ3Pf3EbEKR8dIJlha0RASw/zk
j1Nz8kprF2SNwcgRBG9KKlmW2/duQaJczGMTAL7c/r9f+nLR/NeXzrVjc0VxVVn/cjZVAjhTLALz
yjNyjecvu5+McCgbgPVlGq29WJHrOuMlAAp6UX0xvqONJJ9th0KGdK7UCLZ/gqjHeB531I2oUvMh
DQHarxvewknLzIumAGBMHugVs62SW18jVarGrA/oq9t4tB1rRkwBFiqv2HFu9NSACUxTOMWckgRH
yZKs5Cads3UOoXnXuDjntUHUe8+6deIaULtd09NGc3IVmCiaiE6u1wKD7NX4Jk3c4PLnS47fTLll
6LgJ0Q65fpnGJj04qSZ3BttfO9IBG8f19B5g8QE7lL4ore6JgLKLLbeKMexQYLPkNMC76lLd/vnV
kKu7PJMYIS2tu7dMdr96EyGqDUJ/MQMOC8nZzR/d2Ua6MOZEBhq2RHLSNsTz6e1m0MT3hCf6UKbd
q1nxlJ5H374mxv8h7DybG1W6LfyHLlXk8NVKKFpymPSFsicATWoyza+/D5pT5XPmfe+5NVWMJEu2
hKDp3nutZ8FgL9om/Pfv2/xvh6pLedtxTcfQLXuJofr+9sRovYyE/+OPvtVPXmLeNLM/DR6Egdxv
ml3U5g9Zn9t73zMvo2Wj21Tta8LacZMVIF8ruBGUiyPjDOhl1yPvMJienOAp3UaAQAtO3AoULSZU
YfQng8//z9v+ZzrWMiR7JI8wMHs+QzL///NtAwVmouU0xm12wEPpbvJEdOGj5cGeNN3C39ZAKvni
mQH5nl+e7aTF0JY9t8GbHuhURvX01z17avSpf7ZFQO0jKTZWXc4I+Pt09+9v1/gve9kyfMv3XB1A
h//nGD1Q2s2gfhooffz6qivkxCr7RrrIKemrHkVMybqu9A9+aZ+MucxORixeSczo9v/+Rqx/hmPd
95tlBLpn+zrvxrmf/n/7usEmdFya+JZozD7XmWGfms95Ily83BaFa63/VAxfs6q0n9M5O8cmYXsd
3K/H+65UbQdPbMwvTUmy26zQBK00wtL31DvkQ9MaeBqEduLLGbHqluEwFd7eTIenIbOrS1mrwxgZ
qDcjPOWNV6N41Up10ET+RWQs6f/9o5r/5RCxLKSvlmN4jvUfIxklyiqo9Ui/Mb3+bvejOI6LtG1u
LG+dCwd2T/bLrfwbAeViI6Mp/yZc62yowd1gAZm3UuCFVsg594lnokEv0FLM2rSbMYmsaw0977+/
Yfc/L+Sex+SCawb/kMj9EVxmSCi7mjWYt6bt/LUJdnjHIL2bvf67VJ336DuwHABMAh73MmdDm6k6
FnDkkHqY6z5zrkYyg9Kppu+OP/gnA+rXGobnN1tHG8UFeGQItbI9xmZyIFCfmO5g7X0bWXHsh3pi
Nfj/0QeW/IWwby1UA9gCCqoj24a+EmRErzj15G6eqM9bmEyOnjk9UWHwT102BBtfNEaoTQgwM9oe
sz+QcUsPQxv8R8KgO0pr5pUMEeeXJvpVmUrjpvXewRJ9TLPEeDaC2HotJq0BKlPZB+qsdLxJZ0dJ
qh2KBDDn8qHMpafy7/vdXsaKP67WEJ88doPtWNCh/hgCRY4PjuxR4xYEcjFYzcOTQnxxnL2mCV3N
nZ60YBip8VT5SamZfsqo9tSYAtoIRUNdlx5y39oH+Pg7u9QufQ+TwbHhuZLVSNR7jfTXr9RRxq/9
0KKD84Mtyz25dqlDgOliblgq+5m0t2A7CFCwWum++D6tH3x4s9WbZzpPICZUNJ7NzAYhnIXSr/Jn
tP4WPnp7WyBp205cBx9G4ZHJ6GS0+SqyBf59TxlMtv9jTyFSJ0zMZn85+h97SpvMnrgh27hNsvxs
12DHQGh9ybAWHNvasNfoFlkujg3MopTMOYcWeNJT6QWkIo8qyskHkOpcWp5a//s7c/+ctri0jui7
MpE0HDhaf74ziIem0OGf30ZpVUcxZu01cJwSfs9rVGv+qfHglJLk8gCvrMHTkZe7qEa+7rsUF++H
ryTQN3QUvsnO1Kxz42NOSPtBP6koOC+N0VUcuTkFZYq3LETTLVQOqso9cPzSCmNkoU+j9Xl0uS5q
I6UdMPZ2mHndm1aCOjWihxLB3K7InXpT2ZgEJlbQqp7J5q1ljisO+Fi7HPyWW0KVB+9RwDCYogSQ
VBokW8OrGhwXmUOpYfHtFfq0HkEaUERVlyx7E4QpnNJ+Q23NXjP3oLlQkY2OHn87+Ba0OCmLbRCP
RAMEi0QhNll6g1DYWGkVr70yzf+/8Tewlyy4v59YLJd0TiiLUc20PSI7/3mRnv0s8OpUxTctG3EM
aUBwUGtT4iDDEnXyiYbXjzSauq03w2juRHoIrDJ56Wat2QNcQUXqvfv0fS+OwvlGfXee17YEpsvU
e+95VEcx0qmOAEzqCMJ9z9uYtY0YkEMHBExWbbrFqJJddeNr19XGE9VbelSufu6rqwiyR32gDsUO
03eJaL6nPRggtJITZTAnAf1lus9Fpx0yK+4fTGHCLbVJXEmnrc8pDdwp7c+l4iMNNjWZSiy+D6r8
XHHEsReQvqb8CWhWjuudWdLgBqFLTVMgJTrIBI6l65M7rDeSIKLJNhFqeuPJooRy+n3L7G9TYeMs
n+jBplF0MlLcKdmUPToQmIoKA4ylNd7Oy0viQHqonGAlN0gBjTDOzCdcFfgiV/Q2T6U7LsIh8dkY
vSYUJintNJ9pzFL9b2bFkZbPLQnIAEVqL33ELoW+Vchh54nW2/FrLSA4AqDUGLEY6/HRZs4k1nqF
PWNi0kt76ItqDGPfs7xe0Q1ErjuBc6uJ+qFeVWyadtMGzAeaaJxukS8X3GYPA8an2zxFgbuxpuI7
yVMK0VHC53Tsy2T3J83h3aCp6OPm0UqThTfbQge0RuthAtD6UOhdBTUaNZsz/BTmmB91ZLjFkOs7
sgamddMj+561/ob+lEZWz9krC++HITRyhxP0MvOIgSHSh4sYAus6dOJba81vpV8mW8pM7k2VOExY
K+0H373aTfQFaf18TatxaxOttG4MDghha3RHYaRQUs23TtX+sHPT3E/eTItq8PWXpqsA1+szhnFM
MppPQH2gjNByCF0BsHKBPjlvhJxJxslyBGPKvcKEmcNJBt1Zrln/RLugTE5+1f/0yVqjltCKc24o
chdcq90mUdsC9knbS07hfS76Zg9nsDiagdpQzkAdEXG9BUGN9agdC3KU2nOfepiKbH+6eS3Nb2lq
KxB445YugSL/CpF94ScSOW8Cj5hCM/XxAvObgik8RKzC4nkPLje7jPmvKucEm3IvCA0gsPCozsQm
36q4nc7KioixdmwCSExqOg81M3AGZBBfpAseO3fod2MTQHjNmuYRM3f7aOczRl7LZLcmen5sclgw
FVC7dWK7HGr69MnmVSdNR1ooZ83/TGQcTsE5lG2A8n629WvedfpVzWq8ir1TFpgbO3ZSK8hb6Qvk
SkUAAShL0vgih+jQUds9FYn71oMp2jjeHKbd5D4a+VDvCCRBqOBoDm0VkIuuZ2GrboLvipZkPlhg
w30NfH0LJ37qwJ15HPmbacrmA0GJjLVJ99PrxHQJlo0nwe/UPkUh1nbeMQJtsRum/Icq4vg6d2O3
18zoWtEP1+rZfqnK9tw0UXxOXct46INmCI2k+VTUmfnsQsBPaCldUn3nUXvAx2cuyfF++Z7O8w8V
aR6OPgCBRhcMJyKxcPwzUgKvRNnuvCaStVA2J8hjbHjwwexd73OZWJBfMmnpJfIajC9RAq+EgO5F
sEf/3GJ+NxAVz0DgbpJ2qA4jKPPaBYfTV9M38FeHnJbgs53BxnbcdkMKyRcnUTWsUhpYRl/jJhu8
6mW0EZ55mFCAIjFOJWtQHGFrIpz2kjbaetmwtly4452LV9wARRomg/aT+q61J9jsahHmQNOwt18N
w3zVknkCSk/AgUohGj70cUXD5+Mmq3fu7yYTiBSr2RqRYl8fWBbJ33fNdqru69z64IvgkVF53toB
ABin9Gd9g9BNHn7f1zEio/DBtLRAXGoTUsx9Q2ghytrWI6uc3drXTvO3TYMZI5XO3iuh2jyghGg3
nm/+iPSgOdgW8yLXi2BSOUuG57LxIOrS6fUeNNccwtpIMbHJ+pCMA4Rzs9iLmDz0Qg1vvx9O0lPi
mtlOdmV/gMDQHwoLVmWfQkR2bUesCRFoD4WNZpIlfZhOkyJdSyNB4r5JDBIkNJ1Nh7GbnJJm65Ir
QspCqzbIQhR9mvw1tuPXxu0bVO/0jYKyyDfCJ0MiVzkXoCQJ1hbuEoIUOFnmZtDh5alnM2GgLswi
Zyp0KPvJ2Q8oDfiQ2V+bP+7OoyjXM7BcusOt2Iw2jGAMJp9MbUH/zVF1uG9mb5C/b93vNkqzw4GA
pEAkNctINlyL5eF+934rHoEOIuPnJ2Kqtg2uvJXllY/NZDyLhesFfyLG1+6RkslgvzYThTzEDNY9
Ha4dVJ8XYxFPDjHJNEOmrjrhXWvN745E0Wsbz/ipS/c8jqRDWTp6mcZDo5j5aGk7xK7YyWq8QTZA
7a4eMZeP2FRGUZFT9QKfI93GoBxw5ORvY9DukOw79Ktd4MgDEopoJJrQjTQMFsjoEgdAuqoWa1SK
2aQu2FHUKw5jo//CofUWEAmWaoSsEXsHkqTL941ALUH+5tRmpPEMI0Rb0Zz8TJV7B2mfX3Ptz3G+
h2n5RvTodvTxWGEvxW3jxP1Kq4aTOeX3tXqObFB7dp0UTXQEgLOJpQPECuAXwL4jpaEQHSIHxB0p
lC7MnWzZcPnaBzGC2vtDYmHt3J93v3V/7OO5v1/7f/744zc4CcXBbtAA/PzxN4s7Lejjz9BgS3eL
medvvzu7Pwdlf76Qdg9SLRKfj19O45ruVlL/bFppzvC/+RTVnRSUDTBIR4Lef/+V+08+Xnd/K/e7
WSxN5vxkOsVKWzuNAPldTlshOEMq37E4+1gg+VX3QwjAuZMFrGGGEGD+Ru/c+UHLZjZNaKZCv7vG
GfCVsTXVAN7bAG6J2dFc+RgvV8Lx9KPuZj5ePbgG1MophknzeyJSd5/qiXMoh9o54FfGsl06gY5s
IHkefZ8z+f7j+6ZnHXTwQTWvzFpi1Cyt1F7df8JV0DkoIY6NgAt4f979ofvmfrdwSjvUHGfdLr/k
/jhSwL9uyVynaqDD5/94ATN5PFKslonXUH7oREAqfK3bYyqeD07DxTPS9NZc5VBMUaQ6ofgSj9Gz
UzikMS1jSBQ73QxojJtlobUzOTA+PqT7A/fN6OpS34iYaS76OfHQ11awjgyuAPcNSfV/3brfTURU
cEGwaRl+PAd40N+f8/G6+7M/7t5vTXGbb4LWZ4wZ9dmGGQf8fmUuh2dmk461zNlf7hwikx7AX6y1
O37ovik/AGz3+3dm2seP/7h7/8EHou1+N77D2f79JUwHhgfPyPDq9tQ6fsPVigL29O+bEG6xuX38
sTZFce1wyXFsYtYSMm0iH03+b1Dcx9M+/qiWsh8/7t5v/fG8ezfs47G/ffD7T/54yRigZJ6tc2BJ
BMwBBcfff3yifW7I3yw6GSHofL7jnaICZFB43zMywzSII4n8vcJzwvt39vGN3u+SHsMCrKhytr9v
3x/+eOr91v3rJYYonimyLC8YMJUseORi3lkiDXEsMe8f50BuWoKvaxbi/TLMNbgzYdstR8A0m6L9
Mi0jSXAffFDtLhFdIwufdhFnlLj4WiZPpTn9tWlaH6H9x/0IYflKaxEgSwPMFAGzrDCWX7380mS5
ojqmEVOXIFJWo9HvYMFIdX9c3ffq/XtpmPhuzbp6kazqfoNE8Z53qLlf87RDSgIs8I/df3/sb1+R
vB+m92/vbzd/k/nSvv/m9/F3DwfvwXHS6qiqecK15MNPrr3y1k/RcUK/uqT2TU9VlmUxpErrisPZ
Ryq4TYX0dm4EjWpaeph2Ni4oyD7ZSCQmO3LhyN5iKvkgzLk504I4E2def3au0Eatk1/eIsOJ9xlu
D9A/RPpVMSKLxHifjda+1JX+4oyAMMzuQv7nQgi0b7XfmCGFlvd0m5IqcrG9LN+gM0K8ktMlausG
nnbt4jZKXuZG85gi2C94+gTOJf+9YrB6gHWrk+w7JBuNuIYViKVvdVMaaBoQjky2Fe11pR3zSFIa
c/VvQeK728EUS2Cc8dXJ4nkDeuKhN5HSVzHAzmyut02PLSoi2XQL6qWmJaHe0nn6VmpDdUwFFShd
Z/FEh2nJTg3cLVnWrPAzHGKTVU17PJvfZxrA2xFd5kJhja96u0mAF5R2cxOx+oSQ39ur0vtRRkTd
6W0fhJEzjnjFgiconOmT1871Tg7idSjsbkNzGMmkkjEynsrfiGJ03syBgpkF8X7XxumeGHWiEyuq
VWmSIwZLqzPQpM+OsrFMlFGAyHTC7ak3uGN9wBtN+V0DFHIeJM4v5H4hdVD4GbQ6SW1I9oS6XEBd
DPvczW52oBcvJEIAjLDt98lU+qcmD3Uy3Y8oprxtAHtkjcRs17uDz9xlQCPkx5tRZVwKBa631qJm
wPfxndAzwAvSOab4C+C7Z1u6Q7+KijplppO/p7elsXKARTwcCvpAp6L3oTJkrMWsFxKN/bc8TqHX
mL0ZGlWc7zzyjQAdnTKXQcEx2vpqtkRhOK2xIxk8ONUVEIWOPC6lRTO+xOFxULB0PWNST2nShE6P
Js5z+pvZIZiZLALrEKVkx7gjrsnLBQs9LnSa711mO4r3pAJGdIfAP0Ki7rtb14ts3Q+2f8JT/Cke
PGMP8HRfI5nf9ooaou5IIEwRqF4fq+txGrVvfZhn9k1NWXDKEzw8epEMx9R414hVRAVHO0G1MfDa
uQtgTtTO3nKh2V2HACm7D3I7lZeAIjYsSb/9UQRxehGB8Yn+DTNYVuhbwxiRmjvVZao5sNSIoapo
0Go13nMiLfNUvM20nD91wbsp1ZMiXPlmpPY3q7anazxFzqFS6kwLr7g4C4mcucqwb6pJXxGj8anB
TPRs1tmZzCxxaolwwHqPKrJP3LPSihHKEH2kgOgXwiv7FzyDm1EX06YssiYkEu/TaPlyz/p0jyiC
BA9rOg22on+RDpB9Hda/ZXMcDLKgTFPw7tjB4HhtDdPM/Cpk3ryQNSAic7pmFua/uL35JGs3lXvQ
UienVExX1Mg9pkg54O5ZTbsG8++Ops20YrIZPyQ4R0/giaodBDfsEotaNkjdVelAyTC5rjZZh1UW
6cmxQ/U8DSaSrBbX82BCkkXRra+VPudrK7KtIxOvaVUWpgiN2lqN0ltFwK7gp4kvmC/BAs4+lPem
+6JVuPPNAbG85pU/VVd+SaS35Snl1sLmSuuul8ca7MoT0oNnszGpJ3AXFswiFWRWRi/+Pchn41JK
/9InWbtXnvYV5j62ZIllWCXmCvdEesjyGfli4X839eolQJPdxYrgK+mFlTOfRSG/YAy8uE4z7XRQ
B1pAIiy0wHWFlGYjAgL5lvajYf3UxX40gubNALRbzmct0TZNs5deb7yk6lvqWda+Guxvo9m7YS8G
wjrELycTTTjl9E2cimpukawH1rIvIHIg7niq2RfqyUd2uUEQiqfBLefnERcXeSF8AZbb7jxWrTmA
gVfD1EMPKXIuzJfE8tcT7YCTQ/Ii4XOBtypAWD8o4lqOiijlCube4KjPM+FEGxm33cUZSkEURR1A
F3jWR7s5xShSV8DE17jZ/B2Jq+T8al68E9SjUJCCkEixIeu5dnYgxHW9fDZbn5KWJR+THnKOnxpg
Def3alTNzadchxH4mamcuxnpHkz5qL5YbXa2rPyE9y15DmI3AXIi6kPdNpKY6jF51axouHmo+1PC
fdZqdntiCr6npt28ay1yYknsGzFrHLRUI0uW0SMabQ/7ZAMFhxpQJm+q45rm560k4IFGHydEE/bz
bejA594fIdKzORKS8JNAsJzw+X5VqAo77VSefNvRcIgwhzLnNFm3ESeMrMQulfwdWwzyHIup347O
yHnRY9Y0RCZeFajIJq4S4hEL8YiHqeGwLuh4oBFej1NJhoOT4xDPFwy1tWpd89i3XBg8V4Jz7NQP
1+lwaSMwj8kB0PTG28dkq+A6oxatSjhzDZNKpl6kqufdROleIXroQYUwh7p6brc7gKVz9pOPhUYf
FsO1bmvPOZJR37Z/laofP0lHHDLdTRGKkNHXYqt4aNMYCb+Yr0mQvVmJqs7tQEBPS5/60N00jyag
i6pYMNDvaLuwlLe9Xa3KmHo3wYQdVVHT3Q+VO75SWuHw1VCFN44FgCG2D+jOl7nS+EZxXt/lgiW8
X48BOcAB4iFClYMpmy7NeIvlV/7kvB/ZC1vSab4kLlgVpSdyleHqp3NvqQXJjUSbPbOSpUeMQsb0
QkNAXzSR90DO2WeMAxEdPWJektFst42rKM3p9HZlhHFQb5PVzEyVIML8dRhtZrCUWIMI+TE5DRgA
kuklI9kEcZmdbccxfpwaqp/C5U0IzfJQVechOHgfgLlGcSWuIIy/0bwzCD3ud+xIZLjjV6tsjY2L
djxGd7x4oezbBMkIlXNy8oLrFA/u2izz5yrmUB4WCjd5L/mGKQxHhZofjdkSh4C18th57SOW33YD
4e1TyqqZCvKcvkRuf46Rq69qR827WQWYvOzQEsGPtJ7ynT5wunYIiDbCawntgMkOo4Ecb9v7rNu/
mNXlYWCO3rp0Sg6XXv6kmfPk9CQ3wI6lkEzKLlcvuclIaDdsdFUy916TuZjfktgllFTgSG8t4hWn
IfOPduaSSmzW2i7wcGppzhjs2/jAJVT/pNflu0e+UpCSvxal4KKUPWuU2aL+NMdJcJJu8Qjrgnk9
6pFNmvdp2GasNBrm0mAAKCMDuNHaZeYV5SHpAdkuM/zbXJdN2C3lEn1O6bIRv0JoSS234+Sukxj3
Q4u49yEpRgQQAq5IlAn3K6i7bz4xXA9Q7GFXLJhNNOpHqIxYIrJRD7usDlZjbJGMWvhXh1BTXPKU
bcb0SEswpJRN8J49f62DojrWDAYgGeq10VOGq6BvIt0mAqDurScQmv4qd9wurDX8kJWb5XuaVbx6
omGXM9lPyOFb6YF5QpRAvZjw4QfxKom4QEDc5ZvO0xEiBf5VToE6ZKb+dSpyuc4NLiig+8tyGk5M
FUhn5sIXSm/6UTvG46TgxriM1YUXHessuKICfTQNii1GXe5JKcoIEm7XaeF411pUX6WRHdMen5xu
mO2DNuN0FHTfdu3I22FaJdBEdMM+MYonobRhHyympEnzfzHhsY5aQ0JtE9jzfjLGvcu17RH9076p
R2YVg19Swp3e3JYGjK316aujZ4+F3R6mKWLa5LbzNm3qbJMBp/IrwB8kvcMMzhGR40AD6PUNvoT3
s8RTaFdfU0ufoIHqj/DtvmJ4Cx69QH4ug8w4dKYNQ1O2ivnmGNEFdJxQM/oj3n+5SVKkfklpFGe3
ZgXMhQW55VBc0GIdkuV3Fk6Hs3nl1oHxMuQyhBhX0GmbfRL0HFpfuv+Em2yTK6JN86ojHkqhnUNc
WOx0ORC1htFog9r2F7XxpyQp2VkVgb4esfOudFU4x8bXaozOTI/ag2+5u0bE80VPURs003XITl5c
fK3t0biaSUC4TV3LtVNV8yNGQPdBWkQs+NhEIjw3ldFZu0h1VzLQ+n3mkDZhP7t1bp+NrnNWuIiq
s7kgXQQZa5WbnoMoV7idy4GEcInnzUhWnu8nu7s8M05zc2MTULJlfF1RL2lpcjgN3SCgPlUyyHWz
TMYzbbq83+OWexE/3OUlBdHGvq57l1G13w2/QuM+uKfBH0Pdb+d97wIOYS8oWsC4960kXd+PcWSy
6ywu5J7clF/IEHcg2HgtPk8UJDn9UZN2NYJ9Bmz7WPf5zzomIR0ZDnnUtI4PLupRNyqMJ9ygnxJf
O9GlqUCWfdMkQk0f0MEVQTQ+qJrr/X2TIXY914X6PGYEWzPzK05z4YSFX7M+K5MCaxBKpJyUtMRW
Rcjy5gU+JROLL21jI5UMDPh5roy2NrqRzYifBL44EprKHA5ijKyziOpPf5UGcpIm4kw7Vjw4ZSee
N2wVctPZkcGpZD3yIFg4rzMuNmEW+D/o+IcMBv2xbrNbnWUGyUquvYUQdVQWYXukbmhnOxjnVVSb
7tqYtCd7VD9ZX5Mso5x3cyqJBdXAzI7JgrPUWLg7zhcafPACsyRAkKv/qGZYcB5omK1uO+2x7/G6
cN6EcqgyOmIa0D+tJ53ExP4K4IFgPZu6UEUN3m7yANhpnRF3WtR7SsDmvu64m8jJRkeg9IPmLXQz
GzdiW0KLFDQ+dqyIsXRycmFvlfmxrEBxqmK+unmhgU2FxdjQuymJ0HxYknY36BNQX23aoQ9pRFif
neqHPjM/gv556liN7ZmHf+aYaY+t9QSO1btlhI1qkipNByKR5BF9uiqsml2XuCsOU3xFsW3fHALp
qS+QtCzKc95Z2zIurNDVMbqyJCRSXBKhmkSLAZbK6wE/V78a8pb5PLKubQzBjHjd9HNLTfHsNNjP
nbiDNA5SaZMnHrkrSse145MDr3nMMyWq3yO/TNkEmnmqVqHbuqjdGqAU2lIgWVDZMh2i8yTjqxkP
j0kaBVgXMcDmJQ4jrrt41yS+TVB4ELYs81ACakTlYBMVgVBwY3k5Ojmn39D1rS9FDjuqyyywO0ri
eLPEtK7wqWJVecL5/bMa6bHGbTntssjpT0GRBSHwXyjYnfFLa3Xr7LW4+Pumfhyx8a/dND3MHKWr
qfH7sHRpn2dLczuJcuOiFWHWVslJ0vJCCAm3mf7QdKi8YLwmszi41Ge0ZHwcW/dVSu3sWird2p4B
STfQ94g71LkTgf0AjL4nsDJ/1Grs3u6yIIlrR1yga32e+2TrDRnwsMF7KIoAYJrdm68jQ2LQuekL
7mYav4MHJ9isvwUYskjM+W7iTWI9bj7XjpaGWYSKwgysJRSsL269y4wEDuM20iQp0vh/mZnLgGJF
eUV+ae1BSMGklcmGyRjJnJ0rNh61hxVqHbFGS7ksGcYef5LrteAFR284mxPxsGVlbjzs/yFEG5ta
Fo3zsSlnjkjFan2ZlAjDECQ0skagfUmnXTbhktgK2guxIzC/F8tRfELa/DQMiH+cBF6MLjsQ4gRv
N/LX5ClGO9y5S+AcFoYWGjz9O/0tYAbl1A37OJNfBpj/h94xxROJVD4aOt9u1OpuSfB9Fi+6jXk9
kXG5HuL43XaygTbjU8xwcQH0/atQ5sqxWJL72YSUJwHroAYEl21fMu7PuQ6xBn8lfRScv3l6iHFo
r0AUihPYeezIJetGFZEEC+DYb1/BswWbzE9BVBeRhZpp9h66aIkrrejZt4XtHbJOMU3DULvtqtSg
4WRvOaNLhJKcqA29vEh7NMtplQ2NvYmF3h/1DAxygropJxZhSvZyGWZHRZQjBEG5q4b6OSOxGBH4
GdyTG6LzJk+1tLe/62t6+yQCZtSNDNSjmlkuNFoutnMZfVaSnIDY9KHZ5LJ9tMYrV6P0pLXel3sJ
JvfGxcRuGmH21apygx4ugqBq1XG6zfZEE3HQ122c9Tut+Zk2YJumdLSv5TD8cAr3GOTRuGmFjlI/
B73rTc6z05ak3BH4u9dqtSQgBrcBBug+kw1rVmuKqJLKX3zsm1WnrzB5zXVLyXSFKZiVpAQH2A1U
UcZFwpFE+jfomWLtx5mO7LaDWEvw0xZuv/to9vohVfZ2mpsUlzMNFBBS81ZLojo0sY8/0IKjD27J
/Mk08ld/SJ+CKbb3cZxOG3tgAuLqQ7HVA9ieVeFcptbrj5Imgn6xK1gLjrR+9kgsTkYB3cEQ3ToI
UE+kesPhFriASgtYxXHGFS5lprKeU/jbdU8+OV4dJhgDGsdWOuckG4ojoUaPY6ljFgSFNsqzOSf+
ySqoIxUC94kj5h+ZtlDX9Z7jqZnrfZ+mEXPu6uddDB9N/nspcSM/UKsSD4njRzudD7kBOtc+uiO5
uearM03jL+irK8WKCXGcPYSD8c6EK8XgaVL3a6b8bPnVdXBTio1Vbm1FhTw142xeUW1eFWPfnKvR
P4G8LZ+o2wLaTl1vzWzqtRN1uqPdjHogdfwTgqOvtpTNsY7xSPSenQLTj0w4ijnxmXWL4sGfaH00
7smNYCLqBZokARhm6HU62wG9/SBOXhQtCaS66EMIB1+JGrgAquI+bHXjNOfSPkfIosHlj7Z6Vnki
907SxFvKStg+l9KjiGtweN3VzCaq9JrKtnYnvtQshrG9ap8Ib413PprPY5zJxzZdxIuBtjYtuqck
k8WHMXiSnvCIrWKTazbHXFs85ZiYUW7aPxPWqAiHUc89jFr5psSFWXJ1AsA+fc5SgAjY50sjwd5Q
ZsGLtIPnnBPhGLdAYNpgOaszinFTTokLA+4jSrj20ZT+Loj0nDF+o/uUXTVMNl6Q/6qDQd9ATOBC
1kqCNAv9SJOl26u5YUJSJd3BQfMPzecEkTt/TSeR3Zp3s613JVzfV67OxgmWCsQu4AqaKZ51lPVQ
b5f0LuIBz4EBKoGEvt3UgswaWjyr99qCARujqbVQH2UKRBmFYUL/Q/ebNNR/TImWHOuB0T6ztOey
457ZO2vVGcFZFdleq1IPyX1THzDAfUtr/M/GkjNdLTEoo0+VN50IZGZS69klkNmOaFA8LRZ82hra
jZ2GShQwg+DShShEkAupgtpS4furwYX6wGLEXWtR/ay31rQbjWTbJZb3VHqke3do9SrfuBRl9q2b
FwXNINunMluYkiN4GtZqR1kR1CdKCoVGWnXHWkt21WTqj0lZfWIXEKIyMwVXlnG1Ej5+SYdyhbi9
2Nb+AvYuPfD7zIh3aHQb8qC3Eggokj3XPKlcewf14u5KX85wPptyK9NPHYbWkBhncs1Ld6Cwmp4J
cUxWMZyOU+6DUoimvrg02XsAJCT1zeJNMJqSJNOscfzEZ5l14wYGEPmchmA0ctNq7UyYODTCMr44
8IkpdXzOqpyUyFZ7sWQnL1ie1QoqSLSDWk4sdDDfmmkor9H0i6jj7n/ZO5MuN5ltTf+XmnMXAQQB
g5qoTymVfWN7wko3Sd9D0Pz6epBvreOu7HXnNTh5lLI/S0IQxN77fZ93qyOqC1o+050bBcntSGSl
qYoPjVm15FjPNdI8ExlNPGs0skUHOLKytlpSPwB6FYOWZ0xHeMv99EseAnYsvcm4Zdj/SL6CWNOu
a27GhY8YwGVqmkfuOT60/1ydSL8NWuJ+QbsbB+0/0PdOHw3jPZu6cs/MUENcptQZqvR6pDNyzkyQ
th6Bcvs0wSbspvZtQtjurS9UfpO1z99/sTTnBZLstREj2HOdAhiNjWDVKAhviR2Hg0xx9hRbAyeJ
CCF6djAPdA9JZmhmdbgYLqyBHRQwWLlmVFTuPRN5Y+J617VmZGWFxIEMU/Lag2uE+2jelQys2qh3
t9lYG2sFhoROFFE7it0THwHVbwL+te34fhPWe092CGxdtbfiuV+rhQMdxTTvxmS8kyEVZxjcN5EY
b3kH7NDBRmSDlW3ToBy3aH73JV/Wmj2NABUPQs2d67c5T/QOcIE81qFwd06TfgyX9USpAA5PZ9yH
LfZ0U0/jAR0j+E6t1EFP9Zai+j4r7AFiY2fs6wFjOVyG5r5que0PCw7egX9L0t8tSsX+gCQmWVU9
NweaXR5Zy5MPvgF+uSZ9wzRcmk/ch2vRoslSxTYJ2lMtyT5sK2RzWuM34zOhSez03utpyIWjeNEl
ZVk9fKGBmR4mZ4p2wZB7a1E1ICVi5Py21dnX1SBOlTknt9TJFaVALNdeJJlFFFWJWTSk4dpJ8URD
X9Pppsd6kGqYnpzESe5DlqzFEa9NNT0OreRvmEDe0T6vdbVsz8AnBLMFjQel6ZxArJ/KydsEDeyo
CgvNJCLrSdl8UiS8uWNhr7Fp8w5e9c21U+fKYF98UwzVmkYcFJ3Y/WTjUVQuPJbe7liYeu8klsUz
V2Z/MPneDHKam2py2fyJdNNAADhYpaJ/l580aj5ctJFEI73YJ2NahAyxjmVYg7Oin7F2R1q9bZd0
xwq5BTNNF+xQF2+AUMnrxrVeA/fTGLrdC1/Wc0zMIvOKZlhJu0dd4I7UnWbk7CLHetZ2+dmx6uEm
8PZW7rfUzxRAVeCz/3DzhznCkDzCe5B99dFSxnbI48fcGgBS9253N5f5lVMDLJcRGKdlMgeKb0Dv
MHiHTkBNcywQ7E1tiRsLkruannoHAfpUEiMzEVdzW0YjAi13+Cg9mw9JJrtV2geDSuk6cz4byHH3
IYQJhhI1t81egckgUW/KXPAqJVEVgGCDlzzqQE/gHikEROcC7v02boDeeCEK5mx2wk072RWBpLRg
u+HUT3q4ewoRK50krLg8eWHrVG8QMwOASond60HMe4HNqMRw7SuryJ+RSo8n3xmH08SkaGylfeyH
tD43CFb2vjd/VtCtTqZl56fLo1JWxWlIxUtYwx8NACocQyiOx8ujcYZkNBoTXoOsPSuYGK6L0baT
6AQaEUxry0I25sXwice+fBiwDzFJ5msuiEpjIAWXpVQEYJrpLJ6mJmzWtcLG3oSesxqLaDwDW1pf
7GUF49XHOfmCEAsmSuB+bKlXIl98rEbVP9ike5/UUGN+H6DjuoY62eliKohpBrblfCaMebi3k0/I
EuVj5wCDn3yNwKw31/mprNp+I0qLdOvuvYzzDxE7/z3jB7q6qNe5Kc9qx972yMiM/VceH+Nw/OCY
oNFFRPiY79kUkXnydtFHjCHEomCI6/PsDKCYQwt1+UDUae15UFdJcIr8xLo2IlZK2lBvPW8kQau3
Qk3xLjpJQpjkMm5Md9GrdCftOC+5GB+Q58G0gU2cxHO+F4GxhBMIosbl2Qk8Asg63Lu+02+SeKIw
9PQJLIxx8oOcDJ4w3QwL2dcp2XXbXY9dwycHUtrPIb73I9skd9Mx5aZ7yt2hIxT+opPVjXUTV5O9
ixfhcmF4FeNAUsiyPm9J8w7lFn23t2vBiq3jAYzJVETMkqunPvMILfVYJQozwHjOdAqcDcEaaU+s
bDvSMG98QVtxgL6jmzTZtnlPqlZayvs4djP0qfIqgRBtBc92C3JUstoTBo8iJVYZvdFiIo4irw+m
PIaG4Z5pZbHtJ+83bk2SoTL1La/RRXHf3OdMXvK+rVG9ezGuS3q6syQbp5jKA8Kq4TAgQSgiGs+1
PtiDaR6M/DNGFyI4yvg2oiG7wllCfgsQ+dYd9mmfqC/DgVjL7TAP/UNpNbdeNDSbRhoZUVD0PwFL
kGuRaoBNqS/YaVvittbdOXGwLeflB+CVoAQcB1CXgN9nVarbDQFVnkI0MflFvT34hDzsWxiyuzH0
RxR9eXYei/7LSAhSmAbplT2p51owIiF+xViNToJbvINP1lUESjG3wCJYkmHm+eJMgXLfAIU+VrL5
GNrmjQXJ7K6DA2XHQ3huPXE39dFMoxa2LQvhdIxCDPVmYTIPY/5E/bdoHocbw1HmVTO3Dxc/AbnM
Twg8yys4UM2N4xCCDh3vMBfuS+eQ0NZVasKlYnyVA3eKPEprcD++j91mwKbH1ImQEGFfF133FjZ1
d4r1tAhI5Xfj8/8novyDiCKw0uMB/38TUXZZ2cRf337Eofz3f/PfOBTP/C/TFp6LngkPx4I9Gb61
3f/+X6h+/gsSiithfmBzo1/5HyKKLSCi4B5lKGu6JmJxDHn/TUSBoCIt2yVzx3SVa2Gd/58QUS5W
5P84+5DDAuqAuCOktHnIROtnZ1/ITGsGztkfcOl1iJea+NZIyuTUVvVtN2qxIaQj2kMYTK9jaJLr
HvXhusQDklR3TjUv5V1/Y3QpZG06NmvAbcW17Kx1nYURIKuiveqEPreyBjxH6svej9gv/3C8776/
2R+5KT+bE6Vc0DEAZWwL+jMH2FocpT844es6nH16QDD3+KrWbY+h08A4YQRYNQrGJ+sZyFDvq68K
Yso/Xlv87E3/7xf3PRy0CjutebGz/vDijZ1oQcen2zd1tPN0ua8zeKzNFG0zS4DiDsLbCmfqKq0L
/MKAP/7+2f/4+nxtvu3CzYGg9gs+gZjAtKLz1+1zr72znSHdiEEAdC5ctpboTRuiPOJhY8Y5hGbw
8v8yEi/Ozx/On8vBt/n0Dqe3Zf+GIRh1B4BPcvDlkqySNPohhASysicp8KWB47NtYmtI6PqChy5b
D9PkrIh980w0XfbiIm7+hQv48zuyuTlwcQn/VwwNDdEgoMzt9kaJ10wk49Jzcerrfxz4nx3Uyxcv
LS4XRoOOay08iJ/Pujb07FbXQb8fZ0GMi1cm22Z0k5cqIGjI7cKjGRbBzQzg2LM0jJ7BGO6o/sZ1
BvPqurKdaJ8hYzolseP9A1Lxs4X6+1sDosT2Ulicks5yhH44J2WtLTsSMA/a+qsKkF26RvTFsSmy
p+AJPRtjhgDZ0t8PyO+HXVpMFizpeOj/WLV+ftEgShMIJGW/T1Acr1GMZuuKZun276/yp6MOkMcH
qwAkSdrLn//w0RilWgl7Sj5aOHqb2eNjoN4jfsgm+/HvL/Wno/jjS/3yBbuA0etQZv3em9iB9ZnG
MZt8rZIUZoJyGBLa0SaOpvPfX9VWfIKfLygKKuW50vZcnxP4lwV5itCiDgMXtEVliN6wK0hFp7UX
q5wBneWsNPa2ZOrPFUH0nSJsc2LHxdLgw39T6UZnaBgH0nOMwcXCQm+S923t9CKt9XoNNJtBbC2R
Mmg2zQT3xu9NaM9o2qxzMI16XTTheysoeab0roF2sA5TCa56suJrkDJhdy9645NTy/jwj0/+M73h
ctoyxMZuCjdMWb+dtkQNu1bZceGSGZjuxBjf2x2I3CjkUxlM8DsT5+mgsWtp/6kl93SVONPdUGi1
YTyvt27xmLVdDV7ax2mpxAq0woDgGcNziCix0JwslkYiSCsTMy0SVw+baLX0N4hPRXZlX4PySM5j
+4V8LCgBHuKX4MPkolqwEsyqVvL6948sxO/3LmlDOWB2bVuS//1yqSKyw58mM5Iba5Vv+34+oU3/
NpbAJ9vheU4As6O+B9Iu5QhbgsNhyPfJb2/MLt5hijGuw/JrkfL/pvnRit1y01TiYxQwUYvxta/h
du/cXsIQ6NxdaGfqye8JlTI/JwZN+nwkZXpQ3CfpuFkkppBBpXPi0wITV3GXn2gA0K03+DMnye9H
7d37ZfXcEe9HT9ApUPJ7tjpbnSmuCoZ14ymZQ2YzkbJQ1GOj6TUStoFhyikd/WZd5n28QZ5B7Myz
J7PHZlGl+K6BJ5eQ105jmi3xn6UFSbggr3ezquxNaaFr7534BaGuJyr02ONu9sJnjBt3vdK3jQtv
NtbJypuGL1NlVWsytHBMh3XOsVtlKj1a3p3aTG5OU7HqnxyTqdFgdLc0gU5p6+S7sXquY8q1yUFx
QU7W0SEnapXMtLEmSehLpo0HBCw+UOkvUSO/lKq5k86TW7ZyldfykyXcJ2d2PqicHhCa2KtcuIgV
FFoVEGaIgnX/7IZI2pCSxHsiZxb8FfVY0XS3WTT946z6feHyuJhsi6WY7Z1Sv6wgIxVlLweuo97p
dlU+LoZPqE7x+ERQGvEaEdMbCMn/WP//+KpLSSZNqZYbwc8rM3JOTRgKXhTDfGnt4b4vs/e+IRJh
Np4bJyWKwf3wj6vn972XJxV3AgQszNKcCzfoh5tBS7ZxYWQ9ey9Ho0NIyYwdk8fGIPyzeZNKE4iG
qw7S+aqS893fX/z3C9eT0ArZnvu+advuLxdu2EsSMXXJx1XlB9Cfu2SyjCuHaequ6qwjgFJlfKUL
mP/jMIuf2ULLKskLOyQNWp5t2xzqn49zbgZG3g0cZ6dXNz5X2BZ5pV5nIWP2tIjfcmqGtdR0IAj5
ptWPJh3r7JurXxLZi3+9m9/v+rwbTwBulEqo35CFaWzMeJlwvY4juyA65SsTofHWD1v0Bh4d9Gxo
xU2rEBzS8LolbHeTZR5jpmgg49QqGASbm79/M9afvhr2w0J6QtpC/ApCq2tgKLFW7d6CQ7nOMmML
wAU5VaxfqnB61+0Avb4mWVu4Vsh9L3vN7fJhUoFJ5oX4CNwrXBH22x2RU02rtBdEMLkVTe7O2nRm
+CQS69zFKL3Yiug97c2AfPVzPUfvkROMW4xcwT8O82Vb8/OmYOGkqaUitH1qtV/2IqGDkimIbBTu
zuzvi00X9jdCkZJd6IXzJtJyrZMY0rjtYMMksBqhNnSPTC4XPgLNTYsk15rZurgaoH/a0siqCCvz
mTzOub1RQ5btTEkTMQ0D/PlQCk26z1tU6DPGZ3pxjX/tj6o7yJIPvIzFbW6rY5YdcLKvSrLE/7H7
WrCjv+yD+Mi+EDY6HgBF9vLnP1zcNFr8fPIW3jQo2y6KDpGCzAAu4TCTKq27eh3KyLmKBiiYPcpP
1HnvCQJkhBHRVvd4Ptiek0UdoH2lAGTWYDvkshJ2uWaw/CEf6x4bGsUsGqldl302vOG5IXDjmBWi
3fbDsv9x7U1eNYy15JKfYmGOcnV69MIB2m/QzkQeT284rYmwS2EAZkFrbyyzfRxK9+vfz+nLru+3
E+CHo/HLVU94zOAAMGzpfqMYmLKpQYWPTopUpGEDeTLfsi5UyCCg0YgFO2xhvVVKPuuk+87G/Qmq
+mO5Lf+00rMB5ybNKiTUr0ufN2k0d7Jv936u9H5wvOlE5t9rHzDFxjp5HUuN+CvukcGGIQtCJm7z
sUwXbSqt1eww88avgxIINCpAUoKL6aT83IZgQ45HvuxxkgIfHlxzieCHPNPyrRM9OtuQwVNQux4G
fOeJf/YJWRaaJMUAJCKbcyWwQ2/BoL5nRYcsXlm3NKqDHcqTDzlNu5XnE05uzwH6L4aMk21CUGOJ
gvaXb2BR+TtCFeEZm6+2E7yBaXpmIsy9vfK3qqtfe5A4dg2qIcas4zThV08k2fHv3/Pv5Q19IlMA
unWla9LS+PmkXyqDNEhYTj0nfSN2vdwYsxlBbGVP//dX+sMi6VLCEkrlKP5Vc/mSf7i8WgwQBU3r
ds/U8D2paO6q6sDSeecN5CmDFqEXTwaKUzhPf3/hP2x5+YwWsSC+47jK/LVwhj/YV2RksjwXiAHB
rqx6ojGu0q79YtloYmYPzIXVdysX3cRKhmYMKYNKPmBfv04znEEEWqH5Q3xQLfGZUYNXJ94FS/zf
39/qH05013QseDA2mwsK25+PURfGtRUkZrsvIHUBaziVbfKmzexuBCWTx/F7q8p/NbMum5ZfrnQ6
fpbvCaA/kiSxn1/U1+j6AcS2e6H7G9M2kYkbTA6Z5bnqOiRNe225bbUzfJSbXfiALu4K/j2ifZ/Y
Tbt07ka76TZR1CEGhBSPum56isVw6ox/bYF+r9f4IiW3TsX34pi/br/ivtMy0qxJAxyEjVnRrc+Y
UhLbRKQ8wSnvf/82/njGUiLRa6fdRqfv5wPj+gmawn5s93ZxHjqLNAdelXAY3FqpDdOWdFN/JhnE
+NcJ+3tF7rmwJx1OV74QmHk/v3DSihCqcdXu87l7RWZ3LxTVYRDhG4jG5pZyhaQj6s8U8cvaZWiw
SmS7AXZDHR6EqAbz1l3bpiYLLD3Os1v941b5C8zvsiV0kWZa9OAcxbjpl1MGmpOcoxaljmU4b6wq
RHwha9ql8KGoG79FMbtjTKY7FxyUx7y7YgIaODMW9MaCEJ9k7/bEIfz71/ULM+77u2KHzDdFdYs5
7Jd31YULYKowm/3Uh8nOzKfoysBZk7WEO48Tm1fG/v46iUNiGLUZbtg4XjF6j8BlePndlO9JLo8f
7XH81ifR8NiL8P5CyGKw6hv2fKo90nFZaa5rv+43bgCfOWajeVNwX/ATccaeDRzDj2D+VdwmCs0W
LjYnoEeur1/b+lxUVAjxSIfnqmV6ko3yw9xn5RW6YfVCzuLXuYaorUW0H5Ypaia4rdnNXF2X1aat
2QP8/YD94fz2fBfnF2sie+kLu/yHFTkiPJHEeLcms16uCQZMtr0z6+1Q9BHeZ/kUR/29azTvyfDP
JvYf9lo+dx3lm0qY0Lt/WejiRNDuh+O6J+SJ5GWzdw6xEQR7Cznd2itdcTU0zVHjxjxmAf1NexHE
RZP9P6+pqKUkkN9lGvHbnaEqqrmrPKcmrHG6bZxcr+rUNIk2JWcWzvbb6GHLn8riOnEw5vz96P+h
ke7x4nRzKWIUvfxfrnJrDhgLg8Tbk+4m4U9Fe8srPydVGF4jYiIF3fCLdTjPVwni6Sqqo39cxX9Y
ZXzCABfyuyuc3zjI7JQKwkQktLJ+zteVf4UpJ/FatO9Jbm0a85+fmFLoD7Uke0rTJyNbeTbr+M8r
mwfMtw9nwWvq3P9cWirBhdy5mPGqYRd3zWNWaLgBY+0/GdIzOQ2Dr7aKopMag3qP29u/S4y3IjGj
bZ9PyF/gzEHytsM74nmuW1E7KyKqwHIq7C6Zso1nL2DkvaA52Sen10Y6qpeWFhPGFxyzUfbaThpp
Wtskbx0ZpgSQZvct3B+mCKXkDmhS9hZj/Fx0FZqOKsd9Zo32awpWQLvoYwYMIFzpvXcOxfIPoXF7
S2FCJYTRWab5QDfHeHICtpFqkC+xn+JSVn1wDmK83WXpGHfS1M09OGwkpoN9z2Cjfu7ekQ32q3jU
7qtnv/SzSL4hbiJblHjiPn5SVBD3eAuM89AEel3lROiiuw38h0TB6gvD6QSI+m6eJ/ECnwDq70SA
etAmxd5W0Pw7y3FuCz97YSfTw3vCCYXk8CSrnml653+iCErPFVowwqoyE+0TTINxSp7MJuzJlZz9
HZHy08eIfVuOUR1jmMxYOyBJwd+MV+kikiOdvXxMYvXFiqr5i5mK+8LLPnZ5bEBQcOLzpPr43I/d
12pqhzWW5YzQ57zst3kVz9R7mT7GZUEF1mVzs4nTZlolgijcbayRNGV2e5zLil19n712UIH3Yvnt
8pTCNbaeAydnMK7iG+7s8Q3Jxd1xok1yeUp4lTx25G1mi4maiJ3hmig7/f3R5bkgHTetboJ9PHoA
HW2JcLV2ry+P/vNjyENkXIi5wH6CSJ1ixW3PKlFUDlN8Dp2RXmeIwC0M0vJEppdRkoLaYVlUzScC
oqleZqBrcTj0x8sjsiCzbZZZJhjkcL41yma+7QmnKoP69vIMk7/pNs4S5+DN6aFEu9wVgbz7z48a
N3/MXuVGgZvayDYdSS+kOCdqZWSPWznPY2pHB8KZ90NHagxcTidYpZRUR1/XL1imy12kVEjykwwe
Ha/ciakQr0ZUwiKBcGYbbJNN3CUPXSWMB3LU7nWmunOZFMadaOgd+3G3D0bD3shQBk8h6oFj1LYh
zh1+zdninydoBH07XjXoqlFAqHS4Y5vQDOhVV4Bc+7s23WA6P1lQb+5rFCWr1hizK13VwVoAKt4l
ppvcO6VO7mkw6e04xXg0J5f2u0vCgG3G+gSHIFl3tvIJM0tgd5YVZsDCCl7cBFlmgeKCvZWHUGOc
XyaHdEqiIudzgWToBaXQ0XCEf5+bDTSNT9nypINIFIsuhmwb3gwm6vo5DPzp0UXu1ShRP9dTU2/a
NERjiyR765ZQfSZK4lu3je3byyO2rgD5iQvzgMuKoWOPlEx2c61qdEqqTj/ZC/5KeZ0LszpzOb8d
pCFBeQMLPcTJ1zV7YAubnM/yvPQoV4RJKZT2od4lhS0eTWTG5IcBVSTo0Z/52L4O/GeNF2Fjjp7a
2ykvDMYQK4xA4o+XbD6NFYRLC9jGgGyKTv19p3X/KRydD7ofEAwWBeJ9ywaIy3lSWsimjCbvzu0A
a8etoq+Rm08rywklPQiz3pWhzLe6hQWXFF3+CFL0fvJG92OeLIm6oFuujNFoP8jxRUqVv4AL29qV
QeO4WDJ789r72EfH2prcT8x/0dA0c3dojTD9IF0G7cvzIL3tbVYB8tIjyypugfbZdWArAaGYDj3q
8qqZEdRN8ScWkuxTYQf89fQRdm1z54nUfYmSHQa1/GXsh/7e9uJzNL1UTi2ePCBut14+PofgIp8l
FPubpDO+XH7LnJjQ1xYAWR6gzxkKg2+D3us9NxlyLt1gASgEjxMiNfpCs3PKGIFuqsRChlv00EVo
Lh0qS0zPfgAaPY4rm3lbOT1nGIK2mTI/j8OY40tJ2sd+hPrrO/FD0+r2sVt+iJH+wVh61pq8sG5d
aknbufCH41BYzKiWX5O+Sx7jAtfIADMob/S+9kZ1GFz/A7wK2JiDy7VoYcJGDnQQYRp/br/xRQ8H
bQw9Nx/PuQtcRT0uN03WyhvGcvmqGFOP9ImOMcXQ1FsWPPdaIijbSmKSNmMcTrehV09Eo/JIR2xk
SuDLcjaS3TTazPOgCN6NeRXdutmLX4fhLtfSpzUGidTUNnpai46NqtWML9G1jq7g3gtxdj74E/ps
m/5aWkU3alLlKRRpdXKq3Ny2beLvkT+jPCPLlRFte2/FZrqxR0edasuryHhxOEvVHN1ebnYl6XSb
CLPohqbrfHP5IZkbiNQ392bbhNeOX2+9UFhXThC8zXF3ciOCP5P6W2noL25AUllGn40PcPJ1e9Vn
IDyoqP1NqUYk3V14EmYYbmSBNrko86M1zYeGMmIlMZ4Y2t/j8/kap+lDmhL80WfTLpzjb8bU7BuA
ldJAGF60Du+CfZ8e222pvMNszQxfA7A1UfsKhHkVWM3XRF9jpiTS2lyPnfNRx+6DaeBuo/11z3Z+
U4xIUhR0VMwGkqg09pBG7lx7ffdq4Vmeh2WqXN1mihDuqGeyFDgoSRRmpPTVA9bmzBI/X7R32hj4
6THQZAWmxnuh45vJ8r7O3TiuCiw8BuADZp7AwppMrEezq7DHMWGywlJvVT9j5ZjqI8VQchTl/NLD
JsZCN29EVl0R94EOLrvXBTGslExZNVyNCYT1ZBQ7sur3bWxsJ23t09DdyIyRo5q+UXHew3gYNpNq
FgQgbnNKPJvDxpZV8rGqgr2ymZ50p4drt3pOUxKBXdIaEsec133rmEBhA3YFkn5tkGMbi70vnoBF
GseEvs1Zd1/4wYM7zWSNjUTXtAk7E8PMlyajggJBwFnp3WYJFpJ5Jqq28POrri1Ap7rkyRbGLZhU
qFsuKOdZbMyGeLPEFp+KyryhVYIa2NsXprVRM7Wn385fcbEYDP+sK6IzBcZDhiq1QYZo0zTebjJq
iP1mskERUq7ryr4zG8NetZJQYS2SdWZ9IMvvZmoR/mjJqZoCJthaadJu66i+GZRR7MxRNDtGVXoV
wGnahKV1Iw3qiKKp4l2rLf80uSwJjvpmdBjNS89+NwrbhBBZ2hhP/ZtUz/dm61MhC4lR0nW3jgUe
PoVNg80T5xCNfxNyKApeHRv9dlIMLdz5rCLdH8coitezHaLoL68tET93M4hmWBdHOoHvBa1kDL7Y
HPNvXpK82y2OuGEmSbBnZ0GIc7NLc75jVP0vhE18qkWFwAALnnxwbsnZgYHqa9a6AUIOUNxVDIga
pS4xwIZEMZ90JxSuZdpWG3Pos7MOwt1suW+oOFAb1zIFSgI4uO41t12BsTsZvFU9ddd24mDoNscP
UhjGXg0DrkUEobg2YArXaLdL7kuVVle5FZN1AyPWDs35qq37LwU3wKSa4vtuam7x0hO2EYNQK+pq
PKUDPNHLozY2N03o93BtufWMjbMnTrk6VSPy8VhR5tJnlMhLT5mH28ubohPCUtK5TNXA7/CLTWnS
M/ag3uocdA70vAaVQRtqNPC04C9P9oldn4g1vLbHwdszu6lPwmjoKFZmvTFhmpws6ptqlQ+Vte9N
7MDLC9bOhBzbVayeAu4utG3ypwGdjaXjrS/vPcpHAFAq+cJoID4l4RifXGp3tP1IsXWjLZYrOPYZ
tPWTrAlPrfNF9tGAKQewcoNH/2CFjbFtg/yzDqtiq8IUYLjuy1O/HIQUThwpxQQnGoHRn4gAnA7l
JPcRw/Z8tIar3Avp5XDPXBkUgUevgeVuu62x8XzIAhWykQFBLqBeorouP5gL7lRr+YfGwMzQ5vFV
00kHiVqeFessYv5fN15xiqXx2gBZ2rXLb5enKMGv40Il27nJT3FZF6c5j4qTN86fPCB8K7tHWEYj
qkKt79aEgs1duUqWo1y3bbkR1UyqNw6xqxn0vepy+yrxuPEvcPIubLJTujwSQ7SfZQSLoOg/eDoo
d/wWHC8/yhl5sVOIlyILc5YTqVaX55PMZ6m8PITOCsSISPoLFmxKU6xwF0BYNB+wgFAFDc6udcRw
iBcmf1PjZNFN/RpV7bj7/qsR+dmJU6pfO7acUVJQ5YGIzIw4wW/Ij8mQ8WksX7MyzL8/7XWOR/Is
hrBhrrJi1zl2S60RIADse+MITeSzoDDdMszwjnYPMjcN9Y2d+uMxUu0Zm6YHhI0Zmjkw8eS+JhSn
D3gA4yD4xldVHqcHQQW3tQYHKGNm4EMzvXNGx+qcjVW6woGAgNqoLC5y4nXLVjW7MPo2eyI40eRr
thlceHzTV4lbmzsJOIoEOA+mHriBIfW8lcPswaipVbPU/DL0gOzEktY+mf7Xyep2oxeNeJ1izqaO
4G2IHcBiFz6nl9P1ph7hIT4bTENcxMXRvTxLYOgC+lzYmpdnL0BPWYtkSzI6Ko2JQHvTJB9n+a9t
YChcFMt/bbq9ZyM4WZ6+/Lj885dH5mA7a+ImCLBd/vT763z/eflPS0MUiOSNZv39ycvfqi5v9/Lw
+++NAnRE1PEP7228vPnLH39/J3LKXqU1q+9v6T8fApg7Yeij8wpsI2bPvbzh1JCHVo7cpkMCVi+4
0cujzBp//PXyB5fnfvl7SDmgDfbF8+X5y48hbP4vufTyuwpbuavH6Pbyj8xxNm+bvPzcdpDKCWgo
V7mP8fHy639+zAmFNKgdvu3LQ9b0/uj4oEy8zD6Wgr14VJOe7A/AtZuyvtam4ZzRULrka0symbsk
34+5CDbVqLyVucwCx2Ry1ojj3hHwdwvbRa7j3P3CjajCgTpFJKtGV3ZO9pcKe/uum0S7y4JiPBMc
vo4rhtx5vkD6gJjsnarLVgMCKysdvmXmaO7nCNa+i7kgkRujX1CY5meP0uUW1M9Inf2Yq4/s2KJN
w0K+IsterdvcxhzpsPYAM/rWjt1NI617BCvIPsc42xAP8FrSsQcEP8MbmdUnX8FZMHflWH8ORgIP
g6nut8oCYQCc6jkDWWH0WLMSTNf7HBhk1Mzu3vQlZlrERbgvD5RWd4C/drGvgYmHQYDtzMK5iGG0
wVbi9SYsYNR+thvoJbBnZQ8MgeOShFVdEMmq8gaERv05hp5X38cONuwK9Bom6zvgo3dWUr53jtxi
rwDuOsXftMYpGnUUHp7dbTT5SMlcU1UQjBKMizmMsAJC9Sb0WUPDDolg7sbQW1GW3nVuVx/H/rY3
iwcIHQPIcc/b0Iz075QuP4PZi6Aj1F+JPXkyupoIclzF67gY4b5Eb3myI5aJSGVvkSX2zsZqSI/K
636vysI/hQ3ahJi9kSgG49Bb31zymgkZeI6Qbz1gSc9XVRxcG+hTThAFJmhssALNa6ItoHj5SbyO
+zLemHVebLDPC27PN0n1tXTCEQxwkeyA0YYrWIQZLj5BOoOp1X4Boa/yFM7gFJZr0dbc7BtybUxC
NAws+Yc2mL+hcUxvFPbko9N4p1yP2AelxjuF8CyG3WIAVzgppx+ZdQCCEk5dnjFfHaR2zKspjQ+0
nl5ApCQY0gS6zgCqAvakcTs7GV5plQSH1qreqG71hhnO/2HvPJYjV7Ys+yttPcczaGHW1YPQgWAE
RZJJMiewlNCAwwGH+vpeAPPefHWtyuoHegILQUYmA+r4OXuvXR9jz+zvU3ejK0q+SmMsLxTAwmr0
5K5nvIkgvWGiWHosCGvW7rTACHOhO8Ab6TMLmumYMiYCjQkQB8ogOqaAyoTaAKnBxZXuS2+CYckn
0DgFEhd9l6lSO89LBGk6Vva5dCtxRxQYd6ISxOSU07KN0HfPdBJRRSXvXkYaUjFb6Q7rsrzr6A8B
SCQuqfTlVjgx6vTBfxsNUYT+t7xWkqC6YxbJbDs75k0BPdoumRanXCeG0UD90TsGl/4kGWFPwWVw
nTY4on0NMAuBlSx0+CC2m2xBXek3xQCXZcV2NtJXa0RcmlaY0rOahROhhzo6harYFk1x0LSipftB
XpNXDwNtrGo61kI9OCZ8woXjF9DnOiuFS0hvoZWmBTDzqmYF6Zu3wmQsnOs2pb3rOtuo5sJc6F8X
DZiA5ZoB6FnWdXT0i/lXxSgZM/y7VotfahjtUBmzhp00hoTmItcqZ8LIHegj6A6Bd4ydSbxk8h1C
zmGsSJ6i5K53SRp414TkTPTPaYNNFzmnI5lJ0/e7Q+fkY1AzHW6d5JrZcpxOEobWMesIAIjM4Uea
1tMjV0CEML1SGwkyNEzzDI/X0OdbOZfuWWM1R9KdcSlZu0Pmqy9GTwFm6eZnWyujQ4mvhUhMBbxi
1oLT1ENYU9mwi4lq+NSN1o/IudY4zjPmOFoP/5A6IsMmCg4gqbEWAprdGbLk1F7OosFqhnMzGvde
LFnEBT0OTQ+gtDUhy6RQvjbLBpRGYtOaqzov7LzAPkLOuWsDkV8/NibXxs4KfkVNQoHFEGKvBwOj
P3yGfJjXJHcklU93TppBJXL3HiNAmoNNxbI1V5cW4fyFBeW4M33mF2UckdFqVSnNda5USzVpHh0Z
nwNJZ8VMS/QI+KA3XYwNHwe1O8GVkmlzXlGXY/XVNjIDyzCwgMFPzN1nOJLuoUCERWtrCYSAuwTr
LkbmytVamzIaQ8FwsnX1darm5OxFPZ9VbjXCPPbcV8w9r+59kYq9UGa89dsg3epeV1xSKyexPkkP
bhq334ey/27q4zbNKXYqHbC+HKEqVO70sybCe3Kt45RPLr1QHz+vJu5QOR97KtgHg/TjjLXMRiHd
3JjKQl0j57fUBEyTpdXr3GXXJGKoEQ9ldmSWo3G4YfQoVU14GnNnlFdyem4X1GKRdM6ecfM7zUa4
cUmAdsckum2cTaY5gbxU+TGQ5rHqTK5RRHwdAj7TWtgzjZJgae8pU4eDUDoeUM/NtmVueIcWJqD2
hPkoOKjKug9mP0BZ6xW01Ak/88RwIy6mpWII/P1QLmssv4AqXGDE19T4kLSXDjpkbXb+fU4FGBea
fJSW+E5ULQed3efXMW/f8iZLjxPNl0Ot+oND12xPnUy6fY0wTk6CaNKcODCbVUhNCu4Aq+DiMUzf
F1y0dwC35sMg+7BPRnM/0amH66sI5gm4uVj9E9xt9HNL/BjhFfSVBIbz6X1xDD/1DJB2WV6R6VxV
ANNpeR1qGwGb3x3ugPzO5z7Of4AjEVvLcO0N5wQDnsL6VhSBebQHyTWWXtfJkHMEcw/7LAO1M32Z
6ewoUu5bSKF9J6KzBlAGVdT4TXMC69IsJusxCGK4eDRn5GwybBuDeuOh+7vRCtDv8qLZGirKHhqb
NWw0mfdGUI+Y/lWdPTzq6Thvcsarp9jJeqCihg6XiQCxE84t+WBFT720yk+iiPGPxuYDGoXqE9r4
/ODjXtwZ6l2qSDw7WaauY5K+c7o1z52vKOsdOKVB9Mvss/ItVX1z0YUGKHJ5ijKu3HWk54RWDzo9
AW67a2DkDOMA1CstLr7o9hLzZ9843lsJHHsRAdIlIQ0JGPp47y+JVsbUsSagleREWXYyMcDvPGOY
ISAhBnUyuzwXwA62Ex90DLTiMDXJF2cEb575/aNwE7ivMSzlUZTP4Doh0vcGcrTiFyQJMIIKCI1d
6r9ymC6I+O+a4RsNifaaZ9i0OrzvQVIFYVYq4ErKMvdZOp51oyW0VOrYNzTVXzKGWQMKmGOJqIfZ
FmXn1GB4J8+SIQmLlyqO0pMlXC7tlCmQtBAhm99TX+2dqbdQ4cWQ0tKIBW7UfTGt+uaaZX1zDNqF
UdmNZwdIIeE9hzHFrETuywGAoPvQZw4ub8s9M7Q9Yf9+cuyFx5tJnTuIAd+kBtkV40ZOI2cB0lvJ
0dJ1zPoNNexQvUkTTpVJ8xJVZXAqhfnN63TrHGTWdbRoI1hk4rmDkkd9Un1YMG/aWG3CIt637wDO
/8RaR0PU84Z9ns3QNICPklHpnjtS6g9wbRUSfxdiRmxzw40m4nK6EehrDTYtSjbMUTLa4ObOSI3F
Eu04Gz3CcF6KzD6YFR0RjREYQpNp76a2tdWHVp1mwERnpDznOSnMXeEXyKq4UgzSPVi0quBQ6uIs
c4J83Gj6nDSGg00ey1tpImVOxjI4VL4EfNWm4pNRlPvWpaVco245gnXNNgyqQE+gd7wPaI9vzAZE
p8fgzdBbkg38EemH29P46JMnHxqBjqy6dYKfhh31596iM9xaBFsCQjrGQyZ2JqvsrbBTqgWf26he
2tretNUV7s90KFUDfpXl8mVmwYrcNWJI4KRfiO+G0+AHXwAB9FeJAT3JEujtmEUK5VMnuXpJceHR
URGs7ljRypOOWNsamwrOSYhwmoUf5DMEuY48WgBYEGGiOHfHc5RL3J8tpuUBECn0rocsa7ybbNwt
4pPxRSc3NZPaqzEylfFIM5ia6KBZ4/eJWvEOilyxNNfu/AzgPklf9ZEdA1TOfo1qJyKiIdK+uMOP
yKvcVyP7LqYy2gfOON0tobLnBThnImHmpp4nV6A96dawK7BhY3uN4JQ/9cOzgBtLcaa0a5L5+a0E
77+llX/MEZw8kr9Ke6hI3Wtf3ByftVzso5r2yxgGd9l2jxEVzK+pkN5NS8kUhBtOjw4yawpANSwE
7YXeieSGZBHcRMumtePuIL3Z21A2BrdAf2TsdVdO+gloQH6S8/wski67Y0QxPUl7hrkE2bRXGeMn
x35r2tl/XDe07U5Zbv4UtcXwTid905ZeuqV2xwwUT89zlI1X7gf9k93rYWImXwbaxHStwUS1Cao0
Twva66yiknWBJneogfhareqxtnJjq3lqoDUMYI8xHZjqAu2zLwb/TMUg6MpF8sGcyQA8BGgX93Zl
TXvP1StYk2V2ZyXtvsv9+VLRKN6npg63lKBh8C894xyHcXPjgDMn9vYxRzcyMKRsstG/wzs6hkGM
eBuI+M+0ARtsjbO9b0Q1hg4L1jpNAQ0lDbbaMjZ2KjHjg+HTVjQAi8TiU+WQrIZaCtMS/BD8H6SO
HoA0Rxszdajfo4TUay2K71K/esgTKz0lDBjogJInaYk3hu9cRewqPYxZVsJ7JDQRimcHRNzNDmYR
qX2lMoJWJ4ZBhvMNLaoGUgwi12ikIXoDeVk3mhyCrRj5YgTki0foJHsX4c1zzxkfZn2rcBHoPXl2
/nsVxT81zJsPhWUhlazEGTEVGKvIGigZK0GYZ1nupsFSMPVNJseNG58JxR23smziozcTP+EI6DVk
O1CeTCO912SZ8afMnp1DB1/n2A1Uh03qv83tfC1UjezdGuRl9FLBUKQiToBIENCG6T7RjG+TrVP/
TsUQgjZeKI0+CeZu+WjOSpLBmY73UUQQzGSYu6mESFxxFTpWA4S9HrQc6qHkdWo1g4tk0e7hnCfb
yM8ohTIyC6BFFvdOTKzZr2YhmQb1gK7PLd5rDX/oCPvlnb662EYcYoPtnllYu1y9MfwNidUgGbDk
AVz1c2lkkOYoKZwyPSq3A97OdfSMBYbuwDHv+vSEx/65ShKxiwJwYYM3UHt0RLUQj6POWQ5/ogvI
tYSeWHo/fWUi3mwiZ2c607PtlvZZdYQD6C1iBRMRcllV7NGuY93hoxNQCN6Q2nTOJtXcmHHt/MO1
UeHWDMdZPcIhIzekOdZaB8OnR/iOGaQjTQVybSExLJBTPrAqysmwxUJCFPhYQnmnXwFxkKyYXZ4a
X5to3xpg93B6nOxOBMdCAD2JgvokAOkgNEgUiCenPxbRfOorQaawQPSekyzqx0w/xdG1a/vXoJ/x
j2xyOv1OlFoPmmH0IcnJJ/A4+5XGY470f9xIXWWpAdAev5O4nNK3JC2uIvKC3D/bONfadD/3XnAV
Wi7vjJocc9RUJQNNhqgNWcSVZabkJSfLqUsO51jKgzW+ZTX0tswLm440Fs9udtJtGm71HkTJIAMk
TTlF8Py+HqC7dRYOeTcykVzSkqGWQF8HmrdbAhkAZPmbPEveQIHRqaXHzyIVPY+YWMqNPhGpJCwK
HfB5NHmX2DkYRot2XGsBbFc0v0wn6E5akJqbrq4AREvyyQCodCGoyR/0w/WjbzXtBqP0sB8YshV5
/ZUxmXucYou2loa1hioIFmZibVJXv5DEXRHwoqKnhubSNDKvVbgXLlrfJVB2uqcmT6AM5DFyCKXZ
n7rqq2faRYgMtt905QThKRHOSS3r+iV9ou9S6zRh74VKhmvBoRWO5zajjd5QOZbea6IFPu1FUR0b
ndyJRszkXEWjd+BqeGFnjfgaJGsTvbHu+8oIsd8VG6aqA7UsInGJjQwO8Wxvk6S17mxUOedyKB8C
rwNIWGV0flopb55Hzel2IwEXFO9jlAf3RPcctJTeWpoR4zi23TMVFLjXykIsk7RnyzeznY2Xn+Fn
vI87GRxnncguqhy/qb2dVjbyprz52WBStnSkvNAwi3Jnq5pcRp8vbhATy393obpHxjP4+C7kChfa
kwvtKx++qsEE7piBP2ot2nvJ3o4CeLQN5VtcG9+SoiuYclQ/gN5WRwLMYdzVP6u8Te6Q2PkHz8l+
DM7S6jLj4pRhuXf8oSaazwgOth99M83qPsrWvi2N7MlkTtaCGLxTHNVEEblnowJyPgbMXwgWa7dx
J7RL62QUslgLt3MMSZXe9E/mvCyySsqXaAbDovU0i3wto7EgxqvVfaGHsc0oRF694Tx1EtKr0Rlb
w8nYOz5UOJGUzR4DfxjM1lfpZfoh1ZM8HIXbIeQ39mbaq3NTZYoFOpcS6sjHKvpleLJ+1G2HuBXC
r/aVyLKjG3NmesEINJHrRsBqQwTYRmIyaRBJko5RDO9dIVNyiaZHUQGilI0AqKVpUA9rJoRrWkKL
DIsgcr5j6oG0oBk05fZ3IrnqnZ137OXBOdXe0G9cZyRrlaTl0PG1bwVGYh1P64GWI/eDfvKBTPPn
gYAnpKUiRqKMbEl0ZerfB1NysjwkXXRo453dRNbRY9iSJ24Yl0DGh8moz5Ddi2NG2+/Q2+9kb/lE
2xBmZKRDevbsW02TBUhSPmow7AwQs4MZcASYLSdyIV8tLxpCjH31Ucy6u60ZP422y0DfagQqEsF1
3+6Cy7oBQvtD0Fuj95c2B5oXKfRMOIi+sO8SaX2jptS/F9J+JFs6uSVT4x+MJL16PaDMJu3B+OUw
Hong4nxWC8q3jQrWmu6Jfkv6mgX1bR7USEiDc83EMh7r4ucOOSsFU5GFJpFxTd4WIWFn8lyNzqNV
eePRbLhozXnDeG/LLSOJ+w1hyuP3jnJNSf81KiTF+WDlxzG3yf4NtJE6wHrJvOpUqvYrWKL8WdAS
OjIuQ+HRW5CxlXymqJrOI5zqfK4KEGcR7ZXOOvcBwGeM4HtYeyzTyBTmigTlt89pmE4+BvsmmjZJ
Zyah1LmLEgHH2pBcBSBROUuBGRcGLMawAWgAsdI5LEL2fTXG/mObQEDXRqHDfA++eAjXtrobYxwf
8R5g3VJbcJ2nBsLbZZxiZ0Og2xGGnbrkYBFoNAzGQVqsaeZavwazwX3QE8cSYuZmyrVsQ2sM1GGQ
H9s6YKmDv5x9HD3dyMRwD1mgAPk3nOXgr+jQJFV0LfXxpI92EBbU0ue+wGXuiha9k1nckr7QTmN8
4P/BulzLniaYauhtpuQWYBlMgE4dzNgojiVzSkZQY3uehc1SWbtmdUu8p25nO9LUxLmruuEAqtTY
LYRL7CA9LU33reBceYCuKikVknOFguq+FNqtnGR/JqS2JZUrBn0gkuI6cF4m1giWrCQ0oBkjQAho
4ZL8lnQk8rSFk97lkWD39J15lNWK8tKz7Xrh93tWk54mik3dEV/OveOWTpSKeiMe6ji7t0yavrPd
7wot64GjMcQqOS73sRD6SeQK7CNdHtlI9xOJKuSGSPNTDdKW2FTER33OZKhPjW8VOdwPqUc8dN3Y
7z6Nli1WIP5L+Dv2VVNan/X+1PU/O9HZz42ldw9+1j2TW5EhBoKsnVtx8dkpkp+16/Y/axKeXGci
o0yih3U0lsLpPN31C2+vNcf86pv2cWV4cxus0CCa2T536yRUlqQ7ribvluRoSqK4LslfUbvYgDuq
MUqPUvO5TYOnpJw5iHRW51NtiS0G6QnJYmndugVkH2Wdc98LAKMJIIKaVt59s2wmneTjvCWTAtaf
SX9At19mVONwzz/jkwuWNS5YjaF4mIQ1ntpR/CoFpDQ/8xqXRT+CInsaHwYyE24SND/jhidi60hy
YP12cehz7nzMDLTvk2xr6hUZhDFQQ5bWzrlpZYoJAG/bLKj7JVrajKIWHVwNQ6FjUWcO2gKky78Y
pJzgTtaO2DaTgykRuXG5/+IZs0NFXnfntB7iXZfKfD+buYuDKmlPNl6nT3k5/xIc3+TtVM92oKxT
wzp6k3Muz3qv3w8jl5/MI8dYnwf8j2leX0leQthi+4rR6hxdSimYsszpHYbG/GYad7FkuF13sA8J
kXrsiFO6H9xahnnPUYdjqL0QS6Ffe7tqb2ZbnPWm/mQ5Gu1nnDlnX0oKGjirpKlh6Qxi62Wcgiea
/V3Y+8nOxiIAjDOOPqER/mwvLEs9b/ILCebFo0l41qa2gnTnWSkdMrp5xBjWNP9MDLrjknXBjJY1
luhPJZjxg8o687EeV1Ows2tU4d6NxMLdlK5fDa4ZO/JAzX2x3EW0gtatC2z2NqFtGhhgOcVc0xdU
3VOs1fpjkISte8RsVXwnlr4Cyqm3D23/UHdFAT7b1lh45sYbwkQM3Ibs8ILNwyvrxX64RsL2360M
zC2VuXU0aP9QHXpMlxa8ZRurr9WYIV10hR2WRvuFFYF+MSX3hCC19jp2cG+AttmhJ2evcHHKiz55
GEbrufap9WwjoUOybHwGVCA31GPG/fsBG8SjAdjWhRESAr9DRbQkHPcTIWldg9+odUCFRvHAUcsm
7lhva/MwnAqljn2fE7EZONlThDDO1Zu9x3VxW1r9fHFpYJwmNx5oyZBurWELFIEVf5Ypbde4bCNi
jOoKB2NDA9rOqy9FRCECrCN9LCtlHlumo5+ZbSPTe6Sz59r5PQGb1qaEcArU/3OpltUzdAHZnzRs
Q1c71l+g65W/aqvhFuiRBajo9PWtzqdGvnVjKvSYDxRDfhdN+wlK1K6GrFzPfUr9xBK9zoV+1en1
A2lXnzoEynyvVfqaNLR3Gh+/GNltB9uYLFa0pExShPZlLyAwF2RtocpkDhVwEc6c6EGW7lc/JiUw
cftPphbfywTBrcqJnohc8tXziH+GrIZHZ/L9C3P6mknwkNEnKSJCuAH/AE/tH8lZeB7wHby5ksZn
nqePBm5DBiWmu+GcxOURwf1XB7c13R9EUeZutM9relPrJiPP4WbHtn6FxrSLdxrzoLfCbuTFLTjg
jbzS3zrZk/FRJv7FGpD3qTbxjoXWl1eREt4oHEe9JBzcNHvzz4ipsiPtQ5ZUc+ydIVcaMDkD8W1i
RDSlhn6XZKAPhB84oWnBMe5qF31ny6jeKq3vPlKhl5YWDtWA02w9ouzRVAzj0zS59UXrop8j7aCn
NMpImagQKgRrv6pCY1qJxGJ2Q/vKlW1J0sIvz9PGcWdZKDuByhhbCHfq2HSL6yDNrBdnHpJtavZW
2Ea99dKAt/146grud9DipoMsiFfRa2ThRTWW54nYeGAp8ZdJWelLIZ4C2J6fezOKnwZrQHORZY/B
kGj3gA+OIome6epMZPUFCfK8gASWKko+G+ssQo0i7IEsB/g+n5NivusCx6Odkk/POdR6DZPZRRaI
MFjmWJfBwxIVB7J5myNGWJgLRIg3sz9KSc8hQM0GWEAFh1yxhHYQYVeLvHx2SGBsy8HHX1JUN2fC
B1lZTHInpOb7HrDggekuikqnrQFVlr9oNRDQZuooGEBZn6nIOSUoNjZjyYA/mrSFoouSV+/G+aAC
1rLU1tPVpeAnyGXoqe804xQYdnffzyx5RR6bnydmD53y1RP/sV+TlMFuRh6yV3kynCpkaBvZ5dEd
su9uz1STAWsk3fscRbFP5FavoksfU/CWrfrF7qRBGLekkaSKYBqiEbkVG9YDK137gWWlwvLjXErN
GffdSJCB/To5Zf7cxJp8pn6LN7pWJEdHUB8NFWvsYe7mmzPSKOsm71VZunpBYssS1yunR0Y7xm2O
6h2BDeCba+EwgZy+SLczrutG64mZmfBA0r/gNcZkJwlv/+in84V9VYSo9Ywnwk5JTM4hY0fWJSpH
rmkGyxrXs55n41MXaOar8b1o1c0fA8KZNDO+hyjyOroBmWWOV+NvIyBGyXa4L/35DgdsFIQgbzIb
eiw+kooIA+YbBqGGCWEQbSPblWhAAMjMXdmCBe6I1HxQdvE1C9BejpmwXtFJJYjsPnU9K5LMNeJD
bfXymrTVvWf32j0LBkRASU+PZ87kxYi1sBXseaApr+5sqBMkcBCKXv/OysI4YxyzLrTs4tM4GuUh
GPHMyGKu9uT99DROctsdWaom3t6Mo2ZX453DbSY/J3TFtwy7vxa2mbzM6sHtkpKEGGfYz6362Yvu
aRKGvxvterhCqgj72nKAx8UvcdDo5AZ19saZtHnHfcI/Dqbdfxgu/z/R9H8gmlrg+TD4/vdE00+1
6pL/tfua191/wpr+/sXfWNPA/RfAy4XVFlgOhFKfz/wNNjV0+1+6a/twWwIbktti1WeI2iX/8b9t
519gHwB1Bgs6xAPt8jfY1Db/ZTNQYYwP4oZakd/6v//nP1FJ2n88/3dKCQi1f+Ch9IDPwNRpGK4R
gG8wFsftvxmqA72tuojO5wV8OyLCJGKA7zPE5e7ZMp7Lz22ckETVtm++A2Ub6H6Yje3bXGoPxRR5
xIsgpMsGubF71zuY/cxAkf4UkigbdV88PGC/pGCZ8dKLMIJFsplZ8DGCmHeajdSwTuJ9YmQMCwKG
hVxTN6Iun1pXvVkzIBcKau7k1S0ZafE1/gOD8Hqjg/o4W5KZrKuibWEE77r0PgVB/ZLN843y6rsv
iEwqbHXAcXsBwRb60XgKcqiruaE2ZeJdyU9noW3mT3WXfrMgsm3nUyUYKjV6+5Q7cM5oMXjIRxIC
g0DDUa4DKx2dO6PfiDZNd8hqq01PGFJSwC2G6pbWB8zyy3n7oHCIb0jtO/ejL3dR/WtI+GHaHWSP
2fYLAQjAm6kVPLCTFXdHrvkejsb2kTD3mjEIY8AgNr+TIb0njLaBi2o+NQVQHdf51A06YkXRkQ+v
gp0vtS+d0z+LpvqK7LAnRaCdsjOTANg3FqCbvJ732ihfgFGCnxhwuxogriGKbF0SmlTskpbM1NwY
P+tZf2WdqgjFKK/O4urM+RZaOHFoB/sH8pPqLZDsCiljgsLs7GbiqaNB7c/IGw2V382ZM1Lz4wrW
zPRrMyWLVAdj7OznP+riIY8dakL1yVbxweUzuFkLnBNpiibbJInIAj0QI9pAA6bdohzIduqM32SZ
AzDXqk1TFOkhmJ8InxXud310r4NYxjF8CZOoKZDG6oTIDazWNz9PL5ogKEyo6BnR7wMufLh9TIMH
IrAJk8R5PDbe2bCXmR5EcAl1f5cUyYuyYPAnsrvmwsTf4PWsDGxC5VErsEzMD72HgcRp8R+yM6mb
oYlMmfFaFqO1c6GHbxiEEuDXIItEsGePdHeq4uS0yc3qofLRdnOh8FRvpc9cLUEpWOmfbVxMxA6z
hGbpB9Lc+JxX1fepv+pBdTVLhB85TevGZhZC3CnFC16Orv5UD+7TXPoEM9sIJ8UQSlwMrVuqrRVH
Dyj9bmZ187Q4Za7vPM1eTTh3fXJYmG8cxil7naxdq85ZDQ1Uhp2V0439a9My6Cchgj8R8wJhFjnN
d2Zf01uweO0NUh/8jhwnOqe5j15qpjNIPlJJhBu7yCSvuWNBZsz2e2MhFuqSnrmwl0CCx4vIZOyx
4LZ7ihl8IjizfjQ9gtiKuN0AXXLkdNUBCLIeWqk5hxR+88ejP68tzf+63IBIQ/O/bBRJgh+P2uXR
cjGmnem//X4z03KOnpK8e2X/eazNgmmVojPy8d6/fRx11cYW5KsLk8jnceiMEwfmx7Nc8jXtjTSb
djSJuo05Ri57p2TGVjk0YHHd9qGv0u+ezi0fTVYjT8RBH0zKlFMJs9Ejvu/EGsBAllK7rNQCbN4x
ZOaPR4MlHgh/JEnw75fWn8gkfPwx9Wha//Xz6fIT649N3Et2jP3KjVa7dWj6qQgFuFLE17S+UpNW
w/qavryx/si6QQ3jnGP9+OeVPz+Vejm/hfax4uJmhOtvfnxSt37e+kKfEgoXYHvyJUe309efWgVL
CsKe/TyUGvPQoxjy7CuaTq8wWy43vvU+1C8R9RqOyZRiu/aaB6NlxDegSUEF3B8VGqsL1MBnMMjy
qszEPLlGdcNtXoeqw7YlRZWes5ZkB3NjJvH8dUz6J9SaAasHlmOaOFgl0QZjk91muup349Q/4+Gv
4cABEog8UoTNGYaZ9Ex04nH9gsYWKDeiZ00ICJsZxusCskiXdFh8kNtSlPtTG4XR/CaRCStHe58t
n5hbjbinccw6XEI0E0y9DsXcfm1awzthSmtPzLi/2SOtA7IWYLO1vf+S0oYvXRJbOoake6H55Vnz
4/dmUj+rRLVPBE3WD+YCUfHxJGqdep4rRcJiXT0oJm7EqHf1qzvme1AxT2WWIAtpXblHhkSwgae/
MWmb8a40fpgH3HBbQ+2SH0qM8mYmj5KjiwDaYN7UU9OGRoWScqpUs4viDgN7uuE0Fmjo4jI+22OT
HF0zutjLKZYB7AsT2TbVaX3ukyRh9cEZr5ZenlaLxbqZ0+i+772B4VhUhmOqYyQgcGuY976trI1A
98Ep0nJGeh7FNQ1+dwyWcGPfwp6iUryTY4AM0xzrcN1EggM6o5v4+8X1+SR0E/H2dCQ4isBuZrUi
XDcdF+BehByhMnQZNodjSwdE06qzsEUTxnnShPLvR+trf556s/isofrY6x6fYVWVCAmZKICgVXA0
qBVOBqBghtv03dd30a5nrJhJYy4ZVJIxYLQb5gfpmSixJlw3jmH5MyEWPIcRKYjxdV7p5dKySlUT
OlQF1OzVmRURna5lkxpgIv48NZKh3Eax129L3+1ZiGqqDT8eJkYgw/U5Ttx+D3L5ux3PbcHfm20y
vk+OSL4GnB3kMRYTtrQByESXeE1YTzgHg6x3tut+RUjPxTFZdjFMCPfYuMwAl72eZJgHalMQefSX
Q2jdy6sJ54/lZ32tmPKfrLDrfVCOZVgPxu/NeiD8ebo+mhs1kdkwwkFZ9rtW97836fJ0fU2QQ024
iXRxX7vNy3os2IQB/T4MDOqGYhPjy4+q1tl7HnIzHXf44u6J9Ig4oRjF+fqNzstXtm46z8r3ih4E
Z+5fr63fdwy+6uiM3SnSdBn+2Wio+//t6frG+trsvjd11tEmGySaieU7XQ+39VFeSqQFpOkCheZ4
+7P5cwz+ORC9wmb8ICE44trlLyqQ21b1fPCXy926KWKT/YIZttisz9GtoBlOm59D29Xhx777OEf1
mlbF+jCtOi5t+bT7s+Pg3C9Wr8UM9Y99aCkIUxBeTuu+6ddz9uPM/XjsZOK7lyGzWXfMn1207rZ/
vOZVZMw0RYUyfjmF17PVTfF4uOu+W5+v75hkSuL6xc5e6H+dvLStis36vM08zjv4pEhKqULSCt/B
Zj1l1lMpsczf59ef14zYOOKatI8jSnE6WriBVbV1vJYWEFIGTCYal4PlvY8fWF6r4w7Bg8MwAdVL
G+pa0obe34/+8Rp5fLQHqd03tg9jhnsjhl5UcPFmTGZ5CdIZOsJy4SByL1wfVUGCKiOQX9ZdaCwX
lD97tLSRvXzsUZFW7qnNtI9TcD0la0wb+j6ODa6UTu7TLerjkzQgH37swhmqbZN97ElSDyAdzFn0
4fdzWxSRRlsk+/U0/TfrnbAg2mRoUNYdXTWumzNO5GxdN5HPPR9/A57IXOWsQJazMgCOCH1hffjn
eeu7ZKEVOoUnUheuOOseXjaocepQX18se5LR8Kcd9L8vz05A/bE+XR+tm/W6vb6GdnETVU1A3/yv
yyWzE2Z065Xz4yGf/44Hi0EQTOpDsNxkyuVS4055XZ789U8YrXH5w9b3sO7O+/UnRoP66LQ+XN+i
Dvv9u+vTmK4fQA5X+9YLkSTfEEKSorX8Sb3Bn7Q++rP5r16rUKxwAi+/8rEpl69mffiPHx9Zq+zx
ivxaXy/W38ODfAH4lR6Z3P71a//V7/7jtTyZIbe2Fofj3/8wU7OvkJsGQtT5v9RM7t0WGhvDFDQ9
y+2oMjh9bBzWH5u+5ev+8xquS042U8eJJ03vOA7F/2PvPJYb17Zs+ysvbh834E2jOgQ9KS+lTAch
KZXw3uPra+zNc4+y8t1XFa9fHQRIgqADgb3XmnNMKop9vjNs8VvIp4UzNsGVfIp8srzzj93Im789
h8i9jZWQwSM+PLqBZ8LhXKybvPZld5dth2oq+cX5NkD0pTv5uFzY4v1eHh1gTKg5B4pi4lZctSOX
/0pTISZ0Ed4YNCAzcNuyaPaDlnZHMrraYxy5DAuKYreI/6gmFsR+8ezKSDjrdKUGdvChFGMDJeGs
XctRQmTzZsIgJ9aRlm4g/gHoAYItok9CDUNxgtMRCeVxUJxnBUkrJ5ni2P29kDddeeaVdyZernG6
SOK1DL26LORpW65WHQ1fxprdnUl24nY0+p+5WTUb3jf/G7FwxGVB3jTlFSEpnlyH1svMBI90Qs48
UAILvrbgKD+LvEt+ILkIE83eDXm2o9o+VXsaGaCOxCghFpdG14NoirinOYZibKFwYWCqJ66BapKl
fj+RnxhR3WWsIEYpBMC3R7mGKIYuMweiOIECq361RgSqfW1xIhYLuaZZw9rEdE/GHafeSWwq1xrb
9ElwW/a9ODnH4tSejjqHoCbO2PL2aGYUlVAkm52llntwQPXREcOpXLeIew6DF/KNybtXxGBxEaeb
y5pqhcdIWY05LZBNIj6nS8P4KNdqPtg2WfqrBNmtviHXQVxn5QeXC7uP+jWkqn5ViUFFXqh8bgQ5
iOOYy6t+HQHidREKr5OWaRxdj21EBXC3ZGOobpA3lXxB4W1tldNWHjielhdkqKH3Rm3OatDpXJDN
ADRjuBzICcuFrZoam1ztxYW60NV5h7h2D2apOI5iECbX+I24LnzfqQ6Rsu4bbOk0HMrj9yKnx75b
WjLl/r7fEkdQFxah37VgByrTarZCJST3NoghhVz7XoRiXNhp7TN5au5G7iiT1y65ak/A1Qg+SH2j
Gax9ZzIZwxwZ9nu0qTjsGYPLRS0PNSvC2ZghMEkVfmD5gFIaTA66+j0QP4082lwvJ21B3rYKk9Wo
M3p+XOMdGdqJ0MqZwYA4+OQipkZItl4R/qLYh1aMMie71pFJFHV8kCppjwSno4rpkMm+UE3L2wAL
x31KClrQpOMxSbrxiIwVPhxiXYxs8t44jnlzVvFZFDUCUY+4uzBgIW/+X/chglY8BABolwa9KMlh
y8frPmjMFZmtjGsoFA3xyksxGi75GPudrTwM7pIcY5LrtpFOF8slwXbnFOj1qyXHY6guZECr7nKr
5fezWjh7U7RFqvqhQvJ+SqbycQH+s29jwCCdYb/q2hydR3gpTbmot32vlWeaElXgXjHcTq76WUVG
pNXwTB3+EGG0GTH1bGLN9DPXuPWo5v5wY1gT6VAV0OSc+2SqRRUGje+gOscxpVA5JcRzN8Fyh6o0
3uNi6E7VOJwHrNT7sRajhdHaQiydcK8pV73D9GNuk3pvO1HoK+hIcWq2xsFss2u8yMqGlmWBf4Yj
2q7t/tD1/d4DduWHaBmvQ2c5Y3hRKAXPz6PhSdUyEb7OiKVZmcqtbpGr0enjDZUtWoaCIiLX+rT+
ao0cU1rdVmjJ5CA3JyOZJhpYmRpTTKXNPg46bNOIdY9F6OC+CwLsRZCzrskUpfDJbHybY6/NQKkA
li33IFLCfYEoFN3vDaez8dHoyUSdEW/6muOJwA913IX0OG/wB/mIQkUZBBublagohgjZm42wP+tu
ofpD1Q9rqMoJzUOMqorrXhkFkcdODd0tojZjwsyhVHhnVcpj5hGJ6joxOYgUUnOj/7TI+TZoVG4o
te76bMFv27MIaCHhEMB/EAw/S9yM5az57jLi+AqMR6vIJ4QUcYK0ZX6aVD3a1HDPCM0E5FaBIdwk
ff9WmhPWxkLL/IbK+pyoH3ZLEbcYMKEHtI8XlQq/t18m+AqG3UMZI7DcM0YdLZpKJThL7mtbw/RS
R902aI2K4tik3hEjAjSvyNaLWujkk5KUSJC46af1tBq6EImPh3CKIrg/1SBULAV1mqL3a8cifrhU
saymebmcwznsVzZDf3qD+XioFn328UGtljH+OWQIqpCGMoQ9Q/T6UjUi1nqGfb6qFcS/RtWqdfLy
yjDQ0vQ1L1xZhoJRXYuuJ6XCrxQ7CN6BWa6BDSLcduuvDk4zWqyoW6VMMFfkzdMTbbnYo3VbTZ0K
bXrKd7HRdXvShXcByP61UeKLCvArIqD21jiTR79o3ZtAzQHz2um5dru9mlX5AeTTR0V/zy81wAGy
JfW/3bv/oXunGxBy/7vu3fXX8P5f4wj/espffTtNozlHYIljA/w1bVK0vvt2AuH9r0adTgKhS86g
aUJ2VR0XZnArGoP/8Q/D4iHY/zxu6sjIIRX/0Zj7bxt1lvkH+la1RSeQ4D7PIINQd0S78PdGHaLG
CTBFZVwJrWsy4EdzGnRcIdO0VRj1IAYULAZJrq6q6B3/KyzJNLLOTY3DZNGbpwAcEHNdJPFoyoWX
uNmYkK+UptyiCGHozPQWMTjgBkWb3rVo2JK4TsZD32ooOeniqG15GJSF2ZlWQOZwnpocjZCXMIjw
NPTAbWntNKqqadheDbMNAtSiKN2Qol7AaWbEvhxbIyLhMOkejH6qz41lProG0/a6DzoaJmqIdnAQ
16XhQCCNetQqC5gnNPMf0IceLaP/0eBrfDa8EeLadO3ByT14PXGoxjBidCWS8eia9Q3BSrRlrCbb
IEH6RBETboIA/WI8OhrGFfOIdCi/pfK6ciivUTYmZrq363zFKPdOAYbI1K9ZM/Z6Rpa/TbTl5FnZ
vgzC6rUs21vw2FcLU8T1ONCI0IvxiGUdanYDnoGcSPRTr3hK+hWHRLshVrllbq7deyEOGfkM4Ofh
CsYxdUu3QINHzvfajrh8OG3Ca082J91kGPwgvbWWuNp1JamEBvTNGDZFpmOnAXrYAkSAfNtAQfKj
rq2YZxbbxSiCrWf+JCsq9ls4UVlk2CQqe8F1XFKdPC1za92MKuS1Ir0xa8w8oJemtemNv5x2fJ2s
vN5jBNuEQHBhWo3ruJ9wWRMbT9Y2bDDqMCh6A3NrpSoVdq5VKJRSPERImCPUBz4tVzzjakeGdbct
2nSDWRN3d49fPXZCfDydGq2TBd/WoGi3FQTPK2MmmgCM5RV6K3WlOCnekNCz/IHx1m1IV/oqS4dm
Lb4bpBjKY0eXOtNA9gs1fTYO/A/cud+FZYHJB5FLdluhjAissjs7Dy4+x33Yone1+19WMwRXtVZ+
0J5AD60Ww1ZHEbJCmz8ykVOfQ7P1KCALrmEanBbVKw8VgsGVEuI9Hwbj2kB6I71s2NEQcYxAlXG4
x6GzjxsrlQOrzMEljm8C/yD0eKglxUwae/jk2ePgezX0FK9T8V/lRONGcPqjVs83gTbhMOVXHOMe
xUisoz0B+7y2ayPbq0Z2sEdLXQWAvm551+TY6fznx8wCOEi/FLXbcxkn7dktywI3yKORRf1r3ZP0
FhZPKm22NXFdZIjFU7teptM0jOGp0ZTqQCyEsx3jwPVnfNw/bHqxKwvY2btixFfaCLwjUyEqVBrn
EDcY9uDlDqlJqm8TY4QMFtLH3Dh/1sUFNYcEvq5KjDyOgx86I4nn2s3dc2TqNAg4XRFXkhsNs7VF
eSWX5KpT3f6r7qvy7KjBeXHLYUuV32JuGUQnopUbf9Yj4pKgD1/FiqvuoqB81bEtnsI6njYjEV6+
1cIHpRlJeuMMonQBunsTeGnLWDMODnFlZldGBmalx+3kA6UZ1lYHdYcOrr4mDaXf1DbG56ApnI0y
gD5GLKHtGtLi10k+hr4TBD+6zkwe+1zkuWLVGPSY4Upuu0d0y8CkWprLyKNng29Cn2dKlsinyiQ/
R5llXxZZklwVVnBArcnfjZ9cEX0CYLrdjWdMX8zzrIc0pOGaJx0C83k49YCPLaurjrVqv81KRRJo
mJ8495d+YgZMMjRPWUPuER0cFoZY9FE7MmX++7ZcK7DYM5GCDvDX41gMmGOJ2/Lx75uXLeWdTuOx
J/nQb6vyocmy5207aZg/xOxL7Eze/8cee0QaRyMlHPtdNhR7UUHzFlG8j8QM/bIqu47ytlyTG8nF
93NS2YSUD7toLv7qYsqNvp/zvfn3A1SPzVVAL9KfHVDxWJ/+ftk/34Ei35fc4PJyci+/rV7erXyV
y6rhJSf+7tnu+83/9uG+39ifr/Tb7T8+p3zO1ASlD4sIJ634kr73I1+6bYaH2YLV/OdLXT7g90f/
Y9d/bv7np5Mv82/f2eWZv+1evg8oZ1CGvt9hVQ060/ysZDSs8E3L/cuFadctPJs/vnn50Pdnqzzz
UGXY4zkFvuLbBOAjnnDZCksSfZQBPbORru20w7fe6MImBJrGL4GH+G7EJKCeqrtc0cqjM1PaSCrM
FaS2kx6/kvd+P9QBbNvZgXL843550xJPlnv4fvSylzZs2NdvewwixDcVFbCpZso5qptEFSW0waUo
KleVmrLH5Tb6SI76InbXv91ZBOlwSMvnyybyAfm8IJq17aSON0EKt+zUK6BOw9zD5lbMC6f+KF1n
rnci8IHWpKicyrXGpBJm9EZLeSxL1np+RPRzTaNZWJ7+9Ret5Kmg0q91DC98v+Wp8RbCz1J+M8bA
xQFGjt+2w5fTfnEmh49ZzG+ZUtGEI1WF3qxYzLIAKhY2xbp/e/N7O/k0fo0KFxyiIUyUiCOr09S2
zsFEVBSr00cRedBeZd/HW5Avm8b4GuT2Q0la3Dq2mWPJhoLsL3Si3ipv4nTzTTDm+3ncGQxxjm7W
20eVedXRcxAGBPBf0BqE41EuWrHmlgTjrPKcNopZhnwxkDQ8B2K/ZGrImwC6td3gYrSd7OgkF3Cf
PD+cuZqXgwYKnytwcWozu1wxdHNpgVCWkwtnIQBtDJxLp3QSlTq56GPlV6VRiwfnXoLSJ916Z0/2
bTNiI5iNRfdnZQJXShnKzgJlD5x2pVAkPMBudajUK1gNe7sksXZhsNmBBVvXCKKPjtMaRwVdLzzU
BKKGqJoiEckZQRN4Zg/1q1bZcAKJrWjE95ZM97lmzgcyqzJ9Y2BQotjSBf4Y2cFBNcCfLNrRUyLt
qJlA18aKsTGaEtmLAkPDDkQVcLThbENh3cte8aQPMLU0Wr4F85ZjToIuVyzlrzXPjoTpzLoaKmM4
yt+AI7tmitzDxWMAAH9PfP+OWIzk0Bzq7F62x2T73ZHl7SAz9vTjxp18D7OoTqaORX9E9j7lbVS2
DA0Y5sluly5+EasO3HxPCXvx49gQhU5qqd+NLrkWzpE7+0ZuXo9KoWGH/bvPhduAqoaqz8M+gYwA
NYTupVjIA1Cu/XHf3MGnj6aQerA4G3pOmTBm3GKzobPw3Q787TalMNxHGGDA0IqTixS3XD6O+LJl
v1B+ZK8awcguQMDl4SQ/njzg8mXmr3n5HcTR5gYHM3LUgyrqyPIDy7XvhbyvSympjK7xEogKdJTQ
ApNtPkXWot2/76SEPlCRaeu1/NDyEJJr3wv5HcibXCsZribmXvbz8BVVx5DMg8vi++ZMX2AMw8wv
ZvW2i0ecw7Kxd1k1oCitBtcyhbYdwLOo/SfyqBaLP25C9t/myNx2oGboLoh+wvdiFp0FeTMETrbj
sDi6ozFhxh31r06dsQMbRFjIBbbvajMF/F5tXUMUMKGUI7Sv4tTcSH2D/P5kv1yuyfu+b3ZZcWz1
RkO1RuW/t+ztkIpAg8UAAzE6eEh6W19NFQiaRLY0QoswuZlrnvxAAPyZOmnkTKpCIUdeA8XnUM/W
OjkH/LOa6UhY1TbBGDyo+o0bwA9FGmQf4xk73DJTGZNE3slIzmGcPGJljTdhW2UbrTEbpJuCzpq6
4QLJhRM6rrK9/BSXv4ICm4K8J3yzbbeWlPgepkMTzspeHh1409ItvchH2eK//NJCnvF9MDg4R4/m
QzEB4GoERBlfRoNe6J2YU+PoNYV1csRCYTKo1F3qWyUl/k5e1bwxhgTjF6HnHRFMuvtYjbZD1P8A
GKBsgQ3Dgc+MgJyACImerllnuj4T9NExOWFrh27ZVnd1ikrfXByF/zlJHCiwSbCo+54kIDXz0TvA
j4WCuWkx9O0jFf5FhTU/0YkOKICRpOJkAR8SAmUgGirytiba0B7izDUGsIBKP5BEtOK177mMeVUx
wMZq1xwd3ZAUgx8G3bxCH66zHBWO03p4OBsEpk3zOGIiZNorkqLZu1lyd4YuZC1fZ1xA+9XqWXDM
QpwS2IsjX+vQYdkEVOctMLdGXOdldzPSSoWsIe18aXPK++SjSwLbsQE/EPWca5YlfAqCLNgmcDVO
rfmxkDJx1PEgnYAqOTG7mwqaHXE9POEfFVCqIoDLiCUdtwQCD/GFFG4C3jHVzyV22oa6wAYiK5re
X1HLTqN6eNHacN64I27okIrv4NrAHTy0r+IkKReXVnirfqGGbCFeD/7Sqg9uUMd7um/Elx/xNHeX
tX6mRRsQznO0zd4+kFXtuFOySSJIHgXnEnhyQJMuG/DvPaT2O/ycHrjAaNGTCNZAIty9GrTj5bNF
gM59FV3aCnY/X59YAItjQZFlnfWcZublucR8ESrdwmR70fwFJN3KsdMfhBRlmzlF5Gw48XyVdAWE
2Mrx3Y6unfx28lmcd82YjPlFKT16PagPvrUEFwXC951SW6C0My10NdrJ+3VxlpVr3wu5mS3VC/LO
b4VCGhfRrtL4AcUL/badXFV1O91Ytv3r8lx5X56Mh7hQU7oan6ma49TNsno9lh0sgdlU1kAaHrAO
LcItnt7PNHL2yXifNJ6yMfSCtCZHlNAAY0k2KW0cHCbeBzyiHwsm2A39TXfdT4NNF2BQOOQQq092
9Rz2xS53tQ0lC3PTRGQANQUV/doYgLM1EwygrPnEdLlAdPfeyjyA1I4mdhUMNZCmth+xOFKTVFRo
R+OwKPeLHn1qyW7CQfHWCrkl9Mjghh5Sc0XXSPMLAtDenSY+L1NpP5GiF+wpMfVbcFPDW6pATeTx
0cjGja2NGWazJniotf6J/Jzp3YxazG554FzXYdVeF6BsZcnlPdIxH+ukHIfAw4XS3zp0MB02oh7z
jg1em/r0vfVSaNCLXR2S0ClIxF2u5V751jjUY8u88jAT35BUyjBLvFznKq+44/OHsWr0o2UGQr9Z
9YA/GNeLkNd48pbXWoNcUhRWT1PNW36MFRZ48SHwACh+SSjPuWpr7ZbZD38Ixuu3rk24QDsXgI7U
Jrhzllg7kcSC7Eu8W2jfQCft9CUXOlVn6rSdlvXRi4XRUb6rfoaZEiW2jr8uw0Kauphc5bcT0uuI
0TTeDuGs4Zmbw8suZ8fcD5OFqa1Iun05wxRI2258zWmryGdGOGk3XWvgKYTi+tAP05u8X81iUuDD
YLrR4SNdLXY3wr7gm9Gi8trN1PqJymB5aKcm32rQg94t+iXis5s1h1PctPZhGNX+MU6Xe7nDsbJy
8LZuB3Gisq/BKEeXH9ByiyddjVqmhWm2abGeHaGJTJcfUG1PuPbGt8UGE5likNjrRDM+LXp2lntd
IofUFHGI9YEd3MjDTn6XZq1+Uo3W7011jk+RC/lXvv0C31lH2sWPuLQJkSZnYa4rAped0rtLQgqs
2EzoHvcmxuFIf57cpd4yUQ6PIciVu3BSpssWfVgcLFtJXpTYTLYmyUxHokLTu1axtFWo5uVnPJl0
luL5pY8Lb0NzfWH8RnVUK+29Z3CgyVfKMbpOZha9MtoCkRhCkNe8oL2dO5fSptgPXcNNMirDa4am
cKM4Vg6JpIhumwY+p9wixDsfqkPw2noODOgqH09MDLQbysS5L1+FhBy/BQH2Fs4wBrpA50Lv5vWN
GkRgk8Wr2FhH8s5y38A60f6qtARqHXVo4taHyxb9AA9kQS7ttpaxTjKzg/cWq9dW0NJQEN/axDnA
S9z3rCTCCV0umDjQJNdwOq3LLrxhbyN9wjbOBmrVt2QWNPFV10Fk4hIRXLZyxlWVzM7H0GO09Wxo
/qnbLRyCGhhZpEWf2V9vqCSpajJH48owR1DTvNY6bUbtg7rm5f3UKgkAihJdB0oTnOO469e1YWYf
KN3lhwZsASGcS9t1NTTqGYshAMgl098H81lu0M4w1QCEmNedNldns81tUso79brs+XmGgTI1vpWf
DMkpRY6deu+EUcW1bUFKvhTD/eIqqLM1u/7ZZh4gwd58x3et+FnMPmqOT+I6VERVRHz/UMi9vezN
ix4qt7R+BAop73SzBIFVMa85mDyOdTd4d/mx5KapQfYzANb63irNYV+mQQZorLTuS5uGhtykwEdC
IkzzbjpjsgbjgLBcM8dTCnJxow9V/axm9a3clH/PY6823Q9KK+m24y9xrBc3uhlLz2TkU7QfAB1W
pvjEBpPaFcQy5U6bZ33P4EnZLbaRPDghJemCUf7PnKNS9QblLVHMAqN2prThdeRMJtEUQL+Jw9Gf
ITldy6/H1t0fg9rEhKB19XYKwYTocdHcTK2i+rpZiZHRs9wS1J+56gdNu5vIDdqPc5duugEOXF/3
D6MDdU5uNofZpjS9+U1JwFEMfWddjWoYQZpV6ZEFTvSy9OmV/Cx4ol/UoTeenAgm7VK43ZGATvVG
c3AZxJRtPrXhSn5BNTO5FWmZzR0Y6vQQR8O867BJPcQDWiO5SYD+2aVd9QZbZ4IL4WED1ZXyHJga
PKy47V60XDvJTanUvcdYYAFpjeUJ1GS+EwKJgw19485ewAlGlWF+9nmz0b1GeU17I1iPXdmeC4vm
t5Wk8ZpBZPeRu3dzn1v8/8gbGTxHuTFyVT9WtRkJJVP/TO7dldxX1Km/lCRMHukvOLt26qd9v3Dp
dsIel57YxxB7+2kOtBdAUXjj7Gg6JUsR3uRtqVJF5P3IhbzZh55y7aocTJo4NcmniefLLYzwkiL+
v73x/6E3Dohc5Jj/v52tQlEN87P9x//5Kjpgjoef//GPv570V3fcdf5perZhkECg2jqN9r8srZ72
T0u1aXp7Kv1L+Me/WVp18RD3m5rt8A5Ee/tfnXL7n5x1HRJ16WvLPf7/dMot2Md0wsuMJIFCvFUL
v63uGJ4FQdd0LPIS/7C0xpjXkkxro6PZP0E98g5zQGrXTKSy/zKbTQvKwdThWM7OqnYaBqsqjVqX
E+fWTOOfNniape6UvRWRI4SBkZYVLe4x9m7ndsipNcLQ7zsoe4p3nCszP7tQtVY5GiU/C09c6awf
5Jy52mdojM7DVFvoUCbXn/CU3o+otvCumfSNkRbdWtggvInksrzOuq1dJ8mqaWbAIQvB5Eabaavs
ZSyr+jBORMwM+nki+0VMiHbamDx7s6evmd7P64y0QBrJJrGdavauiFwSEFzhTqks69wm2Q93DpcT
SGFY2Tqnw/3Ycd0GWhq+jPZR6clAm4FJ3Op54c+kDp8dBxBe0I0rZ8RdnxhGugonkvuyXj93amsQ
3+kG1wAnVovAcgBPpnASwyjzkuYZMbe5KiciTSAfqjsDMuOqR9p8iGJrs5BO5OL3upYLkNQHtybS
IuVkTc/J9zJ93M6Up/dp7tFuUxJjkycGoVIFfl8zVu5NWCqkmRe7tqmWnUVoe9U0VJPhJdYE8Gw8
2yo3ThWihvKKCl0TcZuVCuamAI6VmvMXZ6+DilZpk7XK1nGB59oArs0J1lGGmQg75nQL98JZMUoC
k1R2fj0oht8mwJVS6CpTYnjHZd0GcbhpCCLbVFX7mNMhTZWpwGw8wpOjW76NOPGSKlISjeTduFyA
msJ4QkVBXGyZxRvIQvukzIlv7haA75QvcivJn+MI/kEW0bIlW2pSnBc1AOM6tuadMpIfAJENx0IZ
GLdYswZcle5bYEUjoEnF1/usOhF2EG/qEhlIHif9Ea3E5Nt2RU1pVhj5UOlCJqivi95YdxOUEqfv
8nOB6OCy4KNZc5Q9DHF2Tqt2lbUNXd2wugn14jUI2nU5Bblv6fWyUlwwXWNQ7YnAjPduTMalAVB3
Veh9eVsCJ1o5requLb1bt2CGJoROV6Gq3TtEa+jR0t24+HA1AJlXKTyeNjS0jd5jKe2U8bF25vA6
r/HGpakF+Kkk7qLo1naRnPPKbu/ntprXkZeHG4QKDB4OSDGSL9uNoLhoH2ZUItYOmNMrxTDc1I12
i2fUW5XFNCM966MVLXjP720c7+p0HYLdOBY53Jg2TDYTUhBKn9onOON8rTAYVVMruCqnDFKmBxFY
6bF+eugTF/O8hPQz/NKEWILveThUeVL6XL1BSHU97YyERLjZts7QjOHHkd0FiLcEn0YqQpT7o0fl
e4hJ5tM/rSZ9RFmkbD214NkMEjH1us/J4CIiKQMB5HMPbhItK7OmfJFo5BAWYSO8z7fqmGy9AknC
VDKkK1NlpZUU+MPZcbATUPPRkQiO+IDzLQhc3zZzfvdUuYnspV1X8/g0lAUz+QYPstLyEe248V19
XNu6gaRCGz+Qw/3Q4Tavcur3aCXpKZulGBBO2Jmnur2mEXFt5HdTnR2jSuXYNgtCq2zyf0oAF5H7
0RBuAgNj+2Xnuu6P+s9CyXF6o4247brihoSsEUdH/TIjh91k7hATg5KW29jEVxqU4NGHFqBk1Ccb
q4hEKyz7VYfjA/ywGrbGOq9prtRLsMbnj2S8n04MTMkgMaKPbDI7vrz0o8nqQ1jR5Ne78VdDBsRa
TcvPLqs6v2oCWP6UW8liDdeGYcGWrsEGLnGx6z3K20We3IZlMK2SSCOuO3jAMPcLRQjPMgmwJPgG
TxlhrcQ5kvhX32beY+Qi84ms5dkz4f5WWbCeG31fc7zNwE7sqn2Ks/qNnO7bNgNFGtpKuLcVykxY
SD3Rs39DXhUfq0QkNSNwNAbM0zAWuFQBDxFlxXgCUmlGi0qY97Fb0ECisOmb6mfxFY3hbRZl1I9n
9druLP7IE7KU3L2C23uIcj3yAdbvksjSCZpi3qFXKtxkNVKJdoKOEmRvWRbEvhPOP6tYFTKYV+Bt
BJgNxkuIOZ48wvh5UrVrynTIvl4qdUw3dRPq69acIz+P1W4FPwG8rt0+x2VyCvoApmm4JKtareKV
0S4PzGh+EaVZB23iG0FwZ4HMAB0A1k//VS5R6Xej5+6rLilvvDZ0Nna2HAmfc6ANv+iZnZxLh+gh
/useZWoQqB6cGNW7drvO9W09Hm6UudgMzC4WF+JWkSQNU9WWE2APfRt0DqzNdwTeV4NGcVQLJgBV
lf2kNO2DPnJlDZLuC3H8yW0S5dpwlC18mpvQAhNMNGBVcOZOYis4YQPYj+TOrlEBBttsUMHIkzCT
8P+o0pw2L3CyVfwrbq13s3enVRSbTzVNWD8t203uDfqhzQc4Ti+Jat7PYW1e9ZHI5J6FfyB+4NTj
kvWKs7+G98x1o8sIZfSWJ9iIOoOHedPO9o03uu+MmX/YNOMCw/xyuQKB5k43I1xxM2feoc+v9Wgo
zNjmBsgV1lubOUZL1ifDiPLQJ89OnPCbNVzVihq29Ozor3kwEEsDvwvt80xfiwuHY6VnrNLTISaR
fNWJc/jYz09UNzSaCH4X5j/5qy4HJRq5FkPgsPmJ55zpXVaDVUL9u5+IGmS0dLI8oGsg9b4o0h08
HNDAIAYsYLb60gbWvZqSlRVW5mc93QW1gbvEJrmSSYW5ihlFkbYWnXqHbudiO+eKLMaV1fhadDMv
BHN0IZSRzODUlWhffc6ltAJ7hTjN0KIN8AlOPL0D3Dr/0L3sprOMK7UpPvTOegvbHxMBPXqs7QpH
31gmh2zvPgY4tiPracgIw+khmBU2fG9aGhzo25TxB0TyK5odx2Rs3unM0E+abr3MvMfKe0U//ade
2wRuUozvtKMrUoCt6lmbXYIdOMTUWgH2ruw5GreVukS7QTUGnCQxKY+F+1H0v7qIoIuyJRYmH+mH
UJz8nILjnH4aPTXslBKFFjovLfzONrR+2o6ur6fA+Yqza6T5ylW3UG0pkwlqguW9Yg4O1obKNxal
nPsgLo+WQFuBf5+zzkEE77zFRXVCFIT2uu+uwsrSN9S8XJ9vqfQdT7+J8Du3DP04YH19+Fi8bLvY
y53ThB/h0D3ZiQIFgXGlWhvH4qdphAS6cVjHbb7FXnEzUWrkMxGB6HAhTZAOaq0CawnenAKsXYm2
cf6iVOntsvS0SMg0cPflMK+1elMEbbyaxuWE6uQBqRnpRWDtKKhQSss5tUy5+tjPzQG51iEdk8nv
puclb8DLo1XduxMEXcfR93AOTd6yBcUXbK/mAVRjdl34derxqzITAERjM751VR/n5ugHkfacNYq3
C0Da1p75OaXDrjP1Ny/trpJQ+aCUcm9paCoKzfaDEaV7uFjrzDCJgc8o05akI6cPekoJx7CtR60p
Kp/MOZJI2iu9TbRdl/HzD3YDFawgO4MTnRkX8zbO2pVtcB3Mq2TckGkQr5KWhFqmJtglxUVGqE+k
VgT3G3ZkuWq5yErNiaaQVJbgQcNwIx+Rt+O6jtZuT0S2vO/7AZ3vXqXKhfLkeyGf8n3TIe4n0PB+
/HH/by8vN5Zv7I9t0jQ5GTq9Aty5nYZFlRfiCtv+tcp5Hwf790vVlrZ3jTFisB4QdtA/gL2vtnLH
cqF5anP8vinXbNFl/L6vh5aKLsG3iD7ZeL37jvNSuOTFVsRh/r7p5T7zqDJOZZpMM0wCRSRfZIGg
hzmAcBA4x7TzvqEjckOrQZsw2Q04L/uRNPXQ/+P53zchQs5+3zkRRmlhvP9+hFpuuqv5hij2IyAR
rfyIMjayPsQm8j5nmFJ/JHcUtDMpZ+3c3hFZXqPIEs23SHpH5WqP94w4ewgnu3qMzspVa1JaPS0W
zRP4lU/4PGyfQWkACGZ1dBN/eiV674Fy1w003dEfToxcwlX7RBRB4FfPyzMjUmTO5ScRKeTo+Iyk
j/GjhueMtoZ7tpVdYiPmWPHnWcVfyY13HQC6fialqHLuskf3ltCK1acBwbXcNvOZFkbuZ2uNqN1q
XY3b/ov/L3MV+kZ66edvDSGAJ3AdCtradwh+RFqr+c7e5dqRzFpWu8+CIDnKleCngNUMbwSF4ciL
uLSsjQ+STEqfIvXOeOZUsir+k6vz2m1ca6L0ExFgENMto6hgSZZlt31DODVzznz6+dhnBj8wwDlu
R4nc3KFq1aq1JjxbLAStrPC1fsFveyRBdjZPJNy/c0e4b2pKHGnn3KcwIL3sdjQ24l8BN9rVjPGp
iOxrfjGu1AqxkMv8fvBEuqgiktn4gtABop9e9QxBqM1PfFRPZYz6AM5ksvxnRXKOTmljQbzhzEcJ
Lq1gdb8oyK7a4GGXFo1zQN5DXd8vcO6hcL83cQG3FkzceqtsswP7aI/grLBXsACrCOsGdCw51e3d
C+qfu5f5ORUfwue1g8wfOiuKQ7ZyzO/FBxt0fk2Q5Krs/F7em1tsUyf30GgiNYv2qFQR5FqY/Xya
3h/dvCxQkSIbpUPcjA8YgQ4g5odetBO6aDLZw2Fq3MHbSZyavsdPSAX71l3+7C61+01iGp3Mc4/b
+Z/SsIUPGBcnKoDq7W225Qsdyqe+teYDqtbkLopDeojoqH1tUPjaG84VEgnftnb19rFKHcTRr+GP
EYwWrTj73Xv4YgR0ufnaNTlrgfZTfvEvPge/7ZsW5F/JA65T+CNQGX5DZZqpCn3cpW/BIvxiAJS9
SWfeR4wQ1IH2Ks35Fa/lG4j7lVOxwmIhEFwsiEhGneQjfP82H8YVujVkYeTDkRMKwgiujJOhOaNe
AZFQAqFnj2Y8y98NFtYNkVs9mt/soxdsT8wcxfmoni7R8x/sASQHryNQdwvTvsrKKxoj99psVwkW
zBZUDgPzJXu2KeD70vNCL8EjPKlPv8rzM3pVgo0+tNt+1b1F41F6QeCWd5fs4fGS4jXjQOun5YOm
BTu5oQ+Zv7eKg/o3RxloDm7wppuNJEfCb3QrL4vbn+pL1VjrPntMFBOOCTuOvx4TfCG4e7Q1j0Li
BdWjB0z6kFbn/30XQMOLkB5x6a5ayuehYgV4jZI6WDVaETK9TvPgddNL4ze/6O8wl+1+n6g2bQSz
Xb92+A7Ysvm688FZwHrs9ZvJ9n1OT7MHv4U+Pit5wm7j0t97FHOS5WKcqcbYyWuyn4PGjr3fXdDu
G4UmMSfpHd39b6b8ZrZv2jk5qqUvTvv2nfntHu3hFzAfzm9a2/DsK+yCGr6zoAtyRlzMQWZ4tpg8
aIw1Fg+TWXYUUjs6bIPZ/Qa0dVnTI8MU0rTKS13SHBzoYBywMY/iQf0WCmu2s2C91TSK7geNlbyf
myB5wiDKApG0q/NsRR+AJPQOvkHKsXIv+0jc7EDDWXIgz6luBEyMHAr8hjUWN29qLP0LG4PMFc9r
EMdHr9IoFTrF00dVX+Xb8LfEnXe5tIJH6yLdlLGtFejoM2rQEJrP7il5XlZrYPU6U/sh/0B7F6VX
Il2grGZ0Ex98koaEWrJZyLXmz+uJKrq5+xx/1M4p+3ODdffsmNbHio61bfxNxEuqWF/UHzVqJo7w
pDZe9oCJ9tYMDl2ijgD/T8UsXLdAonorvmBwiFlo7RS/ld8KNrGV8jX9lmqwyu4wuWxhiZtYDVKh
DpZVLo0mB5XZ9Ij/DLfJp6GS0VmPjV0hmGm1X7iprMhB2zJ0DMPDtZfXZ6ZvKs3je3WWeESdnf7B
37VUfdTMwLwOrMLIrrATWE+skcTFU1fZw2d5SA5H6g47JSjGzyl4jeRhCTr3Fr9f+Gvlzjz66Td1
CK+2E+OufHFYcgTCzjzmTsTmMEVB9dGyD6t8yRjg0nRLOOi9+WshUoX/VDvAP2zQ9vbsgWqqz+KA
nOoenpf4ozgkS6t2hue0x6mwsGtcBIbXwh/D7bEnhHip/Axwmb98YLpSfUa3/I7P8uWZSxR/2zs3
vN30ma1nprsh3rPecGi36C3wkC5fn/o9amv//kdTev2KLOkYuV5Hm6eT0AXmgLM+Ydxlh7fyWj2q
Bypt8W4fThYjUZb4PNsoN86an39jrm4Zv+vugoVB46ceV5CtvolQYON2FTKQHEnYn6aCL9Pf9Ch+
ORnYRt4GWosx7Zi4Hru+MM853sIDDicuaiZ7plX6Y/zVOk+FGdJyRkH5sjrWCrZAjCMnKTeIsdAN
7Xyv2zEq0pf8C8GG7Tw3v3V062U7BJ/LMX9GPBbr+UtygCxrlZ4H20vtDnw8aI3vFL2V2iGFTf0p
jdweOlV4W4PkVx0wHIH1V+lPNbSmUXyNX0wc05kDT9kLifdX/yY+WKi/sYMFTXTA9PEjdRqbzZM9
o7Fi2Va/9OOEjWNkedFx+NQOdcAy+BN9hh/CUQmaY+QJCGdbhj16HLEHusaajnzcyq/yZ3TEox0J
R3jKuvtvY3LYnByoH21s56/X3sImlOGBiWOOTzyc7mHQI2fRRe1uDxFSHPebOi/bNG18auCCVR8N
HHjw21Cszps367sg/ywJ0djrcDb1Ot+gWEsb8LU+CuyFJA0CNnYj4dBafZTEcLsDH5HyWorrbsyP
O84vIYMh52jhaaTBlQa0Yq8Pd91A0u0eA/0mMdLUIvpxrqilgbo7poknPWe2bv/6dMoI+6Mj+rTz
nASkOS1UwavC7U1L8uiq7RQoftbw0V5iTCiu9V53/dADzXJCr7dgUljTs+JQ+q3c6Ya31nSJmi/M
3IrvRniBG2jPPwrZpKyYZ+FYIxYYlxhyUP+PrtJQo6RVuMJruuLfaDOXEYb5ROLJmiEQCvte/8wN
JscQ1CjM0y+9viAj4ooBtV6OK2CqWceTEE1OCqPWzt00y8tv+aVFskqDi+vJDYLr8Dqn8BzuzfFj
54AkxMwUth1pn3vlJXVW/BW/2Ns4TwikJdyJ2dpY/gNPrrhhhduaHuFK88g4fmeAsYBAlYV3YeeJ
rQk1jd/Gbh601mFcCA8hcwhBCajrkc3juds56nOjncDjS/WA7280ut/rEU+tNYRGhWCjI6n+2NnZ
5mXwUFjaHFeuxhpz+vKGI25nt/e13tfe7nf3K6AEYmu/kOkNwoj3+sI619+ogwdiZ40BiAkKnwvX
s1qgK1bxLKlMYRvBakBiJPqBSrIWBNqagaCRdl7YK+AreQm7GCt+sgRbu0PJJ96RJwwdHGRlTFgo
ZSCzWuX5MO8uQCprfm4TT3gO06dotilWfOh/UPIydk/zCJvHGn8EyflvPNj7oLEPKFxzzSiNk6sH
jHZ+EUg8jl0a1HdCF+BHEatkmvdKBg75c56ly/JHejVD8MFjPS/oiXEvjfWym/ZqdFINImLtvBxE
FGTQYDhV2XU+0ncVb0+sbw5FfozFX2GHKIGLJfpHItKO5W6kC9nFAD6xMotzev1Dy8Dw1F6XRzW5
kCTF6nls3CaDWOkAqoiPLtkLPT4x1qIRpAWKdla6+yK8hvM73pJQz9hccqjfH71oERG+9SDMhOCx
VXW2/LxeZoQkPN308sYlwFj8aLgQoK7HwoeIlKsXgEb9MHAKiIQYKcZodnMOt9FjKlWP/C5gf3OJ
DktjGVOgIpxGA+cVy1b63HAMJwmjRRPNoP1Y79vipsU4Lu2V8CVPvZLdoLJLZ6boho0Eu5ncWH0J
wPHVmpuH6hH5v1y5DtKFcIbzkUY2Nrvp1/jFL7oDkm2ddPFM3W92aMACSVUvcURpS/CwP25CW6xd
1ASGC0XaaPRTnb0N42A84LwyO2TtXi+OKHEVqTMPf8kTJvbZO1jIDiYrcnr0kCqWotoT+vqLU6YQ
g/w880LTXYRTSYsuzG7dKSP/sk2/vXlBiaCk6bKgrc9Rv+v4OQ3Q2ZA8TTrU6Ymevi0I4xxRHSo9
yy1qvDw+AUeXJnnrKYO9D2MJAYHnIoscaIyJ0NgapGFiRP6jpbinmPngAaxfRIOJRZdKlnEuN9m1
yPwFeeSYWjLlkiNcH30HG+fail4josljoTQIV2X62IFtfdUCqsDkO5xKsmr/yiHcHHdBn/+quhrF
r9Mu4iwniJ034UJ3+WWzEeFCp96keBzTlI7F3N8le3ydc+GBD2LhxeZeQ5zhrcWmKf4JBYvY3S6w
i6+CZH7hotlzIKkoUPrBQjiKCJjY69b8NgvO+MLxwPlk9RfWjXFQKGF7F4kfB3EDHu4Rd/T3Yg9+
ZWMK/hR9Zp/96aMOKuuj/lH289v3SiaGhLrd/9Q7dnALT2jy/YSNaTnzEN50YhqmKK4QvE17JZfd
J+filtaWAMYOMkt69ync08iZ7xqD9Kk442XW3PR7U7G3FY4x/fSC7ZbgoGDUPIyg/Rrf2EtLp7mh
8kKJHcSw9buR1IhqElVkolQ+lpfinB24Iau/41APeOC3k7cdvKDuX6ngsd2Q6WWH8lLW++l5/hla
HEA3AwV4dvtEs1TACGZ14xbdx8ysrNGPQh0X3MNwZ/SwmZndNqCgEnw1Wf0uSIxTRj33GjvNdN4O
kvnO2uKdyNz95sE2Vt0GnwWXcX0NvubsWafyzuJlReYetXLwAvb0mT0IYUkggj1KMBTBAwnbiW2W
Lb+JW/9gxRU7RB966BT0kG2JrN38FR/SjeXOu8AVGq89Ihc/qG0Xv8mtuOnHyteRdLK087/ricZL
+i2668lEC4DEkSC/rvd03w6XMn1fdfoiPG4Kl3RersDA56kCQiAs3gqmw0MhoDLf0j/k5DqMXUvd
y78ATMJX5obFt147w402JVY0t4IAMp3QVjlfmVo95pyW9EZ4qdn9uyI6yPEp3kUMeOK6317ASiDf
gzwlXtm4IhEtg4NxIx633wBHCfrFogtYTUU/R8uG8JPUgu4IttnkQ3vHrpJVQ1O1LFjZmaBJNV9+
9dGLXPmBxzpJ+6i4VekY75WPd5WvVwFpBmooSnbBtiEp/iJs+8abY28Fyw33PjoHoIXQ2iuODlrn
4ovgQX0ihF/VU3+NcLx9nqBFenIQtrFFNLtTrlW4F981sA/tinNP98sECkKfe5Bt3KPYsgZbxpvL
yT7bUytb9QvGscI3/qCpYhcQF0YXr8vrSBFnZ4cgL40TnbTSe2u+VX86TS/xMXxrHxMHJkknsgR4
axhWfMPEz763+htmd1Jlf850lFk0L1qF5+BKOBJCOCUekLAivaa1ss/w73ivzFPF9Kr3wFxZcp+Q
WtZgF1uV9pKY8DFB7U/1+Gf65DzjbT4KXyUW6t/fMIHqKX6AN5Gz7eiS6yiq2tlHfn+pkLA+dTei
keEDTaShsmX52AO8FojZ7GFcADNiKmmDDnS/S2fFNmt2UvHVsMRf5eibz8Tmx8Ilw6Qu6gxgmPK7
/J56PEgxe4qelikYcFiRjxkV3fUEVUT2SCY4nss7sUDxIS/+i041jJna2CAgABggPezTWAWCg2xg
x2/a+rmXO915yXy+K8pHgTk0YxhPt8NZXMGa3fTUZR2Tu9AfdehOuys2s1DlUZ3TYcNYM3Go0R2L
V6O/zO0zT/0MF7zG223kVi9mSySQf1UcBA0YXBrVENKPhX4Slz8gdCU9j/opLD11/eI/EBkTCs72
z5OC4xQO2FP9wHVl7o7aFodqyXW0lH1d7V829634B7/JUTjyHgOIvx/+LS/M+m+wERMVzX03Bobu
tjRYgOuR42/4CJ2F+9BLNDZWZBiqffesh0cDb2GyK8UK38HpCOFLMA8iXrIlAEu02EI7YKDxQ2ke
YQ98bvdv/Rv/bIjbXn0zn5vyuQJxDlVbex+EPYnXE/MeH0gEACWb7O1tZPvBD48wjF3jQqZhlJ+I
hdA0YxslN+DM+ZkdlbcBviZrYzHH7OqEv4nX7lOPDqwEo5jplRf7IrnEWgUKz3CJyNcBdOWjmtoF
2aY1vwlPHEP4ibPDwDih8EMQVePbsS9AbXw5e0Jquh29eb8NyAdXRIeMDteYRDfdsmhORNhhCG4g
2/lvByzObLd3cvX6XpDVaOnT/MVojW+bpsAW7rNdxdvsY9MjLg3fsRP6JnUhLgbLZYNMPLYlfS+n
RxKL42+OfMR7srsTYiK7llATwixp/WJ3m/8UdLDyOxo2C0dMGbozikbpHVCDpfVE1J7j53BeFtAY
BO2D+A2n2flLoohtKzXQTCh5mR+Q2ltzAlcE6W9nfBOh6pOFHTPdtNIXkTJlhsX4pTNc4YlBThpM
INxoh6qdO5ynB54Fh6axiKs9Fpny1d/hkp0APBrQGgJQ453oPgcXxuZTpCttw2AkMCtiBI1n8BqR
K8LqcAlGJGUvpZcB1pRVWN3f3PSIqJAmBXLfHabJVUMwGMISmBEp/YqgSr+T+kY7BEyr6JAGf4Q7
mChbhp/FByAlLosHtPPH6TcCzvm741BsFp+KRIVGQIQpr8+IQkzJSJGyA0lS+L5MZ+WtvGQuZ9s7
wyambyFxFvm3AUKTOcBdgviFret78pFFAVsDV1M85i9eiW1FJWEXLU74abjksKdeNJJa26g8ozrh
nSkfZTa4j/g+oe6+zcDsNUSXirs/p9lFR0ejhIN1Z9eSGRlyi7uyH+/FK5VkdTk19vQaMwn5/To6
4drZf2WRbd7nIwsZsBom2JNxZoKDNBkcPhiktrLLgLB3oZ4C2EOivqUjcDcm1zSs1KSk5IvZq9q+
FYtPqY1iKPlr9sLvAuw0BBeIuuBfyeZneqNKccmdgYRIqxu4WFcY73zC302DQ4AOhRxSF/72OCT6
vJRZBhHgqIpPPZhraWJx/beHHbOEGwyXHMDaZ+2jND0t2tNGQeTcKbgKvwls/VwzVkNl6y/RPm/9
WVy2yZNsmQdbNqk15BcoEszKktqvy3PYjJou60ja5qKPiEsOR3t+JzDZRZj0eZAMuXqulVfmE0Vi
PoOn83QbANJmGxvut1cevCE7GeNRs6XML/wUX6pOpevPBU3kc1Ku6iHO9Am+pHitQp2nsF6xvOOf
ev5hUAdaZBaf99nSFYeB7knPS0s5MqzcEfdVE+6MPBFHUBAlJCSi/a/f4LgVes1Wz9HHK2chI854
7YQ9Y5SKDmKuhEFImqmObkBpAOwhL655ikCUH8xOXlObb5x79JZX4h/uGp8sVtcrsD9fcPkg6/0W
jqj8SAa3Zqfk5COllmoO3O02SVFQDxrwMbG5V7JBupeIHHmonPOMqsxFA2hIFi/I+PEq3ABPvR/x
C3GZWy0hc0hbo8018ojYFZhKocoOdxO6e+5QovwwaS3x0m9Mmcz3sdqLwt8dsP3ZiPYSGBrSMJkP
VDkgnM6kNWjp+sNc4UsgV1ndXvu/d+YdzD7gEnak1TDd8D+lPu6QntQK2sYuezUXyr0uMIJ6kmGs
kQOGn7fn4C/vy3pgWPl7KuPbA40w+XS5d3o8eYzcDpNecbkqFhE/4Vd4HJM/ozKfbLfN3cpYKWd2
3tFotw0B10jrE/e/1g4vx53zR1wvk2B7SDW0TaeE2WZtD5AcFKf6rXwjLt0pRKmU+h1nD1ESQItt
DM5ynj544/FOlUAgY/J4X26H/9buzgvSD6ipTzwecOGMrHm3u+toPhkQWQKWfKEcezUYqAqoorWj
CCw68N94iLzYtjASm4WKpdrQUKx70Y878h/D48GyQHgPfpHHzh1ymzRA1s6IWvwtkvcCe8PqrsWt
gSa51Q+ggRL9OuO2lG3J3Be1vYYewg1EhdKLhqZwCcAImHBnzvPmIaxnASqnu+hXvJ9z0an0K/cz
MZWIB/fIQPIY+F1z3QCUEGIK8LO8TamN+griTrjDXIXW+Zh+ERSBN8oocxX8Ho8BZTIewwqkoNPh
eI5hTCoP/iAWT5N5ol7H/OBRzuhuFX4j+bwTNfcYA+/kkAosdYqA5nHaVp9O2sdVcdnricIGyyKr
7X44Msn66/BMgTSiK5m1iATbyyZuMDPGbtwQtsDS8SmxGYDZHgaXSvwplj5XxzpWY5fIcR68LnVF
064LGtHKgA4oh+3EHG5j/46+qNlVVpUHxe4MpU2UPUNDW5SOJzdePaw6KgQACh/7ExhjmeTi+C6q
bzxjLnMMX1h7enfnS253Y3DV9NrvictDaa/jtIim0Mi8pcy1DWyEornF/kDyBMMRy95/w28VLghO
idgF2Wfz2M3BfyPMXir0eziVjE9WOuTCGdZ9pWu8zohzgoWgc+HySFiLjI/a+Sy4cqs62e119wqG
x2jgiVtle0lGJRjO2l2X6YN3GbCy28eFx6NjoKhaK7ELVyeH8MnAsgPxNepSWyJVujXXnUITtzMU
ETZhEwKNbXKwILFmqC0PTO6H++O5Mi1D6na7DZ9E4tr8am4h90TixGRMsFqCLrxdEve/EYJ0yEV2
rLnoKneYf2+5KfzIZHdoi8eK3x3EBybBCJSJcpltzPgKwTjxd6CcZGUWlQu5dGfT1xGlrmk4WqzJ
bGyf3dNuOvB+uEDPifaHxYjt9jcs1eJ5m6+CzSuPRrBg1lx+kD0wyUhwyYF3ZG3V9II+yW4+iTNi
+sIb4q48OZadsfO0cRtphRFQLFC+4saZSWihdFDhnJo5VgaJ6ncNjAp3G3DN2VGRMm31FbNGEDQU
5EYqjLCnHJpaw+U4Kjco/c0LOBtMDtM4SkIJNQqE6Kbnoc8y2NYPnV1I3cgOztn5tR0O1YDUpcOj
bhBnbUgqHJPCORyWp/CVERXlM8yuFOQeFaHYxawKmyMT/S6V/od9a3xt81q58SwBWkUKopQ9MRvq
AeohvQg5Vkj4cXoQLkFy2YFKYFLoXAWqLTr9BMaBfRhNRXZ/UvzmCUkVUEXTtENq5ONe3flFj1WE
y/Zc7Q5MQ+5ijHwSaIFAnQXauilJyQfpbpMGZvxEEzVM0Ehk8bg9zcmI8tOKNh+NNKimT+Ebxgrb
2O4XFXEan4znonLR1VEJb8w/enurOwcO4jaThgBmOfasCF5guUxXNsOzHpXoicpe1BzH+LiUjjri
5/KyVb2AEmIXzRCFFdoe2KtkICecDaEmY3SAMPYnMIJJmcavmz0Tk0fBlIXxDyRVJv7yxApUwfoI
snSLJVJGDw4jo8I/dCviTfirRkCQ2yGzxEF3E7742ogDXiqKXzRuoQ54apzkpchpfxCyZ5rDimW7
C36zqu3tS82hp7mFGBmjE0CkhywABjv2tu6xXW7fQUR4e71zWHm8MhUnzu2c49SuZGYjRf9l20C2
Mxs9SzlgJ4GgvKKvgO4VYJB6Y1lCTg+714aNvvPq8SDzUquL8EXXfzPhqYGEyo2l2yOtSLvC6sbp
88wNQXZgVQgo4DXY8ProDdBbYq30sbNFrMNRUffRtKftnYb3GLMnFLEpxORuPR53K6qIpCm2UN5C
Ii42ln+bEYu1vubvzBmWFFfGTrSO28Pml5jMbEbsHDwiLJbEPOChsfMUkFY0m/ORX2O77D4hhLBB
cd4JasCvD/5E3ky8nNsFnDWEh6QL29iQnFsDnjGxOb25NmEDb8a7cvYBlvElY0hwxmoRZ3LUKxUc
1QS234oMPFb+qohozIEzfjYlDjtactIZ1+IdfaL4sn9t8R4vRQiS+Wwhm5iwsJlc4CqDYxezP5ps
cQhYM+BpufL5DCeAkgyRGHevf7PJX8FGSdbJV7fjG+YJ8CfMotxWN5pB38H6C2BaACZzOLcgTCER
eWv3gmR4WH/iAdQhv2KZCAgBuv0/DRml6WcGc/taaMtNz0PVEEUu2WCbZu0OQ9vIsIRTIiRtelqN
PKVTqNdpsQdsUtLRKTAEBs8VE7/WdreknpWDhFnnwUQIEsFPSFTlrghoWPtIe9ooin6RDxk2gKHY
ZIE4xRS6BZpaEsyFXaFFOyNEnugQDSFqUpOMdHOJoLU9IlLEZAc4axEbOCxtdqkTTfCklSfSTbvH
pE20GYedTmMFitp2v1PcMX5pdgaJ1Cb580/5SF/Vn7aIPqeQQ6ZWOJ3jtfAHJFGJa6LIwNIH0jRW
WWbuZrp0Rxuh8v5pB/3781BDni/MjMu/b7WZghOpIt7//awosmU/g9yUW1tQKWMdhvMuuvVNwpAN
4+mfZ1K2aeT/+yD/sxL69+k/U5tBrnH528xB/meY9J+zjdL5qor2azctDeGG+Py/X0i19NtYtMH9
Z5f070M7Lpgu/O/rf5+NuDShioHB8KbwhAAzCk//PkXulU+Fqk79slyPwiYRL2TtQp82AtWlrrNG
Evj+Th/uoJttV29s/gVtk/UYKWyf/vvmf3+4/TXMTn7yv2/WWRiMLTlY34H1tDpMyH/v/O/DPwmm
/wSn/idApdLjbCJg784K3UpRITbklZx0aGr/3w/T9uX/971/P/33PXmI90qqJb6iT6dCzyWvHKMG
qktTu1NKIhdH2HxlzWsryp2VIpzv9NQ35Ag5TnFU8XzXYJmbpyE1NFfN9crHo/ExgcyskMXQKQbe
TkEGyvlvl4stmV/4hYZ/TkSA81NoYjPcqBRGVjhtKRBaqo8QCEaacksBooyC1q9Ub410aCMhNY+e
w6J3dDbp8PgbpPWzZTAwdpyudc+BPIqqPZSIvCnaQkqUP7Xz1k2IXbmD3dm6N2fjq+jurQogqLZS
+YLVuJCQrotJMXmR0aS+KtcUQgBJdq12W2TpiqVo5SMIBZY8hSjiEp7gtZ74aovwmkmDFikB+FyF
REmcp26y40ijL/kZHzerBrVC9yc818UQqCOmUJJCEa7F42weqBoa5FqmOu67fAKHqncuLeW0GM6M
dLR4mKH2TovwudPqpyySWjLy5mem6Z/3IwzCMxOJTorp+AhSrecQovdQt6kqxI6UkhUKVGXWvEZ9
AnnhehwNZ0LUyjZFxasnGCEFSq92USWviOQG8OkTbaJAm5I/V7qeBNIKBwlB58QAINRQ26dMNHyM
FYPWNtMO5PVVMckdyploU0S7lmZFZyzoaJs/6A8coGaOMP4VK1biP80S4kkxILqvD9XOz6v0ywQB
UqVM3c+KwOGVEzzGJQWYAbBKC6lHrWA7YrJOcNrSiJamoTwXjXyXt6yLVojAAEKE6kUHrQ7zyLzM
5sSqGQXdF+PpvRq4YgFHTacTjNPQz+qTyNmlD/GhRB6NwB6yZx1n73pPNCqqX2Zqqqdo4IArVBpN
6yR6kzQyQ3jMQyDIy3GIx9lBK6A8mvgzH0Wxhc6mVk4ubeG9VIVuhJ78mXawCf/tEyqZyrmU69s6
4fqeUOilBWU9Srr6p5EVwuJRwDcuQc4OEZvG8HM5im5TidCHZqLGCISouiYeOcdiLoMUh6dgqFU0
KOvqqArt5sCMZUTTf2gIeXnT1MBVYfHajaDfBinh3EuWxMkjI9kmEXlOoo+gOfpPWa8T8vT0tqW7
3U8jEM5FhYLwNvGIMCKftUn/uLuiK4MhEY+okKjBBJM2XZcCptJE8146vGd4bePp2GeIUnP+Lrsf
PdKn/dTS2EfbBx6jmYzu6nqIqpzofwk/VUWjnSObzt0YIXr4UjS6N+4k89TWzYl+mv5I38oxD6W/
ytLRQFMDnLGJUmuAkNSrOBKhwCOko8xydftCag7i+txrNM92XSsfSsgRtPkFBkZd/igvJEl1inx1
rnUHOqQGWwzVH7GoCr+oNCQ+c06CtntMbfkxIXOtjIPkr0r+tM10OnVNfFOEXD7p8YKHa504OGa7
RkzL20SLSoN02ryJGOH7o0j7KalpadZotSlNuB4t4v/HlHPE7MfEWUOavRGoijfSIjQQvaEDtlH1
QBiIt1S5Ej050g9FPXKw6OHiZEPc2DQNB5IorMGklMttF8f7tFaPTJHiKw/ls1FCXu+r+SEV5HGI
59jaRGVt6oAN4/Z91837ndELxzWBpiFsDZL1vEaeYnSPRcznANH6U8OjAXKE/R2hLbgMyq86kd/Q
cTWBCRAVSdLyNFPfnaKURChR14u6U95aE5W4TZA1aBOFmLACiGqXnpyQJiytzuCbteMcVNImux5T
RRY8GmEVp1Jo0xEb7b7Q/3pYot3kYz8ao6xcbpKe40HLq9OQ1MptaNKXUDIbj804C+T0oUWV+NSH
9Ql3GuUoU8/SskR+6ZeRog5UrK4VJHSDPhBD+5mXIcFaK/m7xIUFRT1+oCBDy2lQGR9Cso4ns67O
YbPkfkrTMd0D4me+USTEkHqWUbcnsa6TUybFr6U2kudRyVhQiJYQ0vNqY5w8IdNjVyrqV2apXTdC
fdaKfjMomYibUWd3k06gCoh0xk5o3XxVNZeW0t90Dk9pJyvQaYscvw/CzmpK+lNOtptnlF2aHWUg
I5O04xCOL30qd0FEhw6Fhw0ioXc4atPknGSNt9OLv50u0R8gfYc0qdMEOmE1pSSb/pb81hfR5MY7
dfansda8Qh+DRsVZZdrJmqdOpEd6i2ahmL9KowJHo1tuuD9TFFNG/MkMhGk27e5YNvuTPKML17C1
DLtR9iZRHk5yXVynaX2fq/7SFh0YQTYr+1UcT6gwRn6PcggY9HRHnKi7pLrN4FW+IBcJGjyR7uia
WgJ1LlBcBIXOaDkM5HnMSS2E9tCrNCRh+Mth28v5C+0/l2mZT8hvPgmpZrr6WtAFQUDf1E3DiQp3
XkpBUFKh/CnTys1T1SV+332GIr3PTPbncicBletGkBCh74sIWocWDydhMZ8l2pCjsjUpmRglBG5H
qLp0X48d+ugSW7sAqijhT2CtkfGdrESblTFAldHAqXDbCDQRSDMrdUS5JgxIvGwmOZRGqCZ9DNO0
6sHmjIY1I0qDv9MrWObpeKbrcc7KvzTuWwNj8Vmvf5p2EwTHtovshvvX6HhZVzM5L/HFUAu4DcP7
ggOqJS1kA/JxWVEdbNr51AqzCG/4J1I1AvMIcZtYeJ5U+OiZiZtJmI4/iDOGd5PKklglA3ICuLpE
0fgddXroC4Gi1ns8iDQaAWdggLUKmoKQPpOKI0KHO0S4um+pH/0W/VGgFEDw1lj/JCFEjIYu4XpZ
WMYfete5mH32riqNlJulkCNozZ6k+bwoSXwaakqoRqp4k2RutgckOaThfYWY7JrFij1XFVqDsf7e
JmYwycM7B86zhlg+BhAoStT+xDp16zBUT7WZo2u/9nSbbxiTWN1ntM0ClE2PSz5zkzINvioAvWLu
KA92Cv3PWuO2zUnFv/miJ0NzRpgAWB/zeBOEwIjHzpXm+qJIvXbKTEqvM404WYzA/5SuKHbLGZJL
YXpqwwF2UJr5mqYCuc4qCg+TWO0nvLplhxxJPUqz0Hn6Ir2hanRZh0k7S3n7Sts656QBe/P/sHce
TW4jDZr+KxtzXnQgYTKRh73Qm/JOJV0QKkkN7z1+/T6Aeqb664iZibnPhQGSRRRJgInM18YY0i2L
IYcwGSxLuX5IJIeSoAhUTZZNsl0Iz2nSjSPFI4hZm2YNC4oqIyYgv82dJgYBJxNpkKVLLUFzoZih
emuQLR5K+HXSHZ6krIEvnJJDljKh601Y+krkQMO1k2PeK57bmHC5xsVwh6PrHHWWdXa0fmgqAim7
uFnmiZRoj6rpX1ialscGGzZyYO5mXtpSw+5+mzRyt9CprwMmY0BL8a12qvussDUKqJmCP348Mpn2
LB75cl3pLJpcpqRGdsjlOB2ctnbxYzONMBiZ0o7K9QIcxI8dkvjGZk/Az6+szuHszYFajKEOr1F1
UpofaWkFDGNU0yQ+dG06dKSd9pm3tQv6fSXDZD7gtLA9vLJ+82KbqXdb9SC7hVWcimixISD4zIUr
rqM/35lmL04W4RAn1tP2MC+zAqTrSWASWzYjZ0QQxoL6IpI6eewiHR/DDnI9WWyRRUFD8Swn+8b0
k6PIeglqFvlbquzOcsB+5Cm6wjzSECgD70OuVwmY1JLWKGab6cnRs9MJ6/cUvHluj940oc8uLsR7
8E6vb7uNmdTvCC5LbhoNnFINOdc8y/TvJpUsfgHoE99NKVRYwpkcIR5KDzOsw9SGVsRs3o+Nh1Pe
JgvCUcEBGWB8LP05P4VtccXH+KuaVET2fRGBnDTfOtIDZyNvgBzS4TAX4uLXKLe1aohYBUbLAz6s
6QX3rc3BbWbGZ3NmYeia4NW0AyLSQpthxKZ7KPLm3TCiiUsvEVZxGdfnekKOzioCyClC9d/O1Avj
f2naO8Pqg1vPjO8tZzBeWO7aXDt/zHVTkcJ47WUEYuPBNXbGU5Grs5+zUFAdrKbpc/lOW1j0XN2x
GNrlif1jSEIy2pPI3JBumEM7zOi32vfeH9+AHVyWTx6jnNuciiXidAh0eeN39gAhkZ4TFvcXVdaM
LVV4aWD6jdr0j0mV9HgiOZxYmo/GTA1XO7jLKtTsST23EU4GcIYdU+c8RRkqbNwnYsjOipz4B2fo
zz3wSB/40W04UYXs6Kq64/xkOI3tmUhrEruYpzHdlsZPC2fB1RPR+xhxWSU2MFvOFn7QTGGxD410
0Yvi0CB7pdR72E4yIPcycDz+oP5a2IO9b6f6mzm4FGdEET/RsgT6m99FZL6GMVTh3EPLe3rwkf9D
9fvTNENQV9/CqBJ7ewwgKdGaNyXy/7CC/QjDfqk2Se7GyH421NAfTZoz4T0Il/4YAuTXU0j/L+Xh
GZMHOm7q8DGdp7d5puVr1ADAXZGRZ9m8zmF+MtIgeE7dL03f/xhjjYg2ZClZAnPseLvlxgK7tRrz
0owZ7hAUJKIY0St4l95LbsP6xhbmt3omkiGz9VWRNrDRrvTQ3vZPjc76x8QcftmEOpPkjCuEsC53
06gkeXaj9F0Ob0Seuz9nEoKj5DEb6+rc5TM0EJ1ykM4wQY0Gbk2c25EL0h406s++ItOv1XB55Nb0
XOlnfSRBidJbgaKR/JbvxgyzIOSw7ye8ZwYavr1IvjBg9Ycu9lFK5ozvZR/9iIr0Z0kgKKhu9UC/
ZHeTo6Xsuaqq2fupG1Ps5RINErXz2/fOE+Od2RmUV/MlkVtRHCvCIStrX6eR9SDq/qSSjDXNQK0N
I/iWgoKbvg/ssxXYTPjD2zkrerAEBXVRzqeRdI3tOE3YDjqCIyJ5pqkSzGUxJg41IMbUlgDiNK+H
w8xkyirv8fhCXVT8dsPKec+1/kWyX3GIu+YjlxxxK/LL4zTLezsVINKxOjQGsyLF2q70sNI4Bm7A
jpIVlshTPBJqV2t8Wxx1fj5OuGtGhdYjcYEK+tBiwMYqYCSTf9fr8mcETdm22Z+uPwQo5PGgktlr
MNL42vxuZMiJRDBP+ymFR44g4wyaGXRTf+QCF5TvHaamKs61UzC8Oizl/D780jXN+9jP833qPugM
p3HSGemRzI8c7SKhSrTesooES9fsw0ibxzapw0M4NN3mf0vQ1mC2/ybozWLdQTTafx709vArz5sp
7b/n0fe/h7399cK/wt6U84fUlnQ00W388l39WYXmmX+4QgvB05bUri2svzej8dBSf2bZgsoyV3/m
vek/gC8sSYGAoMrM8Zz/Sd6bIJD1n3lvynEIoxOm5SghJPv7l2a0NCNMJitN4O20fB7iYbkExc/O
hJfBB1NqaLMPDHGfpybeHRN5nmc5XHYJdmjypRapUukTiTZZg1R55rdy1HNb70mRC/YZrcMbtdi3
ZdqPBM40j0TDkNtitOVuDImM8UJnG94wF0EB42c0TDBnJZoea6M9Po0DBZVafMn9IKYMkMt34eBU
kGkSHjzbuLPSsL04d1Xq+g/FR1z3rO8T4D+3QVwx6PBEGpjcO0SRQmgzdjQVHVdO0nlHgniZUybB
F81wAOXoAjhrbLX1IONr17SvcfgUxTUjhu6PYRv3p8BSX0O/q2G+GiDu4M+hkcfGFv4+nJAoT6W+
IcaKlYg1Yv5O00s6h9NWyQEjb0+FZyXt5tBQ+Lgxcxx49I1BE8UOtVSdwGgWJrBaxpiclVV/wFz8
GfoeHVm28SoVzpc5NvtNN0Ua654HjRQ61HtYOBlTf0PGa3yOHAw/9u0wtjDpTnDOQzKg7Fyjv5Tz
CMLOenJMyC1Suqvwk5oIeXQS3U0h2rGYEPlC9rdR4LRXIT+asEluKF64tQ1b3UpFudoYE7xWl2XC
NH1IoJIrC0WzSqCZKZmUuOjVxAJrKhn7gJBiJvIObFjuGkcC3r84lqs34Ti1WHNizM1luHCLBOvM
qnmRc3nt6wGwu/ROXL8TjyuWabQ/fFF8Z1KH0Jdxu9MqA8yB6VdyUqyAux5arL2dyX47EzZ97zLB
PakotO64jG/GwvmqRNZi6ylvxlJj3OuBCbQSJ4NKsN0we0e7MKYXvwsRgI0xYtBBs1J1FYxffQaF
VFtSl16BaHG5Ay/vGyfMGMPtDbIbckKNJByYAUBZekHV7BKJ0CSDnjp1iCu2HhXixyr8WafFruba
g4q/6Y842Q5ubvwidQt32QhZT0QPwc6B/YROKBwMYOG539VWzPW2wcvqDyOqKJmKG16C5r/lPPFT
vjhlEJ8rneCh65k0DqPVIbNdrEG9+taGYXIyx3LapKUM9k3Vgqq35jtLz5IKLstD81Ddmqr6OeQ+
LxmbZy1p7Awa/1tmwKqY+fMcYivo8ujW8dCmDsji8ySRe9MyQdlIsdI1UkDi+CBWJpSBDXNm3+Cj
At4fi0neFt8j1hqbfsTnNFnPRBNntHsOj9rwDmQ/AJCTsdNMGYKeyH8JBoPQJSxwyYiOzHans4it
o6qS50kuFpDWbLalyP/M6ACgjxkr8+yTSFCSO2ZSHSaCGusZUkavFkQIN4xbU95cebP2I9/yRxRT
TpxHhJ4zIO1TS31U8D5Fpqt7W+uXWtRA3w6SBeXGO6mz9tomrzqpbwbfPDol6u2WBNjH5Bv0Ayuy
iTcxdqwHpEdwiElDdolGkrxO5PBdjHN5nuN3vxLkLLtMdbdhPuOLgHTd9FQrZtK5+h6ZAlk7sm5N
EhIfKufDXvO5qhByoq+Og+o5/fyWlb+lX3IJcSRU5GLhEupgOvAoY4EYEEUuE2Fz10UBrrkUfX7h
PtZ2AIsxhtnJchmMhKOOzJJOTYWBZDqOG0vnr6nV6HORVcdSX5OuOoY1WkTabOGKj45nWafamneR
H2ega9W76w20bKQ2NuO8YSFlfynSkj4dcMsDWpzwNNgssFzh1qduTN76iNB6Gnp84H0yd/rmPLHo
2YKIN28zykKymV9autDQDi0CxXlZTGbhta8AYqSd3U+Wg+YS8K4YJlDlksiyeHotyaNibtl6T+9z
irkh8TvkLmh7+jbZZJQPj6ym1Ujs1QT8uPXMC13Z5g0pkkDAyJ2T+G6eWmQQdC/dJjIiO9r9US3D
te5sIqozxHGZ+gEeerJokF4AQM5fWESkEYh2qgS9jhwuhkSLqNyfTiaeTFehmvVjY18rgYpyJoaq
iD7mFssoOeNfWoQVFsp/le/MgLxslqJQrdI7k7XfmR9mH1X71sZ8MjskCZbiFBTYT7UPeRP6LIli
aA/yH+3A/rOS+VviMmBMgNmY+SJgqzY+CI8+4Y41GRJ4JPxz8mQVE6dCayHSqe3nJR+SvHwa7quq
Oxk5v2MmIgRkoe2McnQatOrs5m46uOBLk53tigo9bJkt+ttp8UPdtb3/WNX+gdTDamtrTqJSHgst
vlZhWrNon8i1CDuyIqkdbc1huoSWAFiTEvWH92wWot1mypoxfBkj+Eh/nj0PXXuJ7sKh75K4BY/t
bZTzHQeShUPCxEP6wWONwj6nX9kJy8cxnc9FzCk35VS1hn70DeLUvQ0MysM6lOmRC0ZUpxjSq5Ec
FW3fZZrlW4OR1hYwmDMxzFyXcEVAuP3w+ire1t7Riv3vwaReiXBDBlmRVOtmIxQNGGk1/UgML9i1
dkDywzwchXZ2bZD8GLQ6dzJDvuHiG/V+uGEm0Ou9QZ4eh6R9IMz7S9DP0y6uGuy0NwwK/tJsfW1l
fO/zBts8xnrT3RqOU2NmtG+rAAooYsWORrmlqayC8vNZyzQtaSN+VULlM0iW8HH92a0rcuiBCMnD
aRbVfMaqBy41JB7VuxFlxXTECTAOxMENy/l7ktDfAK5hREdg1JaTq7Xt28IPEWmNMGxmbJ2DovhS
d4rCiYVcVYU6RgJAWdf+xp6Sn+gtvAPp8cR49K9zzOorFuA52qX1ZlTWNWhRvAcCognevSpLjnvH
fKVK6RlNn1iVveZV9dPoJeXTFDNqXx4D3eGM8l6WLFp0gerom9NehlQ12SFnn4NBCoVeydyqtGlo
yFxcBxCqOEXj/gLy/RqAUtknruxo8gGWLuvN0LoZZSxIxpIE4mUzIEPp/ColeWYYL/VSXP95sz4m
R3/4/RgnAFNO2ZOp2dELl/7HzVqxRMKxd6aRCvwH6nNp8vqbxoIfZ3qmRIVwT7pt/EUzgSoq3QMi
084RFdM5xriSdGirohrX0SIdoQb7r5tkEZGsd9cn3HKQu/WD/K6U8peyk7Viai2bmtr83DgQeevj
3vLkurXerH/RdJjU4GHoRP33hqp1a93H731+7k6UPlfJckoo4qg+5ljal6J/DiJTn6WykmNpJHdY
i11ccT5SzfUP1DyZR5CxM3nJeimrp83Om3M2f/+L5b7fxR2CIjqE1u6jtfGozhRQ4rq5Pvh584/H
1j3+4zGfbIKssevTPx7/vOv5EULRGPlUAfqzC4mV3JROWV0+1TSlHNAvrvcJvn5Ly0nvh+WIfh7W
VaXyWzSzHuZ0rClBW5+X4/CWIYzY5+tjpgowVzh6wQT/OifWrX/skBg61itLW9k/JDtrSZulerzd
OeU6xFtmaCZSZGWLmmnd1d+a2n5vBr78YiWFBI2nsWzta1u3krXLLG2z5WLSkR9JUotOQ7GbB+ie
WOZqQoNMGJpE+hyIhkhUFZMR9PuwBUHFgfm9vX73sWQ0L1yCsMyc/qpN+x/FgevW2uC23gztbVJm
5tmaHZRlxFaXl9+bwVJflnrB0a2AhGvVfll/RuuNUjFHoVx+UbnbTgThsKgRpXa385JFZy8FUdNS
ELXeXbfM5a7Tx4TQrfd1HyesROlPypXEIVd8NSiXuhYRpg9QmtNEufwDD28R9tB7LS5kX/t7q52+
NRX46DSPT6K5oSQkefLQ8Lq1/177dXpRxoDjh6n0IYGsOpTKRxyDxCt3ype8sN0DYOxjbhPwRZEo
yHoxcbnsbOyLomExRyI6Atxl5mGRb+e46LTCjglaharu1MzyhyVEfKJGY2cn+BTErOyLG1M80aVi
pyPbgxPW8VmMzCKCxKBRskNELJvkOhDEuxG9n91ZVsEVUs7MXRRL6xLe5uIrotFcMqZNF0G3i5Gy
G/uvvZVHB4I5WlyzdbOPU/QbVTAlFznkRBPpF4iZ8lxr1mVg3+GpM80lr4xw5nTYhXnbPLQQKaSJ
yuA8GROVPBRia64KqDv76M6ymRGKegl/CGWRnRKrJRQrZqlJ589f/UzDcs5Nfc2lZd1cK5jWrX/8
zfrYWr70+XdFI7/WtVdua0JK1ufSSkpGmYjSvbn3ukMxWg/+0nY6e8gbxXKz3v19w7Jkq9OE63zn
lJeY5cyMLJMUUSLVJXwmkwQSHqul3sro9QPN45RNLPtoBs7jdate+sOSeoYeGR8+n/PzvNrRaoMi
Zfn7alnim5O8ri/slld/7uLzbt6408aaoow0b4tLWeKHKWLQv0rDyjXJcG3I+rxJlyYxlI/nOCVb
xXFze7dWp61NalOa4/dO+JWvj30+8XlX1ksTcZ0H5bHL1eXziSCZvhOZaTKQ8Mtab8qmJEOUeR72
Wb6v9XuJSxUdY9+5EmHMMXSkc5MuctO1rms9DvKzcovWGyjK9RCvDV2m7X4RKPy2NYrUy3ozLcJR
K0RQ1dczVJ/GZtMRPb2p3cC6DHFpnTwmTu4Sxci8vLisW3pp8/3HY44lvK01kD2L7pyIHroqL/ly
+dXD+pGT+lopSaCPPz8WWRSdjRneIWISSfUG2g0Gqp5PuW71Gday1BhOwdKU6MhyOtKje2LhSj49
P40NixxCKtZ3MK8DYrG8t/UN1ugTgNUpZV//+ygn2KTSvrPX+kUqVpD2fJviobsQ8nssS9NCIc8F
0iIi/OB43qO9fFbERcWljpOgva73ydnBT9n4GrnTGJBfio6ZQlEQZMpS6/HsJb/apZtwvYlb7WQn
erDyi0lRVXMNYtR/2kwvw/LYetO0Cc0Iiq9brJV9y4vXJzoXzo6sr6WTDa0Ut92iDg0zzq1177//
atnR539c/9f6xH/6mNeE7OtzD+vW+rrPxz7vfu7m8+19PhYvCZ5+AGbWqPjN/9zz+scqG5h6/H7v
n68J6aQ/zQJ/4ef3tH48w1KgJi4G466kVnVeamzLPpCHEsmxlfJ7L2AZ9x0SWpb4/JSN5ewDvApx
wS4q6vXBYh5x/7fhwYljeZoJU1Az7cdFUEQ7p7YFsSHLKbOeuet58nkzKu+u9iPrUM8xSe/DI133
iG6XEtfI4/I/zIQUznlGVHNewL61y3W4jCnk3ojl/axvwqz758EikcDzpn2Aogl/pWouKi/VzvNK
qL9MYAYl7KamJtDOKrojnBphizH4MVQKM9BoEg8ibTWZCDOLAvL1L+s+uIpDzw6z2x5rkV5KqhSO
EcxG3YbV/xILvxtf/jtiwbFs878iFu7DqPgXQuH3C/69PWZhDRwNM2Aq6ANW6//27wUynvOHJ5TF
s9L1wLb+TiiIP7SCNdC2IGZ8YRs+CQXvD1srU3iObUkBreD9TwgF55/1MUpr4Vmuq4RNk8xCT/wL
neAPRtCHOUqNnL5I5TnTva+RB/eE6GdZ4H7YHbiP9+H14qlE8b9NNVrnvvHeK+QSB9dxgHWHwN/X
DhqwgN6Wmue1jWctgVdPi8zdioHwbhDZ+ZQDkru6fiwF0uay9/INTDZ+FB97Iec9P45Qn2fCU1or
WWRdhEmYX5PEDPcq93CQMq87ptMcnjKBwmdurItoOmv/t6P38Ls65//kXfZQRMyL/t+/LbTRvzTq
8JVAjGiXb8WypVwOS/nj+xP4Cn8t/i+hyTUyDWprZ0NpmITIxpZq3KUlwVOFYRxlblkb5OI+wTb2
Hb1YJ2tOvhmCzKSYoNh64pO25eJuwQA+s7TXJeq/BmpyWQ4cvJ6O9EDL90khiviv3ztIBFTTv7x7
D/rJE450pak86di0H/393fsh1RWSUjPW0f57Vvn2tqSrImN9B4Kpi+M0Qw4NxAYAy04l+ESlquHs
1B41GwbASR2Axgep3A5DWoEvWHs5TKcOBYEcY4F+3t1ZDbxIVn30JSOYbRkVujVEBEE4bho3vdop
0posJt3Vmh8jgVckN+pfGVov9OrttUojfEbFeJ36AKZhvk0Gp4dtoOagD15V2TpEp4mzOePS6eVZ
JHF0ld5DQPUByoGuO0Q6eZ1v0p4qT4NCgcyg4THyZkL4mj3zhGBj63GXRCG+I4cqjpkQQ9n/mFiD
oTDbZryOIvB7zxD1vqHKA3691xvZ/lznOqm3BOr40zlAALUPreyEfPILywz+rqlg5bk2S+OtrFrs
6Zbxo+0QUFJh4N6HaXdSFos3s9eoFXzEoUFn3lT4Zph19yQbmeo8OfIlt1oWtiMe4ZadGEVQbaPO
eURR8iPwUdJZyCBUnKf0AorvyfQy9kBmyUhWVngWHmsLv2ofIte7OmYJc0b13ybJmmuSeYcgJY1o
ljj8iG8pakxKDczgJsqwxjnIS83Qxpgwg9Xn+fc5maiOcDGVUGu66/r6vQSwIh0Y2qHqxpEmFqvD
Nr1rEUhl6HG3qFDxqMWImaPUs+8tv6u2mMNsX9wENBE/JsazZ3sJgQUodrFkZ1zUN1CJl0y1Hz7S
F8Qi86ad6TaJ8u+IOgiBaBG4+WafIwqaHzH9JDTBTF+z/hXvDExdlb+Vk0NAdvOhSH+Lne5dkWpP
Z03+s4mjRysk8UlE0X2dLMHNXf9FVuXX2d0ajj9tWjWhhDXmfYCZHGD1WqJ0A9Z03lWETK6wbpEZ
kWgAexFNyCOTmlyMEheuKgV2zblbgFUPmNiZzmZYEeZIVF3b3099dwyt9iYssNKQjOKNqGOT+oey
Hm1qbjqdvTbCTymoQsMhXOJTu0tixzTdcFi8gRtWjSOzhDEgFMWb1LeQQrudgQ/Apb13sygWHdP5
4iXqJU1ISTLmm7gMzX04xhklpmRu5SDzXTbd91HxFMvme2E1X8O0PzrBQkKwts7D7lvrnWyatrFb
QATn3qkRgvBVDQhtIqBQ2mdglS8zjTt41z4az/vT573U6XTJHfu70YQY9lsGdEVpSTPqBxor3mOO
p4jD+8SP6J2Jj21dvY5Tdan64EG57g/f5QPkzndnGuqjwn7n5/6TF5e3sTbIUg3iYmO4T6lT71tn
qSKxNESHD+k7Z/0xC8SvnF/exgtH2FMnfe2S6SBN0kRjueQ2mBFpVZTPbOzRJ98K8XSjiiccFgeR
JOyjJUawlxMywxQ8NZcs+Sn7QbwzKe8hGpPHWE532jZOJU2dovSwXrlobpnRMVxr8MnmbooS7ChB
gZ8Yo2YDvB/X4ZLe/WG52Y2Rh88IWuqtnEZIDkpCUH7VMH/mw+//i/wMxyfR5H1wogHme5ooUtqd
x6kplsKz8Fpn0RkmeG+zpBOkv8xO8LWvigl75viLlSUYBDVjBPthuhUPfikelydird4TYljlqGnu
8LEkksY01ASh+sSfe943b7RvAu/qQ0o3Ojj4Vf8+nycTwhg1PKEo/rFIZ6ojNVWEVUeOrYGS0VzY
ActvNmoJ849CQo87Gb74A00EcdSR6M6QGbZYYhsRHEDL6Zypz3QZfEFaTeFTukuUupOq+BLo+ppE
7nubMoR5s4Pv9Lup8mhXReMN1UKkBWnK6ElsDuOQrOO8gbjogLi7Vr3gZCkhpMItC5X4TBGO3Cou
b1Soo3gs7Tdkvqc0FdBoOY1ptmPfp2X95ofjA3y72ga5ehN4quKk+RlGkDxQRD9tcoKKdpmZs8Ek
niYxqmfWpyZdPZWOhmwi6bMklioL7W/WiAWoTPNdjMk51DP1UA4dlmOGRGGCL5PJIkic+z9Hu3uU
kd6OOCWkOZqXsY6HUyTljR5YRwTRSPqr3ROaMLn3QevI/ZRl5yLtXkajQEpvTowvXHsmwWdOxI8M
efbG9gsyHkjJV7b7NRkbSmJ963tpEF0Wdre232lifoqcOjs65hxJeJF5m6kIO63lGvBek7HtJgyl
GuynBAweJu85BmEyPPWeeRPK2UyHu29xGX2fUG920rW/Yz/ZxKyLasOiGsEZOyxJbb5PanUHqZht
ZkJmqrKVoCl8QNPGhaNZfkG4k33QEmVA7l9oIkUFYkBnUtrtfWiZ2HsyjWUhx9rTNgF9ROZLhTYK
6YQekZhDo2Cn2Sqx6TuTllMXWGCQxS/62qEZREECqI3mZIqPAAXnNsAbADfi7z33pQ2i4KYHzB4J
8wWifjCdgYPtDD/nyCbAzCLdaLJew7rJj44B4iYgwTqlXgb4syTwkKH3d6QTwlGBrqIP9yEJPcYt
f27xaEga9jglbg9uGt8OfveFKiXIzCKjmMG6GVrnOR1xLLZJ+3X56lof09hyPIDB3uni/klF+sSp
ZL6jQd+4Ro7S3lFfApE9ZwqnfkcDSIMAV9UWAVcOeRNO+rPPe0JJmG23Ed0uFMtfdWo8DF3/zeGC
SOuaTfJu/ipzIlz6FDqnqoo3D3cZNUJ3oURkOMknwxru47ImYT15YfpJx+H44tM/CJUKdePP+kwf
XMOrcBq4r+un4/K4dSZY7XRKz8u/taVDyod+9mL5q4mRI06jegNSeuz5hNLBlZQ4J2oQ5VTdG7rm
jTsgjylhOpTztrUX0RilU/QNH3MP/hEkHRmSJF+Y0t7LclDEYAznNpvUuR2lve2H7NFe4ECGekHR
epXj6mynr3OlEPcMAnMhmR92iuPJcqEY8yFSW/qOL4AtaHcjIz4ZkpmPrgvi3Z364M20DJZoAQpN
tKuyCD4vYiKjcwuu1sIHXQPr11m6c7u+vEmc9EW0Xn+gjKcnf93+4bUxDh+yaKYK/nCOslfLIGF1
NKIUoav3Ei/a3xyneNd27dZPzGfRbfM8yve+S4ZVEfDzFwPUUt6ddK5/RUEN+zCbqEVjvvhkGKKb
ySLXA7ibOO8SAiTz6zvMROZTnuMtEEH0WGXkLyfawNmZE0aD13ERUhBK2pwRzxI1AbrUQBTvSk8C
JVpi3pslubnpQKCzMq6pA8+HZ4lAmsDZydSnpimrnsNQAezPoMs9UftdahnHxuXnYVRwjcDTxGku
+CbsN1AnciaA8gX/bBd0tF9uzAU6/by7bglA1HpFU5cnhwVhNRasdX3y9wvsh3TBY5sFmf3cxbo1
LQiu6o2HagEwi8GEm6mIA0TSGwYz9RSdAgLuo7CiY6+It8aCEBvLCbPeWMv/XHe03i0Bl/M4Jjh5
gbPHFcReNxPTZ33hl0Q+el/HBeHOQ9vf5piU9iq2jHNJOVhWGwRjKlUdKZlzzqrWYCylJuK6zZ+V
E2y6ePJfHJe8+3X3y27WrfVfBMIDbl33nS74FcpCgn99BqbASCoyxmVDxF5mcryq4SZqAnXuFeaO
jEzwkmbDs65N8+rrjjSr0JvvYr2smHDOHG1jiadx5iunTEgVAnVfoxeKg0HVIeMA0TRpWZEYCEd0
F/pEJ42DVe/KgMQP5c/Pw8hFYfRbi4ZiNOR13JG76UK3MZEmM3Mg6MaRRYlLwnEfXQsMysoSImkd
QgYmuK6tyoSNg4BIzGIyoKG9ink7TRtNEpv3SWjsZV98Yz5SnJ1ARzdEpL+1mTEyS8z3VUrkpMjQ
LbX2/GBkTB48JPPhjI/JECXsjOD/N+4Y3Ay9+xV8AVX+nJyzjFlqU/sQZoe0SctzlLlwzEbpPIUi
vuip6zauO0c3smF8yEsuFW1WMgsM3fTbzAUJIxCBQ2irrtUyzjoesvQqqB8zCPyrJWoU1EP97Ahr
vB1mFlNmNpGoggmaGMGJzJs6uBcjJJdFxitrfOfc9GS+tJo09ICfDFON/KNvb+aEQtzC4QLWGFl+
zQUzsbgKmtdgiggNpjxzJxB9ocns03elgkdaTAnHRw1+WJivl2HO/7Qrxu+hKbdghfijB9+Gfxm+
Vkk2HhXs5y2niLfzLPL6B2TnJ2n1zDGVdx0A/650qULIP6GtBjxJ83dQGJZ7pZ7uHdk/0Dylj0kX
fLgF8fhl4Xykowqvid8vnQdNRUhTFON4bKM7wx4cIFvknR1m+2muphdDEj6e5D2jZWo9uVp7L4GB
XdfoO/yYFlULVSMfxqm2t1hXZ6zEMTPWPPasm3K5QU74MA1uvw21wDKIvuU1UvIhKYfsFHXjbTMZ
5YPW/t0Qi5TKKwIzaNx9RRFSXJiX+/OsHsjRybv4CYmYvolSeQqR3oUsTZ6mKSeYuIYpHErnnawK
yUFM+sPg2t45HAMyQGRgkVjNVdWs3n1mIzsuYva5cWN9Tvti72R1eVdWBPw4WeCcZUpUiGs/BENi
okLBX57otD2lDWkrw4toAB7QQd3KgrZay1IkIqVWcRz74BI5ZLWEmf+z7ZPySYzmLs57dZxo4NzM
grYQQ8xf+3pMTlF7xExH9WCeXO3exGHNmVs38oC88TWL+ksYuvZZDSMOrzD/4s8ieVJ5R3AIJMGA
NrAys2hXKk6IfrYNpnPBNQCVwYQsEpyVuT/cuSN4iSfHR+Bigopd6HV6PV2KKFjHC7ckoQ17KGG/
oXGFJ2p78GgaNINt0HW/MLuE993offUz+63XzGTGuab9YKpRqCmSnYPsIgLQ7m62Cclf0mjCjkwc
qBrmEhY4RPTNjor+qUIObLQJUVF58BhP5Z1vZxSyIMJkAbKYANOdndNj4JG0J+ws3jvz22xi89dx
lh+jOL2AlgK9tGoEUCDrYGqvzpB01w2AXv3oRtlDxJRGbH3PGY8SMT5JcXZ5DMccL7kx3TOfpsKj
zr2zb1Bi3Ol70yx7rtWpQXDW/6fsvJYjR7Ys+ytj/Y4ewCF9rPs+hJbUZDL5AmNSQCuHxtfPQmTN
rUze7qoesyoamQySiAgAfvycvdcer/xkYsSVWhmnjZD0y6VzZTs9dxmVI47RfaK0nfwRp+hz0xn6
WX2rlBY9tEO7Suhy3PghWQwDBWOm23d6YMIRCFJrjRF0zeRgkTDKoiAqFEU2MBr02kAobZ9J4uC9
B/P4aurb6ohGauXaaLTLxsaF2G3KwKO15liP2N+INbE7tkd04IY0lrtSRz6rmvykkkfUpme38xHA
ND2hiJKon/KYkZt9mNL6KIpaB1GHXKDm5IQ1ibt7ISskw+784fJZFJ3KiiVZqzQwF2r+dFAntsA+
q2OoHYIu3vVjl+1iWY5rX6eXpKmBmX+qwWIeCZxdZlqpHdKw+sw1g1DOeWgY0y9eGDoc4AijBRPz
eX7489MLiIaCJj1k1d7DQuczvUnN1eSNMAWoS+gvwm0fMPNb4DwWTYaSMbVd1GmEP4QuCgd2GB6k
f/7p8mGs5ROEC3KGmgIPn4X78tC5ApDw5dOkYIiiE9miZ7Z+GOcPl89QWGK565r+j6+bMSUYNwYN
fJnjWgp1yOWz/DLhpfVRHJwhMNnv4Cmep3FIN9GIDjFkmH9OXgXO4ZVeIHa9/Jt/KV3+/LbD2r8O
6lmOqhwISRIm3z9/9jK6vXz48m9/fqnr+E8XvYJUhOMM1dY8Bf/5waWeDXL4Sn8++vINw9P5kV8+
NUpatnZIxvOfP/3Lgy7/6GlOh3qmIjHnyzO4fPvLn5CeUbIFDmFkzk8mnGE5jYBC/+cf+PIT/9Vv
+fMhxsCVGzX6ppyrRW6EwcKyhhTiUoSrX3OYj9VFGK8v34YkxDy4lzzJWN1FgavvnQJp1uWD60ft
geYpc7PL1978naH2ad35abHGVMzmzcmybuV0LavoqN2DWHpASAx6ez4DuK7eJC2ftV2MBQn0msHA
dz4VmkCxwce5CNBWpPeymQ6ZP1RbzczC8Uh6OE0BBgu0AJgT4xZ4GciGVV3/HmZFv0Gu6wT+uRUl
+dtICyksWCBHwoESF30PZ9Eigjeu7O7RSnCzq6S8jyL3MyzIKLFhL5jypjCCV6fAHm3gWKcT+6la
uADRTTW0IGXayF2VTrRn2/3cRUwWGRUsjcz84dSoOWn4NAtdaa8tHjxncoNlTCiKVg1vSQYDbyqH
YRVqKN9ckB4L1YxnFPefPqp11pj7HK4TmvuHsBrLdSu8m8sEIWc4in2xfzOhSwZEepNFXH5TZPIO
dHKxVl5nercT2b7T58Qd1WPsDUkazrVlaA5HN4RcrgVbYQQvYn7OgOrRuC4RDBwRd/sUiCF/rV81
1H9xO2yGtkCmHeQkeuTHfpDLBhdKUiF3t61rYbdPEc2wkGZ6Wj11o31nF6R7FJYFNUB7rz1LX8k6
uhbVcO8Z0yPuE9KqLKDUShYgQOtdCSMgpXZLEj85lA103EyOdyVaw6vO/8RiT1lUoVkOQQmNfg3J
5yIJxaEQOWDZuanNEFa1UBa5P73BbkCmj4PpEazVTxvvqCi2lmXiyZWkDyGryVy63JPITqf8J7X0
rqkex2TsPwVbUwZp6O5eRq3fVIDyjNa/qkCyyI7cwZwoSsShlOdXuhc/QDmB+1HIe3cgbuRc2RbA
1+5ceUTvRYQZNy9dX1u0N7U3SIynpDOSbRFYT2X8VIr42+CHiiZsa269Mj5qbQ3+s+9JlAqjO+Tl
iH6d8keBbxofnFx33EjwiZigF1pgqX0Fv5CzB6euqMhP8+UIPRfZLCOvZVsyhMjMIlxYpT3sTBDc
iecZG4AhFNPzRsYpCsDW2bvSIA1NgpTdGuQG9vpQyxk5JDUW8JgXsOxz+k8je0F26gevAyhyJzVA
iSUOR7zQ15aLwVEMpMf7WNoJML8VanZy5FCiaSk+eKZDppTtP0aIZnO9fmJTtmcvQcxRx3tn6Zgh
A8u+iUyecDkgdvWBFILk+iiiTRIm90UqP71eh0dblAeZYEBCR8/9QIqXWjfxRdfDakpKkJx0VJcC
isTkOoQE6gTNufTvBTp8wpOLzKURlEZMJGq8hvqAaJhbSrJL0BUtmD8NRGcTjF4BHOF1k0HyPEp9
3w7RkkZRiWE2Xpa5ZpNJ85KyyG3EfK2VTsam5VDaxtX8vx+PpMpTutLgNLFEs75qtnrghOdO44Sc
WgqMZNJ6K1XQsqtSugxqYnHEeEEhNITo881wGcXAnsl3pcUAYLvHqd1MxEJAp7gisJ2mDu1fKoTg
hNh/dCTC+VETsANYudM+p1H8vabdc6wLPGCTZ46z7nBYFQmYyGmmE3vJs6I9giVfwdVX1b2fukjD
rfQ6qSfaTdpzNrgMqHquK8elYee8iEICgJhfSCPumH/Z2RW7FaZa/n1nIRq05RumJ5p8tfECaVUN
WPUzXFPTgA5HfagkuYvIY3J7Yjt9J3icB9JMuxCsNGGz9ZyU6JMqWjuz1MlNcND2Ffw936ekN5Jp
WLh2BjWtj/emB9IwzwDly2Z++g1BoV5Fpa6AJQwk/qSVz47ZYj84mA5/EGVubes3jabhsnCqN1GF
9TbGoQ9pYl8zSFPIoReBsJj5WZ+YkvdZBZWo066HuWHfzFdk3u5z7FMr0c50O4TnodTeRBifkrR4
U3M/XXQkxZDBXBzPnkT82MGSLE0t2qK1lAMqQl+MbxVXkKLtrBkG/g9aN80YffeHz0EbS9x35qou
1FVvMN6FtAHsFXM+rVPd+UxoGWzKktEBHZllk2L4t3H9s3NSS5yyOlorbwaRhFlCfgzTtDayv0cg
qVYx8d2pSNd2OtERRK1Gvk9/OynvLeEeWmr2I+CBYwYYbiEMca1l3bCGlfXaIKxccH1DT6w5phTV
Tq4BbPVz5zpOwC45eS0X3gDKzJ/3SajcCFU6xNXlrbAeGKyVS1+qjBvVyAnhQ4nLpHbncVkuspLc
hYaA3CL3MV+bMlk1GmzmD5VWKX0DJjutrQ0souTaZ0P1lKTXaQEfbJz62Q22NM1SnNsWOuRQuuuk
hflAEkvZjmCD27PUR258MUVSNVEciDTYXQb+//tt+D/BR/GHWqH+x3/w9VtRjuTRh82XL//xUGT8
9x/zz/zzMb//xD/O0Zsq6uKz+ctHbT+Kq9fso/76oN9+M3/9j6NbvTavv32xvhh1b9sPNd591G3a
XI6C5zE/8n/6zf/1P1Ll4ML1/tLui1MjqqPX/Dev7x8/9f+kOR76G0dIiUjCgoTjIPToP+rmP/9N
k9a/Y3hEDiOkoUMQEfY/vb6m+e+6QK6D3dcRZL9LDLp4xZoQJQm/UFqeLukuo/gxpfH/I83B0fu7
lAP6lYmWyDJslENo3MUXbU40qr5FCsG8zYYxEoW13HpqfKimZMPoPqLUcrR1HiZyOyqozwOIQZGi
wa26FcPq6RwSfTq6IRk9TnLyDHvc5tV5aADLYt59NOJ0JfPeQJPpgQJIm3rVNB5Q4LIiSHYI95nB
4mY126ot2oMj1PfUqkCvKdEto1JDMaC4+NQ377qG5cBEq+4WdQZMv3hGXD1t8hh8bw5AJe406mK7
pT/su6dJ9u1mgESN8g0bZsUK5LX6FriIpJnPQVTZa4XTaEdT/0FVdcNVxnOFICiXHWU/xAqxDTob
FQS9ECPX2o/G7VgeAwKZwohRbktobgnaNkZ1QChV+lpm/AJVjoehGrPNWElykoZqOBoeHJniUEqv
v1ZjvdMZPkGVMLV11PW72BmoGL+HhipX+JECajQH3lJBOGRSsFxk89rYG2ZAbhurtOVwWzEYRuYR
ZKEAniymSaZWAf2i2LNexsQ2f178v137vyqVLkqknwKm/ft//pvNCWJZjrCw0SIJE6bt/K71iUdP
dQUqHDgs8kFvAJpfPqRenS9th1IhGFsW2rS91lsOysLtO0XuHy/m5Ub03x7LF9nR5VDAq5qWhRcA
d/oX2ZHQDH0IEqwpvTbPpMv8uwkZBoyN1t4EInvUZP4RWenfvQLzJfDlFXBNYbie4dnSQK71+ysw
tY4x1aFD0IsWnYDYMn97NHyQJmGMvqARagsUhTSDnhKmVNTMWg1W2O+bA0/DIQRzevrr10Gg5/uX
I7JmgZ7DBevpOneOX/VXMRjTPsvrdG+Fc0s4h35YywYjYN9sAX+YC61VSIiwubMIYhbI02mjpckh
jCdcOKYD072XHx0eaHITJoPoSFLs5l/lEEQxmIJQLD++/+uDNueD+voy2tZME0BXSAf5y7sXcAVE
eRZz0FJNJFmOuyamOdh0Gr2KmFET4sZoZfbVd8dAy1YFXIeRr1PySr1YK/FeOfD4TdnQmNSKW4d6
C+TLY+rTex/EuCgIYGO4iJwnJrmHiRWG1uTQ+RixqTh+yLZmZzO/ECJ6H7ShAT3EpNwOxZ3wKpjn
qXz4m2c8nxhfnjEKS56pa+rSMqwvz3iAqkOJokeUqORRaikJzFWUbYP+kRmMOJnSW0sgBBC/rPhg
WBPBl5oB5X2iucc0M4CINSxU12UbSnymCMreRPhSowFYnhjkQ1cRVRH7V62fdMw/uQnIsi1h+Piv
skSEY7dVQgCMoW9yu32timHaKU2lC4rxdeUDWQ2stdX5f3e9fKFHcJnauu65rqW7ko/ul+sFSaU7
Zq0Z7xslHwrZAhuEW6b89IfW+iSTfOZjQfyDAe+3Hms2UbZaq7VbB9MGAgq5g8480ye5yLCtq795
S/6rY+P4hMBZ5FmWQHX765WDVzI1G0W6bjXudJW49DOL58JTLAm181BqlP+TZkNd4m4uMJSCgiQJ
OQBdZKa0R3sw9s18mbdsx9zwhzURntIEDoosVpW2q+jbNQRfGZP6tC3dw9v3MMnxYOdHz7NvKvi3
Owbp+rqIFRF+aXZTs78gFZltl1FmhyiOXiLLd85//bSNf72FIfxz4IoYjiNdR/+yyidB3EeBU8b7
yUEDwnD+xqonCbOhQX45RdAyzZWVN9u+MY/S54uJMpEBTHgXZ3gJAPTEP6Xe/+29/Ou6gpGTw0AY
rFPK2IZufTkkpuu90YUSHTquhgUkkWs9dKwtHX02H661Dxsv2QWdfhSSnnXjqqvI7dnvZ8bfHcl8
Gf5ymV6OxDYQGVmeq1u28eV8jbPG0ZTGZdogBLKt9zoctH2WBqhAY1i8gvtQMoZEwdJcC0qAlwWx
ogwEh8PYo2E1G/cR9B0223aCTCnsdeGIvznGWQ3+r8doOp50WPm4m8xl3C96YQBCNajmgVtJbV/J
BvSowkdnyeJJE179YlarKdCzoxtV/q4Mf7jdhO6nFzoJZdkVBeV7EjMh9sr3GXd+Pxg47lEIdLGX
3QiQVqBU2GkV0iJfBCEbmRfaYzsDXItR1Od0oNrzFHAoJIt/88yML8vC/Oob0mNNNzCQIrL7ckV2
o5FEld3QSrdI4KugRYdVNx4jb7Zag5NZmA2JlQLEeGOQU4HECQ+POWYH+FjaQrg9brydm8Ta31wz
M0/n60suXHTzjomeVOhfVetYQLpi8kFI90w53YbI4DouYtb68QFiXAz/BNR9lEx3kKWN+QVknzzb
ONCJgN7IKEKDORgnZwI9+Noe4v4KI5C7t8Ro7BijbKbcWDpun17rXVahU3CCVRd5BpB1ZxfRunkw
Bx0n/xRrr0VW7m2T+Ol0bN6HxCLPd0Ia4lvtafYb9YWd3bZVEW7GgsDCpkgIDxLAZmTRq1PoNe8A
Bhnxt+1VLhK02R3vY5PsKrtsXr0pPg/iwEu9LhoUGhLJaCsDudWSKV41hYOqanbYAQDWbv/6vuTO
p+2XS8/mZIaxwg4Jmc6XN59y1cfeommEHIZq1wOoSasMn83EE09b27lhrHfrS8dfej7y3Qrj5GbK
yBBzDMg/RiC2tYK+ArzV3rvQOrDexzejp6NPKbAyFvlHYVrVhvbyNyRE9Y7rGUipVAzBKDMXWMOi
vdeQ2+EnviQhuLxmqG99L/0HnFE1O6dTgWkTZ458joPQQbbH1MvMfR/EhInNsCbAEDkauKARQAHa
0KAcjvQplmXbgwNyyWbs7YaOn4tSRqd92pPQLLiWX8N6vJ7SfgQ6wH7BhKEcoKjcNYkJv0MLAZMS
XrojrGFneHPEpaN14Dbkix1o4jYvsFAksNkqlEkowuKDNQ0Hr7Tl8q/fIOPLesnV6emc/zo7N2pV
5+sbpMu8KQC7Y5eLmnbZ5DWS3FzflaClF6NBAJvdzA1fUIpom2i85QRREcruesVtaKPsQCR1TrQC
MnVioTip62b9N0f4pci6HCHrOPWG8Pj4dVNAlgQnkVZHP2vhqu/uM5/pcKGztnserziX2QJk4wa8
KSFHivonqIqXMaJMdlEBLooy2FmTOy7ciQ3Y3xwd/YIvJ7inu67HLMG2pSe9Lyf46NU2GpKYs0wJ
axvhsmUQ3r+kMZwkXzAWp6U9HjWrGY95hgnEjnfZFKNHuyx6DMRXf31A5s8d/e/XHPYN3dUx/Ogm
h/alKk1VCZejIut6oFW2QiKQ3EESDFYG9usu1575FuzfKD8FURQSavghU1G+msV3I57J+qap3lpI
X2CNsx3IpPBoFR+UM+3Rp90JIMZJUfCYN36GELgPIUXY3BaXacdV0YENRWH4RNhHcehIu++SIbhR
LqDNjKt6z1t5Bj30XqDGOjtxUe7qZrrxRcF1HjA5dnklNyGxHTjDO3PrqOiHisPwNNgVA65CwQuM
qYJt6QB6cW+Q+KF5kBwnFKSxtrw3faR1SV4lcjPLJEqnygOkavwqSI41TiNkvbEe3EkHiEwRsvgj
3UgXws8ikstJAjfx+W3B7X7ydiN8AEeJANd7N6FIrFPaoYeOvm3jQTfLw6lDzqovRebZxyKIDGIo
rPhBIBFTQXg28/7O1y1/4/bhtAqahLgANtAscp5xcpjXr/006J/Ag2zaurb2MleraIvmBK1OqY4s
qC+wLKdbE8Kp5dKSsCdsCFkf2od07lwEYxxtjSKFeKUNxyhFcNIjc2Im6cMp76zvWW7Z1HoRmGUG
eonmnKfBG46ZB/G1YvUlIc1hxWrTYSFDP9wWyneecXUkltiqsBvRWYpPNMvirk3jVxgQPX2gUdt6
uEEWgzOvIY63dWiqr565CV5lhibPRozgqW/8q3RiBtHk3bQkNId3Em2CkLHYmX5WrlToN2u080ix
G8CW1qSFN6XIKmiP+c4XlrFldyO2jeCqnvJW209WPAf3+PoqLNynwNCd1VjmV3U/aAQ8mPGy0snI
1m3nu9eguY6DHKBCJPF99t5baKXlJnf7BGU7Am6Dtj/OokE9sG3ONk6bwAq1kT0bWuFt/I5zOcyJ
MXBU/w6Sqd0GmkMEq10qKugxoKldXtO8OFt2Hawil5SeIcl2cuwfrQnrP0VVsHKmdgXaqFnglTDW
naBzjaHqaMmathAUuZWq3a2w1BnZQAiYCD+rAHCAYoREOaMh/2iG6aBEHZi8WbfC7JqNmw/Uqe2A
xB87AgQvpLloM8muz6qbqZ3/hOMiwCj0W70in7Zj20gY3c+iW+X+JpYtIcxGJhaew8gsyY0tWxyB
qBzDmU+cfaBNdN6UTY3o4ohTromEjHCcDT2Xb76Rg0OrGYwlnYxu0rRB0FSzfJneU9FV0a0ygJC3
CeEsfqF3ZCaNxpMJ5WURClSwwfAkagwYVp1NC0HBhE8Fpib6J7EpnHqb4DQ7tTP3HFXqBuwU+9rh
vsvBilEDlXHm76RmT1tnsK6l5gRnPXvrdKA4k+UzxEpkQNQEBx3V8tpIXSBdxQyJhX5IDmdFr9Oc
wmUXkhojQ6vkrrytzDC4YorhAPOBlGSckw5dhBUXGaMjAlm0OLdPel7gAmkx88Dkf7AysQuLOD51
gwkvWmMpl3q4a2pUJfC6Th00cd8hREHkoX6rofUx5ideqAxPXOcpzA4tlN8SH5wfMzk2xIn6kfTm
LFfXnuDgEgDr30L4qtqkS2ITpXGevKpdhkCUWgG5IkNv+FS6cYiONeyOnckul9UwChNCJEJ/U9Z2
fnJMhgpulFjfgJjDnjDj/DiCXV0WWq1/r3yrweXg3NRyskBeYf6tPfoThlWTU+xAwzZEj5zQeyt6
E2ZxQLy1FmOMoulzp9DT3zuAjBZqjMXRsOMXgBPBlkqtoZQE/MzUy6OlTGTTs6W49VRtt8J2QWvC
/8g6ugbsGt9FURH4Ypvt3qy17jpigrNMM3nbAcfh7CMclG02O5w82CH4N1b5CAkPOq/thg8ZPrpr
vSgawlFMkqwbdFvkdbj+NW9lukeZ+QPurk231yj3act9qNM684o2ybNBIZPZTX3owyg847g+wqrd
Tml1a4dcg4UyCdQEjs29nig/Fdf1Ie2xNETt1lT9a15YT8h+8nPCHHaFQLjalFaFPolZGZ3xq8tv
HfCsL3VwOWvAdmqtY7bbQB8nfYl7VU+sQJjqOAwU/thcL88YUPemmUGaMsGGCQdkrpAHRtec4h0m
Ws/o800ZHqc4VrfMngpEWeYBfr2xbdruXmVOvEkDs1pmUjmoZWPGx4VzxxjIuA5ph7ut1y6ZUgAH
mBrE/abSEfIX+i4IOhLLgEJqfUr57TAQTQkZHaOSYFiarn5hMXnPq/HcFwpVJfOvxOye0/aV5AYG
uhnpbIxer4YQznAMuWsX4QLsMxs7okrVhvtFv1ApwQdNHl8Xyj7ljhOf+jBTlGu92PhYUJbMdFnV
WAQr0Oz34SdlpHHU5LiWeqX2sVas+zzzTnW3yw3T3VlV4WPdSvdpKJ4n6RqnEPLwkqxq3YXHZ2SU
gCbkd2IZC2AxZtugo0/QCT7IkN0DnqtDptXEAaMCXOm6A+8+9tp5C+quu7ITSzNr1VF3wL5Bblr7
gM0WOcPvnVHPYdckiG3k5D0mg0QtEOZnaYWHCfHvqo3LdomAH88CwY9TXxNR3BEZmRBT28U23FDV
LgsnGK5TK5dbSRRl1n3WjR7fYAmanWzhus6YoYxJWJG0AQTP7dA/1ih7soFoFjee9laK9xbcJf6B
Ah22lxWMk0Hx72Wsnryof+m1b0OG1ozwNVrEI2kIvn2fzAMP7uMIb1E1R5LKEP7NY0kKkbHSSAQj
MZrHisAyTiIjKji6j1rajFxyNYtutChGJF+Mdaat2ZdbJ2ledfKABlbiYcyuNfrfC3Z+tJ2wLGlp
tRk9RBaDyYCkdp6CfirWVe1j4Z78W/SDhyRDhuUwwF766CywiAAva8or020Z01A7wQ8nYtSy7ymp
ybNx+lObI+GMsKaO3dTShkl/oCjM2x9loNxlRzMGxvn3wEU0MfgogS0MLLRGsCe2z22PCKRjGdiD
pgtQ7VWYT018sTWSenI/KdtEclQ60TnZ5G6TaCIlCpQZtzcogkPS+mumAvbOFHqE3WitD2hyOr1b
ld96OOWspwmKWpJTFlEgEGQ/i7bJ1knQgoUwMX0Z2EKWA5z1NYPj97I3B9q3zrthlU9xr2Avoikj
tx1hhUc54bcN/HcSQjz9exSaBNyjb0hxwMQROHk6rCDOQuCSgvxSOWhIGrRnCwZ55Iyv7O3RzZDQ
FBItbhGe4+UCS3SSQH7PBQ4es34M2cBRVrhrHrfpOuCdQVj+MBzz6DpZvRhZ5GjAhOcup2UXO9vY
RA0DRDJbq1gecolZo2BwN+FFiQftOsnXcmIGr/XBgmA5MmTdipe9TWwcb/5N72Pq6Rowq/D6V8lk
hHDk9A4SVXhtBtvBXfgAmRYDG6c2dE/p3AySpXiN2vKMoC5dNklBfEj6JvLxKIPT6CBGzUeMEoaO
wITKjXBR4jeVRfxS6P9IvPTOcbP7kuQD5I2PDf2GxZxrtELkPsdxXKGGw8qX6TsZcOOTtGUWfsrl
0lfxW9KIVdbDM57aR/IHogW9RANbcsLWRIOORrbZ6qUusvw28+Qu5FZAcjSJRfHcDdQ7QZpFGd6X
imH9iJnzzAiQS6IaNMb86oXiiCW7s4lLCOWjE+ksnUa+vRC96tnxcUF4ebk/LqMsp1SZTSKXb1we
cvny54eZzDIjMVnWLp/2frduPPv18jjnwka5PFAyPvzjMZevR8Iz5rvQ8fLVzwci+EIyPeinn1/+
8qcuIJkEt9eyCn1/Z2iQYYueeIYq4634/TeLphTT+tdfO9ZExqaIhi//eDnOy2c/f/LnH/vltwRS
3AOhTzeF6KJpeTkM3UaVFc8xlX/++Jfj++VXfnnMlxfu60vz8/fMTzFo88cZbL8Yg3Ngs123Gj3b
23XdXTMV3nUx6oDeHV4lvnxq1XY7aIG1LL1wOmjKbbfgB6By6ohVbO5om7i2yKw0uv6G9IStiLP+
OQvbTZhEr12Sn1NFG7QubR3H+gYxqLmCsfLUNwOJ9Kio1jquQOCupIeAZfwWhLnEeUUKl977e4RF
+ZwYg74zqzLIvGVN5lJ3o08JjDxfy4DxhofaK/NTwezdccuT42XZjSn3g+MlKEnYgrEBmePBsG47
Qv+sQxncxfoPRd4IrpLI2+UA6ZGiWcPG20859bk2TK/IVSHqhph9yATXS7JWowJPANFbpsfdNE6H
c2rH/R7b5QhNWz/GyrxV4zyHIJQTW/sJOPGMYtJ3RTeh7R1TtlJe024dV21Dy3nwOVfOOuZE5Jqk
GlhduPW0m1a0GMHCfJWbHdLl0mVAbu4CW9PuAvKrx3yJvXqO8UE9Vvm8aLWvMd1sRyrV9CbV7+E5
QNKY3DevI3+gMeXSrJHdQ9dyOHUWrnhPqdkE8B6nCfsN5gbYAG6KpNVvzggnkFUKJE9D3qozjQnq
Hhi3RaZdoeGR15q3r7L+TF/jVTc6csSJL0/g/WY1+6Cwx/rmNo+x6XunUGabSPHqmXL8Xhryxmaa
tFWxQSc30zZdD9aZUlGtgShG9GiT2xInL/Qn6e4Gf7yxyLPhKQXHUBQbYl2u+txO95g1mGOZ38SM
AnE6CpHKTXCU5LTTzbgmr05k1x6S4YAQZ92PoN8hKTM46xdD4VVbP7OGA4ry1TCNMT8r94Ib6AaZ
vb80R/0xgYVLyjqJCQQ1bMJ8Jgo5FggCkEXEWc0pNN42V4TUO6Paey0tj5BJ5oh+z82RIQOWi1aj
hjjagxOAYJF60UEdThCmUa8wv/grewqiXWlE78mABSbTzXd/jMPtMGLdNBrHuwrNZGl0HDE6E3K/
sQiD5ipveGr1OWOakDNXJnNLp6HhftQpAhfNh38motZYxrbd7lrE3mm/zkspVj6OVpCv1d6IhmMu
ObG8KogRu75beg3SMKKF0gxY27K2WI+F89J1VX9U7o94ukfVmO6qCd9MZNZnkBfkZaj1FMCfhj7y
aoNSWeRRf53m/kMSWO9MkSwF9DB0RwJotQN2Dw4yS/1d53rIli0k4Hg1GOj6CPrI7MCmnxTPQ5tz
6puRR80MczhogFXHAnWa3i6YNCcn8OjrUDERAEPMQjxzgccKSxoc+nU8/fB0Wmc5KSlE1y6USPKN
nrrfRF1Dc8d2zLppPdR1cjuPB8a2R4eIz2RDnM1DUgcn2/6BXJOs8VG7gdYG9i8LoMeboBjSEbuU
rg/NOgq6a5XWIzHxxMx4OgTjqrJf8tblpmEhcDPsYDZzoxkRfUZ6Ydk8G0l4bFxj2Lbm9K7HAyyF
8V6UJOt9kgpMCMvgHLpW1msSED45AftlP6TUELH1ZLj9xqfO3/qNla1bzR0J6MWJ1EzjzjcFJyBS
lDBNCfWmwc82OUSLb9CeEynujx/UGAQgRscihWXqpNoSo85qmIfPgVB3kjQ2BO/jU2oT/JtET4SO
LkoBK67WCX6PYuNcuMO2w+ojLEkXFT6RPUYPWqSBbtDoqbqVrzHPsbKterchdINUpwi1abTksSiW
Wma66zbrHkgXuTar+DPTvFuvAbJI+i5C5claR3d1VlWbtKq5Rsb0NkuyM3J+fc2wwHSNd/TZYl03
zQmmwzeI1dA9A9QAbZ89wCHxt3FG8KTW0wOXfgMnFOx475Ly7hbYhDMTGKBFM8Fo1o7Bn0kASNyg
WAvOmn4V6Qi3y5rphNm/+sgmFiI1YCa1QC69KXiKE+tDEIlKxiv1LUiYA+GJyaIGpn5nYvl3zaUO
u31tV655qrkCQqX9qOMZaeY+kz3NhkWJ4tw1cCJt+8k12oNevYy6DlRa+B03Pwg5tXajV1FFSKB+
mBJU75Th1dJ3mZ3Bw263Wu49hcEQHfGufXco9KpGFxvREpNdk7QEkBj2COmrho94uuYKTSYyZh14
KkUEfSOUJAm2GXPSIh52OvHWTtqAnmn919AK9UViNt1M7z9Hrf3S0sDdwNtn9OFuaYo+d0YDn0SK
D2fgsSA5l1PBJpFAyGVdkhg89fSFcddmaxJyx7UngOghyCt3mdg4OfsNLxr1Td/W+aZzD5CdUXP7
YbGizK+8knYe1iaA81MPw6oI1jB57oRDT6PCWV63GxyU5sKcKSu6TjBe2pFREAvjqDAowi0BXdUU
zUOJhWThtcmATt7u1iZ5kNvIouJnqTroNbyEOBrZD6ooQko0xyh06c5ugk/fnfYIVdwtpQi35Z7J
9lQrNhENjG6dbuJi7lD1oMQ3smDh1PGngI7ZFUG3hwy9sIZswY3TSeGb5tCDVnYSPfo0MsnOG4A1
RsPNLEPO846msBn1m0Knm8ftu8cjpFU4q9zAPACIIaN8IAnZIWjZzizSY7tw1c0XqQ6DaM1fHKHS
b5m3RvTbcGdBkE9iMnX6Ns6XraFR04wiWutGYK8zmw4IzQrFGGaRM6YjQPQjj1JrNSnXW8eihPXn
JRhBcm/bGuUIP/5+Ksz8nb54WoU66VIG0D8GtN8C0kJaC9NuHNcUR0Z1/L/sncd25EiWbf/lzVEP
BhjU4E1cO13QKYIR5AQryIiAlmaQX98bnvW6qnPSq+c9SK4MSheA2bV7z9nHGBmjl8ifZ4caqM33
ThiQ16NZdRY7LTfRL6eKfOYiGT7c0hxXjW1djaGIt2EEgXzsrR+RSHb+QzQXkjQDfp2n6o9CgUqy
qvpKHlR6BWR5RNHer6jmh53yzPLoNvbOT0GC9ekDJNKKVMDC9E4BPr4pLoLDZE7PY7hHPWdsVdvu
XaJROM7EbBIfVkImdLFN6omXR3SQgQxGQjogdMLuyNms5VsTDM9Tpd4aMG6bJna/d7jhd8b82Eli
lU1LX8yYkkQW+iJlcMKweDPgbzTt4K0GPJ8utz98cPeaOtjnHKfB7bH0O5X6HnbuyMrmbeQoSWMY
2RobzmNcI2Jc63HeOgrRmifKHmvouRr1K3MCaEhGQKSgTJ9ncdMtMAi5YIcakq5Wcgo3fcrD6Wrv
MBvtGX2g3PZjT8kVzEsp3lxDs44vTjE8d6Kn91nRj2TyLlDB6+ClWAjc91R3Wrc0pcuEyIy0ppvy
1ye7nvF6izjI8ioGSzmulMIwarbY2v4WWcyougi8glK46YphAHIwV+Wmk1XFAZbD/MGNPbjAgflw
/+BFxoj8jtIp1cNfH9xwrvAk2vjpOrN78JYPCgq0N5v2QZUGBo+u+4HSD9l96UFKhVa60roWkBFU
gnf7GwmmzAmMfH5HnbvN7M47iCwYH+qxRYFmV+c7lvz+wQC38xelnO0K/gQNIZKq+BySfWds0r8C
33Xs0cq0QFOGemCIKoZI7ytSlaUCzHQPrh/uz/Bf/7a7wttMEfyjqPDs7uSQJ7bqa23/k5+9EDLL
ZLG72YOGCqH9CJo11CJaQlMK3v7+N0s7VnztP/98QvdNFSGxfAXZC7Ss02IVlHO762bjRXbj8KDe
GTS3D/Hy9fs3jSOKtxFP8mq2QxZoTZj2Eu5CGGbprN0Fy469r97momWMXsYYViXdiLaHa2bERM/Y
WDNxQ8lNmXAxlmYP1w6YIaUkDAN6i3zIVJE/zFdCwKqHQoY8nXkJPqvD5BjAY97TDoJlu3xxOb/z
RjIoHD/xq9TMwBaAfEOwAM+z4Jkw7H66c7zvH8B1+5uRttXKWiCyU9I1D0WablD7XlO3QINaa1LQ
FH1LsLHQe5cPmaGQzDAu14c2nTeFniwIn1Tbg+Fb78RGaJLHswNabufBy6KfYAIMiORcv1oXu26C
/nn/QD97I8gbP3RDgxcrD306GiBE71+8/1++/LP1ayYpmiDksmPoGRtw1bD8ByuvH99UThgUauZI
LB0cKya/oPtWuTYYu1m/s8e9swJ+gbJBAIWIps+hkXsWcgGc50Zv/iECg3euH55yH7iA+UZIBNPM
kNjN2HybOdcS02jdrNH+Lizx5vT48zS2x6Bwn8Ok30H3xlxsgT3z+t9VRN38ETndj6ZgHGqDhWWM
UD5C+n5Cgfmm+mGFXOfbSIARD/6n2YMOm0WjN0bzSWzWT8SXT3hsOWzW5gjeBqmYX54Mmvxrf6Bl
bll2cbI1AnZKs5mBFqM+cGsPrErwYL3pnMUzh7rlU//6oOhHMXTo4mOJW/n++dxrMH2mnNmXr/3t
W5N8ufjuv/L+ZbPT3rYd5fe/fV8f9Ojr75+8f9+sHLJ2GnmpsoKpEFDZQzTZ+ZpRwx9sfxeZo3Zp
guRHyBAPrwv45noyvnlUACuvCPRDT+Czb5yKNMRn2BnITnPzMoaEXzAXfDKU/xi22Jbb3FqpBlzS
EPGGFEOyIv/lWdrLJMwxdlEWcIbFUuzYfEn5jDbIPWFsrGvvhVtOmH+6nmTmGmZCOQ54ZNuLYPE4
u96DhH+18bN4Qw5X+mwXAM+aieKmhJqIjzo9jaoYr1g64R8uvbsoJ5/GqPVng8xzXyH5bAAu0kiw
DkbVvHLs96jpmr3jSJY7vMEWGuVNkSxRpZ14EWkzHmQXUXSTd+v51BgT2/XedkE6B4cxbtRtnPN9
o0z9EIfWsXVib+P4QbtP/fEQc2ShVERxHUvP3tOJ5KyvxR/PG7lH5bRRGZOk1E5/1CN5f6Gctx57
/jR8h87aP3hV9lMkud5ZrvulCIL1XPWkm/zm6ugX+G/zZMbGJorONVv5tyGz9mamnGPqk+JpUvxO
aq8xyB45zn4rWh+CQsWgThTTr0r5b41lR7tmGQSoyrtyd3xLghi9gQBvUdj+ztfxZ6qGH6z2PEUI
LLbFWSKOX2UwguFD5MS8f86xlhYZ95ke6l1fwZ+JvbnbI/n6bfzinDWcU999FS7hhIhQyc7u7Fcc
J/rBkROma1huWJa9P3U1hHs1X8ifQLbW2g/MMbFQoQsmacbJ5hfJYaUAIbMXxXfblV/gJSNu3SWW
Poazv2ihNdPY0ePx2GGyaKnqZN0tCMOeoMekLW60eqlyOZzb8XYwrEOnyNQa52oHSIslAkqTNJOb
YYsPz45vQ9TfUsQA4Em61SBjmCEhPB28rbSus41D0owBxIcUxyZzT1PtPs5YDNGhqJ3lgI3yrPE1
EgyByzb+ZdgzEZGNcSobhTCpu4zF+C4zytXYHm5Z5T21Lr0KDe1h6L8DWfwBJuGCb/eQ0rN30poo
6Kn48L3FEArIzsbfxxVbnSsom7z7YPBl9OTm8Re11rx2yvhoTdmZhd5krvTLVaTSu8PvUcjfHSN5
FuifY46gTTnQ4pLuBmC6XQsSZtbYA85eMX0Wyv9TIzSvERIEbYv1W4ubrX6hgfnsBR7JV92BbERR
TL5qU31NpsurH/8e/YzmWeiQyT7CDCrs92xJnEVi+Z6o/m0KrJEzUYpYAKBrm2s6FLA/ELi/c10m
2xSgH5epfZ0i8037brxJ0QnThzd3zfJ70Iu0FPVRymQIzInfvggf14NimkjrpFg74QLpC4dFBoh3
1DXXgVmCZG/xC+TWfLY9SAsVDzxTZr0B7vaaEnuwL+eSUX9zijv9rnOzZPT/PfGzbNuxrRb429fw
MIITTs91Bg1UG8BYR9KvxALqNUBojGjIRTkEm4HgUxtM4wqBQTp12b5vm7NLzBFjqOoxjizw+o/1
YhuSzbeWJq8bOWc90bvyljXLgigDohUUKG5UZlK01uTXYCLDsdJmM/kiJl+tW+K0u1dfpc+DGlYN
ndcRlG3aVUxADFq/OHlYrbgAU0EByxM7GK1/4C5ddMLHdFBPnW38DAP/mVd4ohJhb+9vE7mzU1Fv
jcnddHEI400/dhlg5cg5VPCTi8HaVsXwRoPJ9sw/iJ9LgJa7wMueyYZ66fX8vR5AAgRwwvukOJN0
BwCMt6d30D8KGlgi+UIYkuX2k51hUfF08ImbgITwvosxvNs7lZgoapwe93Gi9uAIUbkqpCSkMi3t
sD78mAez3woeR85dGRs3Bw58Zs4IaphXdvYnrYnT7OBTkmH9pfX4XdLXSWvlcsr4XXfI0FqXxCEg
w3tDq7c4cb8xtaCJ1tFBTvLht64a9kzhP5lJtO+a99AMxzWnrCs0/Usq5i9i6d4AM0ILZIRR2dtQ
OzNFQ/lmtOy2VVB/RXFKK5BcXeJGml1PItdO0dhfg12BOKF+MEyS6yH16wNWBWxefY+uzTKpHsYJ
Hmb/K9ScX7JuvrUuQAU4vyZ2d5NmefnHpC3K5to/AX/jpkRNMKXNjmPy66y+jATbUZcR3WZpfSIg
hIsIQf8uhw/YCoxjDaI27OYdVgZK4KL/OUVeckmC9ntUwsJ2lRk8RnRTV8ySP+F59wfcT8k2Kari
GLOWSINBBMKEYmPgdNvMBq9nGpL+PglaoLNln6uZPqtJ9iMgOPMaLDJ6sw4fIM9c/dGVL830YgOI
CtIKeYVAjeeEOmVO4W55luh+lvZS57lfIUXNqZkBa5LlZGy7EGJeR/owMS7Z1oO9vMrtSKzCGvl6
RaD92jRNwfhZ/cnEcMgDZE8J0An0RVa9AcVLGdcirYLaDeue3Kvd6NfNGp76a+gTc6rTjBaKJJGR
cjPZBl1HA1pnyal0pqeGed45kNo7u0lj7fCWkL7SONVZLOCnSFiXwMo/o96bzyE+iuPITIxYsOZM
RGVz9qtEb0fB24t3z32wFt/JNOanaqRFbtZzeUrAbsKDWDpLqCUf2rwLdosNc8oLcaB/9uimqOfu
H/xuppgtNti2gW85wGoSZaMJoq0fuYNDac0mKmRH6num6I+xlVzvH8SEcs8IUJrL+UZWKhqAYFhc
iYg+V0IHZ3ixaEXcEWdhWsSHHtWv1VTyPLIZrmuCTleyGqf12CnzhVq1f/GO4ILnF9/JSgwcjgXd
rLJWoWb61RdD+6rFWOxwRVAlpilh8SmXXKQdAyjjt6irvNv9H24kpp1YZviVUYHjdSCFwUktNtJC
0Z0pNV/jOWZfBcO0r02bnU7z8rhWKc9xX/5WUid722rdcz7jrBJtcnCZ0K3dRs3kjyP+8UL7Gngj
srkuBCiXYYuAaQD92BvkFo+13lsWxz2dgmkY+lZSWhoM1wvNb+sZDMMuhqRq0nPRwXX094NdTy/8
lo2V6sPEpv6YpY3YyJ5gc6/sRzIBXX7nPkySBVrNFqesDDGjZdS8yaQLMifhyBDPR9ImzEPY20cj
wGIUU07kqSBudsQs3rqwkYB1LAC5LBG7ePFZYqJjiDEbl7F1OqJyqd1dkly2yGP0htsMMogOD8YI
G9+BE4BgdEtwEcZexQ/bZrRzecn2tUsj3qjpKyql/c3Qo75APICJUj4AtjFoxylqRe8B5tSt6kkg
ovFHBQUr0LDefJOzx93QC3gDH3yk1sPMyW+wO/x5bKBb6adbIaPpiP3gEo2Nd4nTkahq3T7WszzP
qgAy67XvWW/8gqwq0ZKS0xYt8pYK4oUqeCHQ63B0DbNTXmI+pggEWzGywszdJ7jx69yXL1UJmAIQ
e7iqVOQTUcRBsGLbLDG1JJ6xddoo2frFBPSwl3+ycGgPmm4eEqfx6qXhaflvdth9U4LowyZovseI
xBhrxu2Qn/zQeq2nZHr0B+jOPeu/XfurcYrfjbx6rpSxGkUUImTJFgIV8T0JZYpkdrZJEpZqWUlg
Cz49mAnEiNSd3PR+9JmnCkGtDRU1mar5kiZfeekER8ZuNFBdYC9zO9V7WSLDTEJMaECJLlnZcCKG
XLiLAppgbfZA41Wh1UoJWw+Z8TihyYyMKDDI1DcdDT+akPIj7rpDGXFgm4f0HKTwVvpCnqaxWyzT
4OsDSiZX6OoQZXZENaPjgz1ysk4LgrRgv+2sBvgXIaTclWaun21hHVL5K8yCmBocxfXIaPUUpvGt
gx9xDJlJ60g0a6QJ+JRicQLx6m/A9iPAyntiQ+kRLte4ue1sWsNzkDWnSYtdU7JhTCNcva5ujybm
q9SBBev281Mu8lvcFO6hDBTMfU8k59KpDUj13iP74TdzrN+5hcxjfA9AhH9w9KC/IO40oOhVbxZT
qL3b6U/AncND5yTPqIoXt8l4nlJ5IcPA5xRMfaHK4a3N4GTDMA8nZh5kGTDJXnCAle7XbsqEZJ4/
mr7taCs6Z6DgNkoZTlQWjAKoJl6IlTJ94PpK6OXVN4eUOIgamH+8Gvc5yM9uRkoTPZV1L/GPOye/
NtYOomWmEs53OIAb2+l9HCY9hu5SfopZGGS7+vTQmUhsk7HehIH+vFvj769YAXxnmyWPoLBVCMs5
mb/VcPhMuna1750UL+2mbCtSlSUlYi4ILciorFCY4/5EIUIfmCaFL9OzCpynvoNCcvcA381+5qCd
k8sFvg6dkcBuEDYHB0X/tZbP9+9qIRnRKcDTCqYAsXdJDdLHCgVU3AS86WHCYRohguWDmXQD4mZL
qoLUvwpbVZugkfDuSyBzJnOTxkU4kvkkSCKOu1SBsvlZ8AK62d2tmWZkfEZT8cpZn5kZ0RzMXk6Z
yCg2cdNU2Wc8AKsXLs1gNYtt5iSfpUTEiqQFxMzitRe93A0DA9yyQMIUcgfUCeoqdwYYGG9ZHeJ1
saAEMIBj0kSmZ0gHz8KHXZPkEyMb3VYTAdQhA06/xDwXee85zbg1J8zXVPIrcxv6X9SEx9zmFUcX
9VBgtFpB63rtXDSzSf4qm5E/nWE1pmdykHV/62wqrlzx43HI9Dts660i6XV1/06PPNq/ltTMaYp1
JMP3tCcWWU+sdMyQkK9x2u0mwNaB8cfuYRUVTVms+5kJTYaBusUags5qPSMxMhrrF+vpYmHLbqKm
F2cNpb0SPn8Dvj68LKQQgwV+J+3PYCp/eoL1CN7KtYqpqM0am67FOh8zP0bOyL3gPBqD5E2yHGCM
63DiUfnKeB1zPOV1Or3rjrOYWzP1MRLebEmyUTylFEYGKjOlNssrwzCSdHSf4k6BQF6PKDxocO49
xIV2kfubTsSf9/1kbjzSt8vjlN56y/mKa44ONVwm2M0UYi3stuVbR2rJsex/xDPvnSBFBadmiR0a
EQqZm9nVSh+lsMs9WW/FKQ1ScWgxEKhOj7tiAVn7FuW8nw/GNzfW48Mg5KExzeusXHVpm05fKmbu
UMzyo5eV43Gpgd18aG7wuDg4TPK9iwZ56ykjzdFqMfzlW8MGp5rpZcIzb5i1lZthGNND2bnvKmrz
0/0DwNMPkIjRA8BSZwt75gxW3AzXdOb6jeAQcipn73s8GMhnncm6TKOZHMIZJzjr6DPD9n5Pevtz
7Wh3x1rinOwuPCFGoR4a4VJzxD80fvMR5MJaN0o8xR2XqJ6M7eCySS4XlblgHeJO/jA8hompXl4/
2msPzoQzTYYPs6QJyrM8j8GRYU+wX878sO+8FQIn86j9g9fkwZ4mv7tCi8DgrjEJDTTb45TheLrL
bkXX22thQUfoePcoDPpVQJkwLCc1C9bTVjGA0RWjP27E6FiZCSkQKEEzDzcD9eOTk9VXjwS23Jvh
DHs3VXioTduEa2kwrhWVDBIHiqbczV6kdkpkOL9x2Pkb10aALTitrzy0Qzy2elpXbUOuo/uma7/l
GES5FKHuKVXz1lIZr5uRNei+ENFeARYW2MGqVmzHYW6AqLQ/53I5jXYeZ39yQXTD3e8xl2B2T3EL
0X5MONza5RF8Pn0ar++3RNUXJsiSIZyagwklgkoRvYglUXQkE/VewGrcqf67MDBch5RlEi4MpT4j
Y02MS94+4HpBbduzqd5fJ9f9YQxo06TAM2/hGLo/4Hoe51VEtWUO0beZQnBD6cpeDwNFgDJMGKLv
Yi4BhCni9zTF44Z7cmNUEjdWh1jCH5aklZFGJq46Ogrcq4kJNp58S3oGLFiWYKnJkPto3RP0kTB0
WPh5vnesMsZ4SR0/tF78uZj/tco/i5KrCSEtYm9hbKxpsZ37/Usk9NvEZYVHCZLKPy9Bs2XoneL5
jmT3KjZ9xopFOCf1yq4tm2sG9C1t/WMi4h+46NWmHDCiQYWgLOGbKg0Vt3A4+oZwkOit/TYxsNMt
8zdmy5IfXot5Yk12hwut62ntgYOByUtiTITIBH2AWi1t77WP1UUUz5zjr0aEQdATCOaW9apXux5R
BJp9VnI1ceDL+HbZUvJhEKFVaaWfgZou95Y6NhJ7VXCKRyZR0YJLp40h3bO39ClZ2udduCQ2wWG+
1V53SVhkVkbxqQV5CHHIs6nNYjuTx9zI+VCEKt44tM9XxvI+/rUmdsODIbJhFwzpJ9TQeN3YmGUI
Dk2s3j7lKQIKZwjWJAeqjT89ciaJrw1TKHhU3fS97+MGt0gV7XIvmr4XeA7NgbCsyu5+JzR0Ds3o
mDe/Mn+P40sUVNYHjQoUz+U8nxPppgfHJtQmwqy+MWhQVSbxglVTHRPH6i722B9Ba6ELENK69NQ4
RT6js66mcB9AcMPNCyGlRL6Jtp/LuQZ5QEYU+K1ogHLYLrhdo/x0SgHAI+d+XK6QVnRfOpi+WVZ5
gSlwHSpwIGHbw21l3zVbeaT3zSGnE4z16DMTvZ2uHLNhkaJKNJeVYAxIXQlZVOwcCKTOueNk5H8Q
dv7g5ficXZl9X9ZD7hNUB962jpPP2Atfq6x5Kmf5Q0/xr3zBRA8lq1rqQBf0nTWiGfD+rvfSUF7b
Ax1CO1k6+znlrlxuombkD4HJo7h3FitkUT9GdbzG6svlXVN24LvVq3mi+WayIgd5m2xy73DfsEPO
tuS3YppLYYM7+QYPOqz4U3+yWv+zNv1jJgPcgdYxFkDgal1/hYqED8HFZXbO6+gzJ5cEiYebMiC9
vmxYoifMLHPJ5kvsOWUsgxQ2v/TTxUy9iubgsNy7VqrmXcHDGQ3/ddQsd62Zku5s6GtnUit2Szkx
2qTAN7iV/eoxrLkZzBK3tKLV7UTyWqHDW90fedvj0k7d6bHxjZeulwbjeOxvVBH1HFytxRtMZhgK
SA/7pg5Y5GK8VqN3bTIu/zuI6n67RAScYZC4GGin6S3y/kaYELouTddOzbIUIo7HsPHmLp/mfhhJ
LbE3GEtYHfDXbgrAH5WA6jjJq9HkvArSa1nAzPAPDPxyv3zenJBaUbr6m7xHKoRkqA0b3knJxHS6
SDI7Nve/tXyvYoEDj7SqohpmznLcqT3TWls2d1KXXHBELV16Np24hBEKgxwNFe2Q0mBa4rLY1h0X
hY+nKXdJrqJaWg5e+adV2A9t5mMfWzhZaVIeco+OIvx0BHYuT3sO0mk7FSfHh08VL2f7wiDkrHK+
nJqTCixCpP20oL24DkgyNd0tlQ/E7XBrtBzuuPrBiGIZuFtzfU3ERWktncKRpIkMjqjiKE5qB0sa
FFEP+BHDHQwZxmC/NJYDuJVLll2cLJWUxolvcBRYtk0uDsJD2nmPRcPYzg3uswzXRtl8VLxz2zQL
vimMNSIxnhIFQCkpAqamsuPICHkrbKW5F03CE1XqRQ7dm15OWXnrgREH65hEbNO+ybg8Hm4p3u5N
Piefg8VN30p33wWAE124gqhAEFJVRXuIkPijsZyRlADz3t6vx+HOR6p6yaP9c1+78dLRaBAo2Mfq
QLbGRN3IWzba9ovf1OnVm+TvvPgEYzb+YAxqTt4ZFx1C/BxNL07mo50l00Mj2gz3M/nfjpfWa2QN
2WNK72Gdp2TS826DLoKeGYnKf2Gcsy6H2NrwK3YYhZEH4b4T3EFHmebbIRi/Zd0Uw8/MEOFMihG/
qZM1zcNhg6Rnaw4ivBBgi1XSm2COooni5setAc7Qb4L50Ct1Aw0/nVIPIdvktEeZDM2unR4VHa8Z
3RL5c28BiQLHGlsOOhx330e4BucangbMCNLOMqymQbvTdsceG1EAYW6o1n5czrux0TewR5hapix/
FjbKm4rlGyNNj6jP6tKL4gS/tmnilYZZ3ogeaJ9nBJwdepK/kD7/Syf87zJDefVhIfzff+cf/pNr
uAAW/9//gccIiu5n+V9yQ//6of8PJ7T+IQVFpPjPdNB/wQnNf4AnIkv0LzqOdKGjlGTDQiCU/j+E
H5gWG7Xtmvadl/NPOKEU/wA9vVAFpPCwd3vO/whOuPyRf6cngF8kD1rangvkTErT/huZp1kwXU2u
cPyF4kW3TXWhMnIeluD1agg+R2DnD2YH+MvLNUwlKwEz1UzxKZjF9f6vjrvtociDJzwF8qmIix+4
0YbT/V/OmAukBugEaY18ycL8TYzPE8dG2sol4v5Z1CSPAZ9+sAZ3y+1YnKIMFatqKPANAFf06unO
203ZPI9j/17nTIE9t39WrYoerRYtDS5eG4+EqR4sAgXphhYkssub0sb4TFB9snPBMXGOMInsa7uC
UxsiVIhk6lFa2kWkti+sKHoSDh5ZEim6VeIoDR9siH9CbjoUY09QWUy40zSK8qVB9Ii3yMflvETM
aIw5q8Cz5ROjQsxpoXvrQ8t4KVLnp+1A8B972Z4Sx+BBN19uFQ0vXiEZsqR5t0kREldkXX1Eplmv
gy5h4UO7h8IPBKG0xpO22KGxwRI8lpr9SwEZEdNYcPa7kcFMnBXHsDfIKG3oFSOE8a7+1GuSJhRW
BZL9zr7sH2vprNuS6BChjf5agd6uZVT+ntAbnbtBBS/+zPCePt6+75EC3SNhCJJzNzjjCJLrmc5G
jJTPrnZfXJqLWOYXa6cryscS5EjmFe551NOBHB3/PKhxyeVxcK/2PlLTOLymHlLJqL0l1p+Sbluy
DrAVbizDBqwcG0fTj9ybO/O2xE70BJQ5Iw2tf55D03t2IO1NrqWvsolGjvl0K4zBcZ44ZDPsTNNL
rI0PYmRTAIEEX4UTwmhw4VGhK6ZyxFzGZv08IKtcO15Fp6rP/NOYoamwRs860igmlccSWz8lpFZO
prih00X2DrCJWM3FFWk/Ik4dHv5tgbj9BQH5L7DHv+FKYGBxnwEkRRdmOY719xvOVx1m33ZuURBS
+fUhOlJKibOtR2jwFDTKRKLk2MmLjiNxZEL7jtJNkV2VIlGOivC/gbvA3P0b3mWhcplCeBL5DR5j
VgKWiH8DX5GMZdcGxllcZTEeoqxIdw4dYE4EaDezgqK/z2iRNiojocP9KIRpPIW1c2p7sWoCuyVx
tnFp7outzgv/RptipuwIo49BDme35GQii+Hd431bKTuNXoOvOnCmjcRjfOq7tFgLx6d9JTKX8wqm
bbopq04jAO01PwEK7OIio2hIuifghx+M3LrfkI4E6hxI49GuOSRIz6C1ger/0ZvSC/E2B/IBvGPT
czIta3gE0oXHYC8KZbTnRAOOV0lXBRbGp9HPzsYMDW/vGvEF4nv6GnX6PInYO3khHAMfLeI2y4R9
BLAFakdEF/CJ2dqqwxzBd6wvRVu+WJPxMQTR9Oy3NmMR8y2zUnmubAVz1ZA3NHR7XF/YTdPB3wUo
fzUO9ld0fFVWwiQd8YRHw/MIxv0QI/JjQJhLgDvjURgedJXhTxHaet+k3TeBNO7sJwI6ig2ySAXx
FZ0ztzE+7FMUpWdaOcHWLt6LQqNAw6q0xbasN7oQPwNfgeMpZ5dQoe6755IWNAFGQa5AlFAR5EdD
kwzo1ZqerI43RqHm7TQXJ4kids2YAaMbFvSn0uu2yiqPPKTqEE+EpPjZtEWjTUu6GcbzOAOCwEEA
ZLFrukNKSiA9jV9MBipY5JWxZoC5FgI4olV4aBQN7xyjFzv1LeZhT6lTnPkbhVfzCN6gWHe6ffew
J+wNl0Z4HrkuA4DFmqZnGvxElm3qjl+aLvdI6xiH2aRmVyFH8JimSD+lpHhKbNR6CqoTvrkCA4oV
IpGFihfUwVYr+O4ylvJkzdMrz+mRYcOLdHsKapn0FyVccCoNx5VuFNdcJjwkhMYeMKIDtHEIkYFM
dvREkr2w3vpmctaau2NtTqG383BMcPRI11YV6FNs4sHzyUJyQu8pBh26SwfmrXAKyQJDLHKOHEJw
RWAg1f0GTFMe8wAumm+HP/HOJ/sIFnhbC5o6A9PlLHwxOgNsANJddP0cW4sge14IBy61ahlU+NzH
ngat3Yp11/n9fpQNRbp6VUyOn32PHhlFLvoPY7pMUUr6zUjakXQ7ONjOi42W6XHudjVQIQaW1hdN
btJCyAjCph2+2tJ7qxxSog1avq0hk22TVtV5IrwMYblQzXjLpa/WU1Ze67Q1gIeaAbbx5M0SJZQi
VMEcjxC9pOk0br0YRLmaevw/bb2rtAi2sSoQt/QJMZAWtQDOSsg/YbYjCyDGe8KiwIz2hS5ve2gM
ZWCcfqImUdsSl9UmwMa5naYx2PqKYXg/fcq6aw/Sjm5pCydMN7hxExjYI8O0fSPzj2CRp91Xnga/
cGz61ZZDsrV2nPYNP/Y3BUN8Jeq5wOJnyM2wvA5QFU5mapBUXdEjy2cLP8Kr1/1oOfGjfLhp0wgo
gUZvFXVo/kabrmPg0kd1LfS+ZnKuSDxbxfQ898RgfeHRlFf7q5itajGEb7pm2ElH/AEsxLWogCeq
+BfEbLKhl5sRTNqNrLODKMlItJET7LslMHtZ4+oMsWUrKTIU3qB67DWTwOQAaNBYsJ8NKs/2o4JF
f7hPEVSy59j6URdVw0gVD+rclOiQe2hEExkQwUSsVbrcuZacHibLnbf1kEbk5ZIeXzw7pKLtOlN5
q3l0rnoovd39jiwAvMdTXF09j96qoqBqldfCiuqu1VzVT31LD17O7bmeFua7npotG4fb8r+/C8tX
VyyMO0F7GiYRCVSt8G+BGQU335/adR0NaiUHupu93Z2JoWp4bMRkcrJ3G/eDji+kjtDOnt3JOMl6
Uqc8ooStkvioAxrUXgEHryF7fC1cFCq5zQy0xoqVz965qeg3JtbGS+nWl1FpXfBFkss2owVFEUUC
m5+iSp7NU5kNzm7qvD/DwP2HI2DGWYu5vC/t32gA0kM2+g29gVGu3SDyds7Ad1CVhGh6nBKSFO0t
u4t+ZUFWPpFJgtymqt7NEF4t3pCnysv0qWQxubY58o8EBf4itRVnTg/HXALl07gkhNLBtox0vWNI
e63KK0jc9KgIyWbK84BdLNwOxISetJRy59r5T4OG3E66KCe72YtuGF0vU2JSkOWuOtOrGpjFaTaj
xzIeJ9ofqFInTGJAxDkIzzbj9rKYqm0l6uvAOPLig4Jdq2j42Wlm8o3mJsR0Zm3pUU2AJvXZZU3b
+f1AP4lXbG32wKxUCNG18GM2CDlizrQ9npvBzSiNBtggEue1kdKdKZl7n410eDKqxNvc/zUgvkdc
Uid7tppyo9liX3IrPjhwDWEu9smenDBU2ff2FEpSk+HdVkTjf1B2nruRI122fSICDAZd/E1vpZQr
oz9E2aD3/unvYjYw6FENunAxgKDWNyhRTDLixDl7r32MOyt4YszmmATw+n7wmVYtZokeJHo7mkSM
mQM5JZZi/OZ/A7mSbvtJd9t64ljSg0pbA+N5m+r3kkkx0wAWWBJjsJPpuNy6M75yVQLKE930RWZz
eLGAKu7sUuyGBhGjjjH7ulXHFl8jCQzDZ5gev5KUfTsBvf3a9ILQcaqmlJKWuqX+KWhjAD8mDESK
Vy6HwVYS/SKttiVC0KEtEvIJji5+E129NaVw8Z21tFzJi9wPqHM2ZGkUZ1gv0cM8jJ+SgcEfS5HJ
yERnjnpoK+NYEAVry+R3ZGKbC0Oy03hWbcOsn8YwfOibhM1gFj9Iqj47dMzQnxDKykvGS7jhQsft
tNzcKUbZBEqJMJeV7U7iIa/Nm8myC/mvQe09kmZa0/FlaJd99VIss1XkPs1hlT+XhHmgPMFBVGRE
0adMKCJHjc8REO6tgHv3ABlYrQCoAc7S9c5SWr41HuH09bAhBKS9ZWNNj9Fd0HVFlZ/vX7rc/Akp
iv/3JSjPq/V0DlsM4j2TyQ7308S/sKZVeOyQ76yN0Q5Yh/lLDjDlnT1cVOwFLvqzfw6QdeTNz3Re
I7rv66RjXyaKK1tViGU2EdXgxswDOqy1tEHWAA0LZ8bzZCjqQx+0j2kNOqAcIK96JSkcVjnSlp/c
FmN3+isIXAWYAlZ9D2WaxnpoHxEPoHckz1mB4vh6fyqJrphu/RBeEtN5pGtZItvQGXnuDhHVzvgd
oRJywxZcZVHjzxwUlXdpT+Wu9Cos6jDWhihm3NQ45cmPCoEjwbW/cWVcXlsOG01Nv+ncJNvH/WTh
Vp7IepHDyVuWfprT+VZ3JUprKzmSzetyDC034YiifChlcS5yOeM6L9s97srlSZ+hhWXfA1M1DzHP
qOeygvkEmSfVVjLEOja9+0xDM976RnoG7/Fj7CzzZNfRLzsqvnPEtbEZVFiqLM4NvY9vsKwgldQ4
B4ZkcHcKZ/r7gDQ9nUjH0pbpscnxKvNzd1+38K/doAMdBBR8VTmd2mooT30vLpAIvouJKkdDV5IT
CcMdNt5VlA/E7UZKImQMFmGl7cNmorZylnwY1I8DLXNyT6rQfwpsDw/coLI9mIrg4rz7rGwwAcSz
pBFhCNrKaZDrnVn4x9Qpik8EoJM9k5uoX2pPPo7jOzqirXwqWtc/QPKe98VoPaiaUiMzDsKwa8Se
EGvRg1lr9gp5+uERS/mQMgjc2KpCY+mytlvdfIxMimsCcL7STq9fktZ6af1pT5RJii5u8C6Sm7Xl
gA/IB9syH0xewzWIIc/Z9m8+lehUlcTFZoUMN5om5ixwiXa0eK2mKY7QXp+6Kv4URIULrbt11lil
eAvAN9JkYAFAA/o9SBp5cToiwRvbO4sknh7aQ5/n/jUdiEIqQqARBJY1F6jh1wKU+pkL+xaMs/fk
BKiHupn2eGY55tWk5t4lFbW1tm8wdtUqasAyORWvt8wiXJJX1vmJLijTfzgLD9QAZGI4A1kFzeMk
AH3hJZtuJo0cwcD8hAZFMhmIBaPIkvN/iiOxLs+DQ0JMpsazU9nOVSRO8081l1sw28NYX9PAM3eO
y8nBqGketNTuiKsk6TtToy4m8F+kxQRNL1/Q7ta2nTwGoTC3xPsRy97SxfUgfLk5h9rYGn4mFm8S
wseIBgqGdyc0noe8K85DjbSgWdpuUbk0vmYUDffmjYKrxIFCHAkj72H+YBgM/ARtzuiG5wgWBkZY
vqsE4MA+Sk8oZ91NWSDcCv2iIqKaB0sK8RgxTX2mP5k/Ol3GCY2FYK1jMCEWP9t4Y/dNBghWeFeS
22iG9UZ2HB6Jnt952iofK1KXL4HVCuxDYqQWRedK+pmdnHOfza724wYiybzoaZn5oPPEftT68Y/Z
je2SIOnsmQYoKImpE1urBf5aAHSuMm9n58FXWEsZZJLlzcqJXrS72EdAxjGi9yp8X7VlvA5J/plK
t9uj/0OeSO5kwSO5RjkdbKsS5aDAzLfVKTO/fgaMk9B70OAgnw3U8qgIEgzyCql2rsTZD8FxDEvT
yxjlQz9iy+5yF65gp6NXPebOKW+5FrLIwldW6fkyFfon5uvIe2HE6b2EVc2SIHL3uLT717XXLpjO
KX5C+bKOIESezSXkYZHJ+lOM1kwwlFmkpZGziO1hXe+NKLNunU/EFSf2nXRUTNhJZ5BjUhjHJPEX
u77xGstkV2hmuFNtXbFfiOv9WWmFOHIafhqohW9liYD83oQsLTc5z7QyNuS3/gxciEvUybAygv5x
DraTmQ83Tl9MHZPmBJwO9tvgT9TLXsxUGAtD1pjXsHqbkT9earoB19rA1edRpVUO0ofCMHeiUval
urbtr3gOi0uEs2ft2SZB5IbFxltn8b6m9No4BB2eCyeokeEfO0fpay9x+HtZcmFyP64TP0HO2SG0
035rUcHzJ8ECQa5Z8Ek1fvOaU1AcSNptD009P7gebpkwDYC8zB1J91YVPRgNgbhpLoerNGGSmo1f
bfJ5yGyYds16xgSXoTkkGh6CXsqCzm5rQpSdxa8cJTlj3pQkeLTqmPmFsScsD1CEys7p2DJotSZs
j2nrne9f7ALh8jwML05vkdQ8mJKScuwO9wLEJ2Nw1mQMNM0oThJjDzQJcSwsR6+b3AQa5BasFxad
mFhs5nn4Var8efTIgyP4as2K+g3pA3oweuNb3EyYPFpAgYk+NDQ9VnZPDLLh0PsB1wFjbca/YEun
OgTxQ4el7ZNK8baU5rUTg3rLs6uF7njliJhIt1yIq2NEO4Se3oEtAwnNxAoKy8y/zQhYqXf9pw6n
NqKVObkogGqOH8lzVZePdegU57FqvkjsprWvhqsbQXoIRm0fHXs+2U7xGpAKdj9IFk3GubHLvrQ+
DZ270tnICvhvZF3rhD+/meikEvf+jWHkryL0a/InPoM0QgXqelAXo2ugzYVXR7mTLTa3OHbn/VwY
LkbYLjzMxSnSZBXyIRvrRfNQGib+B6N/avMwujo6/xISc0Dlqb45yxEvS9fpUkqjUnO4xxkThXiL
GwWwWzmf8jNmLHoK8aJnqSz6TQEP7QJT5MhLM49RDYCOoNkBeeD1slt9thfuG6lO1Z5znLXzy5QT
IBHEHZXyW8yENhY4Vd1Cmq8afBXR3bjr6pLA0fvnT+lGjKKBJMe1y88Gs8+9b80chdI+3gm3pm6W
n6aMImzK0oeeLuhFAUlQWluXOWW8ME2RvS3TRl6n3EfEPwAMVbnNoYJDfp3gnG5EU17Q/GK3Il8+
nLZDQkoQ91EeqQTHW5Pzoht1iZLDbTeZO/0eLLe6NqxMTecXO0Gnk9GkoTehOTinjAm17WfxgV4S
ssWBhbDuPJZK0IVdzWzZcDBL137vrrFrLVgp+eoOHGfG0oNFhXkREwAAEU1gw8pCeuVP2KfqjE5d
EteHaOLi0GZ3Juo3+CHcBU0Xk0onOm2lMPVx6OUXH7vRAyPn5zwDrjWb+pMTOsjCLAUqEp8V8qwW
pngTkLoACXBpFqHmqQ8jQhUoCOS4BTltrhXNdiSksce+69JeAkOV/fbASFxIZFhkEsPOLSb1TzOl
C6ovjD2eyxG6y9ynPZxwKHtZba0nN49P2Sc3pBuuuUsrWKTexXaLn7KOTtNEzCdokpZRrOGdnKrN
NiIsD2o2OQ14wNxDHcSUWOJGalW4cTMQNVQz+3Rs5hUT52jv2vR36L9324w0wU1HSubWcN+TAdJo
U7DuDJaXP/UMmHXpnKi87B1Wkn5LrsFAAB+toFiQLEHiIUr9b2HbD++qdV4LVg5UweZTHFzl1OdP
5qw3nY/NUyaV4pgpyq++hRvEI0Jsm6ci2vS9ppjCeQgm66gxfpxxowDpG4DP8Jx+GWlnRXRB7517
yXPt2VX1gOziuQHPv1FzditajrnombCboZ3/1Csf7N/M2WGR4Pb1YJyRR87re0eCEBtOpDHVlh9j
lsDLSkgB8y+tP8cotg4efOYVCeF0vOcSyqWnokNvy+CE7fris3zR43LDl1wLH+/nkuIVoCh3ZRe+
NBOqsGEgJNIRZXn2li9O5F1TE6zCvWiB4vjkYTPYKRRaZ4tHpxX+DC4rwKCvRRNz3X51jgGWLD0B
BH1EsB0d/tNQVnZRy5fcNT6RfeqRFR7qtVCD+VBUateFLNVtK54QUYfkHPz2jVYecq9/l7r26WbY
nJ4qb94OLcFKaaO9M23SWzDY+WlMyurSWO7KnEoyUWL33TR0tS9IXKJ7MAZPzRB9Zv//XgDjAC5K
ucwZFrwHFeUhmZEF0LVJX925wvsb9+s5zpf2kbL2JXPTVSm50NrrsTTN7Y+k4fBNVSROVkw8hl1n
4x7oJmxGQJWgyv1V1oqGfdzNtnaN5SweCTKczQyTt58dW7THdIo65r+kKaC1Kpw3SiAgW025HXqU
9nNqBte4q+nPWNGJf1muO+XPr41P0R/DmY2V1x8Gx/NvbZy91+WwC33Teq2IifHBjHvaM7EVVxeS
JHDOWxGcqAK0qT3QBZNz++Y6oLVlXdLsEIM8C6t4M30eZyVnJpodOAU9zl/SCo24dL7IInHZUoeS
cW3mbMUiJssmChRYlHs0egnAnnId09eU2I9crAnPM1Naskbsm3a51Wlqjp+HKvhNAD3HQbpuF78f
dyZL6Ze8tJ41FiaG2mWI74mNhY/I2Edl1Nx6u6dEwYjaJAJXitFhdm4TzKdUtXMEAzeFkafz0H8e
tSIjt8dLNCd+uYtHIBlxjCKznfTe68GbizRN1kQsG4j3vJpmHKukaqkw3Tzyd2NQlV+Jnfehz88D
4ab8r+yZzEVNnIw2eGqjSDYFw8d1OXOKsLF5kur62EHmveBw3VfOdAu6sD9qI0RdSHI8yrLhxnuI
Vo55B2Mx7De+070F4bfKmAjsFYF9DHyaJpyJ6g0jrPJqOxN9akUtD1QNkWfQxJ+d4idBPzGzNujA
cWAPrBFVeNZLEk4cZ+N5BBlSGJX/xPGNJiwjQOw6HTmus33N3XaXDmTiIs/DyGZ7prcBtnKZSLhh
ZDOxcM1w8WrsWI8DMvKLKX5bCqVhEpsYyKjwVdK9Bm1Uv/jY/13rhj2F0SbLyGaK/B992tL9jmYf
e5JsX0a3UmeaOTdjmn8OXd4+a7mlgY/+yK6Awcz4fnsR/x5ZqDZ1Jb/llvnqalehiVTJbjPacNgw
ulXrSaNSakf5aDfRDjs+eKhYP6JufLGt/hhz+EAZDHlL8Zi7rvEz0I29CdGeMhLmKAE3Aq5vc205
23Ivm50wcKFAahgbXp/QFMD0IK4hrKAQsZOdn2cNnhAkV/0TuT3wWfOYK+mzn8IUcHYodxil4DoF
uZj7I6pl8701KM0ZvvtA3yZeerITV5BfEUqX8Io4kERp+W6UkcUrQ+liJ+uYMBRQjtXFzJLgGoau
AgnPd1obF6i56ti6YweiMpX9AX3Hl0H7b4OmS0CaCCOxCvg7wkb9cP/u/sWYG/PUW8YhB0L8oHMs
kmMb/qykTEw8OlX4UAbDsSn6CYHK8rNu+dnQ9O2+RdWFshbTueu6YjsUXmmuJBX4w/2LuXAYOvQ4
//wsQKW8q1smJB7RIQ8w+2Lc6LgFtc5uoBBRpP3Pz+/fCbNwqQkAb/jezowM2ildCbLdcYuLrXxO
aEX1i42cJbYCkEcNmaxbAzha3I/mjn/fW+u+S4EY+6RkB7Knx5KYJyJ73q0JTp8QSbVG4HvojSSm
/MqLjTVX9VYoil8zmuat4QMYNK1geEloTV6wPmNcUM+EC6JptaMYzgyJ2S39Pnrxt4w7uzZYBBs/
fYhyOmSSzOWBkxfBntFbYZa/8yH6JIfwwMn/RD+5ZSgBLEJXtHLaSe5rGdF+r+2zGBmtZIBG/KKF
lpExnh5+5vlXFJ/fBMO/TtfiMFR7SyDzh3WYCoexWtjsau1e1ESzmLMdVZuLuzXM9XPDHDVxPIS9
ChzXTOdsRTBh4ynwti46DUMhrHRCuOTmt3xUeDbfO/EdmF7BSco+FQOg8LxCAip6DOIqTh6kRQa0
3bvmKu9SAqtiJ0NnAjd87PGhFeOjXQuCpN2vM6b5ycPvNQtcM6HvPcFbZ8Rb1g/O3O84tsKxQIRL
bw3kGuNohecuwPXfLZ3o0OmeAlriWBBA32DwfjAOMB3Dz9IpPXQr1AcxRaPR2vTx2vTiQc9bNAxf
FwydOeUNy261ZdNY0zrGC9Pwb5rpcipsDomBvTEvvqc9sIjYkcUG5iZAnMBdx3DRFTHhUiTQIqfb
qL4DP89WuoBIMRUFHmNBPMagEto25DcBICjBuW+sDiMB8zwOOfLnPARv1HmoGXvnRZV4CObo5wh2
1VveixoTVxyFJIaX3o95MRMVaZLuQ394TsvkociCJ2bH1dpqLeDSyUjcUx2cLenxFmgOZ7Y/rZHf
QOmonFefMZHyWlo8oRjWXuj8UsnPpPOYmjZ6aegtFqAO2rdTuIdMy2kjg8UxlAN8Gppia3bY673s
Zegr8OBddbbiCWVk3tScu+yX0IqslcBEvy3R37NH27TT6s941PajM5BeZlS/HM88ULbvrAT4x9Am
R1Z4mvHhzspJdSZ2I98SUP1s1U61y2Zn5wcMkqThPeHXZKIAx5z+L5lSvQYKmoc/xShvHRTHyg7y
jczDdms6LcKr6JdnEybWRN2GYaW/88Z402Gj3LSB2bJJ1nvLyR8bGjzSHV2m9ADU28R8Zyj5lfsa
lY9yRLweujxURetTzoPZsDs8uuOyxxS0UUryr0ipoao3+HwCJBHY9DFhWUlzDNsGGC/8Qwy2DGHQ
R3NywVScD+z2RbobpvjWuMuZNHHEuqyU2tBBY8OxigHgVlO/uKQqrZqekN/FmxIVzA1tPB9NV2zm
DGFSynY46JoBvYsdjPCajfaqi0Z4u61mlPXAolcm6QEV2aJo6rYR8ibU4eWamIcnQJw23sZ0Xs+G
2noRY52pI0dV9zmzspz+lhLygXFozhF2rlaDW0agX8zvLarxSFSU9kmdMhAm2N4of05xIWEl0bSf
XSXWWfCGn+eQZvRSagEIlIH7SycqwGK7rLB/ZBonczZ9Q9n0LWFFw2BZYVtFULPk/OERMt+riZYP
HQzcA/ITSUbhynvNOtGSeENyFGghz8ORljGqDVwacfaUQXaFqbzUm/bgtMcIlq41U8Sb/gCEpHwn
SwRHYRv63J7mZQLGs5I5SsqCkBgn4kN1TRcpcHLkYPc5jpPvIhyKlcNinNfTVkVDuDd99TqN50oG
Xy1Wog3xPOPOH+1nk3Y9rMhtt8AX7Sj5UswVSOjS+lEW+lPHWxcrizSFZKRQL+b3TGW/vL4p92Vx
Dnr/qMv6a+Z2ejPLnlHDfIEAROs0tBYOwriB2eDseqO/iSYDCIOdCAuI+T0L4naTYijm8AHfJnd/
og5410UPwrn1f/ez+hU4bLhVauyGmjCwv8jl/hSneZ7k/4Qiv06qj5G2VQElKcabAnED7ffkfy7d
siXaHulVOGi5tyQoua5GWp8TFJAsoMDEuCYc9CFc0Jm3iVNBLOmGIE+Mv13ch+g2y7c9bLmOb7mI
fD1bLdl7/1LO2cEceiGzhBNwSnmsG7QdrooICgrtLS16+vmpgkLfRUtHCwSYH3q7OVpnLoNZQ1CX
DaQf4sUXl7ZDiWpNz3+5ex9SjO8XuGQ+0reyWAo/hpL2YeF2ZN4FJ5tjngZ4QDWRh7tkjox9xYWv
wwYE8Rgwcby7d5asTUsWf4mE/UNjzG3yIIPwOQq5RKv/79sEKYPoDqSHJ9Q0DCnmBDCsC8bbeS9c
ik6IzWyJIWKSIk3/Im/8EDzKDfBN5fPJ+BKal/cxWrsC4F2iDiasbBlJN4wL4whDujOolEBt/EoA
PQYUMvjL/vvWW8tn/68MuOU3CxLnBU+u6dpk/H34o32c1KRbOYygouoR2dcJf8dGBY04gEPeTwMh
R6IZX/PZ/114c73x7dt0r/Yy/GeBEf3OxjRZEGz033KclQgdsJzV/dVxim9kzri0m82/yVPlh6zQ
5bKluaT8WRJNlfVRnjqRxtaS326fZFfTXzHm07AoCCCHWZtE2v2NPHAmBfUBgZ49E3oTkAVzQYBb
owDtoYw0nJ2t4qITZu5Gi2+/I4Y6seonfFPtuQMB2YHh2nvS2DM3RkQ+/8wGv9sPTczAgdHECkcH
eVNWiFbOI8UELDPqCeAmjKavFN7i9b8/qT+fTt9xOZDBqvIshowfPqgityuTO+2eOvrGWBcVW5rE
utp3XxpJJRjVNICFF3+u3cTc/ffv/nN143d7grQ8l9knkuD//ZCkAR7xgNPjSeAfyvES7xBpdtsS
K5m3tE3/+7f9uVz5jqeE7ziuUixbH36bS75RhVrShTFq/BqK8g2NN1ECdPcTkf0ey+DXf/8+a1EO
f3gHHGVLU/pIi7EsfLi1SZVVdD4K55QEgbeNIEJTEu9FQ4gIcFWaHcuIICI0e62N57Ksl+g5yW4L
kuBwH3lVtWcfpS6f76LRrMTLlMsFOQ3EqHDsXcKCNbfaedRNBY+TTu5f/oI/F1DfJZPQ44bZku8+
3LIcpuKSQGyT626QslLQvo+b+iY6n9Q3Mq4OQhhfJIMwVzHNRVDVrVQGErFc5IiDj0KkzPdNgKk4
tSfFOMO9+kb5yYpK/Trnb4FTzfv/vuT/43Em7ZXRLred/f7jPVfWEJlz6VgnWg00+B2mHWBq8gMK
wKMICoAVi9GBVrjOzPN//2rxf6x5PMmeK2lAe7b7cT/0aN7yuzPwa4t7oMpnECk+yp2+Ts5CMs3H
SzpdRYutyY5bZl2LprYewYCg8ev/8rSL5en68PRhkGEZtk0HOJVcrvZfu3NvRnBtlStOqVuxXi3q
oXnR/Nx4/sL9XL5xKueFoz7Ek1/85c32/ny1QdV7OA9tj4HNn8sKsy7fJITuVJrmV3qCJcoROX1x
/D14g+c5YgQtHYB5WbCMcEyMutT5DElC992LrAMuePG9FtCVu8J57OWJzv06EjXRjTNqBu3G/S5i
cPk42uI2h5QYkIlOWnXinPQVXAF4aZ0Fhxybvgval5Fbiab2QZNjKemzrDCMOLsMfDSaW1dtoyJV
m9jOnnvZHrpKAcza35cGcAglhl7lwtNANSsmAgkA+CD9aijTVS3Yy0T+HpPpac1+Q8Yhg0LMczgD
19jm8Ep7erzo2HL3w1iVK10aF1JTpvdxkAcjRpVkZMlzbVC4UdRegMPOzMUUw86GE1XcgTC1/d6/
5F760urk1jUhtvUQ2v5/P7z/x4atTIxQlmLb4wBxX8z+9bjkEafHyQicE4gJ/zwnzh6lwfc4bPyn
vjXPvkaGkUxoBmLBQabB1J7H+Ws3Bs7RnGuGyzRZNeFLLbiavRIDfQK0jAxLIO50lfPmzPC3cCj8
Lbj8Y4o2W7YySV42KY9J+fbvT+K/LlynPbIVasDTXSbqoDGZjel3h5X5e5bV774xnXCietdknskd
C1Nm0nl3a5WN3blkO0VCk1F/sWZFJoSyiPRmV6IerMc1w055THRBXzH+pJlWYSouvb0d4GJuS2YN
DWMtob7IeEBeD1YBd3bKJN9Fpn6Cl3i7V1Yt5/5LdsMxxcKoRmubWiBCA2bLZzuTT6PBLCStf9Sk
0J43YxoxKWTJPFR08OphUjvj3ZclphTSezfosPj7qO4ld/gxC8ZsVeMGOxQtOi/HGr7+91Mh/rTr
KJM9mlVESF5i68MWZlYN5lGfLSwlrpVmzwOJ09UWORv+IoXjWhOhQCOOkWBS2MUprTzCNEJEEYkq
9b5O/rK6iz+2VFdy922BhYi1zf54PVXUMLisp/nExzscvQZJBeE7Y2HWD5FNJ6F9SlpwGl6J7nE0
S6yvKNVzj8FbBJLz0gF2+Eul++eqzyXhapKm6yp2y48FlD+DJ9I0D08WocTITN0VPXoGhswbklDQ
nrGQ13muOV3p90+EFbTrzOytsxTEV/zl4/qj3l+uBa2xMAnlYMP+sOZnuHPKhsjTk6MFvkDcCccG
8nDEGHA1dHxogWUhfWXuuWldg8DgjmszBmgBSZpDM8puzPWXqCdYYhWnXQ6TUXyG9/H+lwv9c3dy
KSiWQwnmJg4IH49mqQyj0S09CBO1heMeY/Yx0+YFdSzefMaOBxqwxCeg+X8MILEbal8VvNoqysKL
EcHcwIQyeM5bqOv6WPdRBxLazy7pNFzD3YjQ97msxmzNcvfQqrZ8YYUgN0xBSS6Gcmt1LMNF0iwZ
gwkxOoX6GuTtL6Kssn0xgRwwTIBxSHFzBfQNQbgT2zQXF2F1WJFG0fsOykJSYyVKfbvxnKNTyZHI
vszbtlbVwMfSxZlITy7Abnc27JJ914Cs7oWXH2gWSORBrtpB7Y82XTyT1N6j447m4URvFJCCCz6+
sJ38PErGwvcvZTu1u34q7P39AFIw0EP9KtvLjFsSd0gOHXhCgtBvM6gxb2KinI8T/ZZZ5de04Yir
I3BBdiuOODh/EzgIQ1HOpPXkEPRCp127Xace74toTNPwvDBUpqr7aha47U1YPiitLpEwnhsLHCKg
gE3m2YSWlZ8Z+APGpr92cuvpcD9JR0H9e8xRsMeq526wE5AxpMWDSCP2OLJ0G9sZ/1Jz/PnwO4KT
Pn5j5Ujzj8NulOOQQc3VAMuTnNbq9b2GLoetjwd4R0okc5Hp///tdwSvve0Bs+GF/VhvthpaUT+G
9QmSb7sDcnNNu16dYyNPj3FPvvXsy33bRgutwb9kmHn+0Ss4netf/vulsj4ccGzKdA+EFGgSzt7m
H+9UjvVDVLVjM5o2XivPzy+8RGzBDg1bZL+wr3kK3BBjv91Nm8WvMXs8iU7hKaJ2jF1Yk8iZ+8M1
ivLvFCI0ji1jXSJ0HI2M2kkxyp/DJ8n4b1OgzCaLpgac3WyLcbT+ttL74o8/hzVeuq7kb7EkZ9Rl
b/rXxm6nTCphscencKwimPChIOnUMU9ZE9PXvv83lkVxun+XLImawBSPgxfMp7jFCb26f0sAKd+m
fpbuJml8GsdkPt2/RFTxSNxHCs+aAOfl545R0DykdUGMZTufrDFhoNCSMI0QjiFIBSw0wUDx2E3H
upoZpsSuPEVObMCALcf/+ZaQn62haTzjHJenOPSnreM2vzM1GaeIfHf296Zb19mSSZqNBbCYoEe2
lMrsYDvJITZK5toxVKwUuXbgkwWTjeA+2uXbCbMQA4kTsdDB6f6daiIOlGZu8hV3MsWqNJ9yp8Us
U8cvxDzhlg4qfeAsmh7A4+4t30RmM4YvFVQai1UMxVz1mpEa6lTkfjCymvde+BZm2tl7FXY2Zgno
xQ0XtEgdvt6dmf/Yr9ALYrnT3doZ8QN1C3u4TO3qZkTfREuMh8yqh9kOKcDraNxJbForsyk0tCHC
oke0JBbDjedY9OI1D7tNg5ZlSyIro4KUASs42fqs8ATtU1ZpsNG+DzZcbug9EzNti929PJuG8mbH
5FqUhN/tUhvGZItR7H6VzMCvObP3YwcsY216ufPSJla0UQlPA8cXJvNIhGCsGe3FAAR9iRE/cbgg
nKy3bFDZLb0mMuRvQVCZr7E2Fehecs1sFbzg+YdRxTtkGpVkX2pKYxOSDIraz77qXKePFSSpVZGg
wIKM5B7vdh22LZJkF5i6AbFmlbY59vYJuzxurQPPoIZ/FCJelQbYwLHmvNBwnFaOLnZN8wPv7KGV
g3gdbDBDSaUNPKC05KfCyS6oXBa1k3NxEpRnGh/FvkXkuse5JVZRy/lJQV3ZJIH7imDM2saoa/ZF
hh8ygdXV+iBTlKc/0SN6xGpFGwo6nZ+G4miRE6Q57KNRn61tG9QEhAxrRh9QQ8WXPHM+ARP94jca
YSlM7/WEK/5odfXO6D1ya7XAyqeLo2ti8S9DXH11b31GOEvtnKf2dqjt6EAq5MAvjbt6vHGZq9bF
Hv9Ph9JMkB369TOB3ZsBI9nz3Zg6LbJcUhBfLfRdDGHoZTqUfsD2u8dCLBEqxKdv/QF5VU+QEkrY
at+TcIKvF9FegML2ZvdMmIAURz/q8JupZ3evGpHuhxB932Sm1jqPwwJbK8d1XAY8r7P1NKOMeSX1
CTsOCRmIk/jPtOquGHkEq63pohuhu+B1A6KWUI63qKbql33c7LLIjw9NZV4UWQAHANU582LMiyOG
v61tAGMxg0A+oxfg18/1y2Sl3sZ0zG1sJJi9XEJuYnbetZ8w8iyO9uSWL5AZ9BoAeMfwxE7XcmbC
msONPPRYbzctb76J5RQBQXqwNSwye9DL1jtpxLYmEsg6vNAsCWHCsAo1Ji9ELjtjV8sEfh+qkU3P
AOvqWvB3fY/6afDZ8D0m1Iq8qq2Bs+A87KfkV5kgFUXbV15M0LQoUzCcpAgrLyp/4qTSXmj1plsa
kGpdeTFBUoXtrVOj0Ee/B5ueQFN6pa5dF3BJn6iYsKyo5pq3nXgArhnjiXjGuJOR8t2xxgBsTjd9
q2io2ONw5u8PT25OKhrYtFsMlOaGgoqcGCxX/UBEumOH/s3QjSDuA/QQx9m1Rox5ivDBLw3c4dRX
BhkS+Ik1Q7LO/FKQC6LRD7wmlgrYKadp05b6EQGx/5IkP9gYmLA20j+1GaceTpKVtrBtIua19y0m
iz7oEULd1CiaV9ryYmdWkyQkPE9PIzGa2XiaksjDWtJ+I9gQ8HEGTF+XSbch3jg4F4X/3Jijwy39
Fnb6qPDJnBKFCG5C/L6LGGtD7gdD69R99pYlb11DxjNuq3OEmvzQE+fClDE+Gw5bXK2cAA9Iia7R
sykrS5aUZyPRu5JEJ08U6pHEDm831ma9D5L4yc5p9bUlL35R5jZhbXjSOhTmR2KBzaOesje2fBYq
NKrcbZNGn2o6DEno29bUxBCkw7GHLjbGe925q1EXw32aGpeoiGy/OQMH5bTcqb1RlbzN5v9j70x6
IufWLf1Xru7cR/Z2P6hJRDj6FkggmViQjft22962f/19zDmlOrqlUqnmpU9CCXwJZGBvv81az7Kv
fmr+zSJnM5kx+1jBlgYmrB0sOeNlxL4b4Wx1mgrKZWK9nNL6CJtJrKAhiC3Bw9TNeXZDdc+vISXc
S0J6YAOscH5puyjHKIBbbL6ykmTQps8+dKjCJ6kxBT6F43UXzg1eCd/ISOG+iF43r0syCiJQ37mp
lvDDEFkr2iRhBh4z+93YtZvKFd4ZAV0fVHYVb5FuESogeem7fNpWTTYebLPBc758aZbC0C4XWgvS
HY+bYwRujmHV5Qj1OIMAXoGpM6N+RDxxt2zTfm44KgtXlvd5qsqdGjq1nluCJtohw+IT9t66CXUj
4JVMYT/aeCknuVhGknOXKFR5UBk/df/Vya5W0rs/HXgb0m5y/FqVteRbDM+o1Nbf2t+KCMDNFNuf
heugKkzz+OBrHXm2mnUpSmsK2qG901L+Fkmz9wZ/PhhEi1JK0RiNv5Fz4D4s5MN1ATfqpHXtrd69
5ll0Fcy4b0JOPyerDjd5lJ+F1P29aAt9PZtIbSPsiWuIpkRr2irok9nZg7AjpILRJbM4ug5SStfO
xJihk8DUC905FBkY9Kqxnr/XMn1nZgdHax1+7vLD1FFwdINz7srmZC1i6zFCt5Nn5yq1WsJlSQns
wgij9dBZCPPUuDf5LkZRq5NTVrskio2zPTin2ct/N13qX0NkQSYDnl03t/dmNDP+GSQWVaBRj4kR
buL5VE5AHNGXISm2au3A5hnIi976QcbLkQBpYBQEQWBKnyrfIxAO+4QxGd65aQnQm00b9Jv6/HaW
d8D1vIacvnaW58brvJXtQ5Dxu45QIJYhXW1qq34g8b0xjM2ItDUYE2ZEFYPogH0+mlZdHbK0jknm
Mx4105G0/6Xb2wYxgtWG/iFBUwL6sc4Q6GG4twjxXTk11ne1WBhxiOITbk0WdfEX0uJxX3fmHUVr
uZlSUnZDpw+PNHno5LFGr43Ga8+g3Mm9EfZnEprmxZ7lYlRKD0LP38MRdDL7UGMVF5gXXLw+iV52
xNk6z35erzMrJZWW5FE0e3SgWa2eS1Pqp96KNixRSQyZrJJhsdwb2H4FpfkTs72XYhL6CSrbziQh
55AnJHnl2FaDyTXjK3KSrZqxNwMocc9GD596JoL9yPzRCDBl5EfGggUNs313tOSVY7w9KoZHt5mH
sYm89WB6MQdIl1372fahrjIERkCZsBFEYMnar5HDB9O/+uE8vgEnUeaO9+86FNH0NvfN+Ey9T6x2
haRba7o20LjzN1pLsEXhRmgKey7O2doA++sPiDzAHhOB8dB8BZc80i9QjSVKeBvKkO1kuzJ2b6lu
tTutyDHNzAjvYBYgVJHJlztk82FUPY5Vv3hqIVkm2Aye9ciqd6kpSUazUsQntsIMnoQHf2zqp3IG
lGBozvLkjPZhzfcah+xtMOVzU4yvjqHCJ6ZF6KHqTNwGTNaMhwDMTKlEzAcrfC8zuha8TVjzhvmU
SH2+iR7wQFso7YOkrxtOpJ4oyr8h2PAWbdUn/bC2aUV3Bru5ThuyReouMw5tRhSobnFt5IupCgeY
rHEeDY5UZxN/6N5pvC/oAALn2Kkhp5Hk0qk4ZlVTB5btmxg3oDv9UwQsgRMgHmWdirlo5TQTKYdF
+qOxBbmodflAjQ04NCYcu4v7h2cW7qfiBvNnbEF9LpcYdkt/qsHdtZwmhyTysB+PfYpBPVyeGbRa
YxEfU+vdaTTqwVIiSa7lkoaIZO0o6yWbupjuUUPUk2XN4bsTo7YZSXuo0uEeDaSb2ak0r+7MU7lF
+j0lsbiHpnXz7REPiDLz84SX2k9yH9weHkfkfZe+sU61mtqHLWv5GMifCYZ6JteF/uH7ulVowteq
heEiSe7e9S645lG1xjXtTf+Vp48f2BN6eIw+26kGSDCgj920bt9ufDUdZo0+jw771fKVddIKHYOl
Lsodv5m3sS1tdnSctmGqr2sfdWjZFtFjQcrULeL4KRstAE3m+Fx0QAtURpBLjrGbsaH3nHs/SSgF
gGL4z3DAURZ2EI24rdu1nBMe68u6oBfYnrjaMC9WIWvEEnCLtOogLeHkMzhDcwUFuwBMuPJaC0TN
QPIFXuOg6qkH8sYEcJFn887PFXSDnCARHjUTfAiBAKku/zLK8AO2KoAzW+J3NEH0jW7gighH29ym
iPQuZmVuEfNkpyW75tC53VkQuHYcWbJ4dnvnyyH+TYkanLKs3nWkwa5HvdN27TSRTRnqzyU7gNPE
QPp7vDXL+Fc5sMP1cb4SQB6mZyzWHM3CeWEF/6LK6dpquLosKriplCmORxujqIxRqLd4PY2dlhNW
1C0sI5nar0mCB6eRuYSaiXFoSdq41c1AblHk47MyvBMHCdnvyehtBcOvTdLLT9H1JkiyYWabgHIH
+uhyhpXE7OnIlyObzsCB2Jx74sqybPyZ21hQpm0BeJbSdgycUCFvj2pY4lYpr6rrsqPRhceiy6uT
12RfUddouzwacXQQDY/umH3YNyKpQz8bINsi6iSDfMwI6goTZ1vasn2YKYVkmLZfU+xPlNrosrxk
IFmgwPsp2Ls4yZhvAKR0pyHqzGOR2AzMKrs/Ug4nZ7s41eEcXcYmVltMAP6qZVWCBBzMicOS1Y55
DUtUVGvmFtjNRnXoXWDdSTheIwSX+1GIv2472ZdC986Thy9CWnhSmilV+xhZ5kbXzA8LxXHg0FHQ
NA3zeuD127vtq/IWEqbJY71X6ukbBEVtpHPj+4RwAdleRCJIzY1rOIGrbuL2otn9S4NqcS27tghq
zwlp2JM+GCIjvzBCDlU1npU9Hj16iGMNAqxHWReg+M2gajntyU3FzVCefKI/5/JcDLJFch284uhl
vnXDl3uqekK7AGVFd+b3m4Ewl8CNIn3TucgqJy1uzm1TkznUNjdjQTL3WzTlq1qP2ptEiG7hWoOn
Ka9ub5+iIeY3Dx5iG9rVh2r5H7+thza5Chti4W8ZVqENeSQloCZm0pnXvTa9+TJgQ8ZmNAE7sdbk
nYAJg0G05uT/KrQYD1oumoviex58Zb9qlf9BrbJqLC+HxOpT5jLU2OVtiYEmTy+NJNtr6TJb8Kff
Q6a8dsxD6RJvZbB6nW2eXfoytfSH/NqImIK3z59D8w/x2x32cBKjvJmQiqYSb174CUXxKxrxzFiu
CoNYkNOeG7T9IwDdAJulAQm2WzJrin2EOyabTbmkbBxk7McXnIO/rZ5CzmUwQJAJGSlhhyMIwTRu
NfGSmYzEDKN3fs9rp/zQZjO6VHFJt+MZL35OGnjk/DQHe7iJJD+0upuf0qZ4iloaL8u04L6E40NN
loYCS8uCLnM8OLU1+PFOnGQfTYFUpv05GIlNYJp9WNCzN3rR88IDduR4QA8gNlqCx/i7gqs4XY2E
7UWC6ph/kr/JHSCM7lCiKemi3ay7f2ODeRSuTIzePbIANXGvShSrsUv/WimOHV+a75JrfRVHU3cw
52HEWaWVga9PAcdEQrqkOomJFehgNNd/giAXARnwp3GThjrRGiZTiTG18o1rM3kPSZAYhh6dcVlh
ZyHKSS/SZ99Z7JUS4SBq353XWIQp5NSF5JWQU5OA63bD9IJrjPTAEHBy02MRmufxj+sA5yPcFsZy
McaLV3A50OXvOk3aPSwRrOfD/KXt4PLg+PGvSsAxd5RQ8HbjYfON74IqADtpRLYfiY5cVLFElyyi
SRbF2dFheLnKbIAudkRustsyhaWt88pa7ixF2e3ntFM8gpwBPW+JsXzVkTcmoqo8Dl322XdOcqGU
b1atY/Lsom46xFX3UJ1vHkziWkDO699DUyZ5y8f0diLnC8i+aZfDNlLDT2W13VZ1ebnOMofZp+u2
AclMNHrjYlHpFEKbWOr77yd+30GSqKoBLvb0szHxhXFNYkMFajfmhXp3pDgkFq5nV79iotXtsT6U
IyuzCeAQ0JU1cNPxjsTTJQOITaneBmMvzEPIIdt7jjzNuv6Yvcy4qhZASN9qOLaV4t6hEfWWZifv
wq9WQU3w4N6vZANkw7NltdJ9lR4t0F/r2XN2+bJM1PHm0UYp5PRVs2N/Yh5q7EHkH5Xon2aMVUbY
fPA5zC+iD7okMc5SNVehRudA6O8eva28+8fqtobY4jAtqplO4XQ5pJlOUoNBGI5w5HOdC/mUt6l1
KOBqz7lW3Nsr8WUWMQ/RufWqX7qXe0E9WM3OQ5zAoMLrt0x8jZeGR9WhZOtRtdU9t2G5qQQ3X8gD
AYP5AUnz9ARXee+ADV/0G8klfcobjzibHjg+x8fddSZwAYrcEpFyRM/x5JypRIfpxgx5Y7YwPFJo
pw80qyzpGjjatqMkd2M23UxcbhiHa/KeYHM/NI/D1hLS24dAZuB542ikV7ZZRSxXbgMVBqtvvwN+
CqDLLiMW4dJaw4KH0VCrOChG4W4zo+e5pgnG1X7i/FTTby/GnaXVIS2mGPOr3haENZYfvc3QZMpf
ZCHEDzEAel4ebWA96pOwh9/0/DEhlHhITNS/N55WG4uctLMEVLI1cW0TaY1fHBnlU2vbAURm47ni
MJpi72hTNG3j0fqqmyl5RW/w7hl1AOa3/WMz74yyH17pmee+1+OLxYFsoCk7i571gce4ZU8Q6x+V
VDHWhpzNlTlYr2H4k47opWBi9FSRMbVJ4uzW9bnOJoPglTmOMZgqQqgp6M+qZJyupeH03NY6t083
2Xi8m34VhspeNzMzqdiJ5AOP16ugBLqY9VkThEUaJWDc4xRnPdug5jWze8jvWdv89BYrQqjq8dY0
lf5QRvmOn66+k2P/t+yhkQmV5rtMae7bPImFUDcTIzLh/cjUTK4Qrdde9j5ZJaYmr9F476EgVTs3
DzemmyIKZsS2hkDCWeUsoAK7a7Jzi3qaCDWiBPJJHGcsMvh5kMkeUHIy6PJznTzC8lml41tYaeOW
GGd5Dg11MpfRiDMNA9U2zVxRtdMVHd10FRxlG20kEc7vJ7DgkXUfJr7wyuJHaxpFtZt3LKH7ZniO
sWzunUHn5ljenQjte9ZhihM4dMureFe5lfEjilXgCr342bJd2eVgKrZtZXQ/3KY4UPhvBge3+yoI
8SpzPUKoARWpfRr19FPB/3iNfWzgnu8RJrax8y47FzMyMr+wD24HfYou3nO6UxUTgOvzvXGAkFvO
SjrF7wC+rneC3RP//flzH1bDCv87//G8DtBa7uBWneyruHsv+Zvzm2mwqMkPWCkTgz8kF9ZGm44K
ItmQuoFFJ/A5haEDTHvwxu1ZebdEPaNjr2EVtxtUsztrEwTX4PrzirNs9emtiPlYjcEYEOF4bA7J
PbkPr967+RfsDVVv7QAWZJyzxiPKu+kTWU29zeojyIqt9zWyrtrrh/w03dVdvMifLaJ1fCZ4olzY
T2sG16Hc4ATTum2vdszyca+iBMFBol/jqZjWdh2/xH29lQDRcEuxqOxrr94DQhx2YdpbWPFJLklN
QsU9VV6x3VVXr49/qqoYuVGdgL21+ZVRCKwoZzXQoJm7j8rqnGeD+qxqYAD9qFWXCcndvVeEo0fl
Vqohf+MPKcok4j7KIsnfmCSv7RYJQmbHDd5yy3ojspaJWUq5mZYnE8NHyQ/x/NYGzgqPzbS9d2qD
I/N4zwBXhc9394GbsqmVs7Hl1By/3zRW3RwbcJ//fJfMAuaINa6fVKTt0YXadgwb2R6/3/3+Uya5
NPqiOBus045svs5afCaYnZtZjNXRr52KfTl/+m/vtmxH9rM9bFLPLI9V4ULyiMnfwpPKvmw75t7T
92fm0LHJeGmZEBtFeQxT8+yyINx+fzKshvLYDFF1XH4CpYT2bx+vSwJiLTw4cP+L4/ebKA0Lbm7e
/K+Pff8JrM1y7PPMznEtG8v3lCXP63AOm3n9/aPbSU1fyU53HRnEUoO6O4YyqnYTwT7ypNei31Xg
3Yhv+tdXl8To/fP7/LePpQ0AJ6MlLIU96Y+5bOJt6wqMTDJOug0PNIhQWlMe6XzKo8TWmZfpvEPH
SK6hEOTI2CyqRa7/+5vvj0VumzPSq07a8qp/v2Efy+w08TPejs4I7kZDImHqnPqDnUDZarvqmC3f
SLHe/6fo8f+T/f8vZH/TEYvW/v9M9n/7I7v/eGX/Bfv189/x/v/6m//C+7vuP1xhmwusH/8KQmNU
wIq/+j/+U/PEP1Bs0C5bPgUA/wOf+p94f/0fi/JLdz0I/qaHQec//+NfeH/T/ceiptFxNqBGXQIA
/l/w/sL+3zQknom/wLNs1g9og0xjkSn/m4YkmizFxRnFB6VRz3ui+lMsvkpU4jcGDe1JsRoNcnA1
q6bvP2nuisOEfVsZ/XXYTrHlHFSP/KtcMFm4Z8oyI7PXYocvFQs0x/1MUuQgo14GlTMStBhF36qA
cJen8bRi23pJnFM9zey29KMw8Tq3ka+texJ6A5gib+oT80wdzD38in7eM6dQEB/qvUIhuG5JBdrq
qJOHztzMTXNovZHFr6UVm2HSupUo1acbxcXZ8tQWMB38jXBkeJLPZ4X2fHYzfxPFza2g7lgZPmhJ
7I5xtiCehHGgf4h3ZVhiKjGajYVYKTDEcx8TYmNm/bDVrQFWiDnfR6ciq2VyrIDpNzzdDpqWMTHf
wdLiB6O5cPsIOdghnGnIqSG0Pk+AZtZifM5629vaCRt/mP1T2SRr0X+2E5mOVtJNt9Rn05MLN9qg
o5j6UQXOVF9ateRBEq8K7SNzkdUi0YkWNEHUNAO/p2Srkj4lYgweCI0bGs9pfDEH76kAtiyrvDqM
NggaYcuLR1KTsS9qcla7QZ31WHsxgN5PnQRmox42VuUBmCL+zRXStVXZImxK3mZqtQQyR6NrJ1X7
N4cY1aH3f+hu/Qm4bTXUE7FkJsklGeoYrfMOy2dN8gMZL4MXLeWHSv1qTTEO9qBgXa4b1hXsglrp
TifRrVQncxwNBO0lfXhs7LPOOaqoy6HuD8eossmG1YeLGPT3pJLZmeqRpmYk/Be6I2E3JL3jYWGp
VtUgMjPLgFk5E2nokdgbGiQDp5ZkrMmUuJCCcSkX+KqzC7nWG9c+9UnevM/YRrvy1NFYcsFFoCY8
bByQrnEhiWJdTSLa5UWE3GD81RXRiy6KemtYbb9RUXZBB4TQSDefakOcWQg8RM4aOQOs0qgPKyLY
qjXS96aO21tLQToibNxrJiM3jNArnKAeIUStDDTpw3g0WBJrWUzkzQAEK4m3kCR3mQ6BKiqbo2Ti
vQI2uTOpZqi7HUyfpqZ2fRQidOzfGOkUhyisUpBU7YaTgNuM9ZSukfNUt9D7Wu0xCLvZuE17i8Gm
hXLx4AyK1FLTXpE4EwAf9wIjiUELgJEiPw70KQOfpnavnVU0FzcZtuB8iX5+sQRmnPbJK4S2q1ig
rZBR/k67oqQJE79xmlzDcNr6JQMQw5KwHXM0kO5Q02vPrQoqr4vflX0Pc+Cn/pho+NyliabG3cdE
fOJqTakJbRKKe4VwxRVJgDzu6rZkn7KeXLfTW2mMfyaUNbt4sK+NMx56A6u3SypuZXv0PBl6IIYE
d4L38g3miRLfJeo1+vJNqlg+5j5LrTB6kMSy9XVgOsMtFCjbW/KVufCuZNZhts8ccy1qimPXgmVF
RADW58qEK2Azao0Tfa/LT3gJpDrLTxYlxWZhkUyR/qkDVAmiaI5JYrS2btgDbIk5ylIZ7bWFj2JH
7S9QpyBxCwsEVDsfGkS651wNE8az8AlNT4j2LD82+XPBCIcJQPk59bG1AdEZHSUQlFVbxX9q8j7B
DZlU5EB9ctO9mVE4MLlXr65vFseY9tABveqMDKoUM7UMcumASDerh2I9DnOx9vzFNx1VdZDHMVV4
3Z0Lj2Y1/Ztozms+s3coJpIDEFT9gX+yUgVjs8lh9aPZ+gv8bBko+StKTIWXpcLWidoGQl4FOofB
ou9+ocmNoOt45CyZHFiduTYXOoxXczIRE7MbK9IGgOlGD2eHBai9dBom6zrBYxC3CcoE4h6crpWr
QVuwwmiHMhdRdGaexpqRbUwcGjvyH0WtpyszrpsNC4VpzpMjkHma5hz4nsaQIDI0gCYGQVACTaLp
9pemiH40+h6s3E0NajfWtQdruow2A0/JECfCo/BpPa2aYW9dqKO0YZQZdoAbeCOBPyGPGwPmVIvo
asTakxU681E22lP5TN24yCmA3MyZ/4FkFZDYXz/v3tNFfuXmzUNO9Xgw9uNM+ww24ZbrVyt3HE44
jpeu7jexhYKt7RBCMYvKV8yrd6ZTF+vQb2LEHkiNyKO+A0UOYEVw7SSvPAtYLmR6tnM1ZMZDbB6G
lseaKpo7YibvXhkWCWblCiVv+T6SiXlCYdbwjEwAIJPhmlNnnhOnvsh9aTraDfbdKo2dARJKzxOS
xEhL958TqZnHCkjJXet13uSqOGgpcX213NuQKoyuf57d5odt+S8kDU/k5L7FFST5EeAOdv8CV0iz
VcziD9UC+WxwmhSRNm+U6R8QaC65WgfOVZCAGjrmuSEaPB4emccaEIZJ47ZX9nZiVc0sIUlGJHAL
mN40+I/Z1KZHyEj3aEHr6Rmmr5Kx8bbcah91q5564lgPMuL695sBjgAXJjWHYj0iuvU8mUcoiSg2
wCAU1c1WNgllWb3pS3htCOYxrNV/cBzSNI3VH3oMZ82SlbxP8EEtIT9b3EMGiUneUWYTQ1AZ/yxG
86XtvWw7WNZTRAGSLIGRvU9zH4cTo4bKW+uFfgin7sx6rlibPI6SVps2A+EiPBSGizu8J2IJoiX1
rmimlVNEe3ssiDhqvSBORPQBl1Ru0aRne52lCy9L/INVInDrQnzEBBuSGs8DPl37vhzfnDZD+d8U
L0bmvtlkAfGF1w5EFT3cm2RKBE1Xir3jd/12jviFVoYxbMfk09Zm9d7q0a8qNgh68LId3ouT0zCw
kx6vGHsjY2UK/8dQ9hs38ZwzbiSx9VG2bBwok6vIFq9FTt3lOPlnStAaus9i5TYR3sQGsLCmDU/F
1L2iHJ8Rt8TRpupwwM7NYYr8jqhUEo5md/hB2gxzUsYca/Jos0uVmnwVd64v1Ui8YU/CYv2lhw3O
usVq5UI7HEHlHmfG+EUSPyBt2qestj/rIQGt086PRFtQ4xEp1dH7xIRlTYgvs5kXmEnWxlzSnaxI
VKglNbmfXBYi+OgJayA1PUETwJjUfoSe8ZcgAXjQwCAoH7xDS/m0bpWbHmpUnbmXjqyQ37LlQm1F
unX5PR+oVvKzZ6CELjnrEhW220KSV9FJzBleZBOTkuGmbqbF34Q9IXTz7ex+pahEVqPK651CO5uJ
L00bGWeJWrHc1b9kJD4sUTkHqSVoWPPkZBS+tSkW9p52K3WOaCjXNbuU8ils2Im5jKhttvwp6rAq
hmudFQGze0rKHHxv6RPHa8wtomaQb65iFiOtB3I9sdF72CSNbjJx15+qcSivxBUBe6FE9z2eYwo/
mS2Wwz1lvDwvXUP/ZOsKc1TVPlzTPntFd4GgBmpmQBKUazitVUhap6VJyVN2NlGkD9qeE6kPZjnD
rrCaN0peajs59GtzgGDOPuLelxNCd0ND21nFh9oym5cMqv4K00p/MfKBBaupedzdvN6uy/KPvxP5
I2uNof8xugYpy2WLy9sbw+2Mmes0aIxULBN58WhGh24e1SZMRX/Mtb+cMQuBry8+7OHgNgYC7/61
1eUWHyNFqiWuQ+SZaLHY1SsGsysD7x+JJixdkBMxnG7Dlce56rJkxRMye1s5eYi7NJcgwxCnI3VS
84Eo0F6VZt3v5xDIiqlFMfizxgK3qV7ZemJ/KS+TmzI27VhuhHX6a/CoRiF/3GQ8/OlNxJCpBcyv
Key7TrMBnJsTJUk3YxFBwAod4wD9/65z/VWhJQ946r7kwi/2uEYzboBNnIuvOD9rhc23InZhG6vm
bbKnP6LJnrAf1EvFiqVjFGd5sdBSEQF+KQ0UC5UEXWanLaZWjZBUPSbCt2dYmzYfhWwPnjPx3Lu3
acLgpP6ki3o4w/SqtHara+W8EQKEawONTHW7CFAnRDf/qRgiYlXQEQPlQbZobWZMj+v5yan9J3uM
Pj2PeGa/DVqbuEyhV5s2+gy1/oA7dW2jk49ob1xLXUSGAyk0UJkM1bHKvaNOHgGGKnT9g7NDJbtx
pLN3wvjLN36M8xwQArHF8fizhiuGKfUH0sVktUiGyAuZ/F9Unz/dgTPEQn2m1T+FcfEXeYmDUplH
i6fn9AZoGDuOPze8z5E4lXH9mmhDsGhPscveLT8iRTh3n2xipPMYY66+uATiNGtWaEk80j5lNByX
L5XmxaMmEH7Ac2EU2URumChWQhtvNoFQtWrv6Szey7bap4rQs6E7Ekmwl1oYwKA/6SxG2InEK2MU
5F0DP+fV5HJ0mu0YiUelG68m+1D2/cDXM/uLWEyCSC6zBtMlabIX/PGXtG5vk6vdRZgH0vnZ1wxi
M1gPXrh2majXLcmXdZ2c31usyWjf9JcY+Gmfciobh7CCaDmn1m1srY+mql90KS7ME689m0OS5PEu
BdGYfdi+Tb3X2F/wZ8/Uv8QtxCNzZav/NTbOlgSBXRbG69ogOnBxuEkKAWdcoSHlIiuvLjuzAhUK
sqJHHrK6Ij1trQv3bnvOxqyHlyQho52cwu9fTcmsDcvdFnSsT5QGsJ8lDvw5ZZmyMYAkuZj8V8JT
61orjmMljmwr97FJKIfNen3u1TrlbFc8kZbXXFPeC6j2HSDXl7C+DKr+dEH9lbhEwsFxVhXKE1YV
916o12io0W4NgR+m2Imh8Vn2D8qKV6YXOWUU3bMWh/cMHn5EOi3SH8t+RqAVt6dSAxExduRI9EUG
rU5LDiZapoqJy0XLdP2c2HKHaU0eOiJYB0KWsDLRR1UF8Rn8mnJkpNHgg3QEDpRa4AkR4O149vfH
yOwuSaTf2H4ua1vmDrIuLo7SnpNKbCFQtXsttO5lB4yLDrCGE0b+B7S7U4nJe85czl2/CFpgeJXD
DxCSYmxyD82jm99k4775xTDsK7oIqO8ozHpJQnHqs9fW5mueohDRwj3eRNpXPf5sKesWDGGY40pC
knyGBLFjckUZF5lXO077rXt1vAvoxaVWFTTz8YXaEWGg+aUBCmwp41LF08LpIEdw9VynCULDSIu2
wme8n+vqq05gIxUW6fIM+NTaKMCP+vJeRwD0Oq16c5z0NLq1twql/oVwYXrREzKWQ0wpIIYh7tkv
BFxfePTdBzNFe6e7O3fSXliN33pTvQrJCIZ9Ezv9GitzIm6unfNchNDE8qHBhx9biLiBRFdYngsY
Za3erMlii1aqzC5I+r1rgoUkC0UMfXpRxybxUcvyLYvrel01inET151tyH4X1+LDrIjYlfUva+hg
raOyTaucpBjdDVJh6mD1qs8qZLmq4DqRdJT5ogKAmHQvZZIdQj8N0BF1p5yJ58bW42M073SFKj0Z
UAC5EnSwk0UbIgNPpRH6O7Dg9O2G+l2kYFNzd3GCze1e1hwbJKV6QZGhZlSDEYyuYINKy1GNzyk6
BMotgJNl92EQjI24lyVUDuINI8jBNuoKhwKJVYQrB7CR3iOL9HKWZmsFg6X0JUug1iRXoFXXKgF9
qdkMJxMipego/hYDN2jPsg0J6fDuMGFH2PGcswFfR21LxGdFWpb06UpU7ponWFjOVtTao88FUULI
zNDJ0PgVtrvDXprthQjp7hDV8Ex1cdIJBgKDpEugOPMRNeLD7fJDZtv7aXSOhNyAWscHa5FMzhyF
8UZhTMPT2P+uiC7fwLhDaMKqx/TMS9NbHsF/OqHDFjbChdlXF+MZ+LK3ymukZ2l7d8dqZzCKXamR
8OFGY5fd/LKh7XAHp7/n0XHXGQ0dhnrjlxvafwrXKLeETCKWJuDtNNT6c+vLva7V7Kr76N7p0cNM
tGsIVmEV+m6xtqaGEk/V1IJjvzag7q4y3BtY2X4lEj2Jlw7npIousxFuQfkst6iJi8mF31jVlQbH
RTuU4gWVSjAPLl84l+txyq+5zviyTLtHXpkvvVYxHCAlsdSEiXUWINLgmnRji1JD1y6hSWWiYe7Q
nQYpHHWbbmY7uxj0tbtrw+61ktHCbnYCMDC4FDNijgQ5omXBZLSMxJEFf4w+4zcKzh9kitLqEniy
Luxh3jFQ3YdDsQ9d+g4CL6HBoeA8RmzGatIwKMiwgZUuxe+IoiMm5nwWhyY852j6u7b5ReIFLggu
5aVlevjL4tld3kSyFqBhcnvrGPJujp2xT6BzwPCktqgc96gQ+PzzT23ULrv4cjk3NI1NHTP0hF5n
Y3vMPr/fFHEOY9sSzlFMyDfhtvCZzkdeJkxudTLCFfrtpN+aDKwOKTQfZLvGlYEMiLmmkMe61Mls
tHUB1WfZhS1v0CTEwBqWFdyEdgGZfgThiCnMf7F3Hk1yM2t2/isK7fEFkEg4haRFedPesckNopvd
hPeZcL9eD4qc2/d+MYqZWWinBStQplkWad73nOew2Uitg5ySaU85uTnVMxTmopj2dlnWJ9QFXCxH
g2JR409HdGgM92581NV9YZEhvu2y9hwOAVuRy7PHVkDIm1wMKlWQb6jJYy9dnvfyYi5HlMQrvvZ/
uY1V6GZMa3HoHL7EvmgqIIAAkIYWb7aIqftQhhan0hV/LojHHpHTu9/spd84Lu28uCAddH059PwE
E2KztPb8pY+YKOafUjhXDR42FqXSOfdVki5JZvVJJWhd4xrop5Voubbg5p4uF5qzZjsIcyGc/rkJ
1s6JVW69b4SmpPZ1Rz0R8vl1NZ0KazMphvavO4aKBgZWeWRrNcNb1HZ7tpLV6esiaG0snJfrSYL7
pBUV1nHOAr8LFMZDbeyJwTuVXUSQZ0Rmol80jwgliusqYj1MEDD7QgrYDVm6Bcj5oy9hDpn9vLU0
bgmzxzfaqnad64I4eyKcrCUsUnfrhX+1SgPgeDX0hD0zwX1RMvEPkzYfSKqFUskaCegRG08xC+bT
Ibny0oi8BrD8a1dkyAp793MWhjrUZX9kT+BcaaIqW+Wj+6QqZYyPImqgPrC6pQpJt1uiBOY03FgG
VcUpKZ6R1w97icnD40d5TqX9MxFMLKNDBQJDxZMV5vWVUWcU6L0YoaA4TeBImAQiEkfFAGM21Hek
nNLnneOthRBwV5flbvYbyJmjnR4UpaF17YFTh69BC19Xa4gDgjKMOa4L3GylOSG0DfvvjVE8m2OH
P5R6EF1aPRRICC1ihJzaO+ahZrtEOA+DpE0/aG+kmouKRZyI3tn75ne1YRE7HeYk0RMpUcph05b1
RyOqW0QKkRSYW9mq2NMe6Py9i3s0s1S/ylr7szDcx5ZNdd7U5zyf8qM9EW5oSJJPkIaic3iG2o9U
ylkVKOpcCVGXNZkDqHR86ibvlGZPvSipt9jDbajlQ9DWxyGAb5xMm7qpXijGs98vp5GtZPk8SUbc
uULkq/sfiCXvlqetffIUVYHk08VJFifpR1kh6KWCTyNuesUGDJCT5AjDLB4d6X2TmAS5e8CEYr6C
352oQbUfuMZeFe/QSSmMoEda2Vp03+OJGnYlHlt1VWnSSylUeis5dd+Wd7eWlBuuM3jG+2BWb14f
3QUGi/PK4VXGDEOsJ1R/k0Y+Oze5KkznqQ5Z/8ycHnmdl/uwNp9xSex7MbNLTPRHNyiWV+xzqYAz
V4pjbUrj3KknkmjCrWMWivHMP5Ipg4MHxV9Mo8ZtinY1JMUn8TGoN5ueFFVkKgmKWYQjzJYOpAni
m/GQTE+1CH66kTOfu5oaFNEciBWnTt0aEzFCwdCw7lMOu/u4peKwRzWFZ9AggNpGaXlo4sS9K6li
Vg6UMJNeRl6VcGlbuFjlzFvAsLhbPjoaRfZbA1y3t40fN6BN440IaUKgWX41XHLblPto6XRPl1Je
C1pwaa8MXJ3UvEOLgm/YXF9UmMv30VZJuWvjNgCN0l1b4DR7/CmMlYTgVPZ3vHiIe0Pec9P2q7yf
fmYt+n8jJzytjfZqyFHihe2TKzMKCMDdC8u+jcq63g1D0+6o1wBuTZ0ri2LdwSUA65Sr9J3cEnoh
3X0CAsDLKITOJHFMRdVTFzSIgwogImc0Iky+xY2NJIkM8R9z7fP1BPj8ZAB7v3kItf0xFD0ZY6S6
sKAuMdEQ8YjqfrXcRfBQs8qy7kPghq58+eImnKRh0nM6Vi+tZ90GE2kfTtYP21Yi3m9e2GQRAEfv
fh0RD401uE2PQUh4D1iUFQKZJzrqkh8pxd9g8Ni5YT/zPOLr0iwFY9yzdE6STfPdxGayAeXFrJrw
lfjtmcDxbxjM8B4WOck/INrnb13fHIUcbpUVISDGJQoKXK6zRB/xF1mH3o2f0hgese+2yzKV5p1v
SGIdCf9VBobwBBNKlbHbIsZh6sgrTgT6L6BETf9qxFCcQ5/J/Jx52LBb90fDEgwxJMEhJJ2Ftf/Q
BO6779G54WeDx/lTVPN93dx5otpOkjLguNi8lztSIPO0WMPX5QffIiDUSQA2JTracnEbIMeKtbzP
Mm9jTOlb10eHwCVzMFMz6YHU4kjAuJtCKjEsFsTGmcbnGNnUGr7GQ5HlV3X/bkSg7v0eUapjHqcG
SrDbRvZKoqYOHX9rw4aYHY3EtvbJ7vOCTWgbh8ydUK8m9+Dn7uxc3ZfobMsSjGhu316eF5kPYrqM
ZGBX5eh1qgf0wdVKoEqw4HSs5GK/T1wvxPwHuJ/W9U7L/NmLSTQp8ghYdjl9GgGuFp/kkpGaCmBp
imyOaLapfkChXq560yPZrS2vCVd8cK1sY09Duy/kW0Add+U6zs+acWtArNW1zXPapPuujc9OadzY
QX9KYkbFMbjzqSbZikJRpGJGMGm/dfl0Mibvh/L9X37+blaorOidPRGLtu3SlHBJQv6yiq57ax4Y
XLHRtVRYR/Mwk+JLGZfNok/Kta/2JQOtUTZvaVQ8IKa4xf0MxkfOB4WGe9MX0IpZg1zFZnQyA/kE
RuVbXfGZFbwB1pbHZIIdHvBapgg1w0TlvUZKUdOGWWGWonuWbem+nlKkcrQD30wS4rc6r5/Tfjz1
yQNg7J9mxBpHAMAfun3OecJEu89Vf2syGVgxLRsoUHVFmRhMAZnytQUr0KLbjqx6lU70xGpon5AE
KTFX4tpPEkLM5Gszm0v3CnN4SNAO6gTtTTm7RHopprP2SLxIdf+ty9AIghe7teO2Xqk0uR9U+eH7
VJAyqV/9vNl2qntvJvmjaMqXMl/M3clz4/bfpUcSSl+O96w1yh37R48JgNzGfMhI1LF3Ad0JbIM0
Gsr23eH7DP0RwRcN/RGyjp9b2cGfHqPUUPdpZZJGuRFmg3EKMMptHlr5mpmm3LBvQ0XNqVSh1kWg
uKo1jiNg/PwSnLahT1m/UtDfIEwyaXgp+pJW9qYaFAFEG6NY7+ydq5prs6BfLPlgkBOkMR1e+rci
+t4Z7s6cmnOpWPlIn5kSCcmZyuudY5gAruNjOsq3oc+wQU9P/mS9UTSDbzr0xEqhabCL8udyfodV
1Kw7RX7JWNTrAqPaepTukzS9Yx/jok1cunCDPV05Hp02v0WE6wqi3KNcw8pQDtTzjA2oMH5WDf+L
Y7yUjJpmh9zYLVi3OK38hjTgIEvgD6ZrTceYkvFlue+pDyyPwUpFBokY2EeZmm/LPmSh0jBkzuju
MvXTkLyKDkhi1yKuN7DYBwU/n3ILGZGoytYJkHVYx4y/OxinxkqeM7B3u6jKHDZWd2ZGhKKmU2Lj
86nmmY5MRYO0Cp+CxH01Y/oCUTheT1n4osz+7HZ+trWa7kwqChmqZf05NSVDhpjvF+mfl2RQGYoM
Tm6w1DFohShCQD07RdXkvdkdcuXMw2U2giIhBgWf0XgoCzy5dPjXVkVOTEwZZEX3YNhXhvOtmZPh
iBeIKp1Ff9JLvjVivtUsIvehL8xVILJ7lkBoFCbvFeHNoZ2RtbLcAsNrkmFX2fS49bS1TID3JBVM
FFd7TSwWLOQfI+UKkF+MK3y5clca8UPTRM0WPGi4GtKdW0W3Vdy9CkiT2wH21sZAmNQFZIL6XrS3
APjz6etTECl1onuz9ui40gw61x27iqpzbqyw9/a2Pz7zU2iZTO6EMwxHZD/3hpc+DyasNeQ7AC1L
JrImJAlmHEi8sIkXYrEGNoCoPir90bFEOxRO1H26LudU4VwB0paxyPMMBFNAV3dDWjaHOjrO85Cs
IjaEUIpozw+0Sy0lB+oE7l0wIQypnOQ6p261p+ds7nsre3Bq+x1oTnplOscguwH6Ud9raz6PcYQn
g1gjE1hjpApWNkxYRdrjYcUYe5Q1joTaJAi7TtFKUc2rdcE6MoZXGIzPirLQIMoHEExXTS9csBzt
i+qqAnfLa1D/dJXXbYyOpC5TJA9FQq6wTZmupWc5EaH9EGb3fhWdZ2oinkFZDMDCYqwg5G42frXz
TEspAbJXz2OwrkR/dBz9SwTg+vNw2svUfJbGD5TZnyYAn6EUSI1LlDN2n1zNVjTjrYYSb5j2NkH/
DLz5RTr8rMugpoOBngBDduHn5c5wY3en6+gwdOqmt8aFeSAoDiq1I+g02VKP9lcig9I/2yZj4lRu
Yps5hG+NtQ0GMnS4FEXj9ZSHcLKCvTtK/1CV3t7HZj1TcO8wSe981b+XgrZMUYePRHu8WmJ8oRzx
rEvBBNcEi/PbvRlLTS16+rBaKrK5ZknT0rWJcheaOrltDBPHuTb1PvM1cSJD5GyYQ/mZ5t1d6gKA
ijGXbrys36nSOTYBtfrIT9/mnF0b6YUDPhgr1D8wve1K1dKXr8OGBdVwTUP8ehrpHJhN5N7Tm/Xs
8tMtsSBlIV0PrUl8QNW8jWaM4bN36yc+mrO5t9YTU/YBYs4tEegstCh1YrmNYQ302ITIUrDeh4nI
iwzDTEFKPHNftMc6oAMJGFyw2MvyggwqI8biWwB1iWNWZ/19UIrH3vvo0mIDDTRes1p/r5V+dVPc
QG1xnTvoiBX/ZiRLq8DL830Yzle2qdnmig7jsZAn2t2HLHG3CphFF+GiYtdnUPcDwZVet+PWrYrn
JNGAC2zYIbK1N4E5j+B01qEufzVlVm0DHeEQTtx3OY3YuYrU3faJ9RBLU2HJLxmaJ/dVv/ukwB2y
hm4SJUbtWebKwQw3pootVwmdMmRLmw3PvtNcx8JNCAuElTWX08ZpnpOwa/ZBMT+6wsDaz/nLgi9P
t0rUckNANAkzJGZtUcnshVJ01sqDZQMKob/1OEeh4GS9dVoq61aYvLm+SI696G87w6E7P2oILWMB
kDoZpw08hH1Q9t6D4Uxr1zWvUsMetjHlFeSUJYysVq+TUSJXzA80c8JtNQ39wTEOou71fRbxykTa
o9Dr6eFG9dY2x4+L+vj/C7X/A6G2sPBnXz6qn+P/iD6rzZt6+2+fJSiQ6eat+Pxf//06KcvPrlL/
ItL+81d/RNp+8Jf0bXDGiI5sC9Tml0g78P7C54o2G8m17ViOy3P9m0g7+Mv2EUB60hELSNtDL/5H
pC3tvyRhFCAebNiwAf/zf0WkzdOgwf4nULUZWKDRBWrwhdttigsq9J802nacBYWSpXkuTaOKG02d
CgzJuaLnZ2+nzlfh2a2V/Un40EyUp+/liAZaViLeU5OKIvpFdWpwPrAMVMazDMFGvAx1q7pfqL/z
6m327N746FOfSYzhndRaG0HFakQFQ6GUM44uOz4lpA1V7ebdY+t4EwoPp+teOEnxddLZifVhbFST
LfYZVLiBn/fhTyfWY7Rml0dfu477/DYzfLvehINBzkVfGdTaJeNOfIXoCStqU2JlXJl+PIFb1YRg
7d2cNupeaCDrkItElGxMnZc/aHlRjlRelDEr5kRsrQPXCVjJlpHEjgaszvoU0wgUrOsMilnM1wUT
TzOy0OxD0iZoH+jOvZqYKPr4lhKcGMF3KsqDHc+WTibZOZFDdlVB6T6x3jzWntGxcVkSsUTNTW/V
DFmWHoe4YHtHOsaDHNCnpPZMcZqsR0utoRrUcMLYqL2LbtCwZmWQx9cq6gvKE7kXwiAzqSGRKTjH
BBzb0E7D7xSTCYAzw27GdeXYhb2eEms6QeKx002Pw2uJqfKWDjHJIsOzPfiN/cgDg/rDjcf4OaLY
/pOhGM5MlzWkbKbsA0mUcyRLwcmx1Q83zshBscmMvykCXCz0ruyn0iJPK7GQY2+blFQU1lcm6jOe
VpwyKeR96eY26yVM4xRJrarM1l0Tes/aI29tV/a1oumhBQuz2EhZNgoxmdapbXmrdDJtmJAbqxOA
K+Ss3PpuHjsn2S47BMJ4mq5euFZCE//ZETy+A5E3d9MKEUR5R4ax4f9yvMHuVkYwD/S0aWwH9N4q
MPpo4FsPk2afRIlxJqWXrKhCuFSdZV0jANyUbu+pNYlLg7fqhSf9feoPmNRren3ONjS7ghQ5tIbi
QJZoIXYuvljzpq5765HQL5HC7HCG5joHUB1dG2M0ei+lg7rzMDVQhk8hI4otITS5es62iVnzrQwr
/PADlQiNxY3axdYV8HWyOTJea1lMzM22/WC1XbQlQQePUiaHO9OboivOAJA2ynEgEZjsOUaVJx+5
FNmT0VL7ZqEW76lkJ+9NTyb5aAjnDKehBmMhQ5zPRbkX9ai2nsHHjJe4qlfsh9ttnCv7LFuroW/f
wJUqccgbFNk2QWKMT3nrCro7fkVPoPGuxhjxRBAOxYbKq4tRTBbH1omGR7eJQtoDzH5FaqWHSNvi
aIaR88JWMmT1FCQO4Sn2pyyG6Q2Ob3sjjV7eV3oI74d+xpNoWeU91f+Iz6OL4bP03bKI1e99btVH
bSb2Y4w7GWSipkfv5yMPzBt3342D9VqUXXKwmxSU1cSpQu5ztrODhCxTP6USXfglzL4kyoAgY5oj
nTy6iqow8VcQbTEeM0LetmSc/ihHmW4bHUR3rtvCG27TcOs5ngKUT+YLJgnWnK3oAHRBxAmQeLMB
V+01vdB+3xMrvpNQ3+962rZvIploteqqfumTWt35Gq0BC/SJoOmUWHVwm0c3NVlbxa5aO04i7yh8
sGB1YlncZIDfN3Gamr8KM0UPrIvuxhr9mLTExUIEX68QR9nNxjfE86Q69h7FumGaEBCacVbfxXbu
3Qc9jIxpGiO2RYUHJCmAa9wvK/QKMie2dUANttljgoH1utaWGh9mpGk0HkhocfHMQqKf6ukQRhQ4
RY5/ICt8AG4omVH/IF1cJdqDvo/z+6e2RMovhLSp1iQ4lzKwe9OOTkeSbVzR9ySgTiS1c6QDOh5F
rYwddDFjV8e2fWoSazxkOUoLPAHjtZGKnNlqIuZaRZq/DbxNGTrez5bOPuF3TXJl2gtrpa2hzwm2
Y4NfIcxJcOf4ntve+K0Sm2Gq4+eQqth1rIHHCmGmO5hu416lRroNCIWiY1qodQojBeUMdUaAqWKP
SN67ztGbv4CcoyLup86Z6AOc6BlJCHAOqe0UkNL5DJDj2WWaYk6uqn1gLsC12nIxoEP4DNhi76cW
838lZvoeBYLAspXxjoZFiVq/YknphurGm7A1ODl9ozgjySHOiemk7AKOPfKgqVS9dZjdPiShPcJL
RfTAmgnBJwZPkh8WzeG+qdE5hNLMrtXUig+gAO0NlCRoQ56DzN2vij0cx2RdZ2jeDNpnwH+G8Whk
RIKnswY1lJJUg56db3ya+mNMKZmygmbfYNv4PE0PqDiszm8eRNLnrPXFrRF6esOE6e1pDOW7QhH1
Expka3F6M4gqFre5YrYAion8VNr+L5b00dlKzGxnzAbOD38CQOJoa5sOKP2sHpF5VCDXzGZ/0foj
cyoIDj9pNqqkX+rh1jdyJKe66G8sRo79jFBxm3suu8IRXR+9vnxbJh6tD3PWO8eIU3SmdjLiWbd7
KgRRipwaw0Ad5MmGhgPq+ITW4RiEtFSrmZ+D7ikdwUqdz1Hl4q+cY8LX4bWSdd4v4c/ufNQp9BN3
RvBI7SPdeEFKVcnizChkOe3Sou02YxnwG05aXE1pih6rHEjYTdlTxkOxTCADBEbmOwgwlBtHfD9o
61OUMGMI2DKdaaoTCZdu036R77To9ZJJ6wfDSIkzKObyMFsIc9VEPJjhjHztzQykt2WY6ezAOEBY
wV0QhOOWmojGObBUwOSUdW9Vi68hNXu5L+lkkgY46oEoGrxF972b18fc92Nw+37XfqtRFe1sFL7Y
CdIh39HEEt4mjdih7uhqdOH1mMA/35gJZbpdbLm+cxitcZiRIrt0YcZmdtXTKOcaw2uoW7WREBSu
mdTzam1TuqUQISd6fKQI4kJLZWA1AtNYPzlhvWojbUzmlfZ8+R7NvRRwc/6f7IL2n9WyOej+57K9
+kk1u8UapP73v17tfl//s6f4lyvby/7iXn+208Mn9l3+9Gv38Z+9888u5T/a3+DxBOv9fzei3mb5
W1wV/7q9+f1Hf7Y3gfxLginw2KZYgc2uRP7Dg2qZ9l+m6bpMcoJ9hfS568/2BqMp93hM875FXoLn
sin6s72x7b9Io8KP7Aq0Jvyt/1/Z3rB9+VskETfYHplEgcXLsDDLLtz6f9rfwOz0y5FdxskA2ZTj
rENcUJ+8xZ2Zh/ELQo91Pc6A1pExbbTxmMGrX1caXQjjKqQ0cDsTezh4tiB+xylTJ4D7K3TAkn4d
WhqTJf9JLvknUWtvtTjGQ0lx195To8sofIUA41r1PjYm7oGuGqixz2geZypaFrJPopolyRZsi4rg
1JHzsknj0Vya/96pdp2X2ilQT3egmlrTcBmMRu90Ofq6gIIzigSoLfMIEVzG4XKXiCy6k5fDhkBi
iHwRrkQje7kIiOoJucvl4qIiwnRULLm4RIosoqKsKCA1zZ1Yfz34csflAtj2H/HR138ATa0DlF1u
rRGIQ9H+IttvXht+QXnczAvqiVyYli7OLZZ93DpiywpdnIIOdc3vI1VtisyjZDcjrmKJqI6hntfp
PGPHxA8FwSFAJdck3q4K8dzOBPF0jPe+HZXnrwtw5rDM3MyHGReSO00T1mFzg3ZbOFBU4E1fNaBk
tmDXXQe3ZcdCnJIS7dO2uBOD/9OtMyxrzUzR2cxf85kmapzUPwDfpTAkvPsQVdyG3a5P4K5fninR
uAw+3oZt43ftUyize9SRjQFBPRjnQ+UWVzhDGZ9b7W3k2CA7Vki1x2GScNhUyMcWueYubdODGU/Z
kV3syhNdNFLXBeFMmI5NZOx1H5DHx6u5HroS7pAECmPrq5Bw8lSJ92iYma1GclJL0xTXjcFVq8XG
gjPOvq5b8pgMbHi4gKCGVPVmzILpyh2xcLVOBxLdcGL8ri2/TjUT3cpe9TBIGyFlWdzIOIBGVbT9
3h5AKQJgYN3ntAPlXjh0o6Q5wzoBlkcxkJMUyisbjyBByd0Zv7RzZeYJgXv+/HK5L6gHPj1MysjH
kRctDyBMEB1Ea+wt3vo1xXL72lpeteril94Q067FlHq5Dzm4fe0mxe1ExWQTm/OzG6XtXkkFby0r
iSoceFuDm/B5OMQg0f/xCGjbzRNuicGa070z6WtXt5zzF7FTmtrernO7f7ltaL+3Mfm4KprX2IaK
s0HEzGHCIyDKSJ3agCTqjifPqbdzeLnx6wJk6BbjArY5zMZrJ0jqkyV55lRN58s1sYAwMhNhxzh7
RHaKiLZ4EiK6up+d6BmzLu1UdHhnet3Qm9uTM3KyNLZ7l1P0pJQ6nYgSQIcZ9Td2Fown7bCfD1Qr
N7T46C1DaLaOoLizWKhTnfpgJ/3iR7ywLQYxIYBGghQoQam4WsgXvw9rT25gmFYHE3XuvP6ZU2M5
STzhJ/Rmw2nI36TDN+cHIH1LMapT0bl8Fr3adMSeUpfkpqDFQYNsoUdfRN+MIQGPhkGzIKn7eDO4
ELPNitTstsnwWgcNxSDwEy0JaenPbIQiGy+iwouycFo0gZejy20jEvE0y519R8oTGgzf2cyslwvc
QocaKPIWChUNrzB4AxKYg1+psR8sL2kuojcLjzOL4uWT1AOOH3801ogA2xP0xA0AzeEwBV6zEc5s
rZjGIH2VFFpGftjrJsc8a6oKtnuEFcAzesYGEznSb3GiMhv36LKcTsR86siAOClMYQeic6B8RYek
bPa4JOMdyqpp16fq2Z4n90TRa9yJqnxyQz70pG9Q2BkDNgEwQWvWMOWWqZKvUdnBZkjgwonJDrA4
zMQKgHrCaYen3/igHg9TGAuwLp2Dwb6qX1SHboHk4vehXiAh3XJxORoazDfEDFBDohdLaXssMN/x
A5gWDePlqKuqB2XCrwkXbWOykFdcBwbmOlhAKqFeJi8AKOSIpmyMPVA9SaqGk9Fmw0mWkpj1nCzf
CK3PSfTipyCXdevoUO4o+d17FO1OzdDZB40du/vudJ+RhXYRMyzp47PBLOqthcOZWgZeth6tGNGb
7/6C209Q8PJIEKP4suqg+v3oDATTJgyrDvOR3npFWh/8AcMihahdOx0bAmmw1wweKg5j3vrTZGyM
WeJYfxga4gj/9t4vV/uLSpN6yvXUxf7vj6GD+CVM+riXD+VygSG15LR0r3IxvQ+lhWJkiSKRPVR+
h8oOLd0A3kSReKuUHlRu8uvIlh9o5hBtPc3eqhUYMVmEI2cx+uA034yeXR1cA87i4oTwS2hHeJr3
uaAFo+lKbgFVQXyzULAnSO9OoIlgNHCOWO14Ms0drq3kNAWsAsw+fjQVA4Qu6mgbpENLv8fTBxOY
TgPx+HS5mMeWAawitmSFIyDeguxMg/oY09a/KGSLdCa+KAkPuctcUJP8d1HPXsS0XxeX27pZ3+MR
VrvL8Ha5oH5Sn76umsuQVySGXkWR127iivoLPzOCWTn7I9NiNLgcXi78AH5oEXo0yqW6IpnQp9tp
Ib4YQ0CCy4WCprYXHUTUZQwqZob0mLCFsmQXBHDh1oAkvFXS/HF53st4e3ktf7s6h6axL91i5y7A
HC/ArKP8I7YGlxMIiQYOqfxb55Dr0qvBPF0uOiOXm67gE6kAPV9ZXtPQ/nF+Fay/EAoY8VlAUpzL
ejyI8gk6GAixcvllxjJCYN9zLl1O06CLEdnIRW3l025Ym8s5iAPRONaEaPexBbws+p43lL/5w8Rv
hl13YQA1dnbWQCn244QUQSxknmKe+L8uh2zw0SQv93zdbdEb1Bou6D/uuzz08gAi0QCV9z/sHFqQ
N6TOYQCxe7lGclh9SnXenL6u/j6ySY6xB4b2xo2s7eW2ipQ+RqzlT4ACVj2gzQrAOYAlm3dMF3gk
pSGns9V7M3bA4NjXhr+PvGLaJm35mRS9dbLw8Z6amj2kFQT3KBnJs8P+erocpctRSYwM3rZ/3Pj1
mH/vNo/q3royEOFfHvd1UZRee7CafvN109/+/nKHO4d/nlyPULINg93v5dSr6yIZbi+HTeuW1hoh
zrJgp583MqDrsdoRD0DYj10xLP5jCv26ejnqZyB7q8vdl+uXafbramE3G8Ax00mNLZ1Hyxy3Fz28
WCYftrwoo37r45fzyJEwcIsOKfxFBX+58FERm/y4tH/om2E94Oi8ulyMnkdkDTMyvZOkQ9Jcj6uQ
/hAzMkP0aZo02qK5wryX9Fm4n6JuqxvEfXwabh3BAb8cjsEyFRITitD/b3f906MAxWAQGlF3/X5U
udVmVR9nj9EH1RGTDx2JPxSsy1VdmMAwLod1tuQmXA7ZtTTF4XJ4YWVZ9JqK3yitySbIaPX1v4hu
KR95Y59Tjokz/NzsBVZW36K+//2f//MtX//lhfr1BeJCge0f9SLhZNX0t0fF0BSn3/f8Prw8++8X
cnno5XrSEBuA4Zn3+PsZv/4ryrLgNwMXx73nTQwQy4Muz/23V/H7ZX/d/fW//yduq4pz6jVmS/Ev
C4/A20kNzdZJJNfC3aBDq+35YGIoG0s5rhH8iM2IBBIFx7xRQ8mgN5cvaeL3ZI3VL1lNNcwJZmdX
toSsWKF312Vj/cpW+BdL9De8b812jgWintkod5Xg4VYlKckJp1gnXfw8OqVJ1l4Wnlw8+TLW1HFC
x950nTtBLIL0pyr1ZFcJMw3109XMjLJy+/5pHvxhoxvzGwrjeaUsa+313jla8lVwBKKsLmE+LW9T
juwCBt3tcoOJz/V2CqAnIvkl7ApoEueC6jZpV+JIbOt8X5M4GLrUN/1xIKHF7L8LNSZb1331UwWK
taZQOHnYfKjJTaP1wzbyZgWJpho1C2286bMLB9nT7qngdDkQynKKDT63vJMkyCjN0Jd8j31V3sTx
xzC950FILsDCL0oNbJVl/E31aAoJTjhKVHlb6ms4IO29rWqaNJHiq2oAXUX6AzX/pjYDZy9CKhKQ
pnZRy86NCtk3w3M/HPD+7lLAKMAhxfwpTaLpIcNRbmc7qJ94eGuifWF80K+BLhjm9wGliZe+eDd1
DwCxsW4nnb+RMwahqEVWmph3zYRat0oQM3GEcQOwPwU9Xa8j98dMmjlQ4qA7Eq9F1wCCCn6gEeN8
rPZji/apcIFkRUR7t7kM9oGvANN08WZso5duDNJzhn17TeEE5BHbx21pof9DKrUaC2eLQTffJXUM
ENL231J+6Sfc6bx+2c876tFP82g9h54IWZEY15QMh1PBarV0XGs/gkkf8Bqvljy4wxBZj/7Qyr0N
lIoYDPmQSP/Rr/ObIcBngD8LpLsV3eou3asGpz0uEgRKxFKGfOT7xCUjZyDuICr0VQlp7MPouyv+
NesWGPi6G9oKBQcDXCetbk0McnNIWGDRGML1iC7PkfnJmc3bIGlNcmyJZDM95F79NCEHN7JjYeQ3
dUNEacfv1UL/RmfR3fdNs7EqkPNymPhx6tnegZBdGo1AKVEry0gi8FXqXSyLLHLlx+NQfzOkz7Da
V2s0ZlS+pU/ZN5KsiZRz7S8wgLzHYSwA/Z2l6O19g94E0B/d6J2RW+G+dLLXxnbenc55kL5pvtZd
9a1miIJbnJkko2hzPYxzu/Qx+mvTvE7IsVp7I7tImA9oZfuC6cCG5tqON2SWSFcr7JLWvVvp7m4q
f5lz8gj22T0zsq7MMWbse/KuGjPIHlrSIZpolBSwjI/Zsl7Iy9jBBDoE5B7go4MrRvtV7bMcJBBF
acIs++4jpOOxCWXw6HhNd2jOOu3kXsqqWjXuoljXSGYqEDGLapfTzTnNVLVY5qEzMuCdFX14RSQo
dq9Qf7LIhf0w2sAWGJyqou+2FOr39KjIDemCU+HHIxK+9KYJLbV1o+xHlZn/h7ozWY5cSbPzq8i0
RxkAB+DAQptAzMExOCW5gZHMJOAYHfPw9P0hW9XVLZnJTAsttCjWvZnMvIwIwPEP53yHZwBT/hbD
ZUhCIWP9miK0Y+6DfbPZZ0n0VkRDGjZemoVufkxG80lLg1jBLtsn0sVaWjuXzJT1ozFhhklxfO8l
HoKxC9pDxBkVmnPR71RHj+tMdNFde1emI3EWAm0cgdYVPqYeXWvgld0WXeZv5dkXl233Ctj7XMY8
dMhTwYwRAxnn+sK6OtwiDXgVDQue2ZxL2DW80fbrMOQ/WrEghckkj3gjWERz+epPxhS8pgHAkWNl
7ywI2ClVz1YiYZ5W2e++kjEmmCRnkTLhe3FE8VR4/j4Igi2Zxv1DLm/QuLJprfLrQFL3FistmXMx
EtBOK6QcswA+p7tdYkEGUdMngUQfk1+HrONfujg/M7+CTNnmT7jRXhCpo2/DITu1yWUGPVDa3tdQ
7iEY5MQdpOcAOsEOhdimkiTSTebPmOAjGq3hx7fKY0ZeG0M5OezLhcsPzhNGCqKprPUNKn32vmSg
ExuCp8fP2HsbcArCPiOIQYvSRvGGNn3q1deaaZpXqy5/YIffk01JLsQmpvVkQbbND3nQ3+aIdxBC
YBDTyqlDs7R+z2WsMWn8cpy63LoV3HlCIr4wocPfDTT3BYgalVhAtAfWrh+DrG1UdSsAlgl1NYSt
1zt3cauQFsQV18bsb2YZeh0KZPSXGTLk5N1xb5ciupu0z/h6rBRh2f27I7JzRTe8x5F+6T3Pu7PK
5LYxq3ITBw4Wt9wnLoqPLS26iRYtKLc94+GNmvVjnaMjHIYaFK9DZocSOztd3qok1WhmOmR3Hq7l
hKJxMw6oAtSYPXqI5RDgMSNJpk/0HeaWRBFKtPwVPwcLdsPG/vEQE+oONGUetxOC/MJ49TL70n7q
JH1xFuOzCxQ5IGyBQMAM2Yl29Q5tvk1ZkNyLwYJQDQzI1fdFaT34C7uikgCa/WBMQK/ZSMcd6uvZ
4TBO0FL2g3jpWCZv+oTnMgOEq2OIFxlxQGZKm486LvsDKVIAwmLj6hBguCvwOA2DBtPUFYrUYmcA
iDGtEnHzsHTtQ9bwL3LdBPbLjTLJF69MhtV8ZIWUgINmTgeHeEVLyouBAvZUVRoLd5PvI3hIUZ7d
U/l1YSzli8bI2pfJg1QovKvB+XJKOBm6OVcOQeVo0WxSOZkFJqm/84AuYKwyy6Pqom8rmZ77hffR
SJH6Y5fEPEeyKHPJFoFmTQU72FfLZV0dp3eLJEPDEACTEtnvdMv20EoTeOnlV16N1d6tyZ9NgEQx
/B1QDPmfUToQ+WxTAoqgvTdnUDyTFuEgJEqXYQcnKP5Dz8EUH8Z88NYY5TXQAEUsB9Owb+oHU51H
kr3GUuZnO1WUT6ZJNJct9rofr3S5PKi56xrL4IRD0DsCzdtMToyHwpqfafaeKhv+4qgQggPlAyA2
cZoHt8nahizFlVxOMBwmbDQ/W25noR/ZFFsXA0OjLjHbpV2wsRoiOEyJ6nVZao2woWHW7Fu7JRak
usV6ChsWi4zESZbOqG4lDafxy5BM4Fp6Lyhsc4X1yd8zbSofYhXIe0IYpo4kDY4jLH4U83vdWVD4
+wn0WbPm2JnnIOAJrqx44klbTnhUFBsYuNzIpE6VPV81ytUHKUzQEngMtszA0UUpTY4Sk8mj46UQ
TPqjHTP6Kgt2v232I13So3qeSejUym9C1X4rg1orl0RGxpRWKP/N6X4E45mNzyUl4cFGUofSpT/p
kUDGqrSWI3BGnwMxgJfeTTdJVtv3i++ePIfZLjKNHWUSG+OB+GZ62LBAhZE5Ccku/LUbJAVjGEho
lgZimsPQIVtQRLuNVpMehAdqscu1Oshpi6DLCTtbefuKzQ3Pjq/eA2D5N1FUAdMHKR3drKGXFFrJ
j2pvSU/dFzxfKSOjo1voq/CeZGBZz1FjgbwcW0R/knSKDGlu/d4ODM57uDYImHJ+IvFI6MybFu2W
Ad6j5RNyWtVlx459Ac3TkiEJkORa2Qae3gIfnck7PidGx8QnNjcprKN8ugw91FRXmgyTp2vvkcFj
kGKMaeIs+yQNncJ+6Fh0hp05fbslwt7BJzoJDTDfGIFrN5vl1cf/TU4WgXACBKAToRIfjfajj9nM
WXrptlKTkjezF1NozhEnhgTYdcAw8ue5aJAHqOK3QLoNnVF69GM+kS/KwFJY24zt/thJ0e2B7yGG
zojAm4MjWhky7CQj3wyf25HsBjK/pQapCEqDLgefDaxWdou3ZJFgya5cTV4kyR+juDfBPVB1ZTut
EHZmykp4OvUfPWd/KMg4OCSZ9950KXqAzt9FZIZyM/Wf3tQ9Z33w6NRM1bFFhb7VIM0GYdmCwhDz
9DmXBa/ODt4GtCuMy02sCjXCo0XTrsFJ58oedwzSLtLHy8uKiZE+AyCg86esMdZXifHBTe8jDb3S
PIxtMZyry6DUl6skYOoGrQhMtzEdMSTwVCKscu/Fwx/Qe3eYqfkAPVRfSUrb5pRhXjTzfgyqF7/m
+TEXwVu2WActQVUV04udxCc87AfK+s8oS+ZTHFAsl4F3NdvyNkHFlgGGWSOKz53bI4KACVkuODnJ
wHZ9bkjgb2oL2BIn/IiDO6oZAn3aSwS2bIyD3aIhA6mYRXMMsHLDnMy66U1bs6Ksp0vn3LEairfe
GsuSLFi/s4j3KS2xNWCZR+xwT+/CJMg1Lh01KadwwLjG7PrXpRTVHV0KDnhgFQtvmZ4jZDuNAzi5
+2Zv+5P0y/pbDB5jm0vbc144JX6T3enudSEO1hDX3BiQB7uAUxvzI3z4Kb4ZAEQtQexvUzbrOFBY
LQQuqCCjfvVic9hvUyP2r9w9o6szuhSEvfOaaY2iEPs7mJbCfa/msJ2JSiuzViIG/JI4ok4D12Qr
DWxArKtBumDYIhBva1gME9um+kmWmoDgZCYPav6yyg5SEllAUbT+AOaAvj5psCBic66NX30MpZiH
6x01wpvoxFNjDw+A9x59S90HKZ8S8hhGqcX4LYLlUHc8n2jk615MoVJoWWVkQR0JSM3I4LPNXboh
zZwOOcH5bVfWISmIEqILpQLIkRshjwXT1oE1aDnVZssOJ4zFIscQb9lU7/2EnYK3YhUdd9uxcrtw
itndJDMaFXOu4L74jnWTMWFQLkblXI6fom4JsTAgE0CQUuD6NvmYvmKKS2zrPS6QA3etiy125unc
of8fLJR8UM1yEmLtybu10YZfNILfycGMi5yC/DzzwvQJgzNJFMe8Neu7ISeZtO9fFCoZ2M7nHOYW
clX7q+odYnb6od8btPH803idtdxbnWnuhiz7CRr200ZtniNZxvsW+usukXjLAnBPvCLcz8Xf8OtZ
bokSrva9e51QgPfjT4DYMvSsl9FFTY5A6MNwX6T0eMoJ2K9OJY9RTrfInggbOScAUmt2qXmqQpZf
pwTur6uRMS1VbN2U88A3Uali1KVyyBQIP/D6VssJYnYyBDr9kBgsBevM4Xgg9DfR27g3v4jKag4z
PwKSYk4+fuZE+BWqStI4KEebwLxde9QV4b+xIvi9nsdLmszpre+bFaRk7VODTN0Yi32ovVrgQn1Q
nal2xgjZN8BoYS3BS9Y2P11R/ayaErdQ98MaskSngqqNIB7IqGPgb22FY0flVOfGL6FQYvatO8M1
/kah/YA8C1PQ0kAVoO4cFqTQdi1uzdZ4aWeLLbFXlgRBAyB4LaIe7Vc1cBijbrK65NsYYrVHGD/R
3YddoZ95aJKcsjzKmMuz2In1c7KyNAjHQfAac97AobYb6miuFjMxsdUqDESJpjYLroSbv1dpHuwD
5C/CO2kYP2Ei5FPCAHrjO7eZi8Qgj1gOxskD87hx447Zg3RZnyKzqNvx2YOXoYblOk3qMVYzYVr6
rmuLfYO4MLPfIWWE0YBDsf7WCc3GaDy07sLlZdxMSqO3WSQOUtgZhKJz41LQxta9yOJPlOQvi000
hVj6Q5/WP2kisVXTJQxFB+XcePGD+ahdc2WFW5tGwV5EH69Ct/Y+nGV4tPm0ROTscAyaifPkL8tz
7Uzp0XpnqSByCkS6UiLUiGDrCq6YxgGw5bvNtlsILzGbj0XKD0iIjBCsW9Mqfvo2+BB9/1WWX2Mb
yU3JgqMwoxfWSI81XLPCK39sfth80T9xkj3BwXsmnXAJmVjCRS/lFz5KhZS+fy8psDeL4khK6znb
iK76zNPm1DTyqVSsiJycQcF0crC55bZ+ct30AvryTVrt0yiLfQIFflv50aM/kW+CjuMn87PHIH4d
nTUD2LhJuhQZdP6tTbZKjTQuuYF3cRlkaMYAwJoBWpXbBnprW/WboR70ot6zrv2Dgl20DVImrS3e
Hv+2sqdN1Sf3kYVgwRAwYt0f1wJtHoPyCX1b3A0D7Bh2aEyRqLQTveskQOTuTTgt9o1fzRQbp6Kb
H42IVlCaKNDUlTzZ/ydSvVuy5au2+un+qzjvr+DuX8q9/48EffiLfPP/JOi74F7qv7P5P4dK/M8/
9E+/kvWPgCvYdgPpuZ6NW+ifkRLBP1DQScR5uEUcLB3Wv+R8wT8sVIGWaZrC8/5dg/dPOZ+HWwlV
SOBajsWh6Xr/N3I+gSPqP5uVHKZYFkwMbE+AciyU1/9VzCc8jPX+EsXkBpNTmtc8t2piYNmQG6dK
R7dREJ9duaApkc5zoXMAf36ZHM0J2G5+To1xOmGxJGoJdf7elGTd5UHF5hYv4gawTrJhguVsO01I
dg72OMnSp8zoMLdPyMAQ9CAZRIg2BgT6jvX4B/S7svoF/eR/aCwf/t179d/KvniAd9K1/+O/MwL5
318n75Rr+qaNDBJX1v8iWpx4PnBa+t4J2ouFNb+DhJxBEFs1M5EJ6QpxRrHWbVRXhskSfaVfxZBH
OFjpgsgFP7IzfC0jwWLJ1AcUYORUra7zFPxK4kUA50V/5qR8WQ3BiEiqp9Iwv9hJOg9/v+RF4m28
YDJ3UYDCBZ7rZI8nZRSYEMAqdSVmdxTO4NbR640XgxE7qVX9US3AzGYWfBszskfiDIm6R/f7mQmE
xE02Q/Mwm2ef2IUzBZeF/Mioz0QndX/lM+uXdt22z1klT4vx+K9fDsDwb9DzlAjeWBsFNs3sqrv5
+4VknDiMUKiG2bqy/vtlWDVEIooeJ1VZxGpCst9YXpEiHxTv1VFL+8/AijCcnZiBYYObPJ7rX5UJ
cAScY3dOet4ztCjRFn2eedarRxYkxp2qMtY8U++7Z9HXLhCIfPm2sN/suuoxz6bsvIAs3ENfuXqr
5gV8cXR2PKF3bsYws1z/delMVB//8eXvrxlabhmqy6MuyuSgRPswrd/QcvlhzGYYgL6A+B/2OVBH
8LIQArmTFt+8qbI5pnViXdkHDuR+MpH//tO8LNa5fcuMGuuxhQfXc4nJjiEutPlqW0fgwMYsYd8L
nubccjtsR5DOG6AXzObEEhC4WX/aGfUvDmTekVWFMwvrkQaECYpp70GX9DeBx5PYTgbw3usX7dEb
oZdSwIxdlLBVO+0z3b/+/aW/X+J44jeLxdgHrnhcTPZm+G4AjP39ov0fixH8NmfDBKzrAz3mqta5
8Vwuqtqc5JZUXhdwGhJ/B3oNTZW7sRvSsAWimqEWl6ZqbnIEBDjx7A/fe6fTZWacsG2bV5kR9nNo
dcoCEiOM18pAPUHMVXrqGL/QxbAT0KCfyiVl0X7BkwGqb7WtVYMP0LcNXgMvJaa1TLlU0dB0lO8n
Rk0JYfSxt1qHnhElihACNtXaQ19Y6tyo7Bb2mTrUa377VPtHO2AEz71xJI2LGMh8GtEU03ggMTCC
bTZ188Ho8pvcNAhvNmoRGs08nsroo3d6a79E8EsUYxpyOBCyiYZ7aDIZXqOIL8NqgnSwRjxhWqCt
NLzVU/3GnwcgFvek1nkQ1hpoi7ukRrtHEt+hS1znjABoFR0k2CSrGgkXOCAA2nsnmEifby+Elakt
/pvXRnWfCPbh8fTQlH3guv4Ulr0cLv3IKiBR9VOs5+HCdlcPjt4bY/lSF4u/1RqHctvRd3gIJZzC
32H/wpeU63cxJmJvs8eTNfzYKAYlkRiCQS5vEVdxcEB/zolnrdSUDs3OlOVQM4DCz+ik6/VLHlw5
OOZThhwS2XLVwqLgUOSBiXqhoGauXVjgU/HYSkZohZlRPQKk3BXlc5MjzmoTV4ZdBTM28yEGddPk
hgDgjL3Q+T3ck/kMmkecgvhlXS6ep6y8APf8CeJsxG5/7rMIh5E9/IG+QmkVr3FH6U1rjRh38uBX
ImmGLcvam3H+ijCEhSTES5Q7NcJhZNezm0QgAwHp2an32bUCuYImjSapDZuxcvY8sjzAj/kCrgCk
vG8cur6+q3rSlAo/+jPLJycuP6KOw1fH27+X+ZyX55zQ94OH/BNZsLer83g5ryN/umi5Jh21XMKN
B8hr4ackqiaVTsf10ON6bIlB7BNUN9B9bJyL+7i1XyNl4GKT0VWK19aCmjXkBqO5CqArF8QVqT3f
S1O6YE4ETguADybkrrMZphq0dkFD6C7NIQJC8kqWuofVwYLKKWAEpphCGXgwT5fb0c3co9JEq/Vu
v8sNgfo+wOfX4KUkhKE7OT2XVymu+eRM+DDN2yIR75CP03TYE+H7h8DLO8c3rG3cptjKpvoUWKV7
6zH9YqW2omV6vYWDBiWRPyHmTt5ZwA52QuXdFi48NXoDLb0ycbnZlt77iGY2RIDXB3MOviYytZWR
RY9oFHriMcxoy4DkHr7fRZgZFq2M/Dkv37mrgihL6vLY2uVxnUJ1WOLSgvBxK4ig8qDorlT9ZltM
TVwiO5iekautKF+SoWFmkuD0jekHjcnQu8JIux367eWUGd4xJaUqoRPf+UxwYJb11rGKltsJBTTz
kaxhTrptBQW+0C07EQD1ubvgGOxUxdKHDpogGoa5vbMfFjIhK9LJpapIrSoN49FjxcoA0bsD2ny2
NfpuI98a3ncUxfw/roQQv+0WoddKOUFvIAc1HyWb8j6bSnjfdhsSKwoE18/DsS7flUllNl4nbuaN
V9GHJn70MHqQEjyd3zqsI7o8J5vLR3zbCGO/HmV7mqD7yfaKl7LnP5e9eYzUN5k3ruFL4J+GpnlY
KpAtFbqLZTDJZQERSybVKK2C+xxNIuElBwNM+AXCoNuR5p4DlIgdqLCu4rK0nMzYmh1oJM2EqII3
1ioGk1XHx69VCqKk80jcYBnjmPDKa2bwN8Q02W95de8m16jrxvsx9t9B8TQY2FjVzgxUKjIUA/kr
D3QHVNBodn0rnIM9+wvBk/JXagfxLupHC0W9Zz3MrKAfigT6ZAXyTBU+rdb4XI/YnMXg/OTsO6tZ
tTeZj0MgoCKjpum3cwW1NrcYcrWy9E6pxhjW/hhZ57BIAkPURYfOd8Hs92JXlgU5K8qBu9ySKj12
2BgUWs8j2Kh242YRIcw5oecFDuhNHyEui+PuRgZspTV5S5jPPL2mN9a3vs0bo9IaPG1LfCX84ykY
w9ZkYzszTBn9+RXPIMrz3oGavIpSwNmn7rIdPC0vrA3OVpD/bn2ATu1S/nJcZo4aQYvnVLddbiFW
MFoQvviFiVgX8y6QifeJVLYmBglkCMZTNN24TBrA61Ax5htNKCQqG1rSHuQI6wNOGQ2FRKZhDZSk
aoovckyT0Kd2T9vffOhPlSDOZaWZBExeHLS1xFeRoGlDPBlW9om2Xtq/dR5QlBw4yrRSUhjyfS0D
2EArI7INkEoNUMWLnUcJYGVZSStFaVpERTPzyabgnpD2Y7WI3bDyWfKV1CJXZgty6j+k9Vgry4VM
FY94F/vWAPPie1mzr1bySwcCxgYFQ7wltVT2awYRA7Po0yOZI2S7fhqIHu34kbfZypWJi/bBWkkz
iEXdbe73JJxpPIMRQOSVS1OR30LhwBZCrtQau6neupk9NDSbuARHvvJthpV0k4K8sUHfTCBwSlA4
1crECYDjdCslRy7wcoLplcRMljtwdMQcHVRihGXaJ2EGw1M2J2CRQagEDB7bgjXUIsYSK59nXBd7
FPrMPYH3uCvFZ1x5PtMK9gHwE/Mp78uV+ZMB/4lrdE2IUkMXLJAAD1TX+k4Kh7RauEHmShByQAk5
K1NoWulCeCvCJPD/VP3n2NovPG8OYqUReWCJNHgifLtcryuxqF3ZRdScP6z2xj2sposYV+C+F9wG
AI+M7HFZ+Uct5Vi1EpFK0EgWiCR8QSwATMi3ifu9lO+ajfBWQYRuBuhKaOJvYldfE2b2Rm6+FKQg
bVDanqD8YXcA0VSbxJx5gOS9ld5UrhwnGJ6bZCU79SvjCVbvvDKfBuBPPPf1Y5TdWYwEVzaUByRq
BBYFQ9M8FCs/SgOSilailJt5D3YHY2r8S5tauVPJCqBaSVR1fJpWMtXyl1G10qoYrbOK1BCs0KAT
umylaShH7D6JOsFRCmDt1YTn+shOhUmGmYqHHSZQJENxylu9MrNiP32pgWgJF5pWYz2MGfV4w2t2
Wcisat87RsaM0SuXgFH790LQURSvXZULrYuxJcs+lRzkSvKKablXspdYGV86aX9JoF9TyrUPA6wu
KGJw4FyblQ9mrqQwWFj5LsiDD0do+7bFU7aMrJiqgNSK/L6c6ldAJPFmcA3WuTH0R/qbnCfmn944
Yp4A3FtCiyffGa4pcgvCLyc6O+OaRCZ4LaKUwM81BRk3uQ6bxnnO6hXgxVnosc9rI5JPg4nlXdkG
UD6LPjRK774yBMPonJq4bzGO98iAph6trq3sz7iElS4s+75k54yYxLrUzMBzj7Fu439H8fgoU412
I+eUcHI732XZd4rJkv2l++46kAjNpMgorNY0WaDVJfWu2YQKu/wRRskxFkT9aVQ5oEOrPb3Zxoid
4Y7DkbU2g0zLx0vc3eWQVWdjhq01/cBEfieLe0SnYr0GDTOQuT33yfitWdqS7H4MhMO2f3SJQWDp
AZ5bVfC116LEAkSagf7o2+QmKILvCigDC0KPxLWKsKT+1I9ryNPKCSWb5B4X5kX26cliKp6387Nh
UHNgEN2q9iQQZuyKwmsIta7AyLssq735wQCQwwTA3VmtgWTDJVnLWjygXYtLrBLUNRIhtjpi3Nz0
yoE+Q6abSkmesBXzaXNAwRxYKNFctjtEmg2hXEHews0Upv/s0HUIE4dpIo4uaB4hOLyUgpE8IZFQ
xLOrBqgnPKCk9CIOKsiduXfk/DEgoN60qeSmHz/y3n9SDaN9I7uDtsTPkJPbI6ogCg3vQ1LBmyMC
8XKSJvIO41feLsfWoXHIZYmEtH7iL6Zsgly9A+b3y2R/obMWz8GEY8b0KfI6Ahz3XTd5l6pjJD2W
J4wxZ2s27B23MYo6ziozvvEyKXdlhPKnteO7nl6O8A9IAGVesa7CO5amHnsUwb4fPVrocLrj/OMp
m8NyNWIowSYVthvoYWN7PtQdFE1II/SziaR27xU2UqzUDXsSplGUkIvB/4pTHii2FhOCyaTU2b5z
35kgcrlOKoTzQBYIBcncL6fETH4huuP5alSX3Mdy5POM1Tkb3qnKqBi4HSgLekJnVL/VheT2X9/I
TNtv/g1Zk7wZkgWVyOnA7QhTVKZJsm7ZeDN6hNJCxNTCtihibLwZKw28xqz5K4KfnAk7MBqd5H8M
ZgH15KYgc1CJJo774JpBRSYTwUyeu3g4Fc0Ttf1rWsGDc6OXQKBBngL/mYBZdt8NdvKkih6NmgfZ
FKHeoy1CiZnf14v/OzJAYy7XAEx/nxLCNENWqcfSC83Uj6lC2wi6TIlMHunrpjuaNqLMlsEjD8dv
wiKiLeJowNMSFmWb2fTyPCfiaZqOkcf7Fo04cjLwOFEbRWA5nJm5W01HrhFgTLXnshkRau9gXGT/
msSHqA12WhRAGT3NQoEXjCz6Gq13ZDy0xS7Q6SWBUXyYo4Txic0DKX3VsfOaAyE8TEFNdo/xPUJT
2EXdh0qWLbq4Y9UNt40LIXi+5QwZsEW7aEY2piqe5/heo+GbClam0RDwbSOJDBHIDlTmBhkFmS8+
QDqIgTTMefyhtCDq7+qmPQBqF+EOticRRnic68wPtkT60YdcmnEBUsEbSJX/MlkY15wF+BwPSp56
qBg8Pjswvfm24xBdIk46RSeAQYatQzWjEYl+qKuGO9CspLpH8THPouxcoEOsjebcN+2xDaobe5VW
5WR+HQNreRH19BS16r7z0aglHqGWRGJ6mGvYFrpXF0izkziPBPgIt38lfg+COioG1AoTNYWc8gvM
1qeOGLZwoOpHtXAtmm0WyWpXFhHc4FhegomudSFoBCGEnUfvEd2N0StGVdMK5g1V0v0hRoSuxSR3
SRTEG/THwOjuzfVeE4T9NeVbJekllomOa+i+l8pgS7RiOenKH7q+1eymu+emtF8i68nwyKlyKuOn
7eZbP/ZZsxu9A1FwmrZ5UfDkbabvbNFHuaDcHEhbshrjc2KVSroKm3m7EF8UbCFA2IItZfyr9tRp
7pWkie5hugzqoe1XtdKPPWR3kjiXjbbiz0QEDxEdp6r0PfbTHxayT9X6mgnSegFstS16DnKfrZol
LRtRu8cRnTpox3KS30v/1g5IhkrG/eB0vy1nAnQvqztt3k6xsk8i1aeMMjUsGz8ChBNYe2nC/qIP
3iM4GvcTeQVUX2c6kHxyE8Jeh207K0aIqb+g57qIGp2aa8FyUd3AVL8zTrERPCl6BVGbPKXTVyNC
HYV9sSDzi/UhHnGoxHN/wqmCAa3V+9jMzBU3Hg7gTCDxVlu3Q+3ho3WbbBaaOSWzn8XcpUXD7/ck
DecL61Qio0hWy+oDQtJzJYvkqGwybCYT7qW3kFmM62+TLeM3blYy2Mij8omNZSJJb+4V5JWSF0H1
atLT3Y1O/ZrtyZcnArqz7L2pnFffpaIxBggFE8r2Gn5VKIzlK9dQx2Yuo40aSkzbtBJ7f0ChqWpn
HyzZW5s2PiDQax3lYuuR/vE0mWcOIm+X43L7O3061lX1QczbS9Cw4E/m6rdDrRsajwRx3Foa8C/p
dWqbdMN04yfNb1L4CMJTjnWoZmSIeNXkbUSRT621fE6Efp2iNHfunIULofbnh2JxlkswxtBl7PRW
a+T4TUx09MwzhBOUve49+kBajB5lNWI5eUDQpna5iEcER9Z8JDGsmLo7tXTM0iyx4pBJQe1MjC3Q
6JHuHqz8R0C42AZd6YT5zKCyo7TkdbPdbtEJ9npKqacZNwck6IVj9WybfQSTMffwnCtQ7EP6MBtB
RAcyPY8JRuHKIvSA6Th4IQ+lTIYOty75c3oEh0+iN8aQAYd9uiJgfPcpsIvkAk0GbWV6hho/X6iS
Ob7m3jm0svlSxfRbM5Y5SzTqUucPeQnHdljIPNCR6R6AZ4y7KJVfjYtrR/rRa+mLOwndamL2cyHI
doYjL9r9NKKTaQlsjWyQ13MEZMlv2vSWsJTQwwV5ZhL/mRKXhfyDJTiN43LT+sWfdHbzXSSYShE1
tiL2fRcYa/4I3ti5XQ2MDuPrfZZaiI24ersp11do9QplgjhhXx7vTCN5jUpDnX09fXZoUW+aNVvA
j7WGeOAioiPrTRimeZ+M82me1mGlwxqeZX5ntzvTBmyWE1KOmHJwN6Rk3eOeKg+lnQbctXI69mih
N0USoDay+zBNnfk6V/fGkBBTYur+UZXmzmzsE48JYPjmKSkd91Q2P01sjDd8eL/HOiVtrFpYZgTG
Gll6I81BIUD7JdiJsIOnxJdGvdyizHgZbVHdB/quFPbWoXHeB8XBxAWOCyEbdqSpxKGftPo8DQ13
KHFceXeOciS6LE5vGM22e+EjX0B981v28xWI/lXP0PkW0M48PbDR/MqMyT3UI5+opAcNuqk7eOpP
3RXQWu3+hXY5AvD9M5DEkE8plG2tagpgUvlMvNax0cPNVwVQh6VHrxw/MDoaDxyFG5c89KdyMKK9
u/jPUYDbya6q8bEd1R+VlXDYsQsFCH2OY1a9jiph4MUtSSTkJ8HG/mHdFm7VOLlIHoJfahX7d2V3
H026JTaVx5+Y419xRMdhZs7jAkWWJUsCr8O1HVgb6o2kD7WP57d4yS5dzBB10fK9t8S1RWycBKgv
RQ7maexdCA+kwMCXZRiBFAy3/GMqyKIaVLE+J4YjEQXzaRhvJIwyxpegjADBOyi6cYpD2t819pyE
0kpWlsbRBY6888EAhKqClwcDkXzcAv5Ghtqtq2NYjuPdaC/ck/WdewaYCPIjqptVbIF4SsobTf6H
dK4tOsdAMgL31m4yySbyHrWDEkQiqEnaP47Bz4n+nYT3lLQh07ltUIChBl2+C5IMMhggRxFVlzKo
fzmjQNUcMV8pkMIawL9r0SYg4LwHd5wrlksOoZMW+FppwcAlYHWgwIa+L5Amo6KXDV4qM/qJKqvY
SXZ2Vu/MzOuyO2js3zRXySElL1V6weekybWydWUzSuyhLqn0JJs/5HqnW0OhCDNthKbCcBBXRQ9N
IZwbsy6vGUlbm2wW3J6Q5fyg/4jJfRxaXImz4b/VxfBZJWNyk7Ht3qKwd7mawOPxbg1Fjeun1Ax3
QJQzL6/uM9rmXd1GBz/xzK3A1T2IbsbRjCdnII2VD296lu5Hlix3qsDlxfqtP1uug6ktgeaMkFoG
sx0K0/WOccFaWrSkm07xSBAqLoxcV0+9oV51Px4DB4M2g0VCBaCYpQXjmRToV2gvOJLyFlFLFrGu
96Yy275XjKrfksHhT7f9rjEHBD092pbC1OMFBtk2bUp4w6PHk36sdxGpkoU1EvCjKliddW2h4Bqv
YxZ7p+y5yzMyNYg79kZRXBAnTvvOTNBXWob9OKcBXBtkYTlyl0mRVVv/FVnN1cG2TTY3pvqmbMBi
6SvwmCiXszr6N/bOZLlxJs2yT4QyzHBsOc+kqFkbmKRQYJ4co+Pp60BZWdmVvejufVum8VcoQhES
CcK/4d5zm1XMuHkRG1QgVV/Swnn5PdUGinsHMN0w4YJgLYZGDstNaOM4Llrt3matx/PihTcPAN5a
9AbDxsShMX2Yctu9TnEFGXHy7k7OaeDH08WeDUqj2y172/MOtmd+QxlLSboV5SowzfA1ba+y+xtQ
mz9MZuFfGrgJhRWA0UD0oGCWLDuz43J7KL3x0QKqTLARY7khtJprpxtfuVLZOk418PvEHlLxnzSD
47nP2uhcV+nOxfii20P9gjh9aYSZiTXAuBZZupWmd8Khxnjb/0mjz8HDHafzbqrs2lqHpGF5pb0L
B2rAzhjsLWzPWXQKmV0kubc1iI+PbIBObZmIlW03EIPQ73WvCdKrQnaUyEi7Mmm9+05Z/LHcHK3e
ulOyPKMiI23K6rbeZNRbktawDsrsOJGiVWljtJkcj6YooPRGQcgzBc2Q20WOgmapTSAL+1IwkY41
pJvDHdM0yggiP0IHN6Rq0EnEVvjlKRxgbQ+zrUqmc6o1jOEV3KdY9SfHDaNNMuanbpafCxoH1hsj
8nRkUlnV9UcjnbZd56SnbnyTQJb2OrUR2ZDxenQjEunzEpMtUnLErF2InVK0x6HXIlpSj1eKwDtG
xvZhyKcHdyC1lTDOL6oNjQiPz6xD3UesDluhwoXDEIdz3z0QBG9vUzvh8FNG/mDN9Q0uI9i0Ml5X
Q+JdgE8uA8WBl/RWdh0DgBZa325re22m7o7d2ndCnvvak0ayTAKNkRjthxFMiEcF2XWNvR9sNsH8
882mKrJ73Ew3XD79FYQbTjOPlzOppy/WlWfgFMnPBEmQHo/DLFyriJ+CAqe5KxWd9AoHu+OQTd0g
AiDvfO+CmLk4dsfZh9mIlhFUYGptdEZFZ04NIkCm9gqhk5fP4C2dkk8U82+a3CsaQicZEpBvZXbl
zYwYnXixZq0z3L67Pqh2bN1ZGptMtYsxyJnzQNI3inc/Ka5OmZerBmFl0ianbDTSR08/TPGYnX4f
APHlc1gFnUVvrqKZ39eg4aCIhT3kpOTVgcNdYjLtDrKkmY8BSrA5Ap06eQEATTxrXuV+xKXH7jaa
rJuv19w12SuiGmAT0dT6sR2dtxBPOSTgGSIWXgsnyV/zjNe6ZflezKmGqLnRkcybToN9lYl76xmg
maVAmGr+wRcUXMonNb5kgM/fXBazX2yBF+vJ6pSHadzXVkzqcEcdtIah10xQrh2XEMq+xLE8aCBz
em9heSn8IRPO2diqpVOOVxfH3DZttM2EfnhdUwZSxP2MxcTekjnm0OFEtvw5xqYiDEe4Trkmzpxw
N0WBIpkQ2cZwRJdCPleRb0OzTy6hJu7I8JlaTz35dK7P4K61GX65LeqekbyleN4cgvZqqlStO9fc
+01QX34fcOKu49hZ944VE6mA1Lm0In0LRoWWGAsyurBEvuLuXbiqL7Z6wBSnjtB5F4LMYL2xbiPW
j1MEGym1GLlafUR/GrTDQngT0UKWfyLMZCbiSgyb9VwsH0qX2mls2YCocCeKwtwY6AlUOB1B5r+E
teOczCgOt2zaITno2adw7BpdPcFzmQhh3SjfXJlD8lqy2FRZCmeyN0/jyI2prOq99pLgiltUWj4b
HOthFzcc7qYV8Cab+mibwZ/Mmyq4hSOVdziQv2n4KHXJMyIia7JOYZd6jyDvvwXBdKb9UlmUtZWG
eZEcCIX17JS04tC5vD6Ap/BH46clEfwW0iNIU+ARtPIaNmSm7Zyx+mul8R8ABGJT626zrjzymR3y
fZig2LwFSEvdTlxNpel8ZbmP0CZPmGIiP9M1TKMzdrIIvb3AgwK5m+lS65+7fAofiY00kiJfUhZz
Z8yea7TgF8RfZlKuTaD7Rm3R0RViT+/PKcONnzXsWk5hseQgYVgIBbr0zHHZ5MmuMnnRG7oF/NEs
1GLJl3Sh2Jiju2mn8NaxIGN8hyVs29TIA2G5LDjFLnJwEZR3zTGcTBIpOBI6uDsriWFkUbUzissg
pVaYWzxi2Qa2B98pCHEzV3vWgCyrKQ80NrswvO9hHEwbwrzsnV50BrlWxbsrniyD1ZDepyfyc9nX
FEw3mKv7yd6xivwjz0y6bWZAfovVnzyofZuwjTF8BA4yMJdVIOXdEzq9UrNn2jJ7/QaeM9M5DKXP
KJ51BD1yR32rqysGXqJesgdyzeiUxgiQAe9W3yZqxRoa8uMVTa+L3k+Mi8k1xDJLdCi0WfvuQhuG
LET90MXatXYGBPUO992JQN6lLtx1aVfRU+/CDBWo0kE0EAVtBagwy56AHqehdJv8Y97NpCFG3mOV
kIfX2n98RW+f+cWuHzBjFDbceEFMFT4xAgtBx9LAK+CBPPx+ZM9YtJZ8alSOet+QJ8bC1CCjMZ1p
Mb8Pv2oMpAkEIOGTYwkdoTGSVoITwUSldKDjYOETlxSsEf0U6jBSjBCEE1GOsf6/fv/3DzVjTTie
Jp751ln5JjMnyx8LRp8GZoT5V7+fChlH170/7JJZ2hbbCIcyr9zYGQGiknsGg/i03VB1kobjr7gp
NwcsvCxlagcBSOLo9GEWHd8MZGHC3f3j4QXktgIQhfqs0JInT3bthsyh6R+fAoM5LP+/lvoXsfp/
gKMapq5DLP1v4e7/Fv6ALpyAz//BRv2vr/mnlFr/DybHhm97bLfAn1qoeP8ppnb+wyXgzNQ9z7Vc
75dK+k82KpLrf4qn9f+YIyBcHxyqZzjC/H/RTpver2r4f4l6sBF2u/zPIdEK9i4C4/+pnkZeyOlV
imzX5NVPmVBBTOiXpvqv77gHoO842f30Oc5rKNnhVkUR9XXE8pY5JkA08uijDNuvQBGWs49kPQSP
AcV2uBu0hDcU7OlA+ubCaPwIOobxgLnpIoaGqXNJ9nclrL9SMV6wbO8HWvhBR+p4TIgGgkEAjghH
60WDsIcIlkWtMRqsZom928ioBnSYNGtMQ9UazHG+nuh811YnLrn5NlBktlSJLNcYlLB9vlWaBpM8
dZIVY7GzBpF7IzWUmnwlEJskYcwXWPusJwM5Ss0/xeiEqwSGdEPAhB4PS5mal6K0PwypwI6VgEYT
MrpVon/aWXRj0oOrroG75edIngdSdJJOcKyIa982y5ghAkOJAuAcOT+e5xjbGMc/BRlo87x/qAP0
WsIva7oG8e3n+sp0xmitA1xftY1NSHWN4chJnHuSskF3queuZQbCNKUkmHNvD/2KGAcWvbmiMoX6
v47VYC/9sBtWrEzYbqofO9MApwGYdyy46yHcymkbjwZpVcDMoqwa9hbJt/zfVNlD6up7Z6r3Nfaj
Fc/VDa/sC7j4hNVWfSB8AAt+iOdItlQxhPwScj5nZMkIuyopTYsclaZCLUlAr/iT9xzVqcZ2IFi1
2oHSbmvN0QKT8+2b3OKL4rUIBdeDuw075zv1mORqAG9ItFkFk7x5Xfsa5PapYoqNwx1nZDrLU8BL
EwVH3GLcPUwaKsEkF/ehtd81sCS2LLeMM8y2+1PRzKVt99oFyUmZE/tYT+zcZobVUx3mjX2ytcFe
1zPySkkO5/inzdRGeOSbR2yCTav6w04LjAgRUzU5CZZiglTmB6bHOPDHDGkljfIRzOhaCIOGM4sk
Y/Vm39dheJzzS5zAWNq6+racH9UFQJUiLO8WRlEjtPV1SoTRIkvbeOMZ7bmpwK8pm7dMMGTnSpQo
ILoAJ3ThgMx2XH/BbuvOsCnfxE0QnTs92dup6h6zhil3Wu+4seQPQ31sYV0e23h8gmme7bSEiXCD
QVORT7gH6/02tZm2FMoxQWlsshpYq0g0+8hq/dz3lrNE1r8C/R6uJi/J1laIPKKMaRJFZB51rQuI
0SXFLoi8bdNBHtI7Ll8VNE+N6KJ9FNV4Yrvhg9ipAHl+2tbs1kl7Q9lTnptU/yi00N8rZTwno2Us
Ys/dcO4e6mGayDqKTyVJDpidMawb/fQeYbUk01meitZWmyZAta4N+ANs+4oNn0nIMKToDIhUR426
DrhLkZbYPPQi1nfGH9QO/r5FEb4yqOGwyxNUX0ZkWKjUJZZw/qGr8cbxiUxP9T2e+5pRUx3sNFds
ASH624FJ3Eqn91oylibsA4MJyl1rerIinho/+oq1pllWY/04KpFesQZQCfrZQXpO9eAZPYbDESd6
kqTHYfbOJiUECtdj5OsbGBu7FbjTWSXunAi/+G4IB9gGJW5mGbs7dME1ZSWKoDrsbLT5LJktMopW
ohnEBiYc8tVSLDqG7hjjGNuMZvWedZ6zsTW7O2asHSSc0mn8tqc8fnLGFE6qJCZk6NlaGixGAMnU
a0cYyAdy7zRo0kK5q/HzhGlLcvxR8459XeWbfPoTeFKua4MdR8WaN2EIy1cDt2SHI3esqZfEGkTc
LN2X1rZQVHOjwVqoQDCmm7GN5B3/5j6EULsmWxdpyOBmK87CY1NjQNCqqL660tg1YfHMTDTYAGHd
Wu4Ii0E1ezuKPzhAczJdgnuMfMFkDfCg14iwJguEhDsCyLQbD+XCHOU8FflLWxSfrAXPyWgPV0Nw
oAg/+M4TkCA6UCuQmuysoi8tKRoGnNBmXAdFBpSaZ7NJXnKpWZtmBndz8a8bWDjkMgxoiPTqKrgM
yIQs9gNMHpKZjJ0T92oVIZ1bN45Asqc6WMdhtukC/BV4ZlmzRe+aMM2bSmZ3sc7KrWfhT2gazWsz
voPgKC+GF770qj1gJ8JnLQl2gNYbLR1DxKvW1O7O1KDTD/Wr4df3aKCb9d1meLPNhlme9O49e8LD
2PKtGhGTBcsbIkgYctpbJD4+Q3m9iTofjyNmwFU41jnkk2kFmCpatXE/vjGFOHOgNTtTWrBDq1tR
orJSqW3sNIaSpP7xjJiYNFP27VvRF801KvdmUKTcSen/iqC8MHD8ZCYY70ntW3dWK9+hBCPJwXy0
QsycrzEvn7qwwTEYqosZVoA5kYOtGqdkWijc18mzn5X5REDreMxkXKwL03/sAXKzjJI49bPv3gr8
QxQHpJCk/m4S04bYadw/CEuILNpKnTw68vWAabpv+HZYJFcJgC+d0O6D2079luW0WihbS09hAxKq
UtOx6tbWoPX3op+ZLpl/FVE1U07GZOsbdX4QHMZZ3qUXkdhnkBi4cCrbpBJRF52g8FWnSe1J5w29
VKp9T4DJb+xaL7YMaFvUPBCs7SwMOY/RyPi4HEnoQy7ppQhwu4rkaqcqfPIhZHTokggqQLtXiWPO
6m30BxqaDkfs5cQZ2GtZfHGzbFfDLakxosId9dcmWSXHMUb46b7nZdShwazedZ+kTXN+UHr9KRI4
msEG2V216s0U7xFv2ipnJAzqg52Q1KAOBUQBK1GByy1znhmfpniqcgBGRvKRaj03EreczyVGSKPo
XHTSXrq20kgeEtclYmjibokncMvPEL2G8qWL0B18QLQoVzoQma306qfQM/170h79iNz5UXr5tiwp
JEzgL2uJ5BONS9buKphaVzvfYuQQ+4KkLXCvVrXA5/yi682l64Hw5mrUgOqWZ4MIzKX0WnnEJPYZ
hQnLzGh+jdOsOtYJOq3sGDCUYFTnjnsz5NL09MpYsy34oRzyD21Y2ys9FUjdJE8GIkQOzcl8lQSO
kejntCtLwyDbtrxVmFVICYqgJYGmKuMDkab9X3QkK8Pb9cAE3+x8NLZujiyt6idqrNJlrhf0GtUX
IkDqymAX29TZZjBUm86EzpYWzTcdYrizKqdCO+Nshlzt4oHgr84ZzuypCMRQRz3IxcN8yWCAch7G
Hmyxlq/rCXG/5rbw8xnyrIOANpiLbWkjyDv4puRg7rN7Z7kwtahuN8i5z6NHqU8U9XYgYo0Juqdt
8dfFi0h4m0oVxQ32EXaI5kH32uaWz7ucljXKZHTOjnCVJ2F1T6nLeFiqCtCdAWzIjljLGhlKJscH
FVxmrQ/rCNtTy/e2dd3SWjad63EJVF8tsbfH0UWCNcT8Mccy9bUdwR0pTPPqux951HqkhJvZDtle
sYya8S0sq5PKzXfH4k7QDsAA0c32vFEwQ+shqcSKQ7rv8EaKoLDXVcVRMOr5wRDjtUSNverJkO4V
+roqT7fTlFzDllWR0ZPLKDtr6TNqoHTR8oT0F/+eFv0nwp+9FkFn6lRw1qriR8/tXV2/1IaPFUNf
eDCiOtPcp4P4CobyJ2pHfATvvuiuCvvDxKLNfZG+0y/LT2Scey0EhoisN3b8M7XpVdNtWBZzRlx7
HcdhJyN9Fc4wnTbVzhZFRIc7AVfnUqoGhMewbZEo1lqz1SZCYbR2izzkhb3CQisZzSPwm0e//sqY
pp1tOXeL0SazR+/L6aaVCNsTVMFH/qCWLftoU5nVg8jdJ07aFgnIT0/hvSC76jUg0FmCxVpGXXBM
62FrtsLjGcepwTDqDIzTqV/mP2RWKUGZ2AZUCeV8uNd2cBK5QzaRbTyWhoRfNg/QDN9ZxDUnreUf
M+U+lEocuLL/dvDuwhBceYqsAZHeokec2OvdpkLIV0NxEbJ6bMvwdZAP+FO2XLFPbXhzEviERINO
U3isLfvHtW/NPG6d/0FWqTsD0cDoE5rL7zs903lERS+1ne7mf5eGepEyYB88znhNIVW1H6XSUPAY
xYaYQHMtRtdDuInWyWMFqolgnQ+sBopan98gZ9fPlwNGKVchFYhjGF4+DTGDRFXFO9WyIJHlPmTG
jS2xNJYTrEuHHfnEqiG3m/a7hBgshIMo0H/pR8JCC+N9bJq3QTansduMRv3ZSGARS/yJd5YD5qXS
qo1yxm/NV/tJfLCnew0iAnaq/Kno4jvqwo/GHi8a1TXr/1Mkq609RruqKb8spd/gepxdScFCxrVw
CdQ2PfVYjAIqQ2FttdB8g7VxdpW1S4xun/ePOPFB8lZXCvpZdmSxClOYILy1U2RPTg+18FrN0/cp
wMaXk4CnSYASWrGnIyP+nLUG9S26nbhiNOgkpPPKm2bmtybgSmG4upQ68p/Wc/DXIQ1m70ZN6ZVI
yej0jja25SUyYgflinbvq/kNad5qLIouWa0wE9ZdmZ4jNbELgLtfh/cmZ5tOIOBjLtSTmPKT18QH
N+02hGBsHPxkQ9EeSBC66jU7DdPLl1mp7VpW/rVXk/geL9w4Xrmac2I08No7LK5cdPODQ76ibQEU
j9+7VH9AzO+x+1p58MUTx767WvfWpGCt+3TZ982PbtlHWyvOPtSuZBov/KQnm1N6Fp+BhvhQnnXR
lGAPVf+k45M08luNKbZpzEM4Pbd6s5UDhR54OluIPxUcHssybj7CZM1r9pAMVz5pMGU30zcZ1Y81
aD6CznXOVFR8NzkKJOA2aiNiTgJbvfdR8nvLLDJ702TNe6Ppd1dEn6Bo3CDHhNN9l2G81l3rMS+b
I0CZL91yNkrrVrJvnphTR2l29UU4e+IXdkO7lePkseMH0hjnhvGZ7/Wv4QQPbhd86CQei/HDa+uX
kBscaVGYplxclC4zaZ2UG1M897n9rBvNH+zdX2GrDgXQ6TLQgQn7pwR/gTt8hyaymqSlYeBigfcE
eaT6bAXFW2Rf8ha3Zx69OcFT0SDttnQk4729Z/R6tsvqWPXsmsbBh2Ti8LZXefNQzvJRQ/01B95y
LB5ei5H5VOrMFTDaaM94a1tmtil2as2/jBQTReW8MWJlvo3RtOovXWqhJX7vtOSz4DUJ/PSxK6N1
4usnZUPFRE6z7ZjwayyXc6d75IaBdheboVaNCG2LA1bbG2YeFrLRtrHqnY6NlzTfjZUQLeEHj0kS
sfcy2F+pMzvdc4Q11+luI5mTxcS3CDyJ9UZjkm6XxTsP7OJMaGM23Bw1+8O7MGi8CpNqhOFYz+kz
oMCLX+IaFUaVAbNJu+iPNEPGzvY1TgObth3VKJrIhaJaYjW3MwRxNXaXIpINbxCp5ogSE63H+CfP
0AVHEhyVgJ+SJrD2guEBgR93t1R7khybiyCvzkrCItOtTWl4L1PFVa2qfFvE+kYqKIeGe2n9hyqp
sVlZDZu34r2xyo1HhgM879uElcDEJToo/T74DJ1Q+hNx8epjWa4tWTP4KuhMWccRJVEtgIogWh+G
XajtmMhNdMTcOJhO6AkjwrEaWlzSzYdRug8GAMzCuBRxds3bfO9q+tZohytSqGsOgloZzZpV+t4a
EYilz/ZQPhdudVRef+pIP1VGuEya4s1X01OSG492NbL1VudqAi00wExdkBAJgTChJSqdtYIBnc+F
Xh3gHKQNtFl7czNxUQSZbrllnLMKUZKjaqjz9i2ytiM7fWBrd8cabtIr3qL8qsXFMbE5cen+MBge
1JDu5GybtN6MrKNMto8QuykN3Jn5dkgi+ab3yRPadJDGIfeIfvTOjB4vUzy/7cvmpaU8l3HzIdzw
TAFMpUWKXOOw1HYfHEnQ/fx3Fbo6RUwpCoV1ACXAAzjw3Cv/EKC2TqzfC98bwh2FE69KJjHj2j86
HW0YdH8b0zsUzZy2x67NV6+pMTz0/HQdB4VRHEcsxNitf4jOBcVtEtrgTK+yLs54fdYZoKXO6m+u
6/G8aQju3DFfsqdGSj2e5ter7sr33u1ffLP9yJvs0tbOljDVLWI3O67uZkWck4AqwXksz4UivzT8
GyeIRlmVBp6BjUHa6QquBSH2tMKk7sSroDGHuUZcGom1igr+tKKLIkGDit4KrqEGYYcYUfTUB5Ek
5HWAtKPCKh9b+UhEntMqA2IpEgavKxBGNLvULrKdEW+QSJGiG4JDIlVm2pD4MMcF4zDBW1dOICFD
pOm1051JddHXfkFEJQ06ya8fjTNc6VwpmLKSik094GT3/OIR4Tm3q356k71VLjz2o3oYrh23uOqa
+94ivFqMqJeVlf9JG4X5/iesi/kGjpTftVcWYFUu2Ww7ENbJsIe5ad1N+HWT+jgbZpadKJAf0NVj
/PZXtmteOjwlRtuXN0C055Jr+YBJeN2mYw2JsBcHIn8WWh7P5k5ct3Wp1kPtIh1nul3i5igT6iNL
iL8ZqlYMbSYa+wmguBbop4n7p4v4Z+EUzca2Iv/WkjTJAIRbXTPBLKtp4cFChAFwOdLSO+i43NXU
ng5gQZpBS3Knz2KaZULzOJamXA8ijNZOE+46mJG49cMnOoKvCd3PpkbLvO96RuZhZi3xTZsLS0Tx
2SRPC2SA/ZS46NONGr2Rbd3cASW/hMThQ3+AkwasNgyfJm282UHxQloo7sM2bbB+YGKN2treJWTD
bTPMTovMNKibC38RQ2czPD9auwa+zXRoXro081e68l4RCFmEvo545OCM2e6bo7HGg+S2i6nlFgGi
1LWNIULTu6WsknZldr3Eyyk3eaiDTG/op4RZlIu8AurZC39b1w3PUKw2jNnbC65Zz1/5Ub2XQW89
l9k3S4ZPOVxs4tI623uWFZYeQmd3BSovJw8Q2Grw07mjqdkvi0jV9wgkc+cdTujTjBOcsmRokC69
CK1dWCafUQWsEKv83jHwFbZeZe9TDMdsa+u9hR5mFRLh1QaYcBPVebwa6F39RgwMB4MPhx3yIowx
mSN1crZQ45bdyKVkpbY5WyFtaiiMzc4IWaB38yNBN49Zl/0kPfo36LMbArfhb5EiVmXuLZLj31wI
jrvXvCzpAPCbZtazltgvsAt1THHaYzNfyVKyFkFXx5lo2CU2D2GuO9ESouUy3CgQHElvE6VcbHIa
nEXA8ZR30YpONRpzALPyliTW02iUL5Fah/ZNThWu5eJaFWKdGlyyTo84pAmGd2WIPxNWEZHv8Ozg
s9UCRfW/n8rsp9OZ8JLr0yGpheoQoggdi5dqcMKF5qg9uoojctQvjrizPhAfbuh0uLYcQJ008lwa
xBNa3wbYXftGyPRXbjarTmgg4YmkQ1FNZmzQ3OmvQTS02UvnzaNDlDILP/LJVbb+ZBX7sMzC81sh
XYopEpxdJiosKXBjI21rh9ai5SXIeQPnvrkfWTrYmrYdRu+pt/v3oAGBjWFvqtK97UKGDaHtowOG
HWzsObIdgrviyyAgsbEw3Jktvs5h/ENbxeqKFAE3xZxc4kEdMgOkSVq8IzLZi2nA4oLgKgESiRAB
0s5jmFhfplTnJEiptYrxWx8dQpeHFyumKcHlxnRoFin8gPH41spXDPHRPuDkbVq3IQ7AujGSJqmd
gd2GqzFqQ+ayzsIQdBd1mhwcTsUkwDWWmNqXF+qHJqnuDvxIhiCLqB8vLLleXaaFaBrGH9QADzFT
v0Hc2aEg24QPpWHnVJN8DMfsycy7qxGAeU0ikqezIyrO6jS0+p4Jc0+XCN2YeXWxNsN2WRHUqEpQ
CKkr9wyn/7htsEvH8ECXtPLAEEkfoUTpmue6zz6h4TBPCZyHIR22Y1/jNBn4y4z96A6Q6dN3oD1v
uu5cW012AHqzxzBepm6CkfsnTBhoFNSNdss43XOOXm6cNd9dmxZCaws7IPKBiyRRhx9Ezf6WT8MG
5dcoqKzGbMHTk2zp9uKxiTELetWnNdJq+YSAmIzr2ceM88V5Ri1EOrdsjr5ujNu8qn60WB6IxdjI
ybzYZfQQt947nrhnXGyIyDM47UR5LPSBYkQ261HLb0ID/JLLFqUTK8Wk39bPYT5eEw9vvC+jHQQR
bCdj+ZMV9d4Yi1tfKBDKLVtZTE1eC66AqSIknDSGreuSJwFFBHbR/OBLZPH/+uVvItm/fe7ffvlv
X/b7Ff/4C+JmiyKa1VMuKEXdxzgBH6VPPIWS1AQoU7is/TkBrGBXwIp5uhdk6y1+85XMOWTp96N/
PfxffG5keYJvg7GIh0d33xJPd1DRhJfFmy1aBfk5UM/gIswPv7/0PfIxvelZ6l3fHn/zizJIIBmR
il64cqIc8dBvkl8861F+A8vsMRfT+vdDjJdAj34/nFrjGtgk0gUi5qb8Gwv3+0AmIeGAc0qchqWx
dEnttDK/3epIzYTT8f3+fpv/+BDPX3H4/XWl2nlgFxCgIlG9zlqW3+w9dLs4UOaH38/9fvT7G54I
e173//5tkDny4GWAnTkvSHCyRanPql95qIoXe+xbNpoEX/xGjLW2ycGmDygM4KwcWKfWh9+P/vXw
+7lcI1nL775E1d8CbfiTkXe1d2W5igKRnkTIOM6z4q+J9c0F7SKSRcRV63gIsd3uiMqkFWX4lunc
4kTDrMocftJWDHSpPAj6nqwp62NlKLUipHStJm6TllMEq3yUIMRTI9iHorj2caUO0lY7g0AQG2Hh
JZUQITzHQ/vJ+2d0KgKeOQTplgELO69khWSHniYgmZzy4uUqWSJgUrNgKN2iRtey9K9OCpw1Cvvg
d4O6iHG6i2RID6YdtEeS1g66qr9kEtW7vgAsQMeYNENxaWABXFq79rmjutDbuOMznF+XTr/36j5Y
jg1uuQnrCG83Xswyh5sWsrmkJvU4qjC5XEqV4xtrciYfpr7XBv3BGozm0jvybJSoRiYSpytzKvfU
4YtnElWysx4iQS1a69KblnVRbci73xqJAEeublV/vRzDNl/SXXInXeUF1gpIZFsubMiro9h7hhWc
UpO86cpaBdr4YfiMUURl/jRmm5+Lkvp9YvnSkVnh8d9EjAHTAsWzmvqMfyPJnRqnyzCCkhussoDr
NBUo5f+WneMseolvEGkjsmY9XbcurwqcckpcnYwafP8k+Xhejtvpie3SeHbA/yDlzVipMG5DyTpu
ekMOC/pz75wxkT4zI92HcXE3w9pjlFUTubojOwdlpFxOrNiQEgJDKEwo5Uzy2pXiYKJUzadVWtNK
MAfI10ZFuxnl6mKMLISxt57i+Tth96SxnaO8MXTCOAJPdNvRDXlVurFd+lUuOYn87JL25hvnnb5j
TPdEAbLW5xeRjRJKExYqOTs5/lRUcGWlNeEZv5/7x2///o6Te+T2dCVPzHGKd0VlQVoZ8lfLF386
dzqV2EAWYVI+2nJkhCYvQeTCWQyeRwSW2vgJOPdH75InlYfnNCdMxKqPw2g8weuDX2gbL6WV1vi6
qw8PiAkTOqay9XSHTdodcf6ubE0/OS2VouEOp5IFzA74cV1nh8qKTwg3ifEh3yHCOR1bUoIShm6j
984SofSrXZq7HozpKgO4vSBpd+1HkbV0A+pUT/PvdQgbuYwjyFwCJK1t9E8+Z5U2iochDtknDeqG
uhRroQn6Di3kWFKCARIaguEsVPo+YBeQLo0nAtebkSOdMSBP7lhtU5aM/hpLbLQYkgb/lkVUhXdu
WaP2+Kl9oOAyjTGsByvIAlT5Xo07p0jbGc70PdQUYV6uf3RVtc293Md0ZvVozY9CAAoPJuuvQ2+3
qKEObpxwvAcxd341lkz6wmYJhnNvuDcwu97Sd2LIXuV4HNJJQL/v3zrXutvTfZozXCIZ3jrNzE4J
aREQL5Gaw8Gt+vKIZwglq3bRiQThRmgzXalRQPfaa1CxeTWjgt0ucbEkC3+S+YPsppd3YZDtktwd
5wKV7gnLJdNhr3gmOAJVq3XCSIPrwnEfhBHtqzb5to3b0EeQ7MR/sncmy3Ez6RV9InRgzAS2NY8s
zpS4QZCihDExJ6an9wH/7mi3w3a0994wKEoii1WoROb97j2XmUXpd+8Fjo8Mm/Rukhz99Pi7ANF9
bJiQ3BtjLDcEIpjm2/bZKneOAIE1RyGVAJzz8ICkt3k23Y0aeBryaT969sVM2VG29lEzCBvp6QQ+
F4ANIMRrjT4vKIccZ+HeO+W8MKdBySQDIPezZBcHroLAS64yMnoAy9d4m3/LyP2UMiRpwKzS1A6a
ZBo8TW0yHmLPVmDVPFAf0QcMPftNewguXnuiECQ6UkcEiyMz3izjrmZ/VpU4UOBCfIFdYZnuT2UV
/7Es1n259LI0+X3A5qy3SahOEV4xI7HotzWJAHGANqBW5g134LidISB0q9Yxz5PHyI5KknIrGm2t
m6UMOplIfPpYoKMKZGXocSwLmJBHX34raMApCqxqHH5WkSDxOCInrABVHaSY6wOn3eKxaasXHFOf
vZv+TvWX43rerrcnYm8AmVh33XvFk6U8RL3Cxq7HiZ95wPjiV8m0AZsk0c6g/nyYXgFJC3m5E+68
hTtUriFd3Ogv0dtaMHykbAIgW+Z4F+8D7h+AfU6UvNy3KrK8n6Fn/a7j+SaIRRwL0fjblHxNwYR+
1VDIsp0HQG1Bh1YInPY4InrEExS8DP8hkPLQ3cROFWADoqF2CGFJqJmrS0T1A0jmbGvYNC8UIfOZ
RkKdMtpfNo7/yMjnZ2NOj6xIMXzV4s4ru2QfmdZTDGlqDasQ8kZJTFzq+hB3hNnDHMCTkcF1TCeO
w6xsSLrimnpYdKgsN32iz1GF823BMnotLvFi8X55sb+VdvOuJzPYi6p5QJYNDo5v3RKGUg2oMVgG
NCswqdgGZvTIzPqAMuTfRRJQTNtV5jEFhkmMTysqs9i4+B4BbuAsdJSRT3Ac/UfU86saip7vLU5g
fy86nNLXXN9it/2Kxv65xnvARq3Z9IMJHDY09zoN71FZsO9HNeozOQ5WG3ffszdehZH12RgjdcDW
clqoxe8SBZjYpBy2ow2s1gy+TBq01pAjBvY/5i+qTfkVZHVwC9cHpI/HUeXIEyFH6kTUJpy1Y8Zv
tm66gOpo3wrPRvS7aCX2OmhghLEq+5xw391RO7i0XRj+NfZN/zrlxsYaXEjWM3DvUiUZfnQ5MSp2
cKZLaAWRTy11V5gDCWu0GhpK2MJc7aU6O6VDG/Ul33san445NFCt6+zzG0PqtiGxe3cpFZkr8FRK
0PsuOx59ZiRU2NFkjZf+bVwYp399Zfny3HAAsONnx+E3LEwN7Rxz2Fk0NbeqqAKFqpv67a8/4jnZ
N641HChucHccshkuLpu/KWJikcXn788EIvKh98iMLITIJA+wcH5/OjcIzvBXYZRgiifo1zE55J98
f5B9WO7SQv/gTzBIBnKiBErObYQ1Il4+o41gIzrlHCf0VN6CAKsqSrGqtoX9ZDTBqghnjvYdNRUs
KgK0qyZwKT3mwnKc3yfaEVi26uLM4n6OC9I0vECXit/+3CwfaiMEieEZb99fygD+rXGWFIDZPDc7
Dq1KjiCRtqK1g4MftTvczO35+0M/UDwzVuBbZAD0VrTGRjaC1WuxvA/5EtVABtnkIzjiCJhdAb40
4hXHD2hgw1qyHCm1D2Dbo+qc97o84y2pV5olkOtafVpRY3Dryg468e90MzJcVMBIXAoGNpmZtWfs
jjRVktNaqYTLxzNx4iULsfabXWvL9BfHVq4HXKTngePJuhgZXEBTWJGwQTARkvGUO1VntIXq3Jka
R0dl7y3HKdlKBFl97smhbFAXApRHXZ/tcfD3pMovtIfTY6ciak+91qbkIFpWl4hByPcXQcVuuKQQ
wRN4QJUpm62/VJXLKT5nvou28/0DExS32juV1Mqe++VJiEYGBrpNrnUU6GOTmJvvx54iP52/P+sS
7q0w9JBVp+ZWhCp5aMAPZFbzy47M+Rgw883tpNmXPZHT0hxBTg3n2AVwU1fsZ0ih34iuG/vEHH/Y
jOA3td9cqqL1lzSGWG7b76BrWKxqj7qniO3cZIsPnujdPOj8yli7AoO6K/EJRYaHU8pHTRIjqZUw
AlI4DLSKM4enRxH0zYP7GA7s9aaghkIn3p0eko/CCG2Y7U5VWC6pLuWqpaCOcVr65//jEP9OHML3
HYDv/3MaYvM7/xg+mt//mSz/1//5expCen8zXbjtlgBs7gSmgHn+9zQEfwX7Uni+CFCfxAKd/0cY
Ivib7/AFCX2M7iWQaf8MR/h/c13L8ky+n+07tun8X9IROCcIP/xLOML0hGUtgQ2gkDy8/4KWz1KG
6DR6cE5mB7oBlXKa0Vx3vvBPgJZYeinDQhaeuI2tgAdUJ6MX2yGB7mr1XJ+qlmzeW241nqUYJsIx
m1LWohK0Ohs/WZ/JQ+ernSm5QVdtF537Atu/z1i54pBGZYzdnVtF1WoWX3RbwgmK0M7It3Z4Sij/
E5pFexkqkrffWDXD/QDLcivF3eBN6rikvemk9s4Z6MIYiBT8B5rDp/J3Vqp577YeRGJ+RVy7wRYv
5w/AHHcAtBJlOVDV8nfXgAcTuhwjR2y20yRQ5WL5OjlmtEUCuPOhTG+RvRgxEmsh6RFXVF0x0ym8
fag874nikDM98IyM2Plic4rnM4HHfYFSXiGPgknwQu7smNrVeESknQ/S7Oqd22b3dhS9IxBYT37C
ICHzL2GqmqXYHJPi9MzmiZm7ZHnCVVwz2qHkwsV0uR7rBQkfmT9nk0xigTtntr2nYbCrLb1W2RME
pp9JtWvyK0DH6jh0LdAI1/oNs3NYp7K6s5jnrANsYqik7YZ0HhvsNnln4JhEcNfSrMFqpMhNTsAr
cVFvVdBVO6VI6IpuxzX0JxuQSPDxETVOu6cqqvBTW7z2O9PuXpWNkjyPS98Z/qRYYP7yoy/qfwgS
hqQLrNhmobUfvExTnhtk8WbQMZO2vlztbpj3iFLAlDGj7M/kcseTJzi3DkfhUl01m11S/s9hCNFK
tgKmcTOdwYQQJUzrL6tEz/Co7gUUKphnpeo+5gcJhztdIrtrV9ZkWW37AWv+anLkJez11cLfsIrH
4qmnc3SdhKbPboweowGJPMcit5qi9pj50YPtqwvqz8UzP5tK3Vd1RnqIw0MUhhTWp8tpcIreAxEe
p0rgaaLKJzvmDrCDKXuvPW7akgmrzmBa+EX+mi16E4GWblxXToysC+uQkbRx0CYovyRBsWdSq+vb
6IDhkdCQYDs884iZtnqYIcgkrCp2ojtF9wiVRTP3SzPS6yk/ONFCTl4gXLrE94UTcUVoD+wzCLBy
YNclannQVROAL6QbAt1nE+Go5XjoFHunAAcpIXCtKrjiSRo9C/yFxAI7TPqm+pP6jwHYd6z59ZZQ
JTKqgbWUvLtu2PZP/hPYsQGTu6IWRgAYqJ6EMXWPRpgvbvBVYTXxK3Dx7Tgkf/D4h0oVx3zwiJnP
cPM8FP1WBId0eoKIQ/oJ//7WzfxnHV9lLpotp4J1STv8viPRgzQOB4NI60WEmdxCgaTYTnGAlXUd
bAQSRJux1GRNnxyrzyYHAuLdOXncnZiC3iG34hFc1jYjmeGfhmywQuttGuiyj8z+USXS2Ng+rj3J
DF5Ptr/qTm3hrLF8NrQlYzLmmNhuB1E/MIIeL8484vHtQI7U3URxlFM0GC0rdw+ugBaGidUJl6pf
B+6B+TKUPzyPYeYs7o5u3rkxpcn9HOxCTuu4Aihbj5/KuMZEEBdPbcfILaV4PE9Da882jxrb2PpF
zYyh6DsYYLqlh55TirlwrwyOvNa9rK0c7M1w108PtpOeceJx/HdiPM0q3Pih+StN+mRDW/kr5Iun
JGKC2tucKjwdirMAbnpOx97i8Dlte5+kA8WRGjRPqc/olWo38ACcGo9Nou3mTEYb/dCYv3roMXE4
7WjFe00J+LE24EDoPX8PCLM7AFZ7kGM7YjpHYCtDn/sGe92zbXvRsQLnINVrsyz8tjXqM5OXClhP
wdjSNLvDTMGCmxDFykLqnbhasouX52S1Fjna7/dlNnh77YMV6H3W0YUAsiHQj7sRPhSprfaPLZGZ
oGrSlDnVxjnJW3bSvX1vFJ53LhCrIazBqIvzmi1+TtIqS/lxhpApfZDzXZdaxcGAoeGMk3n2LeVt
eCpoawT9FddBdpGF8xbQZkc6SwbniVzJgVaXa5lCxE1RHLcYWQipda7461E0y0P5fjz1/Acuhzx9
/0F1A1ZjicN0eZQFRJ4zQDCKk4ghzpV9gkPiIdB/f1on4uh3r15QAroXznMJ92Fj6PgwWQIvtGs/
jMTyT7RC93HmnIRsndP3ZwXU0pNrTEyQU5K35dz/UR4xXwjjbCXTH33OV5fZVo7wRtrdZbY1ufdR
QX/iFMzXvJvw9jmcoyzM2FrLcT8Y87UeTWf1/xvQf2cD6niO+F/zuK8JcdziXwO5f/9P/9yC2sys
lw0lvkrbX3aT/wjkOn8TUrqSjKzn4WNesrr/3IOia9HCY/537UZ8N8c3JbkEG+Di/6ndyP7+Kf+y
CfX5+Q60WOHwMEwUoX9N6Pq9KMtyiqxDN9cP7JbrlZsV6VaigSdcmhHuuEAXuKNrasXkuUNccfsl
fuChP6kF1TOlgz4N1uQcbXlXLsF/jpeAV5sKibHJ2N0uKhIjU1UZLwvRZeqNF5z+DT4mzfQKPqaD
LM6tl6AaoUxrfERTXEXax/XXPgn7ZfbpB24LhRJQXnNL6K2M77I/4LXfqnD8EcrKJN+GLjRF4/vQ
3ievjdfiPBoYIBD6l3b1TtTwc1zqeWC6oU2Kx8QWF79trY3PDKI3jhOlsM3GlYLq9rYA+CplT8WA
D2I8w4M2LA3YkQ3rPlxIzIW0T23pOgdf6k3m8TZdufForAhlH3Ec0mMkcYUQPmI8N80boygYNZne
WvGf6ybQK57pYTPp+iMdc/B4WfrYmK958OV4wbOT9Nc0CYCSOgFkmLE75S22YF6+xySEABc5dn1K
lg8KcowByMn08JM0qoq2IHk0o3nDX5cx91XbLABr0fPNfdZElhyDk4B2Q8CkcH9QTsVxGPxBh5C1
zhIeP0MygaGviV7CmGYib6PdHMVFtn9GangvVSLOec2vrTSAAXsp46My+t7WpGW9sOD07xmUZMZ9
RPM7aZMpSm7K7L6qAT5gPKbzhlhV8Dq5k/U6zdaxgrFjw6ta2YOyDtMQplgw0JfcTFgHP30A54gm
EgwoubF7w20fHn1uGgBzYRBkwf13lZA28NXMzuzC3H4h68QGI0KsFTHqu+Vy6klG9tx1gF9npDqm
GQ3+HwocCAQ3puyRi/9dh5wCwmWkrygd8ZIi3gmzbk/J2AS4Ig6J5OX3czMC5kZOPc1/e0MAnNHa
D1H5NfvGZ8ygfDfYNC6bwNJXoEdS6GGnFjwGAP994ReXZhkp41GkyyP2T8TYAX/ilVT8WitOOY+l
ZTm7LOqJFyrkJIfdMGaU8jguakvjtowLuRuWQj1VMxyj0po+GRMM29ROG2ax/SUS9PPI5a3mEUnc
QDNkxLP4A74/NAony2xAj7KX8b4RTfYmqi1IaRZEnm754C7y9cAII1gsB2P+M2mCn66pLmGDyMEk
w1Xdr8z39xFZ4BUMs47ovE8SsyElUjQU4dpe/kctUKHvSxYeDFlbgOVuXH7lUr01sOV2Yb5lb41F
o16IySWopYEBB9z/loIuPoRGfkzIue897r+nFm3phHVgBjA9qrDcSIM6kJQKTiZAPlxdSqyc5Ykx
VH3lEPeSpd0hbcacPR7n529SxbeSF6qo3A4FuMoyieg9N9uHRguyOtSO+ABmd13m3dW1Z+wFo1uj
StnDcRprvZjIGL7uLoqGEzPcgUk3SNAOE2VHnWsXmYTpBMI2I601Ewob+CobkmlQ5jYf6BdpjfIg
CfCt2RTXoNAafUp7nxRMb95qmjeQoyML2S0+/PU4E4/t4IKmLbnxFyYyrlMS2a3Bq0LG+4AEqXct
/+gvfojKpgOiwHr+MheB+VtlZl4H++4xGzhMDZoNgdURMZnbkyP9uwpha4/Jkwxfqo4j/sV2RMy0
lgulNti1qrAlG6QX1HUT7SUmT6AIH4Ny1E5P1n00YLPRLAVr6GCfk7RhYJeSZhANma236gfPYqUx
UF/WdZLJkyRRxZQvnR5pZr0Q7483njLmfUcNsmjuXaSWOx9Xd57L+WwRHebi3fl4A05zFT2T+i/2
VObhhR8GyYpAS/AwWad6ISfHLS+Gl33Z0xBthcA88Q057No8QWI2Achm+Hq4EaFHAvFPKyhnxQDA
KHsqsjAk9pg9ZCVFoaNllo9NEOwjq2lewbSxbtGV+/2nKG7THWYNygO6t4Ft29W2WmqUvQREQG5E
+9LKrIPWKCUFoP1HjorxJgpMzi+Z5V4wgf7u+vikmrJ5QGgYiPqzQe4gg8blXdxkEF+VwyhjaNpN
yHj+jad25eupO08M/S+F4kBsZx0eg8QBs2QzggqqquKuycBUhFZkr9whrTFWBht/squ9v9Diswwm
lRwBGhQclHZmboSH1lGCkzHVVVz4mB5bOFgtpbf3UfzphrN3LmsYiVNDcpE5GXbE2WfJrxMuu4kD
FO+pazlGn1WY+pg7s+GQWf7R80p5sgMMaCJOLg3djHvZDOWmGCH+YsG9eGHp7QxROJeyS5kuzi3Z
aJIeG6M0QIDny9Ajomt6CUWLCTZ56jAxoxZAn7in0w8W5/4pqOM34akCZJSBS5M2jG1WDYJwGHy3
rmS6NgKlfqKgxg3z9hYW1S0OyvKoJQfhrLPp2IrJ7oUWMprKvwqHu0i3HFBAgp+HxNVHSwXPyWCZ
B2qCLNYJZHyaxrAyGogjVhHhJeF7bb7/gqew2MqKnnKHd+QqycD32PfprPunwinEvmyjR0zJBN9I
m9zB0i+uFamGJDHTR441yY6isOclyWIYzmvYZSEWbVzjSZ9ViFaYVdPsid7WkyXd/oTBRm+Ak+AX
l/SgNRP2lMGgggjWukNp1j51fZzfCgf/ONWYCBtOm73L9KuvxPg4OO1RSuM+HUoq1Ad/MWPWHG3O
gRMRPew51IySYFtJcHwN+JFtnBUcBr97Ln2ttr3KNJdV/mHo4JGJoLphMaQlq68vkS+nS1Fd6HSE
JYmn+sQh5Ao7VWAuCdwdLee3WbZQ0bIbw+iIeE9PBLfnHwEsNjiCDT81muE9wNd9YVPE4sEFK5ij
FtiMn3iJTnMs0H0iJIypIoZtGT9gtaqNBZLtRUXuNU9Jj2RpcwkHqM3cheaz2TzFc8Mh0h7yOzck
8zgpqzzbrfuEsks1OsH7W2yCxwVdjh3+HR/44kmAF5NlIeRfl9FVmk6IpGg3lSH1S+9SiaubFCcc
hU0vQP8oVhgH0sozFlmXd9vkl/WLsn7M2mqgRvLykMRTcSMxJqGLGf7Ey2FLusNyJ/3uKHrqksS6
dFlCWYRZ2m+JvfcdLc5BNxMdkKN3AZp4pn6Am6/uAKEBcgzJlpyqli73Pg7mnSaYyxuDh0CTGD0t
buJccDcg54zBxRxxJjhe57zUXF9ofThxYhF9NBxGbkk6FNugqTxavcplmD8U+6FMymPukgAe+4ZC
8+kBPaR5Zhg9bmvp6GvG8PcEOrIx8nOVTpBDqhTrt2O/s/StnCrpXpKxo958Ma/FXHHswgDnMOTn
j0l+IWD5K01LAz2Z9NCcau9HRqdM9A6HtYfT3FNn1cJ3UI3bAQ/r/duknUe0Um/Lgi/xEbYp4VDK
e7ykIumaU7cNEpD48Ry5cMSRgBkaNwcrioBQZI6Nc20iKVrx7QhAhw9j2b0hyFINQgr2xbRHHhgO
3y+vr3jrVf5LM0voMtnaGGXzUqQWsaoR6jt3zuonVl4iU5YRnZWHAauQAv2sLz+lanpqPJ0ebk/h
7Yq2fikyHGJW/JkOzUJp3CQTCz3WIAFPD3wsJtgWcCTQnjpniD52HHRSoV/pXzGPIRLgxvOq8pDN
5l6w2rFMNeBazHa+Jvo39lBAuYNk8xRzO+8yNsS94OrgeTUMypwKxSY5bN6m0GoubhRxlNNGv+sN
0NmemtyD0UGzTGNxbmCyoz2CxgjoTSMfFCLICO9hmuhMdxinZSXjNBIX+Z5hwnhXBukH3yU8FzVK
vZSl99EHkX1z4r7dJgHwWM592zkcrR+LN6Geo0fmbs5q7gvaqVTc8kuY7dGikmOVRkSoccyBHi+Q
7wsKdoI5VhuzosQhj6UFGaX7wzwxfsqy0V0TZHkrmn7YKIfNoRli0+Ltf5xn54q1p2M06nIZe8GK
LqLwvs/DBx17Hu8c4w8GspRw1lFXJGdTWDKFyqgU7MoZdaZD7e3oO1TR4B78qTpUYWtcie4CHiwP
2Bb1TaZhBQ8ohjhDz8g5ThQ9dzyjCTCpa6OyG85PTkZ2hjPLb4/cJOoTtOzkiKb1GQ8E9Nt0yfwG
VBbCpZD7pB/IKWiwAmMuHhLdPQ8BqFp2vv527KuAU3B0qUjYgeSwS74zxoUmCg7tzHeWNU6sUOp9
bSNZM5onZz4QPcKR3z426VjR7AQcW6XE3lklccaSjzgV+CDI4ACjMthhkNCM7rDm6rvwJxLEsMqA
uB8UIgaRWaKWIBGdYzfJhwSkz2EcCwz/PR5yhvJ4X/ssv9j5dfaIcXBnAkhCYvEIqefH5MR71cj8
pQjNm+HChFSxusRzrXl9sj3pKLA1vGop0BFmTCMC5FDAhqE3Y0Xe3T4xWsaD0fNWH7jlDyq7gMiP
zzqbeZLpOzfSTD/AamTjam0hsNtbp+p+z9qtzxAnePSF+GiijAi129eUJ3XmyZhJBA3+EBytnn6S
FIJF0wr9gKfjJ8OQaU2dA/zLJXNilS7tfWk0bPupjw+KmE6apQ5eCWpF8fGOB+qTCZJN6h7++MLf
KuFpCr87VbP/q5uC8uyRb11TsgakGaI+Aiko8XC4uUW3HeQcPAR5qq99mT0b6tFzdPwk/IghOa40
06AoExvcI/Im86ogagUWLPeKf+6iUjZ6sSsvZSyCW+wxgC/6XaDqZD8BKYKg82WW3XSm5IFSjbTm
taSR2CyfBo3YmPX8VWhH4Ejz6Kgw3h59G+RuDVWqjSi0mFonfHZ9cNSSeqJxrt476tVVat0XjYx/
4kpAxal3Y2zftT1zMQv2yZ0NaAubKhVWgQcewl/uuOTJBSumGg/dZJZrml8fRtly9Q6peaAZZN/i
oV/HdPeuq4YMT+HaZ2jGmMkTZ2OVFhtEv32eggnkW2dQgUYyZwPk0t7appfgoFDVrnNgyUnYkZ2X
vnOrtrfKKqaTgOdkxpE+xi1sbU6BR8sVL1EMQSGbSgOXVqE2jWnYJ/ECmGocyREVdZ7vxoDkW8ZM
c80w7FWQp7tEOe8nm+d7xy1gVX1CJhgf6IVS67nvvyysS3Gp3X1KY6gz1HhlE/d3bQa/Sb3ae2Wp
Xx6B3CPQ3x1NOOLKYbhYLX6XVd0I+9VxjzHhiBc7KD6yIfQPc8DsZbSqaOdrJBVRX7sCBIerWlC4
FnzavtXVR2y1TzwTP1zy6Ed0eLaC8UMBKow4/yIl5D/i7o4q3uktjGbvyHsO81/tqkfl+Efa5qaj
IdNL3+tXC+1jazE3P3oxtZK8xc+GMRBRagjZYVPzH0paCluCOpEHUYAPG5I5eHUr+RQTaZR5T79u
zP5XNlzx/dAiTuPYZbt0S5IWREEPZTRCdhKgJDKXZ3QakA1D0fwUUpH1ydxlPuOuSJSSZDCSp7Fn
6zk1RrjHPtSmPcd3vRsaq9rwtXSL0NZSgFYRj9nlgvaViEY5wMIVq1uXEDDAFRrbfbdWiCsMteYJ
CvlAl3qpAZAKBL/e+qhnVW7vbTm+wfdkvRlLboWMTg56JpOWY2TXg+/es/R79zk1Gytgo9NGaMrx
2tI/C1PqtW347Mi8cVM3VfLTjvsjB6r8XTFvcqVhEZir46sKYBv5koLLhdqJiRWGb9OgxLSjbm+W
if7i82ttRBx+LfXc67kRau02YJkm6CDHPu0eCn927ukpcta1DyiNKeQ330Yf5pRfWiQGbYbeBGu0
sOJDwyVXl9CypYvFvPoNmb5jKEOAy4WkWiOw3ruRHvbkzTru/oy8TFhgkAQsggBk6badb3/k8xI2
ia55kY/7iRu69liVoZbx1lHlnZ2FlwRX/Dn1C3LmWj0zTuP9L5Kd1u5TMvglczf73CT0YQfec1nP
RBGoLOb5r+PHfvkQi+Idy4J68BQXKKc+7LS7fMA87vcUrerWukHnlZrUVNYzaQ+nBciw7qfoapMH
URM+x27BNLSlUywhAQJDxEGbhl670uAKK6vkk+Yx8uX1G7UFd7WePkb6uMkZ75vQg9HaFLdmcLC5
AiyZA9BeOXFGnuW+QSa5eXb1cwyJX4xo3TiSgNqT7ZQFcUXfwXxPYYeTfeKB49750njBPb7kZ2GT
BVnK4HI8re0fNyGjXRLh903qk3N2PNjF7Nso7HVmMx0b9BnZGlYGV+KqgJbA+/glGii9ymmtIl8M
cdB4KXIwbEVN16WdQQ6cIc4Zg/7pTA4FyN6VQNeAiEXkLadMZNcHtC2MkLexIUA6rMo3D22EQhV8
TGpfw3zXRUyuFWAszPb5p53cxzE7hSr/wTX57iriWX3hRLtKtD+7mFI+2wpfgzD9lY0ZYHbDPFcT
DQjc4+FYgq9ySeK1cPwpXcaHm1qP3oRwikaxEmIcNlkuUYx4WkHuPGTGo7ToYPMGR54R316jiWgf
U9UKhcAlTKzojwChR8IjfXEh4tg56DYEbQ6ZpTFvXJ7IjQVSTbdGvS7RLMuGl4/yqp8afXCVuYLG
jx4M0MAvSzX6n9zwL1lEnGzkPmmNW7+6CJ8oPglP2MD6INu8AYFTf2p//JQGwJkC+YCuJPZOk3lo
lOGdLWvbWvAsZUdjXo2a3Iz1b5GE77No500zUqdU5ndYOBl8j+6ZPYNN87fEy2NhiLFdla5pjYND
hrndmwpzrSx5X2aoNH3jMm/ohoOPx2czl+079WVQ/GANwUUNd4Q4z8yzOQJmBzcAWdhn2xKZhcN0
sg5SWHttcm6q6ldEJFfMCUDnui+uFs1fgPbNXBkb1JRgZ6b67A3JZ+QOi4ViWKPf3afmhFG/hrdD
Rc8GKMO69aVzEfyVI6xoA1fagZfT/qa6fLjN2CqUFf0abLf/wU4lZYkprl4i98QRXiEnuWvXICJt
huzsSoentoFmvhoqXb9n4YLbN2R26yYkh9qY/R34SqB8HXQW0ACY6XgH8ML1GwhVWKhLfMmpW68o
OHbWpmvfRZnMLgXzDsPRr35tncSSFNLq3XQM+r2MP0Zq65OeueLyRV3wHGAyBgl8s1MTC9UY7uYC
K8UEInEFAu4lDsalkbS9xzWMaEMIAceuf7JzyA5Uq+CaBNexYrxRP3tsaUeLDmsSgWpV8n/cHt5O
1tIykcScPgu3fuNI1vxMBWi3aeyNAxhqZ+MtqMYxxJSlkLwW14c+GNnsEnPrrj5uc4jzD+zu4Jne
G3MYbGxjqPeWRIVpTQw6deCDKSBpjREam2df3BXV9CjGjsmADYyRs+emaF2qFSKWGfVszgCoVUBp
aJQzIY4H39ja+D22dWncOxD/WhZeSlrQc8vbPOSPMzzVLXGtbJ3eqYamZs+G6xLDbjm3aXyLakJe
EKvfQ9v81HYFmxYEwJpzzCfLjUUAe2+YDLOd9jMarHzXx9ekxyAaZ/20k5GHI6QdKgq96mhbh05D
sjqG4cn1l+ZRfimodT0W7A983QY7d3iLcSJv8jba9oztj9SLU++IZ/pYYv6xG3pokvkPgED3wTMZ
5wTp+JBpTpIJ1dv2olqRacOOmrAGmHMBeQRKnqzfx4obAw6oH7EXobpXq7EeH6wJ10xr2x+Cwtaz
Sox7XKDHbizTU25a3QZo+8oKa+cusKtPrghF/JMOhurqGvOCgbCyaxGwo2CwBKpq7l6GPmHkqOfu
4lBoOnTBZuh8KoOSGqxt2bymQfco6hKTNWxNYgEK45rDDl3kHzSQkNPR5utUUsE2zhS+kLa3d30z
iYskmDV38oWKBbAoYYkPzCzbQ5PYZwe8Lfc6nEJG8BmUaviRm+9l3FMpjx5wmMAz7OrJsA7z3Mcs
TW14qI9aDBxzhp2dyTcHypVEc96GQTu+DXQ2jjMjzjDZz8p+H8rQW1dz/IIPkdieZcAHkbLdJYkd
vYMd2ALQUDepogNjyRUvhL+ZyNEWyY+ebeU1DaD7EfnazALnd45oFiIjzHRfEhHH3AeBQ4UOAQyH
KeEADC+17EcYURnnQ+s5DUPuRzBtopAwc1xbzHTHZleNaAkuP6nSE+YZ0rqF5+pdKb6gaKGdVy6J
+swokUjZ+tfqpmueMSA/TmQzv5vYFjJLOuiSyjyPFjKzJ2GswspgeqMfO9t8n3hwu7CXzHDl8KUE
tEFDmdOD6ORD37Ju1eCQ3MbjJib0MgwZmrscnqkPMS+29cNkl0hVzSkE5bFrKARh9ErqwD8iqc9w
h+x9xOxtPUSw+D16/aq0hxs36LegSX2Qga9t29PGusTh5/IFctuTSOU2qdoDWBNYsYPCdm5m9xVV
sPcp28IT7aJP4IPwwLjocjEtlB7LaukI48bsS1RXQs/lpe+4yZoyOcrYQCWDlnbGj1D8KAwWJovF
O2v9+1HV92y1680QO0ffiKw7A0/6PgGos1bJK0wd+0L5xrbxQvOe9zAb4Jr7FjeadetW7C7AWgBR
XQ709Lx5DXCJSmmi92jlXvUf7J3JdtzIlmV/JVeNC1EGwGAAcmW9gTfwhnT2oihNsCiJQt/3+Pra
gBTBCL2XkVk1rkF4eEfKSQIwu/ees8+NkxNZP1N1s7BO5XhSaXXfm4J9oaxeuq9RJvpjPqvPFrax
Qy6yCUZ9+jgZFr83/B2SOn2v9T0ATNqQDgZ2bHmMsXFHDmgFqsml+pmzHE4OATHWhLoRUkqcR8HO
7UFVyaw/OBp/nuaofPcpkWN3cRkxZHUnvAFzvV2n5dlJNH3fmawJsRueG5uxf1zt0pLxSBXKDwGw
ChY1rhmJeRXbbL0A2syoxjdVXDBNtccdQ8j00Opc6kJrKTrcpL5MXsZl/b5tl2s7MacHMVaX2TXq
nU7klDUzBWB8wB6eAzNsv8Slru/sMPeKcRCbWecKXegNCWLul56EEriO05MqOFACc0BMRFEpE+Mt
hX0JHIfxZKipZyv+3sXm2zDXRNUvkalpVO6dIA/4YWjqOVFNERuPm2rQ7XubsIsJSxcRF+C1qmf6
a2CnzfbZLvX+PFrWbURVyqwlM6HHzHtz8L8lNsh2mVsaXgrb3I1D8tplSbGvrAdd5zraDP4HtIQP
o0+O2BQI4xoAwckAgEJl3NP7rIuvcwda05yT4NjbDslSRnsoB5O/BtvdxhUhSVnja68rWABlhp/p
dbQ7+u3pq6tPxxEF32YI52xr4wrY9R2E4i5Cf2l3urk1YY3sCi2+6bNw60KtZdpwC8Dnnt+gp3wU
iKFRYShqjz2RiyTAEh6B0WrL8UviydTeacEyubIIO+8JtoBNbzAOG05kldxME9m9mF7ftORjVbI4
YxnwamXezMkY7bsZwhjEPgLI7un9vujIY32EnnNj7p0xIgEvVfyr1l3utOHLONcDYeeEKLcpVDtB
VX9wckGukkW2V1TexOP8TSuAwolp+MYPRBK92WmHBXEs8gf3Hjrh8IGBl2cpp7yo1rqxGCFOCSxI
R1LQWr7/kGS2Q7MTlBHXoU0Yk6dmEArK4XNRVX3LtBYIRhs+6FFwcSoUxLo5liTP2mdEz/RX43hv
RG566qLmo+84e+YcwyHq+APN7EmYtLqHlvxk4uOYz4czSE7QVJkiBMpJ+w1WvIDCHyI25HTPL1Jo
WKpy9vSAsGgq5JxVPRy1AcLWZFS3fRG+MPJTROR8LkhMRGZj36YgKirduNaE+dAB2GD/nl6sABmD
btALwqLy5I5fIRlE23Iy0GX4qBFTKkAl+ha4rsKzonO+5SxH2rTtWrN8ScLJAqURwfMgcoSqc+jR
mJMspU2113FEHGoBUMWsunIX2oN+GAlbZEem/J1tAyVqAdD7YV94NE2cHdVecu2H00vjtJciH9Kr
KiN6PiCJjuzCcxDpcA8pu+Q4IkFJiytdkdLaRWjWdV3edMTQbBTzp+0Y41AM8+ZzF1I8hS7OzpTh
iq9OBIsAcJ1YWRxUx8PobkSZvy6vRsN4kbV9WxFqQOG1p7VHEPtzzCdHdr0pFR2JQXlSIs4Jh3u4
zc/ERuznUHsibXm4TkvjSRybBH1tiIPeZFQBZTk/dSSpxI16cKNsfPJTba+HSbxD/BR7VRV6gZPh
qQ8K4iEXNxRRL3RmW+ioecwHtKfyMncMApYtsAEZglletKM0n257FTIUC14riuutOeGZV9Eu7SwH
ylD/OOpskgIXZL0UWNF1sUgfGwtwR0LEXSmRNDVJsIL3lj+bkHt9AMdOU2W+S4LuYmM2xNIWRjvD
eLSQfZDixrJW+PnFhxbMvAinZsS2K9Md0HjgyHoEUmRS3gqbILeR8n4I0vna8FF78jfZWs7gQYDK
rs18eB0mxs6WpBnTOGNx6h0gA52xI8Byb5puCdCmwrCLPLVJE86z+qg5ib2LXKjfwSc/GQkISCEZ
x1JjT9TCoMS2HXaKVe4qII04nFwQc3bok55A6qNc4kv7UeRo2/3bNrdeRcOfwQKQPy9Fw1TRzK4t
r+jhdU+iVydgd0nd3SgdQqfAm+HUr0SCCdynY7pPZIJEWAS3XUxn1/HTNznNQHjE+C0sOa8p1cy4
dw9pQI1sln13r7RjiUjqWGC93S+wYhjnZE7X3bYtyEmwUx+lrjnsbSVQHU1bJpP2g5DWARM3nHK8
ArwbwLVw9Gg7W+0tYsYIknfE5tuZdi2eL5O+GGf+o2EurZswP5pte9URCNoQc7Xvx5DzxCjlrsjT
eB8XfDLb0JIz7b3H2G+qg6o+dHM+LQAsiDwhmKKpuYhm+gDp7ENs0C6cYrjARDf0Nk2jFNHuprFf
3cIIj/2XdlIvE9OHTSSR7wyR/pBmhGJaE30RN1JfQiclswgC2R6KwnfERKO2DG9zPNWpxZa9ohqx
i+xDM7LIxhfD2VcOeZpt0Ihj586nNFL7hRXATiufrdckHqe9xiJxjpl4QQ4a4U0H+SXLQ8pLzief
HLyXJCm3ZR5/y63sXA+EeZMSv8tdNoEjyxVGSbmnJj7BTpuep+qC/6L/bIXWgNJJILM8sRdzuU/e
0GgVl0ok15KePB3mx9wt7s3OaMisKM5+zQ8gQSST4WFSfLojziGb3Iqi43Bi2wV7cCqLVyzgkKZq
Y29x9TppkXvoTCwIsbwSX3Pq053oNOtkYVWAygF5NUKCwEUALRdBbF4QWvV1WC1QZ/17NPrRMvh8
0oVP+0DZLx2+nyhT+p2udTpR3ug1+4DGsMlYmNEeoe2M5A7012F4DykSmN56EVHvMfwQWC0gVOQs
UoP1KdOj4TY17kf3Jmpz4yPrBD93rEb4DDhNrLmjp+IY+8BGTZVExbCXuClSMR2Sgr9rmdCL1ZuO
asnlQobubN6ksfnc9p99RoZXs1iiz8bunqMoO/RttLMb/zrVajan9tKsZdDUlHdRP6u9U5PvXFHf
bZI6+gjVTdfa7EM9ZngVVeqB/fNylhlU6KRWB/Cyoym+8CeoHlFG3U3+VG2J0mN3mj5ghrr0Vf6p
tR1oSTAaE8tAsQLZa68qtsSGYhwF4mLTlik8UxM6SYngikScZGfXX5s4ZTo9bdmGn60GPILSgR9P
s3bfjwlbyNJl2E0q9ViYntVmw1aqNCJocqkMZJMe4AezwcrGPYxnmzV1R+49EZH14OKMmS9zhlxT
gPJfWFgc2ILr3mQdJzubTxlpuUgSLZrLHdfUHsHhtrWLLz0LPpFaeFY1N9rg9Z4offKPCdfFnXD9
W9Qo4LpFOB3pGjR1doRzloNogj+UKPoZynXY2McnvUD74pJX33BOmDMxqqjxGa352RLA+iWDNHlI
DDDhdYajVPLrBtNB3i6F+na2NdIbQxUiII7tG5cNlDM3Fc2/EmmYU9JgCTkFJ1deciLgC9u1dkGv
uBJY2qWpsjc/jnuPSnoUnwhFZDo3j2hpH6xu6q9qu27h4+jHugBkb2Wz2nJt20dmOqPNcuQRaCL6
sx1keci0Vq/vLCLHexVbN2HbI2Kkj8aSSgGXI8vjsMPtwWGZtemeERDVWMvOZWZuNo3xQ5mTIgaB
+4PRvOq19lMPnKYTht+osXdNxAQ0lGxWptICYGxXaCcWzR/RdqdIpt1exNjSpizBubNIlQFKnSf6
VNWkhpNWttYpq8Mb9G3KQ8AdEwUr6qfUNVIv1XTcTYLjZR2o9QgIg9FPzqIadxirsMuhXPFSGL5w
k9ptJUEkoYyC6wPQdDeGzzJ6tEmeZSLvP5hdWnmrxDMn9SQFnnm0HOhkozToyS9iS1aCWzkjIXOd
5Iw3vT/Q7x7PnGEXWs80V9ryqVnwVQRb6MQpNcgnhltb6c3B92mAb5p2EOfammij+8Fp/Ti+sulJ
8nCXxI9DTXIDMxxAHjYoqR/q73lRDUZ9+0Czu/K0UhVnqA1YMHqQwn0/DyRN0tNDjDDDA9Gs7r7z
y+lgsQmY4oUX4xRb8hE4NTP+qmoi2ErpLi3xxccZ5Iblgdi7lQgCvIKEXpJ4jsPAyQEoOtqmYdSy
gW7IN3S/9Q2e0KlHMq6rIzQ7GpOEKMy4R+GFZQ8d6zBgrEVUWiy6W83OXwuRGXsAnJAOeunuZqeP
94E/fVqUGIxp7KdZdA6qQ9ScW70O5MG2imMXZtm+mbXPkEk7xiv5fav7Fv7A3N5z2l7QoceMRY3P
+ewKArqWm2ooTlHFgDgsmp0M2MPA2NQ3voSvV1jOThnkZZbAM0jTcxgc/ripkvDMCTce1oC9IYle
VI7kVRc3qiXCZqKv3QWgEiLdGy2yqSGlXwU8tUfweFs74YfZfoW83KPqQC0Mn+BgWlj0SmmdEt34
Hmi9yzKLkS9xfX0r03gBczgwCkvyYiskTmwzEzaSftLiDsXAJy1k260+PJuGbh4qLnKuTfgKFDbn
7Ce+c8bEsTNy0H9YlgGdeOWipQ0n9SU1jEXCmFfbcOKQaAMIt0ZbvlLifnTGxcYJg4cFEHyc6KZz
kTLld4gd86q2ekA6PeyjzH5wKQcsKpJsaA9ZALggzelqTlN6Ree5Qu7E2QdVX39sxuIZ/mixHQrt
RTW4DIkxRG8MjXZhFdjsPs7rvYkm6kHGLv7His3T9GoBPoWZPSeHQna3musG51l48ORuUGuTzDW3
AAXYCwcBxPISNiLOvkGe83zru/zdkJ16wuJM6FiiGW8BoHZpZZaWVZOslD6uZ5Xu0w0hMZnoTREC
8PDvTL73fj0sV9XzejPXBZN97JUjNohWu7crfCZ0xAVuEbiKhjM9pwAcPTYdHwcbDh9LT/ADNAFW
6Kz7nThAc9DPHbRpBjbXXLYRJi+fti5Qr1TLkSJ8EV/JKQh3IqY3DtdwWR2mT6FuNmetCvgWhOq0
JW6Cjb0sMYNf3Voz5UpV+C+5qV18FUdHk2uS6rOHFH+CByet4Zocavx8ffAGYJd1ro4XNysD6EFl
Xq9oqsF+PLaQGtCVyx85kGKR27dhII+kn22FYvgzQCxorcA/VLNEeWlmJ5f9FI25kYwUOEuu3+7c
Y8R8GKnu+I0GOes+yPhAsaCvJ2BgcknQjIFJpkazOgrkNuiXi5yRPHY6aTMERDfJTadbRNJOI8Kw
KHjoEwaqbk+omEHyOWKfjVs2nG7gFEHPJ9SofzLk3/3wsv9b3mV3RZS3zf/+H4u96S/uIleYloP1
Bg++1PG94HEqv74+RHmwvPt/Bu6AdRMaBAp1QpUt6e/iBRqUK4ZJU2hJwGccv4ZjyTPCEzjLNlOz
Sb26tPEOf/9Z+KJ/+jDS1B3LkKZNKWJYy4f904ch8m8CFNAUR+DSNIwsWXsp6VZXNDwvRlk9UpHg
nayhMaO+ohUUEm/amvmu0Z0Z3XIRPOMhTji1ru0oya8XJTSt5oeSHLcbRacs7wnhklNI92n090Po
5DvbCLVbyXYyhvFHuntknts0a3cYC5prX9qIKFsmnXrU1ltA9NPZydk4DUl2iHSZPLStQdDefFOS
PPadyf0X0QvnqBtliC4XqRFLTscJzzxWZLlPEkonP0yWhyUg2KIJFvdaGXF1H3rrRARcfrAK9vbS
Yv8TpCybgQQhMsREyJDf96lAw2tWp2LpogyVdmOMDAuzcIwQP4no4+yytVRpvkc6gkMlDE6xcvpT
J9sTKCV1CzD7xaiH7DoIteIqMilsJj9/0MCxnGlDYCuoe2jppFnsyjriMkmyyJ4oOFbM2TFvxTJf
JOT62o214JkmShowM6fqNj3HgtBvAztQDVMJJLcmaGQfQRvZ6yeiYGem2ql7MLiU7mn8tAfED7pX
aOIFuHT2oFnOg6zS+VLQjN61pYT3FoFl5LrUHJBnLb3o+kvi50BwUPvikcizjW6QaEjn8BtLhX5O
CLLDi0oTcQC6diV98xDZw7j4TaGqTu14QSmobTNp3UJSLb6MIdQa555VIn9FaAATNwyPTC2tVxfR
484xyufIH5NrjSklqjbAONAxr0M5s9DTWiwyw3gyNHxOcH0/YTs52mXq7FG1tSgE5fwxc4t6G5Xp
d7M0jIPIOJjwo0zop5P62bXbz3qqD/Q+aYURdiQuEkv4SfrZXbc8itUSLb++kHNAXUyjTT2nLMTG
d6AAcrzYMx1Bpv1i7DDkEag07tavXL+GS8HiyM7DH28UtmbvVD+Bw1F0JZCfJWfZlmzx8bIBSDfY
klpRx1THMk+h5Y4PDYjKo9SRuY0NLR/nWcboB3IG0cQDAU4O7BnNbPpYTEV1KVwlSE6KBWclvdSZ
nRQqEJh0nJP5YzNcoR3K7kRmB8eSVHBG8tO16w7uJlWIx8JWnZRe1Z6h1W8VASys7A0rQEEXA7cX
9LGilg/sN1FV+7dpxaHfdT6639CQXlDgrM/4xd62A1kY7pA4F0FwETtxSQoRzcIH9Of4+x1Ckn3Z
MPD2ce0R0raF8VveJtb3KuiHDw5KGktvg31DitweZaZ1FZEyk/oYXxKn1VkOUfjaKqYXONlfHFB2
R8fo5bUfdI+NFpSXsVfMMcE9RqU5eG1ZY1vsZlp55HJDbOVC5suZUS6NHFL50NCE8x7K5oZRR3EO
c/MmVsCozKLAwo+BPDahUtFjaqkRAdIFcMq27TgMV7aLqJThdO0hGI0OYNm+0OKtt4j90oOYiqOT
khRnBbRl/v7irP8zC8W2lJQO4TSSiFr5y0KR1Lrhq0YURxQF8DHwE0o9j8/CgC9gDQA4gzh5w7xd
45hJkQw4UYH+nbRBsmeja4PMBb2iUMpzTCTMWr7TTfwvPqKxOGH/imvhI7pK4uKV0F9+XcucWtHk
QwN1HPXY3AO20reDwwAPrReZlWnDEQ+z9M3nUi6TrNq2qcHu1DK1uz4edrq4T3Na7yHtw20/O+2h
r0f7ohCrRYVjbdEl6TS6mVfRM4Tzz4YeHHph/BeroO7+00/hCNNxIbVI4ZrE7P51ESzJsbLFAm5E
7lddZGDdYcDbKIqPnaVb+aXJzmXRXwdcA+lhwTsac8lEE0EeV58BfTt8PhipO3d8ZZyEaq6oNPS6
GZ6wvz8kpPkvPqk0hOOStGi6//T7xoao+YVfo4SPFUKoCkBiUwp1NJyBoPYKh0wzfAUgd1+1Tv3S
qq/jxCjeVk19aGHZO0TqXSn88buRbLRDkbkf88q+yvJpvHYQcZMFx1Jv1ZXLBtsgp5Tws50ioOXc
ywlhIwPQDdRi89APtUE6TnYwqCk++pC7+/mWrJ3xviwDNNCpPAaRq3DLIvUXLe2dhAT2ns5+RDfp
WAsmeeuv5n99Hf89eCt+7quaf/wHj78W5VTj9mt/efiPJ8QdRfYfy9f88Z6/fsU/LtHXumiK7+3f
votQ6ZvX7K359U1/+c786z8/3RJK/ZcH+9VKf9+91dPDW9Ol7fop+DmWd/53X/y3t/+OIV9XuvG3
SKir17x5bf4MhPr5JT/t+K78jXRM20aobUlIh8vZ8dOOrwvjN2FxvHFicIJLi8Pxpx1fit+QwQss
9/jnXV7hM/yel61+c12a2I4wTEVGntT/b5BQGPx/ucgsp6QpbMpIoAGOoX5lQlV+61CvAkiG/H4y
41TgF+zEtQ2RguYZjSQBnjifyoOOebwH/oHSW1IWUsZYTokBywlZFrDPNypKT+tzyfKe9V6/GODf
HxZGtu3b2jquL+b+58gnHXiY5vy8mkHXez+sw11nnnrEbYtHdH36/bX1uXSmmkYy+/vLLdEih9JM
aIoZtL9Cp8IFRuloVQScatGnPoNwnrroa8Bkk1mZnREdtFuTfcrWIZs1YcITwTs3+miGecnIka7n
sXZFipROPOXBOKK00xAtaOEVoLhxr5T63rcduxe9D+V1nTVHpwN4OWeWOK83zGMRgznpRz0DVjWZ
o0oglrfOCcPZ+nu0/dzTUPAcVsuoAbH7zL9Xnn95OJbm57kJBM2S8dZO2bZaYQvEYEZAtvj09cY/
M3trDlWZj+f1JrVgKOZOhtpDttepbxMX5VrudnVurzfarDMzXO9aoiuBoYb7IgtwhPYRysA/Psb6
Wdbm1HpvveFztF4jhnt3aVNV6B7/dLM+B3yJWT2pl3lM8HDVct2LMKfH1IvkbUJX3yorDfdSQ5VN
vArJ5WtrZb0RJotXgSh7bGd0kwtkYAl39hAYPY5LJw5seLQ0EyK9Hs8qwq1NJtnqzKdqqTdGVSJu
mk2oQ9Q/VB941B23gZQLNgJtgTfYJmsqwTi0bdwKKaGJ+Wufd7RwzWIRPtMA2yRiPqOu3uqAgRBf
0XySpcFAuHIJcPUjCYCCQresdFRRzjVZl/nZX4j5643RZeIonH67PoqKAk1PF17iIqUWXTuf642/
8OfXe8UElVxPH/xZfrSnSUOsjeFkZijE4Ec5J1OdUrfznNAHUG1zZLpxt3eX9kes0mmHC6Q5D6WL
swBGxI7xNd0iJ673reF+d6vM3MZRkG6zGXgQfefl3WUWTMTcLe+UzdvYfEJnGzXCPPax9PntdveS
foen27bY673xVWvMCeViPe5IxergT7bDuVL6cO6Qv+9KSIibjD0oXm56S+Hy61CTw7lULZ3S9ddg
JTqK+rJ8+OVnzylx2Kzb4aH1a42WPOPSFtbWmS5zfl7vreemlQ3uz9PURwojutw6dvY2M3v3JCPt
W42EzNOyawSzdN9bQBpDQ3haFWJTbipEXf7EfHMmrGibQnLa0renwsO2tWPu8qTGeOIQs9XZJq+Q
LjSY5s4NPcQGhySJ6LGP3miQNLd2dwebJCHmxY2o1GmlG8w2OD2lYVbaGAGiWWdqmKMszr1hlCjO
F4qlP/n13u9MAsKJutpVvUWhJfCJLJwGKQH9p7jvGXEsSQBkru6Zt7yuPI46KNuzUbupp9EFCAAN
ISB1gUW1Kjr2kXNM+kgROYxpSuthHLWI6tcuPUS7n6369d76nDPoPbkd8df17Heqpj6DhOVqgDMb
/y263E1Y9kDKsK9yTPS0cE293gtdkn1Vr2N2ECF1ko5k9raIKbkGrZ8SxCFiHU0HsZu+6szkz+Zy
kyDPAKiQyDgDL1DSD7Era2fNDBp/nAw/7koGP0Wn+h8sCD0pPrt5ZO6TBfmyoDemAMq1MRspcZiD
pJuFCGeFDyyIWyD1mmcsLc8kYHpiOneuXhJHuf5m4VFNWH+GiLAQ8mo+KAOpvbaPCiZTLXyWnUhR
D63X3/X6BlzwapRA5NdHTkjOPPg/VjzSm49CL7VDEgz3WkRuWkhhKJFsRkinEGJ2pM74ES0v2yag
nqzknZiRhrHxJpMN1zBjNPKPfapTTdBAX++RnDdtbYxvqN7Ig8Ngc9Ypi86hgLKxPvSN7hvxmySj
hCV4j+WfgmfKZc8236bE1Ol4ZunVEIrkqvQAshRnC97FeYzTCkn+cne9sd/vYX3f+4rLZh0UFt1K
SBvhRH2/kaa/CHuLk2mYGbPINLua9C67oqECmUuD2521FlKiHPlfDrPtPFYdtWhGIz5YLiitHxJ7
L7azSbqjEFxhA44ij/rkIYc0W7Um2i0sP/lQH+s5xb9UtO3ZjJviZKOHdI1lLVifmxTtOTelwZoN
XOfRjU8HXVgnOxfj2ap6kqlbzviD75a3eTrYp0ilFyQMI3ONcT7jQaXjwJa695cmYDPNjLytYO8k
OnY0G66jDA4V77qKS6O/clF5VeM+cQ1knaXvqYB2Dhx9/lJZLX7+pdaHIRuhg2mPZ+lSlwMNAXD7
MELVipW8IXU8OHaVpBfV4hw74ydLK06B9SZ3ytgzifjoJG1WtupQupYNzHqTL/ecEj+OxcwEDrqW
AKjgudxVXBa2bZa+1eMAYr8crg2d5j1pQFg8DMLGav0hLnBUjXYP44FErg44dpn2H6OgeJ0aNm/m
QFLJoJFvKCZxGKW+dyb7MStd/aAPptgRlnOOfES64/CcWiETFdXB0Rw+EjjdkN/oX9da2TN2gcfr
Lqe0xvUlBD9dW9XHrFdPGNkTFIHNfMC4+sVKy31D5CxONn0zT9GlBYJ9MMIWG7I0DlggUQhF7jOj
9Ot2ILVHmaZXTub3xlCEbuAn63yDzpNT7Fo9mp9rF6NhgMHTnDGX2nX1rMgf3kbps90S8JCxxzMn
jUAwQnmsGJ1HNts3TSKuRVRgnA3Cz3bBDH5G12Oyf9r3c0K+WU5sqE0ehkL3suwYj2kFcSRd2hQM
6ndUOss68FoCV9jSobXQ7xpL3steP44QHu6qUH2gusNFhYAqK2/9iIgrC7bRovZpsRooGJijQCDn
Ynr0EyhSCR1bG/vsZpTZU2S44NMjovXGedSfG9Ykpxfflczox6fa11aYzEIBUuDmQgM2K5rtYAs3
o/qm9/w/ctsnHWDFpu16LKX4dtqcIW88s8lwR+QB2RwxO2kh3jWLWoR2Y3nyY/T7tDrzTSSyz2Nj
vkzToN/3IQLGkgi20SlxYCG7nUY4lkV4ZVj1yZ2iYWlkFRvLtm+NxsxPknzLa8bor05h0X6LQXTa
gP+gk6c7805lXfyQRPR6DDNdhHP2yYTpgExE0FEE268gBZZjfBlVFpN1EpO9iwmdDM/gg0EWHD3O
Od02OZZfutQnVlUvlwy5i1yZXoruOpztCDRy/qkHIxtFMUteHO5zu4bCZVv0fiGAA2zsPztdKz03
FM+D5c6cow+DVWZHWTifEsLflqb8TR4SUdJclIHXQpoJBvaxGC6dqnY53UgbZhRiSKf1QOd+Sp2B
8Ck+af/UBfckhsM8bZm8EsgBqJ+umjmFH+jmMPtDmDNThFKUF3etSXgnMkMkCANvH0dasAzgPtv8
N2Cxw4y4t8oQfwqEAyQIeITm+Lq1MDaZTRnuSg3z62BivzT6e6ZM8c6eyPOtAeCMlvuN3hAXQqAs
W1nYyUExM8Y1QVxjMRxHX932cQHrousI9sugeWuJT3oMbt6yQ4mD6BRMiXVIp4JoX592cRj4QHfI
HcHzMWT9Y5FZ3zQN4IPODy4QqJsopAK3+BiM+Zcg7PjYg9Ntq1lzGezZC3gi/FLYTHvsvvuko9v4
orfqta/6/UC5jC+ne6ldnFLEecXYL2JvCiwbyEZKqEGG4IKNtrvEMpWVomaalnKtH2MEZCwblFgW
4wlvfcP7zfqm94cgA/jKYtlark/+8vL/43NZVF9cRhzjFG5bzIhLBGDBJocVV8eDQ7W8PF5voj/u
rQ8HM/n9ZcWe0TNc+1L7eX1OZjZ7671WifIUEC5cJ+qiZdQM69PrTba86/2t78+t95Rq2L39py+/
fxtUbT//sekx6fndvH8joQHknELowMunen/jn/6B9+/TJ/6yXZSKeMX1o60vFeycD37akoYEgHku
q4/xssZFyza+85toB1MMXdxaba9Prjfv73l/rpiW6v798S/vAf2PRVJrPxH0wxBp+f7vN+/vTdaC
4f3x+p5w+Ujvz+VdGaPSWt/5Lz9Zh7t2mzjMSf/07VJHgIMb4vtS1uS+FoN9pzsBzUodRl7f0P54
vwGp8fNhNaEIJC1kGTYse60ebwmF7x+v/3j8r1/DUPvzu6zvT+owo4MOAM6WO589OZ9OgXfrBaax
tRROCYIdbte7M0xI3B4VNnQoFGdrGT+v995vooBJ9/tDUfVID+36+P7Ueg+UcrJFBgCT8a9fsH79
v3qOM4aJ9/u3f3+PcAlRxh3qCc3Uz2HWc1Pnb5rKiEYsNedHH/pnk/D/tzC/ZVFOXk9bR1/bP/cj
TVMssPn/nGr/9Jbnb03z9hes/c+v+tnFdPTfFAu7sA1dmnBC1XsX0xW/mbpl0ql0aJovwNE/upim
+o0O5dLeNITUhb50/n/vYsrfXKD3rmu7zjKuBwL6exP3L3/J9+b0n4f+hjB+HTI4BgMGHa22bioO
HOeXaY491RCJiLg/hboNi3vRUq212yDN9tSK5w5Z57kwjZLKROAN1Cp88M3y5PrKeqNlEyl9a8W4
Ph61sPnTy+sL63PsChjhdmA0lxnx2tha9WAk1oTUW8uF/8ddx6xPxhIomC/Rgqn0N2uvw15Yh+u9
9aaL0INjl6T/oFXm7dpKIhKY/f96d/ALCv317tpL+VFG6wxiN4Wl1Z6qqFHCAYOMZGZnjIRig+d6
ttAIbaqMTSHT9007X7EC7UdsSGfS1LBLzNDtNqOR60iq86tohsOaNdWEghxYDp1sLwmDV31s6WCO
5Ydax8XfJvZX7daU4lM2qfBmMggghUHqJXL2j6Emy23WycYrS+aXor8bcGPv02koSCb3mS1pNV3P
epN2AXG0Pe1MAFcHYQTREWHEOVriR9rW9lBw+Litw5eyNtmEBqz6dK+pi+eLHaQQqkwoH2lziGRr
beVhrObZM4YPSdiHXsb+pKPfshFD6RmZ/Iim/6kZyLbDjMVGjG4MmUboS7Psnkgr3Mg2kx6plajj
3Ecn0Hsvhne3nXXnBQXSpixr0ut9IBQEF11PPeZ6xvGE7kxFvI8aWJsFLDJvqNHFIjbcIwWICzF/
0MKHoY0/pYhn8wh9r8RhTv6Tjny/1z13Bh5iuxKmJDNUDLTYJmyKusB6zGxdHsXSxHSi28TvpEc6
JnzviDaLnsLvd+DXx6FzkU05HgmP+A6+mjQESokzcKc7YveqeyM5Wz1Jh+QGsbFU5JpDavAcyugN
CE4imXSdzqU2P9hgeLywyfcMl0g2Sd2roLV9qAV0NjpzxLePNiApFlmc7rAbRu06LN9FTRf05S+5
X7XHMsLMTF4BvXy4jAhXtuuJMj82hDPtJmO8Ezkgq8hC7kj02OLRl1+DllqmJ4YS4j+HjY/0NY9y
4zBl9QGVbbptDXVGj3KoMwTmmhgeaIiMGxANjTdUVCh5MO2zxvTGEBOsSpzkGPT4nlpcDqKPPAsL
1YwJtazVeB1pTrbz710jOVlOvyMIr8cNYT0aUf8l7XB2T3OBaY4aUMeoqeEFYF4jvBIhwSk0Z4IV
6YD6SHVNzYi27Ngf8nrodtMYwaZH1kfhsiMLgxORdreiDxp3qb4f6asktIfhCyVPtTDzfUS4HYkQ
lZTfImOR1yaZdVSFuGZSTxEvodKOEXY7xwTytWQgBd0Q7Rm/YFtgYr7LqwnTkEtFNZFdNGL2iOqX
3uqCqwUjtHTideypfpLLKx3GUtdOg6e3nY5te9w4yNJxvknIt06yZ8Z/iGb3CNGRiFTml0qkrscB
dF/QCCsn7EXD4giS/4e989huXMmy6BehFrwZNgl6yruUJlhKZQoB7+3X9w7oVVOd/apX9bwnWCBI
gpQIE3HvOfsY+maSX6zKC3PdGXREZxE2h8x8zDT7LXGCcqttI7jhQ5W92Q01GQAhA2qy3l1RaL8y
DOd3Zznt3nbtmZ8jIG1UNwsfNdJLymG2d4y+WYeYstqZ6BAlV0+BJ4YN4Umr0rsiSoWfJ1t5fUuB
ycp3sUpmPAXdxlf0Md6hY6QqN2i/qukQZvUPbDkWUggj3nMB2aUmp4agFFOJ/MaWH1JU2W7uB3xt
jo0WQb1SNQX02Fhbt51q/kotrqlhh11qvB1JiLieUnNa93UdHhrvAchd+Nw4Utw8kYY3a/mh5hij
5mhvZ6mDFrp0vRKruOtjByEKCWgeRp+hVz/0hEeZGr6HyrqmL7Uek4hxW752M8QFgbifCFWgQMKV
s1cxHVtO5KMuCBtqmKYwJq4ewBhM+5l0C86DCNn8GFLRJ+IPpi7KbTfEBarkeOEcklWJi6sOdqsD
uQnwaEXVEJxIjO/zARnJMNmbfnB/Y001URASITF5nOflAU158pba+YHpFc2jOvthmZ9AboG7KPj8
WkBOAbo/sCefbpHrxyTo90qtdfAH00dIuVQmlLpGyo/vkqQlG/Njto7zBpOXEhxmjetm96usSH/F
h/qMX6/3x4T0ggTsGa4bT99wVPdbnctUSYUqTCdqgveQ0Nbga7q1q1H3HCwKrrqrDJj6Ce+CftSf
5/jnXCI/TIzWOgWoZWz9re+rN6OOybHRiD0BToTPl0Q1DP35T8rH7+O0LTMJWVTGG2T7+O9UNLyi
ak6Ghz8LSPEEk/vg6MErIs/h4IqOu4zQKHWKnYXkb222RAumxpzulXQKdnUq9gNSEywuc3arMICF
KWJCoNODTeaAGUG92/miBaA4nhqNU5J+IJZQEd8hr+/XzTP2gXCrMAZh7o+tYzAIeAQgcSRiE025
RV5enJGZW62T2cDOJAZ1VSTiscq4F836EEDpxGyV5Fw0huTTCvt8kw1GuqYA6KxjtdMPzUtv0jrq
p6uywxrvTtOOROoXF/EinSxC3U1KsPQQPqk5KuRq1iRaiMr1c24qYTPdTMn8WDPX3NI8mM49xCyG
DdU60gzzPtSiTayAdMWZeeI6fR2hUNyi76N4V9q7SbWvlXjLtGiEoajeRHHNFJrA941RcE40eRPt
bNO+VxRY0BYmnhzWmRy+HJEH+naYnWLk2g6ybc6cH6qbTjQ60bzWSLs9KfReFgkDiaSJZdjgfYkc
XJG6cKyIDB968msqqRqPkY9nUkdOSgoSYLkwEJln3NJxj7lXo9SfWwkX9TlJ7yi4c+QJ740CWbYp
0d2OIXRt8tPQrsLkcFeEJj2qUudOCsYrPb8Y2ZznK4sYvpS6eGKR38sIpXwnNfP9l3weIT0asx4W
moTE2aRnwsasXKqGTlERCvIrkGp8wMagJzwsbaPU6jOe2A+K8pNrPjBd5Pxh21vbsOLSbyugg+zB
E+uE/ElZSpnAK+EJMCfcASleVD2adrHV3OVRArIKH0GLw8LCuqXK6zew1nJVy06uniP/pyd0v8RP
D4sVI+t7jMsRBuzBYGidGPeYSEKfnAxQU9JuoUqnQy7dB2quHrO2wAahcObtbKwRERYJx8CnskRo
I05+pOVBURtDxSD7uY70WOAxIM5CWNsB+wUcxuFIywah6oROXMSpvi+QRreCZq8pHRx66tJQaOeD
ET1M4jmsJYZFej6Wr2NjA+E4EQfHy3CGSI+IhllESNcIRbN1buvA/6RHIpPekszDZaKgT4098j+w
95j2thsVvPMJrpROH7jumV/FpLAUFMmki0XDzgK7GywwAIcDvLV1JT0vdqUFYJg8a0UvgAg86Y0R
NBi5MTCDFwtEP3gjefEpnhksN2Al8f4+U2C8z1oD3TKlSrRgDZhvAjyYlQ8QdxFDgjxJHBOvDlLr
uW/Ftq3tH65UsTdEPfnCM3scvKj9C1W1N46bvTH1bnZzmh9n2e91GEe1iJCsEChW/5DF7u+B+uxa
qMV1HmvolXTaFZXxNIKRSqrkMarAVPbgMY9A/RL8moikI2VezTIpzIPiw78hqPxokD0rTictTJ9n
r9P44ijDM+8H40Cx9fT4TNE2IvMWAaLe/6Z0pODnPgZhMqwnVXy2Y3oiQMw4lupj6erGIWzpNJty
EmFS2xV2Y61TF01gV0iHRaE6a8yFQCPzR8tEeZ+rjMFoKzsSAH2nVFa1s7J+Y7lqtVdUIElBWsjC
OsxVmtTTIfPuYZ4QvCIXQ/iROu6Ep4aEG73Knwl3MzLQLpq3Q1K7jxQDGxHCbJAqVrOTwSom3Iqt
k5avjCi8lZVxsaEG02KIWVXk6+ICm12fwuhTxcV2a6PwLvFqRVH10A+CEIDO6U+Ki1FjdrXD1O2d
OVWODZxlRg/PaQW7XrGbE7JVKKn4NrJkqw6C1rvtqXAzy8qnY20eOyIho4oObGN1I3XvLkY7lupH
0HTOwSleIgXlZyr7wctJbQ7ZHQBGojVGD9WHPAr1ms4wQvwEozJhokGIQMbp38A5criXSAYy4hvX
YZee07Hl0mErHpcVzCtEQ3J2uzH0mpZ/UdDqDPgmetB0afysy8AuRslVFAzRcbqlbdoBs2d3jhE+
QlaGeh+TKIVqwD609PoU6SPB+wDXUTjPoWNoa+HMXPBknc6qTnY+01DMicKN+OyupJLVTfEBvQDl
3cZ7rlCBYEKnE7kc5lQwCV/qmmTj2a8OLDaREBrVT+U51jXUecBgjHo+YTxmIGTRiC/nmo7JbB1r
lSG1AwZsRYOtStL+IMy3LIcgpeOX9Sv3c8mgWBaqKhiBoS++G7KZY1TOXfG3/rVIy+65L8hBHWRw
6rK9suHNG6IvN8sCOxhx6vAqz6oK0pNB+mY2tDtupM1RQ3d4NBI2KW31bhlw8rwI9v2ojJLYZbWk
xlf9MbJNJOuLQiSxcYNQkrAzs90SZTSib6j6bfuCnFI7BiRGo2TJrK81MCbrMKm4WmPjylckFtSb
MFdlPZVECmMUit+GQ7dvsC61Q8200qxuvTwUO9UmSGyuYJSB+DsiUvy+WLalcQqUToGgQjuVdxZZ
cLTj+D7XbGc7TkVyNKI73aTAF+bB9GFSZllPnWtRbk64gRa2d10pYbgT0nRSeE7gtxWR03lNixjn
gLuhb/pjkLkRk+lhHC4wl2iR+ltSdI1X0qRiThdX5Ku0FhzMtJmZilVHSlAgV+QikHdJTTDajdEk
HZeFGvfzPsdabzR2xmWjYBgr1R3LQpnvYAcBqJK3tctmvWWIzjk0Sa2Xugi+kJDkreltSGSufAid
76D+w60W6GTCOBxU8czFd+YYha+DlX9OhlOO0wdRcY5lCeYQVlAsu17eH0IFz76OStQbVe4uwubI
yczbZZEp6k+1Kx6s1kEE4GlP8PuRutvBhuQMeBxxdCpqsqJ6TGG7utGPI4PSHe7cnUNq3JXgyEPo
TG6BkRAVoMZOg/n4mcDj8HXM7xUcER1id0ZfoS8cLXo3+w7+YWo1p2AO7rBAOw8oeMi+JGVYoNhu
8sC6DbyI66pIf7W1Qj++d48RnSWMmJJRgq5mYyckMrSMIh47YZwsJwxQgzAxGHWSyGv9bYYg4CZe
94qaWqLRAKDFxktTxiQN6ESCj0ZUnBIVN1hOAZq4+WHduep4sEzrd9ulj0LNvL3VqdN2NCDiDEzP
IMuN9+i/DnOev5M7p32gwDlSFHiZ9My4r2Eeo8iA4KWHhF8Pbr9i8jRew9L6pXouJXrYZasC3b10
kfak4HoHq9Wdq15tC3pPE0gnIL/nqPypDalxKm9GWmv3zEB0vwaTta0jjxASroh0MstDrDPzDUsN
Gk7YQZsNGU9Mdk5e1wBamdmtX1d5tU+Cuj5DUAjOoUnI/PA+Yex40006u2prEwluPCIYf3df0lDz
rrkrIi1pLe2RFGJ0GRBUoVkxcRb5dCYtpNnSkLN2ztR4Z1GAi46bFjNhZvhemDm7Xoy4Ii3N78tk
2jnGZy3y+WBb8bCbGY4wAQHtljbBYzFPjGJVBhgxQPmrqmmmjdFCQxLu8DNVoubGypsXUbjmWmjy
hou25dhhbvepWjIOlDdhRaqMpijJ9iERtjC5iEYgkWjtyct/0tu4FGXEDuSZx2UTY6HpeFsheqOu
xWKauv4YDwZGen0mu1jqenpZv23lQilc32ssTj6v2RrTLElGHIApIRvb2AyfEpkeVPfesA8NNGJS
p0fAR36c9PqWWf3wtUlfiq6lbj/RLAm3ulR0LQsCbriA2NUWEUFKWiN3nErcNlExHZbnDe70x4bp
WbrKBWMF+JbY+HSoduvFTp7KZsmy0MfGnwIOXxrGdF4hf2WYKFAtLYOeQGrslrVUi9MtsNXnZaZT
MK1xMgEaZgT4MXKg2Jr2SyOjaAcs6YD+wtsrdumd9LBZF0UvAwEpqwSaTrllyuN9iXYCvEdqM8r1
uj1/HkWRbscJkxPoQfa7rdxC74BLGrQarrFKAmTs3/00aqfJdE+YWTXKf4SEw5DbpMW9COOjgMB2
ZO+IAYPk0Z4NgkoBUq4iLBQrI9DQNhTVTVzxWX2FY4yf6zbUw2DTB3azhuAZXHG0lmCQgB44he4L
wLrRpnZnceMSIAteZVeQFh26KVFIFNUpHw2Ar+SlJrxFrXlL7Eiy6UBjppWuH5zYuU/C+JOiVrLj
907GcVsKlRTJORLrqewJ6sn2zNlCTLgd4mGcEquan2BVK1MCGiHXN26jTds6fkoj4zeOo5zJUYIi
MSSKFrsOJuFd4pGfIpqg3dbA53SKi1we++1ILN8ag2Ow4ldKNGPvKcC8qC72G8MKxpUphXCepnMt
dycoQRH/bGeuMEFCwFm1RtRtDQtxACRRE5AZXfSfIBEOrZees2oaaGnw53vzizU4R5IX0dwmN5WX
UqOzNcsvG1Gt1MIvKfL6fDKDm8Tm3Z28hs3zCd81OU3dDPOGviqDVwAnEdXrBmAFopfyrCcQchwl
1m4KErIylIgkt0Vng3+OrZlcym0dNg2U6DDxqiubWmmqxL9HlZru4FXnkX4AcrfsLRo8a69noBbU
lFzYdoYHqZwmQxI5W+WBQv8DlEb6L6X2A5RMeZDDWGg3KrNrxMhqc49m5UfIqOi+gQdDiyameg5e
8yqRneQ0fGAiEBtX7ZQNVMXFQzNLRHzAHQ9RN+LC7NHWwyuHMXFPiObVKH/oajKrswN4kPiflWnr
H07lzlunfc5hZKGIcJ5o/TxbZkMKTWdiX2zTq2FRoxE0ysCvvK7wSNNYAMZjxVrMfM4Bl6np+zzQ
SAThbpYjqVhDeHNrwDtx5BwUbXp03XSr2bjLS65Z3NXqM4pPnxxecmyMEW6diyC2g5MhlDjYQ3m5
13UaAlHvBRsVwuus2VcwxFZNo9I2ycr6mDXDCg5DcJcEVx0yXsy3tbZR6ZqowdD7EymeqHsrCgGD
tVGspF+rBDGZIa0eKNFYyo3fitf+MnRxreekxYZKkTIwfg3FrehCsmxDeFO6G6J3STRU5gMFLMuh
eAxxh88+axkhFzDiNk4GnJOBNOr3VuWiEhxdpX6zavNz/MjpEqIwyq+USbXOWShe8viDmaqgeNcS
GppwdLepr9o6U7bydorAqM4eVStT2Y5ZA1zB5ABx5ocKVwXzJaIXQhM0OZyuruVMG+xgPds/Ym0Y
KA8Y27YhCDWG1OR3qX0sCYdWy2La9qALuAPDGA8J3faRNcYkK7tWFvu1/qOAq+HHifFktvrPyMjL
TTWo6UrMxXOeUSrXOhDHkSZOdVcX25ZMghVofiSPGgElgNWnbUhg3arszMcg8up94IDNh7OfmEhA
vXjOcSgy+AGUuhUxahE9yt9DDexxaYEpFDU0Bzona626dyiMDIx6Guy2WzsHERZxwzJpD0UlAiJS
U11HuVcxDjwIU38pJu81h9FM1U3AQ+OS3gj7GtDRZxib0DCHkCQuYB1M0MhT1ghDhY9CUG6IlbyR
IC0nZezRTOLYpPQUNnpCUsVA3dibyDiwjYKoCFQiqLA9MlZ6k1zkSPnZQFYH8QbdrAm3cVTCWhk1
EzWwCSWph0GofHCy+4L0+o2ZjzZlBZ3JtYDRr98gJO01zrQqfqqkwsSuy2IHMgLTGfQwJ22jHXPm
w+yWuMAstNyjLOAlhW8WZIJ4ENKGFB32dNNAParT2l6rhmjYzRVEGZJUtOShKo1PvZ73dNb4/s7w
OjitAzbN6w5ZlV6JxyRh3jicsLTTAaqgrTseu+hFWV0FyrBqlPQN2xSDlah9oYlAkpih38QUB4Ey
KKcKftvKnHt3bQAMTtP2ZhTEunCDzxBeFM523pQWHhisvorPWV/XwoZBkxubMTfoDFYFOj7vA5gt
/5m5tK/CeD708oTCauAHCpwPlOro+pkOYMduE+4TjU2pF1QjjEsdFWVDekU1dQ1zIKLJXdslGCro
NkzLOQrzdZc6b1Q34bLn9RZn9GocDg4y4seocGgHSR2ZHCSGxkdEzhcRBeqBaw3J3dnBVukReQ7S
2F/OTsszFbmpI7MvZMmIKCrSFMiCVkEexe902Kpt1AI7pXpvIbCLHxA528gCk/sexftKHWnYIds2
/Hae8k1agtNIchKdUI08mk5xzLKalPZqHAGz0IEUpepnqBo4uwQXVccttnhEImKZZvpGx7B2EGQG
eMgnxpWkHfvVCKgn1H5UKVl+qY6UsOq1q4gG55Dm7+ZHbKXGtV72r0pXR6uauMiDhY1jHhx7gyTB
hh7YFBtrdG20qM0n1xjgKRikJPv41IZ0F0auGTutp/Iq5m7jZt5P1KAnZ6YVHJOuB7fqml6uvdVk
6bDoTUwdu5ZYHwLzGONeFo4cBi8S+z+2XR5+mXCYjoXrKgfRvPAX8tYIkcxIFEOkFigKqCJUa1o4
SL9BD6IbkiqexSb17fV1oNP/ztKncnn78ppvq1+7k/ssZDHB1jk9FvcUGVA32qzNdPHkB8rF8t7L
w68vcfm8b7v+4+VfnzcNpboJtZlLdRAPWMoRMS/urVDufLBilA3LR2uYXPYZVhMYffqTOhsYgEM1
35ph+0FRbNp3bZnsqgJUTc7oekO4xYc9ke+KsLkquBuizBIy6ohgCBTW+Ws8D9ObSLlMC8c5u3pn
7RV9pmIlZyVYtBkN/bmaV1lzrEix27Rd9xbIqQrjp78WsWujCFkeozrwtM2yKlD30uaRr2pUJz6S
iZoGvXkostOfzy/7c3Iq1l97IWa6+bZ/W4//uaflnZ6JpUHYuAZK7sFfm+THXL7W174uj//uNX+3
zcRmdnBwiMkCuiVTLgdKjSvHnCCIy4dCx2ywYJGWh8vasu3ycNm27GBZu7z4j/f+8XB5XdYVALkN
fgvy+nyFRht1JfoGIX8tB7h8/LcbjbJmznF5vpBvii5vWh4vT9sVs5/OPSwIp7rjkKZfTRchKByg
Q8vq8tSysMBAKhgBL2//4yOWh4Y6/H+y9b9ppMXF+r+J0P6jjuYif/8uXEPNxVv+UqBpqvcPFXWX
aQEXwPpqYmP9p49WM//haqatWo6G/IVh40WB5uCjdVGgkTLtUGP0gAD8U4Gm/cPQXVcli9rVLE9z
/y8CNM02+GrfvfqUhDDbgPVzdVXDzGv84XLPKigPY2IPZ9cAdRbJ6uKyGMeEVMVIn0nawYdP1mD/
den4ugks/Yn/um1ENGPz1gb60SaU6b8sjaQTHZc13DpZk4m/HHGyPL5445bFcn3t5DZG5tiqlo1K
lXQ7TxcHVWqnw2IiR6gP5/WStavmWlj/UHX4o6INtou+7LL4pj+jTcoFuzezF1OfHVIxsMnSOsiP
wmkxGtihwtKi/8W1VSGMx4M3tiz0qh0h4EktnnlZRQ/3ESV6g7ZBhl4vT3/hzZbVGEPFvE6TePLj
HrXYt0sk/gEqZHh6v12Wv55GfHJqiA+GsJ1BPoILXhypT5XHy8M0FdSmc0W6k0JcklSU8zmxiGCU
q2hDsJUtq8tC8bT2CBWOdn6Qd2gGi16sC/mXXxaaLf/8UHNpRCRLs0KWR5DgOFSn6KMKqchx+pib
odsgPcOIZVO9WTYvL7i8Cr//szUY9MWY4WynqrqfJm5ERs7dYlljVPbXWtQZNXl8//1pFdqlBhaW
Jooyao+BS78vaUvuXcsLl8d6L+8135667P3bPnND3vHouTLKnTLN/+PTy6+n5acvX2nZx9cnLauX
77m8McMyMNEyS5REP/apC9dGrinMuY6GldIUWlaXjcuimtM3MBLB5rJpWcvk25Y1q2JckKN4+GP7
5Q2APTPIXjs6u0iacwncwh7B8mt92XxZOPJY+Xp+2fi3j7/talmlPhZvAdU/Xt6yrH3t589dfPvc
/7EaE8CeSS3C5cv+uafUnuwVDlxn/e3df/9J/94nX770t7/7274vzy9ry+Lb099Wl6ciqcE3U3qi
DO/W6BaBAsjj/7L4l9u+zos/n45SI9//sVEpOJmWU2dyUrial50va3hKa3WjzDM/s1mP9k7nknZ5
z+XVf+x2ecKe7wTqi4MrdfFLlXZZ0yRE7fLwj22FGaAUWKq7/2N1eeny1LK2LJYdLbu8PLQWt/Dy
OFt2t6xaKEe5jvyvn768cFksH2OZ4lGh1gdblD8B5rrd/1hW+1j06iZuZm2nDs7OkK5+nFflcZpJ
2ZRCxYqJBBuXhZvqYHC/nlpetWxto8GaZa2yWVGNG3yzpah5Wp6a1dieH5ZV1aKtdfNtN7od0rcp
qQJnxNqCDpUf00q/f3yq6yjYQsa1/CnVMNQwUSvt8WdUm6/UmFtUXXRHRaavx7r7maSUNWoqMJs+
/TUNGE4KAaRUaTJqupCPBjc6lWlBBMxI74P5YJdB1Ao/jJmQkpxbEC5E+i6YJIB1Xb7l159BcRt0
QFSLTSdvaQBrWcjr/PLwX24jGeq/vUS+Y3nv1zv+5qG3uF7+2PW/sRvDtbqdabr7Zc/ecrNdPulr
ddm67IbKL/f95QP+5TfJ1OhINarYff82DS6SUp/uy+VOpkqv1eKOWtZa+adctv35msvTl9dctpWL
B+vy+O92qyNUhoohP/Wyi//bxyy7vXzKZTfLNi9OXmkK0+uRnupR3rp0eTdd1pZty0Pu4LdaLBuI
8hXL9p6wd+6F8m1fq8tT8XJfXd7zxx6Xh4SacgNdnv565fKmWe50Wft6/vL4a58Csgg5NlTMtZb6
fKFcEw1HKJj6hr4+O5E+cS4GlYhAqLGrEYU74AHmJohVvG2iNX7hJqo/01Vbp6Zdoisvf8qemu9O
JIlwfybQRxB+xQTcQ1KdnRvPK/Z9q+28UkVTk7hvhkmGcRmhnnuzFfegJfjwBreiwEFdAXTX/ZSj
Qg1VkhqVpvqI596kb0iwY2Rcu3Y434ZVsEOT7sLJTTVqhtUjnDZzR03qBwXEjzhD4IeT3NsUs3Ud
DvSPY3JmQ+ul8XJv50UeBsXBWVuJ2JldQT0LCXOfEspkt9MGDN8HuURkeJHAbpAgSd7EsBEmOT6l
hPqNKd4rx9yXSXUbKNEnIshgxYyDuqdtn5kiiFUweNTUkuR9Sl3AZW4iTQ9j4ROLfEx19SUzkhE0
aXlWpwY/fdVSTXeQ7BQYsiu0KTXRiMA/NplHNJzZTuQEDtG9rc2wOkJsx+99jt5dEE3LL6lqWxPa
3xlv748ijd6ddjY22vCqNg9dWN5W6C3DiohiFUmhI69zltjNtdGhLO4ZTUZq4lvQpMC7EcThzOPa
uTPtdF/ZHUevjoDNkFT8zi3eimEcVm6LhDIrAoTiwrjTjV+k+RnHjNSIp5RKnksEBeIy+5xH1atF
N8rvZDtjuguzkAJViQN+/CyJNaVLC7jaQgrKb1FieG2JQcSTiXU+F9GhnXg2meqrfEqOQ8tFtULX
vjUJIANd0FAqwzqBEOQj1nCS6lRrz4BGfc+uaLV7BBQLR3/txR1N7gxWQoRjFFWHX5JupmFYBQ3m
bBAxwqIF2hnRGon4s+x5OCB+fM0pK9z0XTnfdT/cB8kJ3DnRBMa2UX4rYh9U8PdTtHOYZQrCF2mY
EMa6bmaC5oC5F/k2tEqCFL3SW5MEbK41zL59KeguEdkGCnNAUWYalJnT5lChXgbREQmaPzXyPdxw
ShQ5fhCEGFizam947WuYdJ8lbC/Uey0VrOQGZUC2mabGurG0k0B0BA34ujRa++SGwXry4FeP5S/F
DoPtAMiDhk65qgqVhINOAxRQfuaVeYvVXsNBw+Egoe1Ue+eo3HnJLRqEfm3VOkyRBpu1JYhDMjKy
m8FNRH5TcIu2U2Y2pp1piMF7Tp5Zuy9nHOmmZrMfSAb4eV/bebyzsUlsmgjwTad3x+UdE7JGX6ik
QhbNbR6E5atrpftIm0+t42wzzo8myWofzvKqieO7jtH+qmxSYkqR+/uBizhR7bJbTzdR/UzaSSdG
Ys3fQ05pqH2MVp1uApifayucytsxtw8AYqd9nXoqpS4DP3Ta4aVskalGZEaTJSXWlhZlNIf4JUwY
WWRquU/zQFSzWquI1TsasCjKtF1lmY96N1bnKm4fakO4JJEdaSLGCCzqclprBc5iJPoroL7ENbjH
TAhrNxrpLcoYlR/JnPDIW09C6fJtDYqgJ6HjMJrzqu+oyLZhDX0X8zee1nezBrgzDjnxSpz4ZIDS
GqLrnbU67m0ZJmuFI6FnSJk4UJ9QXaK2bw2wijI9w5veDAYjttHkXE/LdK24CF3smh1EfW2hCaEH
ZFZbzT0lHI0HC1hcZ9HUg18ENa6k1tmlLyRBYQRHqVXyzXzDbK6gRxPtAOx+pQrMw3OuEeKjjT/a
lgAmxBz7kh93pffi99wHv/NC5ufNezseH4K8um2C0tq5rXeiHuZsS02pfAZpyoro+sdCVzgoApn0
qqRi1xrGQ29oEK4iD7uOm1MOHadb1DhI2yKFlCMuukKkybbNpLu/MMXadkhQBl+yLbJ5F6btpiLX
PTDsH5kXQ8rGW0RjkkAKQkJ9+u/3lVM+c/YhwaqRzA6emvspj1ov2BaDyXw0ifJ1OIenmFilEX0T
ItSc7NYsfAKI0pMX8a4VYCsHJA401xzqjRFd7wDQgtML7BCtkBEK1L4Vm8xO7VHraIi3Xn9WrTcv
DfJdSVqH15odHJeUCNM6ezBIAFmFdRLir0gQI6vpDn2x9ZCW67539VN3Y1eVAl2mW3GmgfOOI7T1
Hm2FibylJkOWMZFpbaFH24T2XQ/rwY9IPt0MQdOscmS2h9G6dTvilLET+ZXDsTck8NLDJjkk7UuN
k33NrVENuNy1bfLGBAFPHfoRr/W8bRHQ4rbsMvHNxKh3LUpotGDmocY60+lTc5u40WaiN3iXhHRs
cjI252kyT1EhAp8Tz+9CR4W/iyvSjOIrY94Vc+utux4BTeeYZPMGzzOhh2tz9J4nXZ03JoBsbHy4
tKbgve4sstCBHsIQpr6V2L+zOiVVdyRYkTMl3wfMBDB06A/5GMl0wQhBhnPSbRqBZoUrrx1x0LXk
dhD7ElUrxdZfKxd5kCdNdY7LprqEQTwRnMoUvnilopYd5p4RUYesWLFsAKjT1tayp3zG+de6Of0h
fmGnITVSePO5cpFFonN8zBHg42ubYbIaAhAqyRz9ZKEP0KJg3bi5C8YA5jsJ9/W92urjtYvUy4lh
HRWcG04SDFsuJK3f9u99FwG4J6CFIMhbAyYbtxsdO2KiHiEp5aAe9SOc+WkPEShBfhc9B1mcHudY
uXY686fZj1uhzeFRdbHlWI63wkNbb+cJ+gng9Z0ZoRewp3Mg/9Ol1l8XucNkqeTKN+DGKdthgz8H
i5Ub/So1sm8mk4FCE0kWiCrtVUVJ4q/iKWu9L3ddnD+6FIjg0oRHO/Sw/GkDeRNw3gJL7zbmkF93
AtV4iKkUTXbx0DByqCq7Rtbc3npGhe6DwNu01csby9af9Vo9FcFutDud6xmtVScuGx+hYFbBAk+0
My/iZzPuRksjbjoLz5He/yyRDuHncrcotgEe0d2rEeafNV3cm2Pac4y22yEWv5Lx2R4StFnjZzqQ
olU5io7hTzs0+TDSgE0cDKpZt8kAb67HT9xwCLaJuoI6YT65qIjXhiqucaApayG9lZWDqS7PY9gU
ZH+vIWkHh4ohtFoX57Kc4ZwTh7Yv+jVKcFoiinHoRNqtuuTs8In0IeuYHjPmS7My1EPljNu5MI09
1zii4L3gys7je9fsPzon4gDQkA24/ONESixgh+fV8roTpBibzqB9gtyGSyI6wGQEe3tIrEE7td5M
xLVardOYDC368WuvKI0d04e1bpKQiSe4IRucIIEctAeN06zrP3J14GIi1vzHA38OXfxXx5Jp3a5o
yh3REsRweNn9SCikT5A5mS/qvT4Qk2io+YPVdb/CBsGwWqoEdYgfaQx4yh2FflbMCseh3u0FUSwz
vdZVIWJxUh3rOqEMPc4kEpjajzoSWBCpM2zipDxzH2S4Zbv8u8sYmb6H1ZaBAjmZJTyVxtxVlbfW
LFJRG3w3fqi+9e30hqVsGxpduyIH7F4Gyu7SNgv83AKgBN3RV/W65Jo3O6ScxzOcbfrxdn2bhtyM
IQ8dusSJr8qYJMroV+3q1/Wg2y+G9GRFR8yttN7JZCZ88Pc0o+Fv+5rBkWeJDU5IjlH62opjUjFJ
ARC2NrlcboAQB9mgT1YhJx/BegoG4ZEYVx0Lcxzo15DFybxscfKFNPJXsYIzs48DIGMIwHIwLqsO
AlfUduHOqefNEE5XQS0IPQjTF9HN4S6vZ4zezH906hVPbXHCC5msOb0YHWid5acD5Q6ohxjmxHs3
RY9qWGDuDYZPvdXOjteTpTz1n3b4RDk+2Q7N9Dlko/FsiaojHgts1eCNxoasRUg3RdNd2X6s6d4+
NIOT0oTnsu3njdep4c5ViI0ffsI9Tq6oHNH8NUwc881Vk9BrrufwEFIV3lOjf7eKBnZ3S6Jfrx7I
kJ93jtf9Ll0S+dJgI8gS6XE3rirTpmjjRQQPD91BpO2vOgvwlI7jyZ0sLIg6eUw2N4XS8T5slFQF
wkGl9q4s2pJmbXPHJPauCcI7t06eCz3YwwF8MpseZieT5JXhTI91UPGrdk8aentfC3qY+mpy3asN
6i7cuBVtcbeON6lePBem/i6K4awUxNcUPS44l6ShJJqvCwUzdkKA177XYVHVHj+Zot3VbaLcqrH1
n+ydx3Ljypau36XnOAFvBj0BCHqKlFQlVWnCUDl4R3g8/f0ytc9m3br7xI2ed4QCgidMIs1av7le
6qXJL831YCoeBhxy1TgNu9uUZ6ePdZoDR2aB47S7HxXp1xjF+Sle1+JMcsOwGO8d6O9V0w0rI4YT
3UCLNsfLqI2bzkEtiIEqtrxLBt0PoDwXEn1GZyvCjZBebNr0TgjzShA+D5bJV0WI4GHQpuixE5MZ
INhtRFoQSwEnGq2LnBCORMF0XuiJVs5f60p7bjZLD1xe/Xtdv7ipr5uJvmlcxUcR+nouxATdL692
mgsfhU6V390AZen6Bbde/UJott6iHIYQlVgEYWdc0puTnMe+/Vh1X9/a5mtC9xctVHbFfEa/5PWE
UfEI/kKukxNDv0JMjCzk68Uuv20Ax2TQfbmvsSBi4JdVlTv5w3LDFbYxvTHgJvT20V7991UlmVoe
gK09y1VWUSegBJBvRTrpkVghKknzpcMm5XFspl9T0lx3o2ac1DnNj9NkmRc5cRe+q6rD8f6+Dknm
cnNt4VVmqpIqfk3Y5Yi98D6DM3gBEGF9HNvjx7ZU1wzfsK4NSmwIeKnoboFTrN3Nx/KtWnBZrHIT
ZpLYHkMqoGc04bnrnhePOmRYgOImTW9ePC9TztBJIrGAzclfE4ZWX3t0BGBEYBRCL2QBVY/sd3jf
b8oGmN4LQnryRI5a2YeoSC4FtrkPIOVWHyVqqaH2wqdHeqxozxW9r0csEKNHPa2e62s0geGizMkJ
HtM60v1lvZWLcl/NLbuVBYgOGB9HyXX6rOcrpcpOeT9BZ1Ij74IkuXeJ4IjuoeK8Rdebd5HrdacY
zjZIo2vqqtyH2O3az7saQ4uT3INR4EWFIUPYhvJXzUm3VSLPvgCaci41PFVcI8HtM8ZyLnKD1qXt
Tq3RbZSLckOUqSYeU3D506yDv+TFCNkWBsDnZKbnNljH+75x0zi+l7XOJtcbMEsztj6Lco0fa/xa
V5MJZthAwTcKnK65rpFZxvekaZLHXkzMru12xJSghU6T+qFU/r9aNp/m+ud//9f7f9KycWyRV//P
UjZBlVe39x/V7zCCj2P+hhGguW0KNXrLsDUDgO0dRiAQBvCKwAPg1AKBhV/6txy39i+hK0M3EBK4
SoYfpe5/wwiEHDdNKFFCyzIcYAr/ExwBl/EHjMBlEOh46OJAdKRG/9OVQC3iWr0qi3KAwYTjsBB9
gv8JZOfvuY91UjkqnYWK1Cjn5V7/z7ZJiE3dpOyUOMv9fHJ3OamEZBWQ33ENnfHSZb25hMS9H+PB
6dZSlDKTqYsWfEOAV1QCE49oulSvlBPUIhhCf+x0Q3RqCeRquZcUsLzv+tvp7vvcN8s54t0M2vvx
69DHREZEQuaf9h1NASO7b/6nfT6urFUcBiYePYb7PqXWvsL78nCw7ahibsOmFapnpVBZU6Wq2SgV
zuRaOXFsIbF2X86EkppcXBjIoo8AoU4cLVflQlpN+yTn7zveD77v+bG7OPC3H/inzX+si0rk4XD3
OImQTy+E4+5nknMG+nKOitAcqU3S4IZQn5OzcgKCl3Tq3xNdatdBpv1rZS+k7RavdT5e5f0t/vFS
5WIp378b6YuImNd4pdRIfdxMkWUUhS4VKbZqcpAHiEUiUBbCqqhRddCQY5I7ynVy7uM4WaR1SzEI
QWsPspzi5c7BcnOhaYfGiFGHET+Sj4w8+qSzPzb+tp8+mhcbZZ213O9e+OXix0nFBWLDPmnKwyjY
+XSHbD4pMSsnyajhOJS/l4K/P0fEX8Hg2OgRi0mJQx2QfOZMx0VpR3CFJYXTqfL4RvQUNmeHwV8V
QbfU4qJcEZyYfMmCl5O+nXoonSMG7dc+2UJEhsGEcnYiJnJOza4bvbypG8nixXETDXXJUb8vozJs
hKh2fNUnkDZyIpO3ck5mXbWc1KtcZFz1usz4431QIqM0qL3S3E4Skwlti0/KTWIcQW7OVubRZD4x
kkCf32ZhcU7WzOcwT80qk6LmsbBzLOSsK+St6FYNO6u4EG6w1oBsT/J20FHnJ+QseU2grHmBFWjl
IdpR6o5enBWH5jRN7S22Vp4a3i/f0VJnpTdA9G1RbGuhVNAJaXG5KCegnv9azIrmhKi/C4MSNEJH
sJWU3GICN1LFMyoKAkLL3D7Kp3CniMpfw2IW03dof6lQlyd/hi/gQsQX/DmDj9FJig8uT5Q0zFow
GlZ1VgIBzXRnT4fRIbNRK/4M146QvLgkUxOwhDilhFbIPgbyouQ7MSFYI4yIA6W4TvmG7u/qul5q
KGq5ZF1lefFSt2WEh49AGRF8g3yaVojJCGWCVkXSIkGBQfKgr4714gkC22guu7Spho1kRt850qam
h7qZ51tJ1PvgyCtkOb1JQIYkU6+JMZ3TjP6HCwcYUbQY2KiR4UaDyCmzchli9rPmZvXaEvQ3ZTBK
ME5i9irgnHLORceHwhQd7/CHrItAhd3RERHBftxggDxYXvSF/CJAJzGRc/dFTK0wjl7iX3JV30df
3WGyw7jqKRKOsGV084JeWLScekEQlqviqNM3CezoKXNfazOnvpeAO3GzrkTl3pcnQFS+Pik1kiz/
vsOP24RrQKkTINm60/SdiuFYxg3e71IuyvutBTzVBHcwubcrgloIe0ObTII78MORmI/fkB9C1sJ2
Rn2bCpJgPznU5zoMr9/KqywdVYZvHvbMKDGQsUfw529Ss9crmyI2tM19lWkWD03MlydJ/pLuf59E
C5kox0KbX76VSlhlNOi1pRKeLbDlpmjh5SJ6SwDQ5bKlYY1YLeibfKAHJPRATlQXKgckh2GdJy22
owNMoxr+8coRZd6eruO+cMAGpcUwBjfhUSHXXctZyDLjSNdb6UFO7DxDCapCKG2E8YzZroVitKB6
TlhU7eWcQ3ILIF92m3Y351kbZ9d3StcOKuGQWRcFOv+0e6CsxWSYJnDU6lTAARJ2F4iZ/EVF/VgG
l0iaCidEP0Y13pZgY/n6pYqInCy49GLCMI8uxhIeedvFIfXzQfuUNouKCpIG0rjXVQgeiMcnC7ec
uy+i1oFMu0oI1MWb05kXbS8nUaS9WjhuCIghSAtRdcqJI6wh7uvkYiUV8+Ws3Eduvi/KdUYKU1+f
7YNcMmmh8cMWp/6YlWt/O8/HrAsR1+6o9+x5UNa3tjlKAIPEJujtZO3U9rHSIfz2JARWJkTR1QBP
P6gsNCnGsshWeo2YRC66kp3oSLXwjig2YuXHrNxOpXIml5LCDSTeg+IPzYQAftwkqkXOypVyUovN
ck5RJcRSQG7ux1AXAbnBYhwrkPuRcq1cJE7PnWf6gmh5a+N5IZcTcZTcSZ4pvqIPrydWOYoOSvSh
JPub9qzUipXHSMFYufibCux/3lyID+hjT7nTb8qyclmeTp74t81/nC696+RaXlptur7GAVZ0h8VN
/HaVHzt+/IQjEvjR1cUvGR9cnFJEo9eONHpy+aqbwyq6dkC5xDo56f+ek4uLS1Mkd5Zz92PlYr80
MRZjvlwwI4eGVc6qWNQvgdwZHUjWytmPtffz3H+KFlHFZyCHmPP3791/Xs7dd/7tjPdz/XGJfxxy
329KqCncZCtNOjRB5JYTadfxT4vGXJD8Ijfsy626aND+cLgxrQIbD2v+IdervQD3/uGE88ei3PE/
rsPeNkMaM1N9uZ8h+wv335THffzKP27vB+sKQbcx/7piUSvdr13OtbKSut+ufBjy1kg/U339sbtc
tLTIEhZMXj0a25Go8MdB4uzy4Y1Kxyt3NIxqlcxGFQLlwyFHMB1JLTp5iD2cYmQG1lIaVYqiOrLL
J5fvk4+VtxLVJK8Bb/TnToboQn2cUp5ELsvDP1bKZXXOp1AryZvClcR9RkH6cVQVBrKIlOBTWZHB
tsig3ODoESEGlWAJ3eamdlDDMBRC27LZI+s/PhMFR1y9abeDEB/stZv64YYkMe297EtKpLoex9y/
C5bRn9EZwNfFM/eeEFuRc7FUXBHrzGRwNgz1t3dijCd7VWkJVsszULma8yhRA+Wg6dT/+HfT4kxS
LqoUDh6JkOuJxESutJVWCQa9RZHK0Z702MNVVo3wGUhid68KrZ5BaKpMYtKbVb1LuqsvDWRSMVaR
c8XQ7tKUPsNNCJugfanupaVNe8NNBEuQb3iAoVUmxkH3iVxnj223QiSJnADwXV8hQBlWraHs9XaJ
A/wSEGBs0i+LkGspZHOMEBO9MzFpF2vYVdWrKnuSfxCIJNHozjbKBVOiG65lkBT2uP+Y6IjstYu7
vsq6UZIcUmkEJvkPH7NyrVomD+REvbVkTgjpYDrNCfcb3ebtnztLMtqdRiHnIFvUQu2pukEPuE+K
/3tRbpDrkgbJQMWbrFUp1HmugrVhpyaCS0Y8Ev5l3X2DnJvEo0KOyfOlQZp8v3LuPpH2afKdy3Vy
ET8MSsd9+WNu6R/jZe6xnBZl534GebA8Lomch842tbU0P7uzOO6LimwiYznYa0Xr20hE6H3XOCmF
oOHsBb/tlMPaS5IujBH2wkmyurZbGO5/Ga97uuPSOdJQIcYqgcg0tkJAGZxqNRh1f5STvhmJoPYu
TkhTS6MguHpy0sM4pxNhuqtBxaBMVj/NMNO4fFRXoiYqNHXCHLvHCrN0531uNCjUwfqSvkPSgei+
2C/CluW+LOfuLkVysb6q+VaGIP83WPv/CdbiWepCxfrP0dpd+SN5/4Pz9XHMv2XHzX+hc2tYDuLe
aFDaQtX7L9KX6/6LUKxjQglzhSC52HSP1jqW5xDJdRiS2Cba4n9Ha51/OWxAKhzJcU8HcfM/idaC
MvvDPBEdYEMjmGwTTsYuVNf/kB3v9TbGpG1SdvM1XMx+k9t4yClpUpyvcww3yoNLHfdY0ZCeDIFc
CR6z61uzVjyCakdyajI3Zo5JNGlUFKS70t4D498UvZ0G7e29awvFXzL9G3G1GegOWUobhN2QJe+N
E8drjGTQIDbd7lBVPSooBU4caIQCEgFdc2yVhAyUgi5h2ba7DkRYb2VHNVuw/TCGA0oBBJr02yor
mqtfOGXvG0V19PIS07N5OA6zl63VCrln3A5OlmfraO6WWdA06bdZR5VRMac2EIon5bXFz7jrnxQ6
nzfPbH0nGWxEJi2Il6RuAY65CFr1M+iwK3g2561SyJMKflFU3/JDo5CDN9xmU0XjRonQke0HrTpp
bXi7EeqhFv1h2dbXFMijU6h1mC31r+HVA2SLZkd+6KvUXQE4QN4itkIvRdpoVtI0gBl/Q9YOQQ+0
bOJg0KztiFpG7o0GvTcAABUYZ3V4j3vvZzYg6qA7xyLPNkOpndUIa6qGOOZijs2L1aDYUmfgEpAU
uSKK/mCm/fEGRAoxoPhS3Mw81CvzW2TG3Tk2bTC7mQ2+N1KflWd0e6J10tIUgNf0b13Z713M/Wa9
9B6866Q+Nv2vtDt7uh69jhOOR8WYZSvD0b/3poNCod2DEMDuEevD5QHcC1oJoLETgdQpTPvc5I+Z
AAkP6JLYWY508uJElzbvnF3RKU+KUWoAl7MfdkMibADMgq6r1wSpMiIB7RRP1VAx+tW0ZRsnCFxg
19iuUPp/bDE8DvDXUIF559/RoM/3qVNvEKgg3D2O+qp1lHabuMrnpLyGXgnaB+wfsJmhmNfJHJWH
Ad15tIpIJ7xUU4VNXj4/deifr6ig293VAbeu2/URnX4iClfXV4ym96fWWuloAx1mdYweSk/zwv46
92Gn2s8AM+tX5DEALSCyEPXoqlTmWjplDRHMlbLLhT51HSxOj0u1OdNDQmulU5IXRACFVEy5uk7R
uEPoaa3kCKjpjFC2tjcjapKVCBsg7WmZCM6JfC4BiHxNZvXBtt6c0Zw+YbKEsPWt8pdIn3epQgym
V1QkzhUswMYmLFA7cgACwdOqXVgozY0wgXPUqmxtoaAWECcYVyMpniOCqO/JYr/27UyvD9ceEBVv
ejqc09m4EoFNUwAK9RN5VOuYN4/OmLoP6CMI10VhcDXQLx2cn1mUpLsRacLrMugbzUSdVemib0A1
1xn6HjTGxXclyx4Ay8ybcrptdd53qPdEOxRl9g3rZvnA8BOh0JDVg4++shJghWmH04yErD3OmBL3
9mUu1XhbmRW9ZHLhawQ2xs4BK9d0X9K5OaS9G29zrKF6d/lOvMFkKCMELmqwPFNdr8eoe+yt/mdG
+jdQ9M4EoDMjtKhMwdXp8UkzHcBDjvnUnAwel9kB8x9KqJ+LgcdVd9T19iHSVByY54cOB4RVmVlr
tVi2qI+7q7hastCpqYBMK3JDzV3gNaQnBYkbzF3rOMyHHscDXBVrjXCpUiD30KO7QenYTeVE1A3j
eCWyx1VaNujbYds3EEn00dOcess4mWg7h4kHIhZ/KTLlxpNaO1+ta88wuygOo/Ka632yLvrsVQHN
g3pyPCDCMpfBkpmPigckGyWz6EtGJIz4auurXUkdYVdo1nlf4nGywlIbQC7ogwugtXmPGv1hSJBA
H7LqxZ1rZ9sOlrLCZ3B7G5OfWlWNj55XwslY3E8FGsxrwe1/rhKhh1SMG+SUL9elf5oSgVq1GZho
N6w6PepxrS8J108goxHg8T33F5rN132l92hGFOajlfx0u6nb2Egr1aPVIOc8WZvU7L8siDO1SO54
dXqq1PxJmdSnTm1+mC5A5GQogGIjXHXNafKSuUedcTprqLyhol/vsSXDlQJQS+gKI/K430SLmq1T
3VjVKqmdpD73mvO5BA55cjWgRksdKxuj+YoTZoLos3I0Mg+PiWp5n5q03ixa/BMdgemYOr9AUApf
VKQs5wYih7Gbay1EzLZ/RG64wo/qbFzT5cnEzC7Qs2vYTwAWNYw2sB4s8ftDwW0Du+2ceiCULAdN
P1SrRpTb3TZsLd+IgAFPk/McjQi9Kap6thlJGRO221ne1yulB5Iaq0tzbN3l/WpiH5/V2YvtqOOD
B6EwQmHct+qpfiqmZAvLBmAneqtr+4onXBJZJzT/HkcdqZgCOg8+XHWF1qWSh61a/yQxox6BkVL7
JzqOcnb/bt9sqEk4ZkG0SE8NoqmAMPR+Y/XoS+QAEdIOfwR8nkG9X73qYKjjt8WwHtS0UV5wOg57
0/s2oHIYdo2LLmCqE7svUPgpq/ICkHYPIxwJEG/5kQ39t3TuEY40U5wrunI+UCntU5w7rnoRH0rX
ep5Tb1opV7VemT1NRb9o4wri8CfAndTlhT2EaJeGoFOxKCOivtLL5VNTZ0rYd/mFQC0h47nFCKtS
ryuA2HHtgcudqc66Gl+4W4faoI3y5nQjvAgGcQ7qrDXB83XFatJ+iWTJxkVJB/2pbdQ79mrWDARb
OsSLCxpo4haLNqOzFTH6qm16X4bqbNKehjSKMwaqnXsulXJBQepLe4uKlVC9xCQ3O1ktOC76T4fZ
US/RjEMCQUScHQchRz/o79emjXzb6Z1TNMArMltF2yB/4xHp734QM5mODeJYK+jNsW9xJ+knaEM1
PITbj8npq3WlVZ9ts3nrkFbeZggPYWxo2GHn7eeqy5+T7masqA2JyUKNUYrXOGlwAQHrRpCjXscD
Y7BJnaiz60kJdWX5lrSQTbS0fLhVlk3rjsajlpgvQAb1tY7Toi+84W8v9QVkwaZyCzxdu5hGvtYw
BSEj6afQuFD/WlCQW77HI6KbOj09P696YPao60FRooavidbCr9rUs0p0Z9EQ2OlaOnGEcj3sUH03
z3V/1qMAMVCiydcG/UHqNa0h7aUIo5QBCaGpWecV2pI0Ef1usHAVRASTmhZ13EihD1It6YtrNOo5
LU6x4j0noHSQ+AY+Z2tzaDYMCJf2gHj1QmY1GVYL9o0F7CkEiF8WKvrJqugoVWjV5e560LQoKJUU
lc0qVdZuRS/QmZpdd2v0XXc9xWShH5Dbe5OZ8Jlevi88hoPUtJP5cI1Rkp4U1Cmd8ll3jGr9wXw2
SFgRu4do6+kAaEMR+MJYJ/4h2dB2fsPer79+SuDkJlcke+fhhplWlEVIckEgCeG2xL4rjEWlnahV
EZNZk5H63WOUPra2y25PBi4cfyW9GxHP5ViM9xzuV6kSYwksgNOhO5LkkJvLBDE2ZFDPTU/UklYE
lRUx90+L/7RuEixzL8PwWh6bo7UV1AVBqv94FrnftdGg8tkTjAB6RMNve1tZQVLwfjTMZjhybo4d
+H3Lb7P3i4psY/FhX+V4N/z7DhRFR8EqwlwZRh/P5b73fZ8/bvq+ixbFjLxq1I/5BN7mhnTMfePH
Hchjsxo6RWEgdn3fXN1K/DedzA1a4dyKEYnAmhpbSxaFm5BrkhsqweKXc+AKCgLtNGf3Dbcb1Y0j
ShlOUEWgga0PoBGJ3PA9pf+R10/LQ0VnfnPPBsvk8D1D7CHUvIrKjLxvmS7kBvItivh/cZIxZu5I
2eIZ1Dp6jsB/iTF2jjSULl5oXFBCP6ixBaBxmea/U2jvHF0CL1swMv1mdui3HPQG+xXTI5E0kz4c
LahV9/y7bgl8iXpj9BuX8CBiqCADBD+ks4Xeifid+0RaMd6dGeUGpJ/R+VqszVVkwKRAa7SQi7qO
2VGiIe7rh2EirFfpRwk5ICDLiLvgNz9UXWP7CfkuFHpBV6HOASs141sh/2U4gN9hG2/v+IE7dEDC
CeSijtDsesFBB2EUmXcVV5C3SNTJvPg9geiKJLJcjGvYPW6M2qBMEt/zh3LxYx3lDpdxf5PtLriM
7y/wngDOUtA61DDWr6rnb3JE1dv46RaO6+yIA/DpddqDNN/N62bVrqzNAA3W2Y59kFrry7J/Hdeb
LiQx7U9zSMxvTo/IRmrL7voME2tfHHM32FyfIaY95n6/Ptr+EPQrQqqzv1n27Qq4TPhV/NiRyhkp
qAvUo9fUDY4YHe5eS2f16ipr+zx/Z0W/4gfxT3+2CHNUP7QCodZnPuxNcXy9PncYodHRgc4JwQrZ
mx294EeuTdvQBXhEv8unCvvVrrARX2n7JRhXnT+MqyZeVbdV7T0XyPXGPIvZCLi78UvSnMzyzGNZ
ik27XCrrO49nxoRpWXae9YVcy/Q2zefSQyETEGis75s27K4hmo+qsm6hdRahN5+b5WI7Oxib07JT
dfKN1QO/fT3lXQRC3PRBYa95Jdo1xJSqSY85wmI3f/hVwhLzUElcIcxJItodX7mO7Ni7Gy7D7H0M
kghBItVIo7BDD6Gkv+i3RtB78C5DZlj0zHW97JYZPC0RAjzGQ/Mcl2gwHDyENCufl0CXwPZOLgPm
74ZFgwuBgOHwVnsbriFrLdwKIFai75w9j3D7Goyz2n2SY++DX638selBy1e8herLYq7BT2TgTw1U
akJcj5Id8tYzER10Ns8L7doJpwQv2VEssJUKyjm0G5EIhGMWus/uudm57jm/XmixQv6Zr1Wob6jv
9EfyhxYShULMdZO9zHOQvBhnvB9w7Qrq1DefypOuBeR69lBk/b2JbvQnRphagzDDN/W72m9xwRnd
TfxNvQDw54ENP9HjK994OqiuXp+oFbH9fshhPITLOv40rKBdzN+27Sd1HZLNb4/VDtvVTgm94mdd
rXRlB/X1KQvyb2VxSkcbzfcX7ba+RQSZm5P61PveCjMQ3/t1/U5nETlB6sCH+hTrh+6h/JzXR2X3
C8qk3wAy3E35Y6dvHQiKO9ya/PoaILRCiUYde9VcO4yljRVdHCvfG78gG3HlfnVM3ykCvaWsVWcH
vGeVhv3z8FD8gKR5e9HSndttELepMbL0/PTFrh89ICRZ/UkrNlHz2JZfORzNw0gXz8M8tx78whVv
XWOMXYTT9KZgAjSfKY+8sj54Xfbq9w0bsc0NvTct3Q4BfsMqGPQ2pCDlCNj/8vLVFCztk4YNX3nm
t1NYiAQFf/H6hSq4yFEGhBDN+kThimB2OuInheiA+1wiDf/CzXFKPoiYF+u0TxDvMQGgTKFVPIML
YGy2nLBh9m2EZy2GKut2hCVB+u951n8pA2P5HheLdYvroYYM8TGOThTK3FkZdWCZa1b2M/YK5cFt
97l8SmUGzu1zU3/y6u+98SNugo1XkKfbVbcduoAOga3bmlPCpVdu39orrc8N8v6zcYOUfBzo3A+w
OUrhYj5vtf7duF4Ggy7gsiuax2xuSLC8IQyoql2QVxe9PrnPIC+aTkPFgI8Y0hjft1bORFZ2A2Nx
NLY5RVz9eC19r3ppkam60RFb8e0RC8TimW8yW2Pt5Ox6QOOB+d3V/Hmd3Xb9cvHe3DNvWL9tea5D
8J4E7rnzH5L4ydrM3/mCbWQ8RciQAVEw3rYInTjbwjuPZvhuPBobPGLyQKRvjktB7ckcrwOd9v0Q
irqbOvYrRYnf2Gj7/jv16sSgaA45aNmXvywWQi7lWL4QZ5pxyAlcpJM1tMDfAVvqz8rPG4G6Nz4V
8nbzdxzuQhhZty0qCnn1MK/NZ/vsnGJZNSVY3BMwKEJjTyHkSoDCfen8+IFnQNyNKMZmMb/0YGai
8Hqe16PuR5+oOZMjLw76M0/L6T9zCSY7W04whAB5vrjTel5jEjR/p/ahKkXXgPvKXJrF61bbaxvR
cpjRagiTACBpEZYvVJYwskRBJaecxrRa19DZIE1tn92MlpRSr6Dhuyl/KW8VjbuyHva8LMI4+tnW
UA4Oix2YO44v0rev5rNy+jmhrvydR4cmKU4NyN/TIQP2xunTVyIpVLsWrgG4dlHqNXglNFscbhQb
xQmqo1MH785byNNXPjuPnT9+cX3vzXmk+eM9OhseUPw+fmdmM+LMJlqRLPHxL+/8knaYhl3lRYuW
0FxRO2h75TM5MdenbBjlpcbjxD0DdaQxWx5xzAspWlwrBopBcWRgT3GA2cnrMHhcdCWznbjlQP3+
TsmjuXACrL33yF0TAD3zlrxHvvqFlhgzgABG42PB+WgPNq/OG8OwY82JYfCzO5WCsVHPykn5rO15
Sfy9pi9T8J2HYD9PqEhDxaYh4Ykzy/1zWxR+mtBhL75T61CHMcgsX3ukeREqx9VL/qI/8xqrI83z
9dk5dSEl2qCO2ngpVRbPyjnR+lmPfGXFkdOm73F50Hl/gR7hSrnlF5cNTRl08pmLHj3KDIWFMSlH
UlUSZ11Ti7ZfvnIwfRT0NHAOP1BVCjz2NjmKN0cF+UI1qO358siXHLkz6oAvNO7W6St3YbxxN1Hi
04byZDFuClsFJp3vvH29tceEBvWNCRHPOaBCjT5R7AukskPnsVco0Hi6iBdkmOv4vbQOLe3krgvN
FbUkhZWcDxfgbHjCCCgYj9T/HDWJQmrDJL2G+S8ui8afn2Aovmz7G24ml/Y7n/XV2fBWMGWgyZ7R
oe9Cfto7DaGS7OhFKUeOnO3t5D6LUmqGubbRKehHQ0WLdkfQeKKzgDDuJf9FLN6ltxc9obazbGCH
PRM/iAm89p9pN3GxdZs3VP0AtI4XHkF1TC7pDKBn0w9BsRv8DKOlw7WHAOhPlHpcN01USFofwmfh
3Py5PylPsO2T7cQjtjTBRT0S/BiIlcRQB/z61q/NwT7kcbJdDIbwO0TLSWo1alC3l9st6OxPNemD
HIlnlAGs07v7zCDdry2fqmESlZyOSnEwTg+R8/kyN1/KYkN2OHkbefFAGGbEzA0/U4BgY7zZdTs8
XI7i4Wul7KKtk/H5NS+ILK7pNtUhzao7HPRnXTvaxZkqCmKIP36f9mA2UaMhCFADmE+/0pyOnGaE
ZG2i0n2jVZuaEDkC71RXL9bJ9vY1L5GEiLbBlb4sHzz0YQZRDNzqVN9EbDj4HLUaQKmH+Lae5ws9
c3Xc6NUpprjSIzYP5ko1QhyJa3quvJ+n6GRVIbLZcfET8LzyQtPqfE4ZUVKAYajznUYrUj/0aUQB
OzbUI/T1v1Nmac7pZ1N2i+2E9eTlZq7br8McXOn5A2lSNzlw7C9zv1N31zUvuu+BWq8nc00bWJaH
2H3oWHyc3AcNbURURLBXNcLNZkMl192elM+325qSVn2hvqIEgDqxiGlP6947FXSHIpQNTmaywgdn
g+LrQi1AtTIHCwEwfUdSkBEGvZUpUH9A+DXQbFM/jcOBC2bEQdlCL2jVMt6heaXv5uvQkj+VOOQx
NKADjJpCv9UecgQpKCn0U+gIjzRQgXGa5q2O+9Sx/T61v4qS5N8j2T1w2ctTZ+31T9obwhah6Wyu
MZUx441DBw6drjEVsrk3kFy4EmXP1enSEJHurubW+ebdNAb88ddGh+f8jjyHyVAm8Z5zfI+7FwwV
zH3EEHWdFE/L7cCjcHfFW414iLM3sYS94Sbgx11QBEl+WLJz8qiE9C1Di8K1pWN7CymAHTjJIjmq
dEiMU/sVzjflmoaUXmv3ZG9JWeQ2JpUBRO0HnCa+88khfshHjMMo2WUUPvBN4HskzUBHzgN9siPy
hVnqK/EmwMJw+vB4aL53v2imnINXhsBglROVCS83NjdddsL3MFK2uRYUp/FE8JFkZ/uoJvD230ju
NnsyLWRP4rVKAJGuS4G/NgYBQ2gCvw7mW2iTEhsJ1yLqovj96GMzfyNR++AaF/Vro4giNPEp4wIC
nNyL/UuD/yrGZgrh2B9ufOnUoOxfRjLdGEEpX7CFW+D1GyelObBmZuT9UqHz8zCX+MasTGp+PBGn
L5OlB/gwtdj+ha3307aphb72wv4VD+Y9fIyW7BF09HKt4gLaP3bx2VPfSahzK3ayqcttRO8ZN6sq
tNV1FrifnrygXccPsmOiM2rzozcPHYHAefKsTfEz+jxfaPC8hQzdwVQPKZFdZA6wQBsIBNDqFoqA
oRxTg27IRgnmHxFB+qfeXGWHkmbQL1+VHusg//rpumXQPWE0GxvVqrLzPUZMSF90I8meR+upJTBs
YlS5KTq+pA4DpgZftoCg8QCBvIsYOcUruvcKEiC3wHq6PtpIsPzI8Wx7wVtQaHRhDOL66XN0Ir5r
PXl95Nff8E0eMHdtNiPJyGdt8Q3Aepjsvl2P3lPXaFBdwczewmGbpiOtIq/ZHHbJxtWP1476ZdpT
/1AUUJSiqwpJ09g2ztHqHm4k2m+HeXhMcHgZPy35F3MIq3jexPFXgwsgogv31C/MxjdsQAfI3ge3
c/59MVb9Y/l1fGtyhvIrWmBqycPkM349zvjk+N6+PdIq41uH/+TtG//jc37WP3cXEjGth/a+TzDa
Hs4eEhlRcAWcPAaTcNQMIbjrK3BJDZE2gAfv1BiYZ6S4D4x+Q4gWTq4eYkNzrHe4k4IcQgIFj8u3
ZT0drWNM7RZ2x0ijJsQwgO7Bu7s5RdvlUxZmI2PLGFsJnsiAZP0qst9AL6yaJkyc/TbFs3RmvBcs
8XuruBfV4Zuqd2ZQvXmYJVNn0piHzUvkrtyT/ZkgS4jHGRAL02KEsdcpta/YXCADVZJpJ3BHHtVb
YyZTM77axugD+ROOqFjX5KcEHZZ1dojo0Htn5XCYUfPneTxGh2YTfUbGAUPKbJOlK0w84jO1qfk1
O00HS/XRr4C+ujVWhbDW9uNjTHW20jCYPlhnvH6edWoFuAbbCftGcp3vhp+oFJ/g9qXclSR/Vtev
zUZtiABsqrDFd2NjHvudRlT28nx9sFbx0TkrhBR851z9H/bOZDlSKNuy/1LjIg0ucIFBDR443ruk
UC9NMEkh0fc9X18Lj8yMtGdWVlbzmni4eg8cLuees/fafnlSZ3d6iKEY+hFVqDjnPxPbu1tCOafH
2M+2ckRZ/yrfwvf+qVM3anRMNvWTwRHf84pbL1nOKnqEzqsnl9vqi3aPY7y8zOlNKU4lsRDtA280
OY+sHu6aOuwW8ZbR1qjsmxIlBsXWrrwA+VrXxJIo5aN+A2mS1CC/fU1eWEXVNyZk4U7jKOuHOGH9
PpVYECzyBSCnvFfxoySTOXe1ezBdpD1rRDwbB1v7oeqymz01gtocEuyRVN15jmi00VX3ja0Ttz8q
BIUcD2qzEtFHM3kKI+H13xKDA2ZPruaz7ZPU6Ye51x4a1Nusmadogr4GGH2ThIcc2IQN3olcCa8/
j68WEgRqWvslPxOfYa4WuHnXvKBRKJG3Zt6guqFfKSeGWeyqGOkwarMRBrkzuVO/ENXNF+F4IYMZ
DE3SVQt/6g5FvxeT21g7EBgMBp8oN9mhz6+p2CwzCleX3A/nbtF+0epXD8W6Z0dJ4gNKY5/G/Z9u
hnKZtx+cBcJlibPyHWObOXkn3xxckB/dEJL8m9EfuyYCVSzmJm74BD3DeLD87sWRRyQWbvzcW1vI
QcaldIO3dfUOnzpGQySKT6/pT/wCJYMuDO33jfZl0j3ZOPuUBEvHC2asCud0fm9/MuhqAPUS1nHn
AgUmJxXnV/gjW3B4LuoCKo6zhloQaAUHpz3TDhC0USIf8vGBMRP6INoHKICoEFjlUXRUyiZ5rR6A
KLQ7ssTNvX2gyH9Y8Dh4+T1mMC3ZBtVH+auJXKtCjHNC/0RzyLmJbo0RouueqGXuVRAbEH6STvI7
KTQ/PeR2f251U0e/uyn6zXSM3/qNQqdIX3cv0fOg7XqxAfCW3CvImNg+O/Vb9UxL9atLflFpYf8x
7vpuExo3TnnUWlrCZIiUy56lIz06UH6UxBsO4432Yr/1irurd2zvAR1yQIeH7kW+RayijMS3ZWh6
3JXMaR8mdyng68zcIRXovzkC7AJ/8htRfpsmx9Q46/cT9cQTfEExXNIPwb439BdOkdIlEp5rMGh8
hgQ4Y4qX6rP6LL9gfRwbdvb0NW6RC6AW0OsH4ipdSFODO/mUKt+Js/ZHxvjOudFPnB3x3qSPsTNv
p+pXSH/h2OGP+QnO3Wf8VL1U/lqV3QaPBayS7jasXRiI2pRuZPBdI5Be5LoYcEsCxlOIJzvu3O/O
1RNv2YcnWgOWLyxf8Q0WN5cKgAV4H++GT1KY3YHLh98aMXQ7TftuP6FF8NbjuGclCX9R3l5Iq6zd
x2pb3qTW60IbbUse1gKyEvHGw71zE74zryLMlKVFfaDH9vzBAEiuq+1z9EIJlfAu82dRw9ZP9l0G
yosaIHRZ9ocX68YsN/TFb3VW8tR1aH66OKXYx+/yi/ky/RY0ft/1+/IpOPSGa73Ex+mRM/G7Tu6G
griQ5BnYk3X/aCj8374I6X7SXOsmQN3QespNelRueu7InArBXUZWy6beDS7czfA9R7Lo3qYrHsUX
6utyIi3kSHFGdyMVv7ox2KcjuWSPUErPnRLehatAP8wn9v7Xp+PVa9xgr0Si6eAqL3VP7aAN/fHl
9Ao+zhVpl4+YpK+fc2oIvuh4duk6wrp6XJBI0JAR8PxY+cfZ+/uVP9aaf3+jEQ7oHtRHJOy5163T
uevPXx+u39pdjeJzakaoLWvWgfVH//66lACtQ4i+XMUZ1ikSA9P6EK4fXj8XVKsBMrLNDwfNkC/Z
Dlv9CuH/17f+t5+8fsEsSYL5+y0lLs1tlrYPpmkj/oM2zKAWZCWWwutDWK9/4/rUZGCv+denuJ5I
JLPIy961U3T6++3Dv//238+BA8Yp8Pfj6/fkRGzvudVs/9vn/37451mUR5AQ19/69yupEZHZtmZE
/f2CrZN/CBeJbyxXx6ZWAaC8/sh//PnrfxtFaMheeeayakMKSK5pYJUwvkbunPXaw40LIroqmKxN
nR8SfCamaRFgA/1jJ/T6EubMvOKE3tWiP2opEU36+NBqzr6v2P6lunFQhs7c9MgnGnT0XcetXUb2
fRwqn3baXVpDvDtWtwMq+NV3xKg2ioOuVn+JdJA5OiMLR3EQjBj0f2Zi4j20vKT9kdxFr9neDbmm
0TEejO0waHuVGCHIdZaz101kslH6ko3JBInTXJmoaPBIrr5qfdJh4ldOT7qjsQqWycM4Lqc8oDxT
a78Y4Jpqe5E4/mRQW9bpXZK/hiF1Cl2Okc2baTsHpQVOWiY5Xbms2Tq4S6oovo3afGtoFmuXHt4t
H+RdHK2+Rl2UKEcjb56qWPlQAZkXZroNws8RWlurQ0pEIyAdcbs0RemhUbHXbC/hy74jIg/UlVxo
6gTW+4Rc1Jvs4g6pGba+pjLZHKGOZAfA9JW7iOm8hSFivcqgoVOOg3KJspsxsL7nbhKbtBIYhe2L
GlqvIVy9jegXUhC/NI1kheyrGEm5HIuFIiBq0a/2P1FhfzJGJtRN1Ql5VJdoF8XxtlLIF0aaaJps
pzuBTLcrXqw5YVauHZt6PiImOWAq+Q105zzFZAQ2w908CzceG9RRMJ5TJkLwuSK12+Zd6jWjpBZj
uQ8aVI2GeOqd3WA/SgMTYmkJvzeXnSbtU0jPszPfOUyfLaI/3CK3mkg+DaqtbHImd9FCHNPeWNH1
yDlmOtnvVdJ/tqEaMGwwqPa4xzeIXDhiUBDOnaU10K3MCHaz7Qaddo17ZQRT63JTTb/qsDK+lpRx
UWCC5p1fSfejD+r0dFP1DJ1R8U0qVO5GPWDJtoQ2Uxb7tLZ2sJgI5uvZUxnrnJrCMkmU+RDVye8y
9wxhwZXLx6fK5u46d2blFkM7HYY0OU/ogTatOW3aNW4sV7PqJm7VtwXi3KYWtoIlg/1kLp6nXisP
bb68p3JhSREaWpm22SADAHWcE63WrdOn0NMylJcxaV6ObnxzJvma1j0Ho/3RzfI2YCq9hnp6izo9
TURrDRnRnrJGuTuQeK+pl9kKH6wIu5Omd3SsaH/oo7ifnpuchk7mDILkNdCrohNeGBtPem9Pbm2K
j/pL1Z2fOs2HQ1pyuKZ64CY7n4SpwT+r+eXODMVVDMGpM0EcKvUES9c8apFys6jBFoVvcIP49eQk
3bc2OmITsHnIKvmEmrxBiIn6dq7DyzKYH7JAvjCV1NFMxJbcqX2lUZlazOXvZAb2C3H7NlVL20uX
G8TPt1qdUn80s0OGVfAT6GNyHvtXU2OZq9XpaGZS4qpnuh3Nmo0a3SFHM/9prIAo55G7OInVTdBS
ZIBwLYYfo10eUDvH6BjYFgZBPHlJmZykbF+gs0E1EWPnogCkDYPFaQPYOvWr50zLzV1nLjeVojxH
XJscXfM1lk5FZBkdmVg92OHMrFLGXt8n7/OovQxw3bjdduFOVdgxx5GJOWHWaQ+RXUhe7YFw7Itp
k6Aei5YdjXpD3DOV6hjeld9DU/0OOuY8JgNI4PsRAb21EVvYhKA5CIIxpdX6Apo3UwKxloRMXII5
Pjp2/14uTD9NhbanwtoDEjigYzbFd+SYv5tV+1QX4w3H/GZpxL6moJ36hKmpor6EUK/d1HkMxvou
X5adUlV3sQHMQym4MTTWorpBHv8Y04OODZbkO4k5oozuhKHD3JMEYmdq6iWOJl2BwtSDR4iiS6qu
aaSdpw7ZF6nCEeLq7seQtLegRh1CIwXQZ3Rep0efdrMkB6TB08kK2PKzfhOpBZg3NRAjIoWzuoe2
j3+6WMx3WsfZv4So1Q0HYNl6F0T2UG5zGzpAnPXksbb1azpVRJ52xS3QajohSoWCJf82cyG839Jg
XFBHb1n3KeHBe6Qk4VqeSWLV8gX+R3IU+S8laG7CqW5vUFevqlIa6lo5s7MJmn0wwmUPuvxZifpP
U+jY88U66lp7dUazGfIs88ayULg9j0+xhCOmMJtE9gnqC+FcxdyTRNbNKIDmgHuYLGunlgZj4BR4
YknHvOpogthoe6eqvNMLZl9IcQvXCMYXFdozTEj70EBE84qJ+J/YMV9AOVOxqwVnbd/RCGnSR3UR
X4Tt+NALj07kTSHN2sqkesoQl1iQHdxkluZZT+ikd+w+IzpifpkDxB2CbDgURql5Y+vp+lHpz5Ye
MG5SGTOEgYPWZMr2WmoGl5CWo5Mj+rT0+cvBNOaqLS2jPKdFO9DQT+0bAsuCTTT0Dq+WOUlRTDOV
jkajvSru+7Zut4OhQnNuaQHY4ginkgUxBs4ZB4orGw1kKOIwv+2rLy2V/99S9l10cTf/3yxljgmw
6//sKPuvJv0o2o/2P/lf2vVn/uUoc/4hDRPbjHAMR2BfhL/1T0eZY/xDatKRGKgsynDTwev1T0eZ
Lv9B0ix+Ns3RddPR15/6F/9LBw2GBQ07mW6t6V//T44yoQn+P/+ZI6Zp/DpVX7PMNHxtplwdZ18f
93ERtv/rf2j/s4aTaVSiJ7Qys0kbzUnLoxQ+RbH5nBlWfOgFA6BRGsSbbK3Wk7omD9Jp3tC1qn4P
o2cfAj20Zf7WOtTucrEb6No1dyXQkg6IQ7Lp44O+EJAs9FgCgWJQHF56dSbdUqC+TgLHoFNvvYRz
Mu0cJSFmod1UlHXHLiRgwLSWCxLOZNoqOdnXIE6gjAid/OwAxUuqfdr4OhK6MFhwB4SAKtNFiwWf
2zxraGn9pIMuH1qUv6MwKBQTOrom6cdtR5+zh6ldOTMZMZNKy12gq1vTpyXgNt+aozujcMQhU8Er
5++Hpoqe4PfKk01+46avQd0Pi3GT2+Vyl8SJtklbbkTtr0iO3VmxCZJWLZDSZZk6+zJjsJCyfJdJ
fLeYikdwNa0wkUy3ZnnraMSQdgmrsqPmGhReifIrDyYv7MvvwrS+A/wFu7opX7EO5exkmZxR6M/L
gvSxLFRkNEPg3mgkvB7KnlloQC+vaS+EvbpSJDrS+/l5zMVDDkJ2U+TRi7PUCQ241EBQjWNP6mA3
l/EnyKbbrmGHnkD5rdWUkIQBymM8VNIjx2Of9rFxkmszqladW8yULQogums9rd7B0F6CkkD1rlAb
L0gDNgbxtpEEuOJ+2+a1Um4NZ1CZ05kXU7MJZQ13iWMfB0LXtxUBA+6UJfgdmomuaGrTISU4l0iR
iFGr6TxWJtO1umkaLBRAfWWV7JexeC/V9J7d78Fqq/fGxphb585yEyj0idpOpUvCluZAf/xGhPWR
cBbDkzJidKUW77Wyd+oqfGqTnVUsGxEWX0lNtzOa7jvUEwAY9z2wETcxp/fILulOSRb7nAjiXNVA
kKKVlJW276T9yo6t32bNQNy0o/1W6viJfIrAqR6bzEa9DSqIwbD1YUzJm2EDpZU9725tlh/WAG4+
HFOcYrZChoiiINEJxSUvSfwA7BKcaNuk3AwJTpZUgh1qYXLi3tQq/iaMO9+IkppTr5i6Yw7B7MRt
tdoky2pnwJXIyw0/BgFZIQ3ulAQrhpPPr7B59iJnDCG6zViv7bU2dO6tfNjryrcJYO6+ncyvIc6M
XVqE+6RofwcRqo00myMOqPjVjvZDFg26/4wXstoWvGrsWMxT1Yx5CB6uBgkXFGOtdeKNYtXol9Pk
NBjAxPWkLDcB8Spa269ma9aPii670N9Biif+EIxsRx3SbisKBY1Q5sZkCoj8mR3dfSnHYSeXQe6G
Pn6O+mRTSJruExd0JLLnSjXeyow6sOlOIQZXp+oobP2xHOHW3ZdjetFi+z7hiuts+2zG4iZoLKC0
JnMGrH8MGwdEu9nY7ATIGcVWDkNmQSV1SJUYvbnumaMaV9OgRvOWrXKk5l9igCJKUO5djZMd3UD8
GCoR1BMxXkI4Kgim2QflNbs6bUCdNhbjj6Ivk6tkhKP0KkQSovSUJjnaivFO/4OBYNMcmHbICVbv
FMkj5k8CWOJ+H09ME9g4/oDgBw+UTcEpvLerAAlXUCsPhjhawvqdFTDP8yQx/DjPuHS63Ctxivoq
HQCgqMOBpAEyiZrOnxyMYiv7jXsAp7lh22tqvOlBPH0bi/l+mij6uSjHQxWiFRkD/ZLYSsH/pmkp
1ylrh+kSis4kGYvgH6Jvg70F03rdsxKNNVCVAPydGDhP7+OspBuVYA442J9GfGnM5jc48tAL4bkv
FlbJss3ybRMJbce7NjlLhpIhuaW7l23nlAGLDNku5UGi7O0UwWerOocE9g/ab9gQmBPdZlLiMzHQ
nmT12ack9LrZb0A7KR1Z3LehfSeAc7lLpqobJ2U6UWfWQLQH+hbp2KcetYroSgUatjJsAXB7qrkZ
KgYM6gznFeqKF0N9DitNHq2cYc4s22w3mZwZ2MPoulwiqIT+okYVdlGEGJOeKLtunn2iRw1O6Ejx
tIi882yMwm1XMzs1C5Wb2eThj4l9PUBzMA1SArnAq13SPJ6jJtuKXCgfk5aJPXEE3GIxI/gORfsw
VW+kxNhnZ+xuJsKC/KmdXhWSjA5T/4q5u/VwUjPvLQDTq7SCyVxh0E956MbpbROGxonFgEW50JkF
iJHAdXQxrWTFc9yymdJdMjeOPzRTt8l089kuw+daKpZfDw2jCXPdVpvEjSdBWW3j2ZYogm8yKXTi
03HxjJJemQjTjyoen5KyWZ4Xe98ajr3pdVQCIvUHfdwXYcIMyOb4dJDYOWfAPeMqN6b6thiWDPEC
JBIUGkZhXSTqhJAQhmNg6/um4CGtYlAxuJ8mzXkeZPQUOzbBO7TXpbNTDX2Nph/ODT6rjdaHvLML
jTXBZtyNWHatgLsqMBv+Knp+7kCDj/maYIqSfr5D+PzCN1YLMrwhJeUmEMcinR/SAqVfx2tUWEjQ
dMTKPl7DqZSuuUhGulkazL/mXL7jBVg4J8fDEmvOyQzHzVSy7WxU1DENFzLOxp1W9Ti8E3mO57w7
tyaqGbXcV0UQb0DgfMz5Jk/EqcC8zEDd+HH0ijN/3mLpaZ+iujlWIaiZDD/ONDrlpo/Jt+kVJq/L
kF00MkrRWuUm2oZg0fcaJqiDTdVklxzQuHf26hJ8O91LnpiGR8sR/P2Y7qMO092U5WRyjYwRrfnO
vO1nTrxUq9+lmjIzwMqtkZTgWixmzC0rGGo5Yug+jXeCE24M+oa1xfhsuBDRuPSvg1K2QGewc/eZ
3Cyvltq9z6WRn9XAviup3k5ZPrfbcTLCE5lh71pSV1v88VRAY/qYKIqDkYW7Nq4xlOMQF44JB9AK
GPtbYRts9Lx9XRRkaBFqY0ub4OiEj+CVEZHkzJLSlpuhuSuB0LAr/TBIDtm0q++mSEOV9YjFqo3b
BCLIcrAN55cQzuSZGZVgbMwvcwzlw2rBoheQ2umstgozE/IBucKIKOtoHDUM/IJeC7wgsoGT4cD3
nHo6LKMJhbTDCGSUwcG2FtSAC/OQxWHtogqkm2QfJp13PZ0VTlEd8dWQ6xtniPtz1SJR6EwtBxDI
PJQd5b6H5OvlekUwmx59ZCmkl7SExoPSi/vS5FulztbTkh1nJCdoVgQvGA/k0j8O08C0sh3VS2b5
QZRY26FISoSV4tW06sovpOnadoshda25UiXeAKDjUCctZ21wbJWk2qyDNjPr97ktz5Vu4QWX3AJn
FSHHElFZNBFaTA01S2Lq6OF7JCVB5QOwvnVGhiZ6N/OSavV+yap9FzT3UayHnslI2SUwEhUQC3jb
HXpNf2n7bj5oCWbupAgyX9UlpcRobZShtjZj7wz7rDN3pkPTSPJm0r+Rjj9jizpIg9b78ppRu+yG
JOk2WJiGi7VY71pef/ZBWG+aIvyMl57+UNAyQrULOsckKCXZdJp7LOMzWw4vF8OP1oaWGxbQ4y1g
zUTBWRJHYLSWbQblJqUmgSxvQznqN+PPqFcfcyS3dakjBMEpG2fg7qNef60JiOnTDqlI0h0riIUs
bvaWEtEmuopwMNSkTVIhba8sZOzMh4e+V+ERLvcWYQZANuh46lZJivr0mA4VA9uKkBazM0h9mWyd
XUfteA39I0yi6X1bsrybSvIAMwtNWLc6PzpKcBy8HzGOYmIjKDfRl6QWk8+MsfAk0UQWB+u3bYW+
qfYaA5eC6wRQhz2qB5kNpzL/vUSO4poDWhzYKCd2rurjPB4gZLlNiTA/LtsvaiW07/QvyLsrS6P3
HWlvzFS1/GbuccxMmCpFqAElDdEMy5JoI0zACAVqf5ADoZAMjvPVd8q2ZWPF8zmc1QPmannpib/w
xjH4WuRYbkkGdHur0HFe59IDrYC3VoFoi7he36ZwpDGC64R1RhHFV9bdGsiAzGWwWeI65kOlckq5
AA+NLm6j3oSwmHQvdhQxGh2SdxhApMsoFblEZLrltRxoMxbDpu3HEzlozq9+xu0fOT2qO0J/QpuQ
vR5Egd4s+6bSfzI9exhqllKpXewIr8DgDJIuquNnqXobtls1ZkpkBO0ZGBfbmEa3/VHIwzA35yAO
DkqqIoCq9efQWuPa+rHcyQwEBvfQhV0Y3I2TFLdDSC0RqqQaF/TdwkaN/ZmZamgqX3q5U2E2gTsc
8FKkOdkDnMhbIwg2jdLu0lj5TEZ0N/QCQjeAKu2aOjUJmx0Ce1bIi1DDI1okNvPdHEE5XXmvsDZd
ilru5xpKpYhCzEvJb7TbOnfrgh60kduJx+30B9z4TdRa20SLnF2J5hfHgPMWG+JFU4PugYSLe7Uo
2fZX+wweuZeET1bBO5fGpB2FbNmLmb1JfW9U7OadZVgdjIGE2zK7uF8/tBTOgoxTZytbqixIuRuA
ASAeyvTRsYYzStpmX/bGo+JEiCiaeTtjme7VR+BjbjtNaFV7QtQiLTpBuGMonC+959g1RiN9Ta/u
mPDH5qfSmk9VkvC2i1fHzBMM4Q33PcooHRE3hj9/HPHfaaQZbOtUboZMHtOUDiSEDYZ8eE/0FMbl
UL51rRJ4ZawOWzG+j3FUnkqWgriw7V0SiQd7mrxMNapHI98NqiBJS6K7aZA+tra1GRZElj3SHKi/
vhO2ZIInX0UY4ZurEZKV2WVRML9zv8ShTqzte9gHKBHVrdEs9Y6EVrzk7YjcSxeYo/uzY8qZvjPX
cET3X+M1wn5dRT6oGmhBBIeQML4172vOzmJsGYaOyY2ljr/74keMjrMpx2V01b73AjMlHnAcTX9S
am+SRkEc6Ig/GpV1ISfNz0PEy215Y8kx+BUwTo2safUv4vKoNcVVeqZ38eSze1PI1kXuYdr2fRY0
wR7+l5d37CrtWmV7OkNUmXu5KbPu3BnmwppKj6qNiq1lq49irK2DrS8vgP9KJQ28PGFxKQPtkpKS
t++oeGQCqWYYSYBpQmIoG7u6Cda6JAzYN+lZcdFMckM7e9ZYT9XnanCeGp0rTXbPsraXrS7F11gS
pAEjqZqN+jzaVA49kSAXSVfLFOGFZIvHQWWJilFNqAPy2TBPHqaILI0ioi3jJVn4kIHSZC82X7qa
1lBHb5vTSRX3xRKjd1IxKURgL5Ji/MCWOrZJdbB0/VXqk3fpnO4B7tPjots67ygLWIxa/GqHbckY
W/48vX6c5L+JcisPStwl+1oBiLAS5K4PDB53kmtud/3oyuKttQLZuBHcCQxLc24h0o4K54iJF50x
vu4hVpH+5j3jOUM7XD2x5mxD8r0+HTN719F720VazEqW9vs/pO3GwFwbTjTLJfLSiEn5XI8/hd6m
h0hbRW8iumst8dwDQthU9lDsdbZ32oDUqGNF/hqVOxmZ/eeYVYc6Y5Y1tGZxannmqb1saHGMk6vH
IHwAUK0DN/zdXdh8SWvCnbLQsDB7VjTN9DnSjAlzFFiaSG/Xy3X1Ps++8qBakeGq6ninB9ZFGSU1
5Jz2mzisDmrX0wTSYrZ0KuGv3XwfKCUqNXJf1ay7V8z6i6UIq6wuL4adH9Mxe5fjiCBUGTelAmI+
DW+EdWqYIo66ne6WuFfJtcK1il8vr+zcjxwM7Kr6TswXUzVIBZwhduvOtrjPHFtsQIhjvSoJ5MVb
k4DEyBMmTpDJzkEFj0EqqbFrKs3BRwOpp5NvTiVeKwK46grkCwXiVz85NWMSUvdy1TOk1u+SOsQd
PgBN0LNVu10FOcJXZDKxetc7zYWkJ/LvQDzSn4X/UWiVWzHZsWYV43lWPCyKT0n2i4k9WqSuA1Bj
Da85ghmmHqE75jkZrSQxZXGC/lvfNrhGU8gBeFzqJSCLMT3RTrgxdHGeZ6X+A/EeHWaxUx/1G3Ul
pYp/P+grbE8fcOJfP2dGASoifSq8a8z4OOWDzwj5q8ozcZRLeNtyKu2uHwV1/tTm9mc80DVBT9Ju
lgwNxV/vuKHagkUG6WbWy2MZp/qq8Vo57Th86cqAwUC483qFsyOSwPd/tcEPa0ZYa0hWqvVlKdMy
7uKFvd+Vz3x9qd0VFmiNkb2LQ30XDul7aSy/moSS/y8r+088+d+PNd4ocs2jw/UlXh/mYlU3/bme
xd6gnX4o2Rl1OoBJsm2vnv0/WH6Y5NaW9NlL2IqEJIwrzZ/feOjsl+vF+G8b+pVWf/2VWhj+67ev
f1tPYxqkoZ0TG8cfyRQMAdf/sWn1uH2vx+H6cRFB/rTEfG/q/Sfz8lMf0T4ZW95ds28wOqyAegOU
7RGFAuUU+zFozbwiNmMongynO4zwNXZXe/x/M9mX4FE9MGWh16yQ/etLb/TsteZuxS2mh68NmaaX
g7Fn3tLti6D0bYvlN+pHykaB3L4NMJJcgwWmPIeQMK3sYgV00bYunHsmFWtkuoHADkA9NRhrQu44
1T5KFtpSUKHnfIIDJFvkOnGintQ4wJXf9OzIJuhITpOORzVEj9s1wF/yKwU0Wgnm17+zhA17mWwB
QPdvGjxxEkS2QtuXiiFVj+biXO3XCuO6/qaR6I5O0d6gXljfwoqW/5X3/W/W+xXz/pf1rsbKD+IG
VABFhE1N4KQObOiRfy6V6/WyPgg5s2BWgGavMPC+sgE+XFnvK5ccSS8C8mpNlwDoAYu8hTSR9DqF
XuyjZjtUMz75qTK/87AXxzwzb2w6BVt1RWxeH3QLpojZcclbVjYc9aq2IaDrEwEGTkPfKGiRAWas
Nh3W/JZSnc3VGq8d7CBBxaeJG9sGFAVBjquO7/pQreEK12dRrGBTDbuN0hSrEdyBDR3WhFBcH5b1
1PjqZc9dVutLfWU96cdePqlF0uFa5P0Wq9ruzztCN8cWypcymGwFZfxZj858Zqu3nFsDILUZJs0u
VJenCW4jY+n8dlZsErnWhzqOtr0i5m3bRs+qyZZusud/fk1rlJ2ZSPtgTSW0tEAMDM5V30a2t8np
SJylTacri+Xu+g1ESMKykKv1lq9p+XhuZfAzGoQ16PhSjGacd2qK20CM4YBqICcbRudCc+HW5zcD
uY9D5rRAaLOtNjT4UpTAjC61SQ/CnEg3H9P1f1VWG7pXD/QW6OA2FElifdFqw4yrUhYkhBQal2hi
W6oMfKgYy6cD5K5O9B7pkHEaWtQ+S37pnYz2BYm+l2D+KXstOkvR0kOi4eYu0ZxijE/2NpSv7Yp+
csdxNlZXiNAuLJniMjQ9YkubgQIY8HMEo2Pf1wrCrgE7KlssBCfKWx1a7KYSupxlfrKDggzMnqA9
puXmL9XBRKNNuJpmuj2mmr329TL6ZsXJAJ/oK27yu3wN8Z3bIdn1NTW2Cq+jQnAj47Nmki3eE7Hl
irkyN1JrE7YnETJefUYHrAocbn8frElIV7cXJOfBWQwW0TW284vGrVq6w1xnpxxnHgKrjhoEVU4f
c6sjoBV/vxBHu1XE8foMrKavaJAUVDXLT/piZ38eSJKlCUSostdb39NsxZvIzFEhkOhczqE4aoau
QVXnWb0+XJ/9/ULUVuI4BYXwUiam3vULaoRuWFTQwP5+3/W3XL/Z0OLnlv76tlYVeRwMIY+iTFq8
0etTx9KU/WxEm0wxx2OD+nL97N+HZiytPx8WDY6O0sxTTxt0SjTMZUWHJcheVqAJffJjGKj2cVIF
gZC5um8CchmpCOeWk3OsiQcamu6T5soaea6lHog4ZwyiUwXNijR03edWwPvSEjEFxBk5nnGoWFXH
OV0NTRgJagJ2SKJKx5OGksRIRhRkhE7CCRgP6M0sr1MQspisAq5uosePVC5vBEpd9k13xQNv9KoT
zuDp5Hb2ZfsYp+xxU9t5GVM78AgURDGp72m39jdFEP3OKgNJnQUZXh8rRm+NL9pcXnuYJJBk7yTX
JshQzJRO2iCJj1dE9jWpmG90DlnWtF+Ea2GR7nxn0h8T59WYaYzHppEgD56fuGUL13IQlSF7Wi/O
B8tm8GVL0jubjn12bpF5SmRpFEPoAxxBMwO2TG/7U5m/ZC0Sfx2LRKGv2DVWPDMid7etOAom7bYi
uSN35ggJb52wRY9D/k6euc26dqvPWFNtNb8tIcltqjx4Crr1Yi99FXoo62B10BCZoBCkWICkTd7N
/2bvTJrcRrIt/Vfaeo8yAO6Y2uxtSIJzzApJERuYpJAwj47BgV/fH1jvdSmz6mVZ97o3zFAoFWSQ
gLvfe8/5DtJWr8L2R1vb6lAvRdF49u0CPTrngvXUL0TzyzMahl/e0UX4LWZ8h7bHVrogE2JngINl
PxSGPjPHf9S1PpCv+7WdmbEFxaeewSkXFuMsRLhT9QkZWrKJUnKul5orgJXyEATaJVNQk5cXZQ8L
P2ykuwhLkvcIJI5qajrGyMW70FTy4rEoxqgYbSwTSzPflzkpnsUn4DnIiwTZjiyA3MHRqoQat3aL
E9FcTDxy0VtvrVaNNqwRA2tf8/6k3xomAZDH9nXV3hc10xzj0bBJl2FO4gbFUxvtwB5ZGwIn7uF7
b6zUOyU6+BghpLRRxkhhTL8h3Aj1EA6NAMedPkW+n8PMEGFQg8trLHExMNChkN6UMNQmSAMDPQN/
PFi0/GCGkRjbhI60rzQCSSXDpDVF42GYgGvhXWUKcaV9LkmKLn4Z9nhMFZ+q0/3QDSzDqtjlU3xR
dvy5c60Xy70SzPPRiXt4uzTCbArSaQUpDPmp1UF2mQ1X7xxX4FogZf3C3W5dbl/dHgYR25fZZy0t
k+y9WRBWzR6TwpxMnD0ihC+2E9WbzC3w8QRJwmQ92ZTrEsDMoeUeH8yDr7KnAS6ez+ntFu2BZF6d
3S7A7XL7s1LesktrTt2T3QebXOPLyOgwDpNsqeFYeac4F28JZ49N0c+slJzVxFpn0qvgw+zplp67
9cFOMBAlDS4xw1ZduLLHB2xMN5A9KWPd2QqoY1OXdOIbjP324HneE7LTjgDVlahFlGZ9nn3RkCuh
v7uLmaGVpIjxFtBr40gOaeThMGyiVU6AMVdGKNJvf6kfMlUStr1WL9b6oG8ntNIckRbSaiY0OUN6
QpJ8lnGvVIm9uucttsOKezhfc58MItXY5tgiUTkgx1yIeiph/I2JM4EpXFaPisYzla5s+nh9KCl5
zub7DTzeL8aLX/GbVMa65d3+pzUN95i4OBjXDJob+55iDdfR7UsNLhXUYWjl2JqVH39B2cmvU6Yd
p0Vn/Y31mlAw8NZgg0aVAb5WDBcdc9izh5JW/Jq5JBSOglHWxAP948+V5Zxg6YKCuIUO/OPps/WF
MNhj0s3asgYjlbn0ty5gyU2w0q1u37t9dXsw7Ppac+tzPgr0maOKd9ReEkbF8iakQm09VZ+d0Uov
7AVQNQqaTMSWM6SrgdpWw/DVhLeJ53QdFhJ15K4JA7dIgdiD9TanGF6Ua7EbrQ/Qv4gqN/SByDCT
YD4enMQLfaxMx/72G6qlrkhMnmY6AZm97WODNpaVpfu0Ea+FwbIIPUjju/JWzFRnsk4Po8EFwFmb
oy7lRgq8RClWVL7km8WajjD1wctNgvb/+e//RqzHDGZFr//3ar0vqfpRrzk7v8v1/vNf/Zdez/2b
b7oot9kziMa8hXL+l17P/pvvWy5oePI8pec6v+V1en8zfWGj1+NvOIEIXsZ/6vWk/TeJUs+ksypt
08ey839DgLcI/vxNrSdBvzueI0wkw/w4yxW8ht/VerZlJvngJO4lYFE7elGvH2T/7JB+dHRaPYOc
HJN7p8K7ay3iVFEfYQ+dsQkzGh3kdPfb2/dYF3NcV/+jGkrocFW/ygHNf/FyPCTKgbQQLLrWn8SD
VOl2YzelcxGOjcGzSRjY2T/G2WsezOpb0ERgmPwSx+nYPEws++e/fv7gXz29BG/L2FOghVxf3m/a
xSBDNEzig7x0Onqr/XF4cXR0dHuFOo5jArJFcFxjc5urp4e/fm5rfav//pacPv7jf94+Ci4VrhXH
cU3PvKH6f3vyLkHEMeSWvBC75Hyrozk/uPT+y3nwGYmn9ifUVheW8bz2Fiy12YfLFpFjtLlk1J8H
oVJ4XAnyH/Kpl7/rdX/o/xX/rP/VB/PHWNe/vzjLxb7j+yZb2+3F//biJkbfs2l08lLgpFil3m9O
sU7UW1zepUrBJiiYaTEMG8NhTzRS2CbEI+7y0X4pavwdZOu0wOH3f/2m3eJk//SmcTdYRCG4ls+g
8E8XDDlyqvQ0GsKE+gA0WcTZvm9gbUfBL5MByqs0s4OwC+QlgPB3qhidM2RLZ01ESQ/5UWXSpiU7
7t2inS+MazxIphGiKi/OHkzrHATjTuqhQ4KPIXj2MMq4cWpdJld/uEnnPg31m9uCNQxySecOinOS
xvW72wevYFvls5E3j9xk+V0AxcXsM+vJNTN62RwDh2B+Qn7wS1Wye4pqA/aM8sWJUfqb4dpfTPD6
179+t6w/anPXT5F8YN9F0GN5AMn/nPbACC0aipg2VFrX5h66J/Zfx+rXBEwCtQpkcQu76TatmeT5
VfejpgVHlfv/9kIsi5UHoZLFDfWnGy3OhFkk8ywvDvGMZzRrd6UZiWdEvYfG7l9mrJROM6uLjOSp
70Ht+Ib+9Ndvxpps8ccrxzVRREtceabjmw5JH7/f62nfdIbLYO8yRgln36NEsYnScD7JIHiUaQaV
qfl3y9s/r7Y8p2tb6+eAPNr+09Vqjpn0eruQgK0d/Pa1s6PV8bLqyOpoNZ8HJmY7J7uHfIwCb/Hu
qKywF1ric9c5/+bWsf95vXFNYXt0EoTkg1gDSH5/A9DtWONiUEHUeX+t84kQ+KC/A227NbMieDb9
+YfjodsoKw+FWTqN+2VktqXr5aRQ4+1E0lh34KiBugBEPU/+XDCgL56FWTmnes4GtLU5IpW+vpad
guvGDNuxRtCHahz+nif+365P9j+v3Ldwa5vGKl/8U44JHi87itxcXiYJ9L9iFvHQdai9HZ2UBw00
o40C/9oYBE8RIyFPhXKGMJrhXtRN+6wWgrcaCOZIeKo9jQlB7Q7BoG4SwnMncRkd27gvFKg4M4En
VMKVQ47C2GeOPbCvAGqgb2P7a1SKAhkk3V9fq96/uFYl8fDM0rhcCYD540eVM6jSZd5w3eROeyTi
s2TWw8udqqG+tOPXIcbi9ddPaa3X/5/vD0bDvmN5HEPsP98fuvG7uvNa0uqdQD+XcTw/4ux9tFat
CF2oAA6Mj+mxEP7l9kBin3Q/8rYq/82mbP1x72GjJySHqBwkjTav5Z/u1Cbp66JtG4NkxhyQomW+
EISK+8nF4ZnoVB/sKYMF6KMXLEFo3dkUMmBBO3H0bdyaQQHyjG76S0W/899s2qt747d3aX1tns9p
jEMft7QU6xnu95uoyRfaXpYXnNugBNmEFspyYPbkY+mwUQTzbhxwwvLa7kzPVherhz1YRv7Duq/g
LMWg3npwLnAuXpB2IRzU8ALGmNjooL3kkRMcuprLuEKzf9STHwacykAiKRy4OCVXEZqkNxldtDU4
V01f8S7IWosWu9syGfABF8noyYxhP8R+EFbKOfddE+/V6lLWTItp33PuyxNSbssce1ZXlxi2g3w3
L6m9yzLCF4wxOMq4MR8nAqHr+vLX1xkf4R+vNMwsrrdaUhzChASzb/dPV3fl60zqUsCiiq1iqxza
70uy7OsUMKBblQ9izV8tWhoamUGffeG105RjeM4JjalQtA5SUGZNZxyKFLQ+cHGzxmtbMoAl5YT+
z1rqp/2U7Tl2vZeyPC0ZkKYETyo1Ph3/OXMFHU33SU+IZYocS7VkqLQjKGebr7HIFa2Hw+RO922c
xdsyHm0+bCJ7EwnKqFvTn5dbOjNRMM05K6t52d7S9m5/1lkhdirwUI53YlXN4pLcRyCiBEkRJ6MY
UYk2gslqIgASpgT+TfoYDdN8X03LPiqG8kIvv0LY5fZ7jgdcQlN+6VtamMvsH1k30ie3F8ahpTe4
SasvRZOPpyVB3e47z6xryXE9FnXF+D6jkJiLRL0kdovBIjHtMGjJMWlcN3rIHQ+MCiQO2oz1A+mI
hJy1SwJcqplOnP8PbZaoa6l8XNRO7IW5gEPozSq4MitvNrRdUj49GzJgNZDnuBQSWD0ybBNDCJW9
tc1aG6FmsV7A4FeQen9TbMIvRfGeVdlX4RwZd6WhRbzCzhtTzVgFxf8ymV/qMY7R8TnfBhpmYUO1
zIiETMTaiuqD8opqpz2T+XE5ivPabUM+1KQ4kMZ7XKbunQqyw6Lr8VJ1KJj7wHuZ4oXJkhvtW7+n
r7BELvbH+TWr0gnonzjajpmczNL9ifZs3KsE3yxpO9T+NSZvSQDHzkv6+HEcLdhxQ3oUhJe+59X8
INHmlVE6PnvEg6hJcJAnVsrNx5x0ESZjsRNVTEkKj2N88kliiH5KrKgDy8jBoyy7w6Td/pT6bYGk
p/ilXBU/GyNOXNMG8wxoPhyTIjhocAE7xXjwroqJBqLzUbPWpAPikD4qUTYtvv91aroY+cddm00e
YQCyOXBQHbZgAKbQKkaxi+e5+0QGFLPI5jAgKxK+mp/9Mjk4daLv0dLh30qdcGnIyHC5rE9WkAM6
9AyL8dS93aKFMAtnOXKtCVjYA+cZi8+G7LJ8k9iVz60EybWNh+bvV3hXmfSnCXFoyQYJrTb6FaSd
utQguYOYPTggfu9x8mvE54W9a5IlOMQiyyH0mfM5GHAIK/Xd4NZ4jcQbwpZnUP/2dZk4WQgq6UOT
yOwyVeMdmnWc1HP7okR8iOUUPfZuD3CMIdeSkdoVuD9RTPUhOajAZI0EmEI+1qcyXlCFeBNDggzG
2pLFT3PWfpNCq2OnmO2quPiGvXnDghEwS5PtI78g46asA9RtR99kEM2Xvqx/GXLErTGQ+hORFrE1
+VQ3shuwcjhcYVVKqnA6f5bgze2Uq2IYvI/+iqYwea5tBSrP5+AtPdE9qCrfLW5Znguzgr/b/gom
y7grHEyERd8+SG9E7rF8j81qOlfDrEInR7CXp91XXNJF0XpfVN0hC4l2qnaSB7dGfhDTgd7NfpDf
RbhQpskTZzJDUF3VHgiSliVwaWkAEMJ4jxiIcaLBp2ViHgfYB2ej8ozsWrcGXeG+PDiT1267AjW2
Cuof5ao2yxW9KctqHps8VqfRz69lnUZ35MRARFmqF1Mn0d4NxGk0lvfEmUWY0dLH4OcVpxble9SO
7yCIsqFUBwbaHswH4j9X9DZqfdrQqW8dZxXdkd+inkSwrwiR2eNwHrakombcdtjuUf5Shta29any
IOt4K/QUMSChJq+dzPTVsPLocyvlz9hkZuEvc04ZzSshuEk8gV5CCuROwechyOt7QW94xzQDjlpC
F47NujqmHikmHTohK2q/aE5oG0vG3bEbBpwbY/ApmduU+43Zq7bkg5Gs9IbS37UaSbSonPlTfNXm
yOlamqTNxeY9bev8fYyhjltZvLckNTW5ICelWkxDvfXYRi3/XA7XiI7fnbHcdaM/7W/FGenh/t7u
SYbJui4B7EXy2aEbKg+H4lJwXnxZFFhejaT7FLA6PeXIZeuKwNnSdy5zvjxWPWKkzq5w1dGxDc1M
faI55l1ivIhhi34+Kt36uVyw+2d9NoWok1Ci2Vp8GaU17ptMo6lgcRJLzg5hq5/LrMi5mgSG5oih
jEE1tCGRaQir+jBRM+ySBBYNERGai8R+ig2FycahlgjsiFjANndCVOcybKrik2fo4irUlRwS/HV1
O+w2qonny7A0VIuNflSrCk828TZRESpG23gFfEnQpwHMpI9j56CHhjI+R4iRdJ4R4lbHCtf5W20Y
JYNHTzzYUz6A81J7m6n+11bNX8E9dEddkoloB+3bGg7/NSZVbBWquTif8nJXtSamoIW0v2YtLnw5
qY85Iz+m91LzQt5TCxeKrlErq1+lEsnONxxxbROgy25bPvgK2WLQNxpXkn8dx7574hy+8HQBpPvI
2RdNl1wKJeHcW8QaGc6+8TQKlIT6RQAoNhexd+sEU0xFH37vM9CZktw9TbOmuhT9TgYGypTFMvc6
b7aGxthm91pfxy7Lwj6D7+lO8CYTzQgZTChGEPJKrq1vnB2tm0s6gr/ulnE6sw5jhoWT4c0e9TjZ
B26NhQcqxENXty2yVChlGdmB+Bct88J0/j4Yug88ePN7itCx6O1Dl8wGHDyJKCQb7lUEiy6y8iDs
xuA+awWNvqWpD7pCv+X3tLxseqls/na273WFdHxmWUQA5R+jutThWNZT6CvCH41AglMQZbQvRZrd
zQUNh02LzAf7AM+YtclwaFzGHbnzVsTWdMUfbIKRQzQLKQNQ4jJivyw7+yoh5JcYHgmLck5JUvnw
4lzYfezgq4wHcjPzM6CF8OLpRoVIuX6i+vmV1ON0Ur58Hyv3o2kyyl08A1WEVwBR+/fciFJKEniX
kzE+EjXmwMTRXP92sG86QQ53BxlQjPeVSwJmLPs32wgIu7wYM9d3aTU/pWO9i8Dm7rIxVUQ6O1g6
Ze+QP+pmSkI5ll+HesVd5SnLNGGIynKfdan1PvIdFx9E8u66l7UZphMBJbGGbGI5v3S1oEuwy+/I
nr44SCk904UrCnS3qUsU25WDgRfPY7eoF80tGypsLRBk3pXf5IdSW0s4l0DGWrB7RRBH+w7NLsJ8
uGmJdSfJcd+OmbozbF8fzWpfDVa/9z+NE2OqTovPPv8lRhTiST+/Ozp392lCzrkDdqlwMBnEY/3N
LOdvA2EBw8xYPhwt/HeMtF9Gkj+ReWZyKxt5LLvPxpDaW6ZbGBAcaP+dA1yMiBuVdwUs5nbZDKQO
aj6MWsIiIVi13dQNAVEoRO7ncR2ctqio5iJ3tqLBflyhIY46Rv4kCMptEldPowmAzEPhAusljISB
prHZ5iZ4KBgam6RL85CIsGu7jn7zDFmMmhBvE37N6RepsRpqbEvY0Ke0vq8z2YcAMj38/bwV/cvQ
AEUtWns87YIgjXamDOD2IrLfyKl4jHvELuOij5YLlAPNPrVHDOjfaSh2enWc7ZxNNqpoijtwKIyE
yzmeIgbY8OOsrO+2LbhNK7WMkKKPqffEWRZ1QhbgB3SXhza/N0T+NuTme5mU/h5MB4hGJMegoh4M
rzsMEVreMWBBp1LbcUb094FKB/IpUXu3JPo5/VFWSR92Mqp2Y0dylxaPnEU/wA/VrEns3JgPdpw7
yYowvCefoI2DrdC0d067xwP1XKAQCtGdtWHuJ3tO6Bus5KeyFuQYalY5zzw2RvtzdlZjRJ0zCWy+
dBh7NwGtJEeUHCtJ38KRab+YCatFWSLmgN5zkQhDMDjlL1QV52VarTdN1W95oYcqxtvk1u4xGJp0
l0GbQgQUB5tiAPoY5YB9nZ+kG7JnELy2V3N2mLVHIlY7h3mbsBFkEPbLRJAgEIM/xnIuehvynT+S
JVtGT2WT36f+9NxwCGb96CU1ZfBjJFwXQQttesY+8R4Tr4vsVOOREqPzIiY4zuYUvU6d+BBNSQTe
QOO8hL3etaSFtfZeB3kYWfjGl7rm5Fiz/ageeq41fBfV41KA3JwCw9nBpowNFORLRX/XgdJbjg7z
zPp7YaCC6cE1HHObnLyJAI56hGezENVgtKE1VwSWoOGfeusNG2NHFFpxjTkIwrAbj5XHqFo6jcdK
q5MvJDch6fXx42+jKYi3hVSY3fiZRtQk6ws5ORG/hTJddEMgBQx+3DLuc9l096VbUK17T9VImJsr
VoKpVZwd983prBViU+uHeTxGGbwogTl0m63kgMnjPebSJY83y+/tMS7DzqIclzSrQlnKM/CEmqXi
e/pe62C1RulvRQqHxQg4Kfs2u8sg4PWQtYoxR2LFIPUJi5mPEQyGxbN0ByyauRg2BCDD143da9ax
u5aWA93P+yIs0M6gBuMOEBp8K88dv3Vk+tj9Bwggjif9ed3CbD0PuxhJiRKorahyxKFerGvaDQsi
/R494pCf5ZQcATp8rszmFxraV+QKDYfcgHIYHGrvF/cxu1xklwifA/fR6OdmL4qcSN8UayEq5a1t
Bs9T2uwKVY1XWqDTSxzUVkhtsYR2QJdILG0XOn6Fh9LIs9Ba5Z2WlSOHmbHvBfKdjqd57iIBwdT2
b8AYEDOx79HC0iaaxQqm+Azypm29mZDM1D7ouv2JKsW6c936OrIMn62Ug/Yu8PbmSNCMbdZu6AMm
uOfnZPe3rwpdZfdJXCLwSZbTP76veriixjJbrDp1SkVl+gjruS9uf7w9UJQ0Jm8zO24jIEsNElmB
VmN/GIs2uW+EyE1Os+N8btFz9ev3utv35j75SEBTHBn5x/eTbRxjU5lnD/3e/e3B+T9fuSIyIfVA
9UOP8Com96ssyDYcXHL9eG+n4JTExpWZD3/0pvaaNw6XUA7pA2Jq3KZ22KRF817s62YgkcQoyiPs
kIkyETNN5eEUG1YriV2a71TFeudZy7QPmmqbu3yEoNnSsvlQuM9Au2Zwv6PxyZ+OAeoWdmvSTeBg
0V7Bg5UnpnWZFfu36XpnfqWxUtBOcwC9hsIBPxGv2Gc72FQYSji87jzX+ABGd11kogB90x9z2GZy
Z3jJsvhhKBKAHDVx2eAnaMrEq1GfyBnwcZsNU9oclKAdbLpx/qRa8W1OFTo2K/s1LEgOiIDkBlp7
jIng9I/KF2MwKj9aojTSO687KaQ9xECOV2WL5JFA2txKk7tJYpBM6YhC5Bqv60o54ZVi54451lYZ
iqYYvDeyYvOEJ0ju4GvBEsTFcNHN0F+xiJmbZagecLNCCIuLmliTTh9Swc0TZanx7AzWUdrkGVBE
2ydlagcz8PIxizp5YXpx59l9cvV9YB1dA6NTz1Hw4A6bylHdk4mL8dhxtACWZnkv2NE7MqyscWck
eXlRTvmgHIfNOi6mY1bOAExysrbMqdcQP0DDz1hMRdLGZzMlRUnX2dYwfPxuCOIwnSTpobPH+tGk
VYZEEKJhScoECa+hZ09fygTLLuMN56qq6sVt2wf4kTl5NDl+Oc+9mxpUxCiQEfzEto+upJ0ObvtY
mcoLk8i3npzkGS5oG05RGn8ZFQD7xkq+46XvcYUhVkq9XdM6cCjsfgy5W95qoyiOOBqXDbmWBlS4
Aq8bOQ1ez/I+6eWO5ypyq953mn0gHtKO6IAT2WPkKif1D6jp6kEWNYEYow/VfmZ3tUGbBKP3ebER
GbadVV741ROcFJBftY7BbhLIk6f5ofOhjDHwcC+6wnpFcZvLIL6b5kd7EbAc4wltSxEFMDcIv00V
XmgmgsjBnG5+bjje9/HQXuq4/mKvjpRUF87R83Lj6rfVSzDn+8Co2z0cIbXt+6K81iX9k3ik8AFS
8aVrom8GVM+zW/vP8yS71cr2ahUOujVtg8WiR3fGqf9qzkn9bAlxotz2d3Vrye2t+LTrNsZg4d7R
KYofBxWjVkP9uSWvFeo9/cO7xhwxR8vMulMmfkTmsQHyb3MhmGb95u3/mSpnJNFpJUsi6Yf0I83k
ZZpytU+ZAdOw4giwndB0zVXZP42B7E9shYBzdVG3uwF62bWOtAhhayO8LCXo3lEzCRADItOgig+e
/8lqDFRSGW2MpUZ/XNWw2yl/jtPkfgoiERzbriTOuu6gusXLoZnaACQfM3BeJXMtG8tug3FRokzf
4k8gWpOQv2Sxvpr6KwSPlW+Sqi1MuqsyzZHPAJfsTLTr1ogjkLUVR08WLJM6NOxIM0m5G3m1LHI2
cSAZjigMBccpc1H21slHKsB5e/POltUd43y5aVOn2q8UqaF7CCjIkK3NkH0Qp/4QLjH0C1Hg5ywl
YyJxg+NNRi1tXHpm/LkZh/l8e+A+el5k9kOCYNnUPnJQTKntdvGxAwwTPfvbV1D2kIU3GXC3ir7B
JuvjlftOlHggIs0N686cyx3elcKnpZksNdkdBQwOlwwUS6WXcVyHctT9UA2dAfDH6MO6nEaLWZDG
sYVFngKD/okvrm7FvYG8+moiEtsHiXVCTedt+qAoTqqjCLFn92We3B+Yxp1t5t7WV+vT1GqSFK3m
aepmyI4s16F2NJQ7cONwe7A18TaLETrokFaUk6xfCh0yAuDsnAgY5p7oFSaXn2Ur9cmT6mIAFWAx
X9ydW0L1yelGt3H9y+lyg/RcGAElL0YMkixibEgNJd/siulQDV1x9pvgtVm89Cn1iH134p+DbLFA
zbxi7UDeGntWR0oykBJdfGe5+KaaEk5VZiBvbQAGwJOPxJEqNi48oDysnJsmjeZz0kI8TLrijkZT
Hpo9RkaTVgRhCcFnMRr2ZSqMF92Zawdk4xF/HgYezX0/7mPmZMGDmdOgCorufaSWPGUpjXWrYIka
ubizOYIULcNBO+1mUfD+hgKiu52ZSKrzFlELbbDZns+UnRs5Zwssw5OB7eJAl/8Qu/K5YaQFaGCA
pjkgLBnqDUbwIBwyE/CXdJMDQRqU2A0RGJxJzNkglM5baGwa4i21bPNgFOQByq48FdraMbyNkIEW
B0YKPsCxhjwF/YPWHGHHlE6dyzGU/qIXU+/4S/th0iQqC8IO5nZt+egSLH3zzcPIfJ/oJ1wV8rjk
5qMVN/0B5Qyuisq/T0uJ58tOInAeRJHV07Ct644xtpWBKO0An9v4a6uUdNvFrC+jO/C7QY9kbMV+
07g/W1kOey/In0gzDyh8ELMa9ReXjQFCNlWPJY+RE72VgTmFYAZh2JTY/8p8IYuJdYkAHZ2G2tvp
mbqaH8YwJbfbndPUT2NO7pDVfFc0w49uMB3rJMDb6D7HcgTtbUcfnQtGKhYFNCf0ohz83lP0PBsj
4HAtC0ZprUcdlCbe2WwhV7FAvCZW+WLiRQ5jN3qbSpeMw9Gv9rqjSzApdA05y/6hq5jTIJk/Fiaa
6kp8juL4LejEtG3ETJSNS17WPKcWMSNrvBXVaoIEFCILw1Swwr2Bj92vyDBeqNuVEjb2xuxznwgm
HsQfZ93wY9E9l+KvCSDLsWXsZKdTc4kqZMlM9/yMpkhKbiSc8i6lhZ9CZAd2wzLkE6AGtyM0aiJe
4jK/UMBDcPoRNGuLg4n0bpLgP7uWXDecongmti7WWSbC7HiFRpxlzVeLFsUeGdmro5FzT6r47Lhd
g5sgpxpyODQHTZtu0Pe2u7xwnxaIUbM5Yk2WPhaStApnV9ZhYAsAbAp0xxwBzHTFenkbv5xsNndd
R/aJi27/QHOaloeF6S8SpEeStIma9wOJGLeHrz7MSNk73SNo7TOARvZg7XOLJtBEPR54HMCXkUaG
6e/baXk1yvopWHzwfWZ/VP1knttmbMNGzvpxJLlmPUjS/ML7nabMSOlqryFOHRIwC1k6JfwF5o5A
O0eGqJGfRZBxJnWDfIuyJgNFAnHbcFt5hh7KFdQub17c969ZmjgPbjI+DGMQP9kqOgYOuBj4/QxW
MUW616lgTYiA6R5sg3nyhG13W8p5vEyc7WwvrvdDCXTDba6qPVSB84ov/5tb1Ii9Z+/Y5r330MD8
DejT75cVPWwWFBZwAneBpYqHdBkvML71S8nIENxK/2mJjeiSyMq/yiHhfCV3kwiiw4Jn/dB4HJSa
UsFzowFK/57qqGwARq0+BLXSVmcYKMwNuP4G67WIJh2S5kwiBnbTUcYvzpL+HAxBK6deKghx+t4Z
/AmKm2hDsyl/VMtIiZEpBcbN/4Zki5DERpif7XgB+JtiHqpydWxSMLy53zJw148VB65zUtF5kcGX
eh12RHb8LnT9pZw6a8NwLT5yKv1h1/w29TiMW78sGRnhNDv0mVeFOIEFo1nr0Ywb81B5pd5xAgRA
0xgY1sIiyUlCCCT86Bg2XdUE24BW0zZKa5NRMFOikSf65MTVR+0NPyTMQSzlFnFkrn8VKblEqElO
ePaBJYpiWyS1ONhWMYXCYYdmhuSDAsANMyRNfKz45yB9/IJ8pxj+nOkrelaDdUAX8515NBb3rMXh
5cmD8ItsO7styCPVoT+s+gwzAxaSAtQQLAo+HrqXqYMBfdTyKbbKgyuoRMs2R7zQ4RdkdRskh58Z
ZsmO0aIdxgHwwGYmPSMNnofOMbGOgAeOte+GCFO3wDLuKohnh3nOz2h14nA0VvNPNTCWZB6O/9/e
BDGbbpTM3l6k9ls08skliCMKWzfoDPKTycq59VOGojR0c6cvTsvI1R5haiIFS1mcoekI7lSm4P0b
yXmNeWM7Z56Z6Tb53Aztpjc5itRMbrYmutQQoC39Am8EaQkd8uRUMaFBZkes8YI8Kljc5hIk2SX3
+lM1dl87r6wO4zoblOYETizKfs3pDGtjEt81tJfj4C9nWcxU6G0c73o1H9q4La5dLlEpaultvDSJ
T4aRGy9Re/Bz2Mmpx8RQoh1xPa/bVj89kJSxbuS17rW7Q6IiN5WB/tN17GNT7ys+pQej4qgqOjZv
1DNbmXRHY/CIAzRgUiQTOCAma71SQGbchis0AY9CGzTbmEaPvsJCa9ZSXmPGPIraH05ZTkFlUBbF
NiNxA53Slt74amFPUPiXFJ+xJ0O7y4OzT8MYXLT4ZKJK29RQBIuJVFq/5wSX2W10sFordL/aurTC
kbPKVTJfNyA/UmXjAJOBuY865xdcICvMfCSDVnos0zJmApKu24ZCSR1Mqz/ufiz6g6QsfXDUyHzU
Ule7g9FWuHiSkqG5jm53N5IavBf1fJFjXdy3i0X9uVgenQN4kj1achKkV/QO4HIOJSph8yJhMxrb
V2/mVvGN4rUxh//N3pk1OYqlW/avtPU7acwHzPq2WUtC8+Czh8cLFh7uwWGex1/fCzKrPDO7ysr6
/b4QCCGJkCM45/v2XrvYSr+nXg6Ka6ol9Dl0GRurg+rd8s2hp2mOpuCji7qrVpPrTBt/BGichS1w
12If6M3ecEudGa5CCA1DOVoPzF3JHG9WwsQY7gbIrmbV/ArHNVkw+KUjLc0J6xHjXW+pDDr92iGK
ujyjWmi8zJzuFDurPYNZ2FrH9wjfvcnWbm2mV9gH466DvrmqdDFsmmiOEzAc/xh3L9HarlX9RlxI
BLpKrbdiQEEiO3xFLVwC3aTsPg50coqOnomTdg8BUsHH1NVPccX3VmqRP1tR1gVGrlrpXkO+vrUa
4KotpopoJPfUD+6zNUXvWisxh1Szlxo/x9di2db99Yllm5KoRAAZxrCCW00OTEEzevbZhAEGlWih
JSyry8ZlUQrAOnVNXFVbZRVEHf/glzh/FjONMmnYoJbHXxvFbKUpuXfhTppXlz0xxxMq0tBkT4Vg
/t1ztVj5cTVDpnm3NJtOUPyiXazmsAGWT5bL4SyrapqBg1MlN5DZYf7PRbkAD74ei5FxaGhHPxc3
UMl/7zhZ6gMe53JrWrm1w521W5772kGd7T+NXjjrxZi0HK0WTBiVltVlsXiIRNuduzKMGNbjm0n1
gcX8tff8/JM0HveLF4u26iNQ/HS7mJhcIhdBMFMKnS1NyyaABPm2DsxHM41SrqCE3UCgJPKbCmtD
EZ7wdShq4b7zabNC9/9hT9bH8vJ4/iMVplPttOypNg2qJwODY8VF8rCo7P7bwvM0Fp//9T9/fKRc
CsO6qcKfzZ/NOJqqosH+9w6e/5P8eP+R/vh/X/IP+47522yxUXEh66hPHYE29Q/7juP8ZiKexnzg
zArPRT/9D9y29ZuqCguctmqYNupG9Lx/2HcM9Tcdsw22G9u2uQa52v+Xfedv8lOTt3GM+TBwmesq
lpW/yk8jrdDN2jCVfZM27pZOK/WFyT0pAI33yDy1lJBIgmzonNfMoAfm2IyyQRX96Tv7V+6Qf3UY
s4YT/poB7OTvvgJqHxQj5rFiWeRzBrjunBq/fRe1+uHSfgpK7oBhXSgew0SMxowSNpIe4X9QSf9d
KDx/G65GLc7UDcSaiNr/+m3Qj4xqtzP8PR0d2o0JtuRRU/TDrGzrxKHv82+x7d/ZofstGSuSrXKG
VxpjpCnLlF1tdN21D+lB/odvxzT/KrW3ODBhkF9hzYYDDbnw/P39yT0zxLVVagIUFYOibJWqbb4z
o/Km5dI5p4JeAtKcYQODUzlWE/0tMVIWGPCPAGyrYUN1HX1UDGH2zm+DY1fk7lkbkupMgkE8+A71
daKiLTe963PdPI//XCSFqKAE9PGmGJ3Ry/qcdDRXDrepDMdjqIyvwG2K0+BXM/5IyS8BTN2Vnauf
SumACb63gofSCgCaDcwKbCi6FIuUQ6Blv1wfTLppcCfFquzV9KFFmVx8LSGRVAVs0HGfvqhp/dEN
VIAmKlD8t7OLGk2PDmlSW2X86QfAm+so3w4N0M2j3/Wgo0RCahjzqSA+aI4HihqAqZ0a21IpryL6
oLB7Z0Y9uhgkVzvGx2Tqlcl4yvT+yae6u3Xa1vZq96QqNAx1PTvTdof97GJHQELt2E5/htATHWBL
MoLhphCPjrnVySv3kwO8mH0ScVhx+mss1fSgFOB5oGd8NvMfJJPDpQ9fU8seUWC26QYXeA3FK9jE
cDypKpgEgqC7CRtnR9HP35Vj+JmlJKJROvTQz/3CY3KXu8FdCSA3Mn0dhEt5Hz2iE3jvRcpwu8uq
NWy/TcW45hbXI138sGcvAGWBNa4tA7S1qLpzkJo7dIskNbQUlBVot0aFP93HwweCdEWmwKNGiYCp
TXToWhnBDqqYActxY6X9s6OTnaqAn/aUIaDOPZTv6Ha2vrjTAFsGAlgXYy1GrdJ/dQcA+wW2D3BJ
6n0zNFcRJ5+aCeO+SY1oVaWTWNcG03q178j/EwROP4Ya+FY3G8NbpL4HXWGsGZULh962TNEGqoO6
M+L+c8jRdhaMK+ra1XZZiqU6KpIEEBsWZz8bLlTgEDYFrXFnMqLYJJXkrBjlbqgQHANr/DkGGqzo
SMOWP/a/YAWb61gjdzVpQftrqJohg1Ag0ZKAIW0IKIRUbOuS+dXZAka7CcsaTq+mV3s3MY55axD7
aZstWisWSBUotS+ratS3RNz+Y5E20tqUEazKZRsAr/cxTCZvGUOQSn6DLG1tKwpwvw8r6BbTMFse
L4umzZ6pzCV/2mXZHi9jkHnx9dpl29fDZa2yhmkXKdYetF12zPQOlAKo21cK7ra3bGtnds2yZuoT
jfExedVlxgyPilXGCMfM69PXjtqchUYD3Z4LWhm5byzoNyJyWFY5ZVwaQS3N+0zRsvXywt83/r5c
9goZG62m3kBANb+eLPY/3ml5ONmtY/TYBDngPx3JqM7qdEh5TQ3ow2So/PsRfh2bEyjMdn7/nGXr
uBz88vZiObBltVwOl0sICkV8bKYNB82K3M/WYJxaK5yeSqC99zGOSh2ZwA6KOcr9oDw1MnC2XURg
va/uemye3ohypxqq/iiH7ik064+0vXU+ZT3Mm+cstY8ZEuN7UU4vptH+oqB1LBKiq1wLJR6qh8ZL
mOjtjameVvwu1IPChX1Ff98h95sUGxWRAc0dzwpltOpE9BDhLseAcPNj1d2PZXOv49XYIUT9niSu
R1afsbLrytxIl/whKyjsneaYV5mN/jnLvmuqc8GsEzNnQRHP9bsnR7T4bDroG5ld7TODpApfJ6o1
tCJyw1XtEfF1uMu74qoMvjxOMjmY3Tg96QiHfaX+WQuSrwBsehUEjXVq5aRkBeV9NjVzcG8N20Ii
mAgNAFOpG1kbVYwkOowFldIJ5T5xW34zz4t7tfaQzqsUDFLElWTgVkC9PRGmOpff6aZY2mfJ7/et
bCm6oZAKFTJBmo9YILqwQ7vYVHYWAT+e+RcYk6fShftEp8KrnGAL9KTdlnTC5qQ0F/mwW4QjTsbh
GQ3irLHVq2039165wZE+aN0JOH49XhlaS5a1DduPqk8/zWl679Tq2YIPhdBelHvUd5g5udUFCCtu
WaISTA3iClBgRFHrF+M9iiPo0/KGek4nR/gycfejHtB8CUpDa0OE5HED1KNhQWgGslJUgMAP+IVV
SAY6ekqkfGjcSSGAp3ZUEs8L8ok+Wp3cQVcnrBXD/6oo5K8w745pqZ2sqvzQ4EFtgap5RUnmsPwW
UpOFlBLJgyjbYypaT/Sh8Wq3P7Iu1E+ag5wmJJp0r+QK4iej2nUQQQ0NtXmm2e96Wn7aw6CvCwrO
3jiZGdOOpMHxdtLs4ZI4KF3NfLrCwJbEmkO30pWM1ltFfQt4g6tyBuhMfmthHLTI2o+WfibMYccQ
Awg4KaKc2Ddbl+NWDRhvmnZQ7PV8q+n6qWw7klJHCbSpiZW7nNHMoRs+mYs7pA4EE6D8aRs0/Xcq
ehNAaUwmgbxPwvQnP/FDZ9n3YSxwKRXWeSKuIhYZIBoc6jKvnmzrmncPmD49Z2geUh/NgVLpPypg
GwZaEE9BWE8goPxmhAB1VVgqYOyJsChu0YQvpewQXOncoCiuxW7prOk0JYh2gjtVYt+xpofONh5o
bHwjucBZC9rqJ+lHW6ULxFq37xj5oa0I4HEP+V4JmfjS93tAi5xu7bLlljsZv/BGcG7ppyEnvJzy
Jjz8otg5SEOIvSIvzy1+mhk1DmT1oFJahFjl3FqIw8fe1QMEbxg3WuqiF9sobgPWb+5QpUTt4Xpa
QDbugG+lOeqpc+eI8g4UBUoDBaHcGL/ho8JRKl4qcmXoFnMeKsfSAZA80XUfwoAvenTufaTg+DSf
cFdBmAklJPcgGSjruA/Cp5TsSwmIM2hp5ljchMlJ3Vg5ZTTRvUZqNys3qHwatHpxqsgV/bSGTKtV
aYRn206PAo2r3YV7OYxnuxkC0NLqOcMgNUxde6qmB31CduVgeMKmUHwvSGugV6e90IuF6WQaT2KC
HETbIPTlBULWE1aMT2dQf4zDGqntM0p7kDLV1WJIK6McPVRKXSIaz+QEfGR9+poXcHnVcO8C58bi
ZaeCJnXgJleRJLi7s3FIr0lpG16Ykdu4PLNs+/1pjZwyWoBIAPPiqeQms086/duyl1+klIBaLGMj
t/+rwiAGeD2nTaM7Df8ZDYNvnGbXKQOwptPenGQ6XucyVKMrqZcQz7aKbTclYcYGHlMV/Br1KdiI
0qWUVdLgQMG+htD3S+w7/G1nlAYIP8LsAd3lIS1qcUGAKC69xkgPsdmwFUjZwiJBLwpNcOOrxXDR
lKeQes01mY/EVJvJs2s/5aoKGT/uVKDARrzq6bRuitay+J5+Bc2U3QYjZzFUUJ677gd9F+hHsQtQ
LR8LqN6Df2nFaFw6/t4T/+Y5jWy9SS9QRD91t5eoYIbvSmFsEp0+sWb456gZnEOq5nd1CNkuy0wq
2XOM49RenZTMHxUylKLYt1gYw3FqgluvGwY3vcZAVtZB6k+Sy7uKlpKX5AckZwedbsKxt6qL2Ws1
IXLqvZXo6kGkdXouyD2QjlLzWlET1cAfsaCFuQ0SIKqqnue4V8j5dsoOlYnVHUbEhEFKp48UuhM9
bQTZZdFe47rPrsPcsvLjaw2wZq+N5XtIOLth+g15jH18dIfpYTHvmYNjQu8hijeNf0kECRg8oDR0
fEzKmUVjNL/i6Lpo1LwYgluvZcZ1H6vTXqMvmjfizbH4qyQVWdjMOLqrXqnkYKrkUxQ0yJ3shjTH
P8CyqvC9ZP5mmkrk4a5CwXEcN7CTypM7ykPWOP0VCFh/dfX+s3fQ3ULvY2wwvSTuCBZoH+Eu3NgN
IxdTICVTfb+5Okb47gYDnk8f/w6Ixk2aqAUmp+nDyYc7y31HwM9pAZtzXnTzQskFAolltW61SaOC
ylYjaGEblszoAPwUcwlvWYukTSPh6/GyEVko4drLqlyeZyL/x/7/ciPpH5sYXQt0nrwn9IRv254R
QstaqIMH+rcPl12q+RXL2tdrl5d9PVzWvt7KMUeuVeQkMibjg5Y34PptKY1z8OfqqDJziJa1r8W/
3eZkZsug8V+8ruTCT7ZMvPHNCV3bvMeyEHoEXf/rcVrSb1se/v5eXx8V4lv5Y09TkuELFw9jZKOK
6Pf9//R8YLYumc3zh8SODZX96/2X92vb9nvljDq84orkQRhn9TEuLS7Uy2pCDAZIi+dkUhkVwFmT
SpYw8DSSV9tKd00eEG6lYKBocHGsdaZ4hyiom3UWd0gOBLLTsk0aL0YfKrHchYOYXQec1S3xj9Im
W6OiMXYZW1EhOEzrben4ycVJ62qryJqi6vywwzx8CRUMwYq0hm1f9NAxa+MlUi1zNwGWwlbg656Z
9BZmRpvso6zSiD5EiiMIZAbt9iiI/ZEmdoOuSs4RmMRzISu5VpF2N5qc3Sh1d3Aq9RbB3yNi3QKx
P3J4K8D5MMzcvWimHJvS8ZmJ+HTuMmU6L2sOrdmtkrvcaecnMHxO58xwgGj50aEuwz92CyZtOhv2
WM2NcWLUjV1ZcCST9UaDPrtEIcynaWROUMfEThboD5wGVZXaALnFWI0WyQ/OzbzQqF3UESFdUUli
OGx2e5NcTUW56MxUjgEO2ZMe3CXc2PiOeEOm89xeJlKHuJoOZytIn0ooplyX2aMKlP5MgDV6VirW
aFHQciuiSJmmJ1QY8KIIvSouWE4Txm4+eAAz+ynJ0oD4jRrWrcu9I81TOqnWSelolpXMDKdkpkK6
EW3QIfzhl8OcVxd+q1w73AVOrp5VoobOy9qyMPpRRaOnTmudFJJVZIVbaj8KHM4z/Uad4IP5RcUI
nZfKDC0wx7VOZZrZJ9gX+6wCfj9q4ifKePMsrKo6ZkHjKfOjdj5TmF9QpzQJR//aRvD9SOdiVXeI
+DNGvdGUmuflxFrWnK4PtpGFs67V9JGBY3Nu+9beW+lkzBFKxi6OotcJf1KxCdZDbGlnMT+1PG/3
hXF2mn01x9RJFIfUbHsvUKFrWAUzyjFvTgqKhpWwCEga+JGcdYzU52UtCQjWCg3kGW5aXML0LJqw
3oetpZQbw1IyD+Pn6wRutyJaD8RAP6JWxoJs60l8NkTzhhzdNQdtu2wNlLFCf4/SkLzY6Cz+ueey
+7IQzimy2ycKnYilZrCm0aXuxhy5E4fz9y5TImWd+Tts5pN+WWhtiHtb0wrurQUTQSs6TbL/Y6GE
+HsYAfH491VFicZ51p6tWgXc7fxEO78kj1rkVX/acVld3m15fnko1FAiJzK03z/m64mvT122fT10
m9LYmC1D3q9tXx+K0Bx8c/tqRNBLVksXdXlyWRSBzRQAMeefju/rE5ddlvcslyNPOipnPr0AIm34
P/WccK6JTOdrv2Xtb4f3t4fLLn87jOUzlv26JvyZtOWlivwUs3NCoxwgiQLj9jFuxdnpoaGnQPs3
Jl2Uu5yC894ojG95YirXCNMncR+UJxmlh2vcN9bFlYBYRU3mYe5Cqhl+qpVCcgNc4NVQWe0msxJA
s4munyk+3tHGtPeM6iV5Ibcgeq2FCvoJSTit7Z+IgE3PsRGMwT4qCS3CqWnw6zQJ6VoVqoGS28I5
T2ROSMwe6jYatj3C46MZopJLm4IzmPg2s3Xe/GxUyUdIvknmNTuqG0xHDdLTeKgfOAi6wjXDQcsl
q07R7oJpJAHbz76n6ui8dvJH0Uj8doN2Q2cIE5nuftVhPZklrk3YrkcmT+hBu8qLs/hNYiBnVjT1
Z7OkkNS3xs/WrH/iiDbp6xUILSKSXxo8Do3ZvdVkTqUW7jnFXAcyrpEnvTJPQ+gKEmfib+RxPfc9
P8eZqBAGdkKRgyBTuo++pepEcACSUTAHY7ov5y74iXG/vwrsYjv5QAdKgq+swiXTUO0PaIriBz2P
LSroErc2KQk7V4UkVPT1bajYlOVNTzV4WGuY3RAKIazFUv7el/X3RrVwWoxMLCbTADP4bYosGtV1
vMMTZ285SS59z+0/N6O7rtTDLcL6G/iBazdS0OGnbB6T/YRKlikYyK/GRjDv4vuKw8IDTZjtfTRG
J2um6YQ3pbHrXaT6VBJN+wzvekIDoEsK0G1xbb5HPoKcHoL5U+OGx4by5SGHj7RqM8j8FL+srQQm
sCZiwb7BgDdXOfLmFYHiW9CZ1sNsks6qBjJ5jjJe6bWLr/q7qEiNY0LWMRYI6ZzKsP/Us2DcscDa
PSbjHjFe61E7I+zLJQHBJwpvVfuYrDorUA4MSHLSrBQin3o0yynGtwjawVaaXbmiRqbcw5G+opFq
D5BJqHK08DCtttD3AI9+mWR13VQzRz/NGUWlzaDI1+/A4rWo0TvMGcCSvTbp35n1IZ+xEdw4ln4o
U+cQawAKlsbTfzd9/0PT19BMDYbMv+/6PtI8kf9j/aPKkzD7S/P3j5f+0f0Vzm8Wb4W3yFY1CzLf
V/PX+M2whGOb9DznzOSZnvTV/IVCpVkO81HbZJBET/YfzV/9N9UEYDSzbqB/GSD+/vf/+gvjqv7b
4z/DEunw/pV6ZZmusFSLig1vahsa6Qd/7Svieo0zsgjzfZUTfK/5nTiHZfuUYuUCvfJa9V1NTgEG
7Wrouo0EuniOxlM3ER7b0lne3Sg/Edfo+CmOqHtfKP7Gndxplyva0ciDYWNKn+vWeB2rotp3qvsz
mtElyhRHG5tszLVhQukNwxrFuz0wBmPunkSPbowPucqM59FP0IcMBsq9qSX53oa4McbGrlEDsOcM
YpjdUso1K5LgamhknjrnG1tZFlEsTPBHD+5WZIF1YjCJJJX6iK7hbuNAQV2jH4Rbkh1yP4T/SrBZ
pfb42qrA3WVF6MUjt2i/IXkk6O1rbYJxqYvkUWgM9uHE2Igxp32odPmmDLXipJL7YpQ9NYmQYD9q
zs+upFaYJVF1VqxdOzjhqRh0ez26ff2mGBhqakZRQUSChpKE5tVvsG/5nC9Hu88+qphGL1diAFAw
KHY1kE0gCAMcbCRnnhnW37DNMFVQ5EuTZPsI5Skd2JJhGbUGnbPq1BKcckzQwFV1GK9xPUFfCQ4i
1Kwnt8RGn4flgRq3iXhNpucATmWL0vKomVTtMKZi8v4xdcAYkP66FvdxBV8ganTwbFG2h80jVzZD
7Av8kKCDJe/a6QNle4siWm3ewPAzgXCRIccS7rofCPVktcQE2dQqZNyE16hzB091i2dCMmmttZAP
J9Sz56SYI3Gkl7SdD6qiYkrl9yvHkD0BLoAOp1x7zYqpPKuVeMHbRwvYIiZn9FXx0MdABUh2XPsl
HD6suT3aThw7Y09Int0wmgx968VH8YUm3DigWn8wyVLclkgvnbKQHuP9O5UsppNhl+F60EM4VtIm
1zpmDj001n0ljPiBL3SjuDZhz3X/VFD2XteuymQgkfiguog4yaKnFB1TUVBiUFxB9aHx313pqP7v
oBdADjLeCpz5P0bCh0ls6LJ7ZSZRmWrdrTF42a8ytPY9cK59Vqjk0IrkJuyEouFAk8Si/onddLyk
Uih3dfdkB2pxkkP64GS6F7bNI8nv03GspOfIAM49xBO39g369b21L9H83vsFqls9DQCuB3vKU9U5
HOhwGQ0af5w5hwhalkciMSNBNDNMIdr61CjTfZl38X5y4/I0fURKPh0BVdScQOmjTV9XT8LxPg98
+l0OMdBg6Pi7ZuD9gjbbyhJJPh3XEHEhCa0lBjbQtcNGKbJ+r2jYEnUfqeF3MbpPZViVN/K+06i0
dvyhZI+qdoycM8qmfk6PUzDh1u4xruJneFMEiLnueUwyGK+owRyjvQ36kNyyHUZNYZ9ye4hOiPHI
OA9U1SMf4dgyvfNcBbyKK+mLWHl+9HEH7uIukl496NWtn4Y1g/yta2TyqdJfSCFYpw7ey0zVwmsQ
CHBUrr4eNEXcEQb4xCVI3PV9+0vWBj6ReRBC0hGdnHS0SYLHyUAX23NbcqAkigLiSCqyg+I8w/1T
XocgFGhLEWYnjoL1ISQMtsVDT5xT+5AWJYCy0AYA0o/Zuqed7SkR8w9UmSHfj/5dEyaJc2UMZkO2
H7UdU5gM9J1CxtE+MohcQOv3KVpGk0MfaxsENNLrIye924wQMU59pTwTdK5vQyMGEF7kISnW1P3z
MSfdLFDuJskQcxpk50nD+QWk6KUyGCkWGmkqGM3MXf46wlC4js7segJnz3EPN77atcS18FBmn5gE
2+eKKEc8UvTQXWuvEiLtIbFdaeRlDgxoGwLaDpUGp0Lx6aGgwBw2XUdXhVQviq8z1Gv8JG0K6n4p
SL+ivbxt6vI1sgh1CHEOb1T2cbPsWxWTjUd4ZI5PZHjOBAmw49AQv275Z6nVOkLs7OeE4LzNgZcq
Wf8z1YKUinRzaKuIBNdRAodLEs/QqPamibbT0E+tWgMfTgg/z9caRv3BuNURGnt4al+Kke5kbqC5
D6cYhbWhl1sOfQ+J/lA6sTibpjLcgazAgD6BObfVYytybg8TFw4oBqTTBn3KZX4wcWenIzLPVzMM
nsca0wtjdwPCe42Uu3/HIjuswS4STWDXKVLX8g01/TvJjv49Kd32YHYP9dhSarHuHdUM76DNwqtq
EJqYNs3WEc/mujbDe6aDXOJGfppVagSbljStLDYvGNUgFOHS32pxUFAX0tBtoDFONAAEACZrb0rS
ZqOqFwct7q0REfO/IlP3Tha9T5NFzDLxdavJ9PCLE7io0vER6MURNGTXFFn6Gi/WRIopWsfU1gkI
z5gqQYi2EEiPDdlZpecLzGIAcXGqG9Wr0dhyrzehttIyKhZRn5Fr2qyHxo0O0xRbqwZB5Ea3Bs4S
TjA4GFxgRe0e8uIOyh+2eMTS6VB6ZMJO5NaYHyMew8sU0RcnRZqLT/NrTB3tKav3ap5+00RfPOA9
eiWz4ycmHaxNDedMOoa0K6z6RuUsUQw8YTvXV5Sj1lZvjh2X+zIhUNktyBz0rShai1rYO1dM6aOm
N4TdKzUh17Orhirinc9/wKiw3KIF9SKk5N9m1OCAYQR1XOxBXSUyMSPnlkzM5hUX86MTDvd1pslv
nU7+hFXq+Axb6wkc/DOXpRXTiuZVaMEHM416bccxOWkhoccuI5h10OTqPia1aBPDv3s0UffNeeDN
plS55qkl2aSQ+fxvgz1+18emuWphZm7c6GwHuvmjA/+46UXvnxobMmQJm0jKXl0hehU/QC598/HC
SnXCqIYw4ilrSYTOseOdZTWZT52oXrHl83uh7bLFNR08oMLrKYrIdE8xEuVGyLQXMlF8bK3hwUy7
7mJ0VbbRJ6XY28Eer4j8RL7Vr7AeRY8xQMMddjFUAshtblHP92GZuQ0VR5d7o5SHIu7NX3kQcWlM
znTsPyWVQCEF1gkSEFeo7LZTWQQ7YEcj1gp0VtWowUVC3QKhpcFZ+RCn9MBKWRzd0a2eXJofFAaM
7udA7CuSrofQWYRran0oRt9L8vyRrwr7Xx0Wh7Yx2q3tT+nZwLR4ckpybgNB5GrptPxRLEB3Gkr2
IZRPyPbncVaXTls98QlokmQtuGn5zL13a1do2EQZtptWtR7aor7T+4OfV853xzfJDtUm93ESRHnI
2XwTMlzlWk2KUzLBtQn9T52b/9pscJEWmTERVcwXFWNNp/UYEBQgUsHPzvhFoDKipca092mm3jnA
bKb61aQP9mG07puvF+E3FXf4mpk2N7jIRKsGJsCQ8LaC/GVwonoD1p1oeoVo6Tolw3mwJvnm3yEc
ufiiHz4DcgOlKae3sTYe0US9126WP2SwvUazvXA94griEHyeEGVp90540zgtV0OLnM/uv1k9lBus
ZsE6X5NFQmOy+vQb/o6iDu2b05lUBVPFU5Vfht9KSiMZlko1ohhpDz0B9HbtaSLG06eAFUj0nrbB
5Id3trlJg1B5cVrzyDgOupJTqLfcV1CI9fEHgpgYEJw27vFHv5YA4cpCGdfuOLlvcVdd/JLDjwRc
mblRPITmC8kqSOtU/VefEszNuKfZiDngwQhBAjNN+CAZl/6s3p4IwtVXaoEFQdfDlyUHjqkH2ra8
SzfW/JrlhZjKWwChKc1YzBi4dvzHgi7IZspj2DS7PEqADaoS+kcu1mY3fBBz1XqRjoI2KSls9I7/
YqsKRJmC7Jcl8W5ZcH0+SLW4V6DNEGI64esNiQLnjNMj+5prXbdjAHYZ9BZccQGdiOpJT04Fi94N
hyNgijctRzJghqTjQaJGn+mapLtVHjLT/hgHtrumq52up2CC8jYG5NmJhqDypdnl91G2iQssMGUR
vWqgurdtU16VWoQ7DZfhWsYYs0KdPl5ft6dAtPXakmbNjHOG3KhYsnUnGY89Y0vPSPt52Gy/QzMl
trWNxNpNJgA5fvNE/AAsPydkTjcF0Ljx0Kej6DaECN+XFulaCFOdA8OTqRQP9H49Id8X0GbzIbHv
MX+IbqkF36wJe1gnGpzJIQlo0lGCHboj1jh1Fze2ewgKU9IYhzuXxdF+spzo5giVAG8ZeUEaUZZ0
hHvppuQFz1q5GmIzfCCiE1eOve5alwGyjKMHLRW7wio/Z0TioxJheuwjJfaAftIUR4Cwwdv3pvTI
Uq0pU7dx4HzL9BABU4MN1bXIqOEnictKHqNMrpreaB6nCK+qEjhvEXKSseokHC0CzBLxRuLRrino
J/TyXVpQ+eLUfFWqC56tVdm4TERLQmL1iJtW50+3thnfGiKOJ1iDap9gmyoV8J822b7zlU2qwAPU
7sDE5BRnEWaraxLSSgbcM3M4TUsddz2z4kp2AIAGDLqtou/qEXuMzz1rlU4Ww13mgKsK9tW+LQt8
dcB76cHfTHsQR6h8uPLMo9GWPzr80mSfWQ9KTXK4qxaqByIohn77Evd4JUFH8du9y9r41TcKgsaa
9KgN6pXYhnbDwH55o3waNMTm8b70YRvUBTeOguq/rxI+LaZXPUh17Cf8jmXlMC3sGn8NJBSx6Xz6
tXHaMwuifICi7uS7rn7wK9z5aTruxtTYo8Swj1UPYjqOlVuHBq6xMvNAr7z0xBx9FOj8n+pOAH9M
9G4Tuk69IcrwkQvPfdgajHFSBpGpr4cb6sn14Bk99dw+vYUoOE4BrvfxVgyRdsDJqxxbXG2nygqI
6oYh1DLprVyB/rVtFSaB1dUZRmeL5GnYECi52BvNY6poLbMe54mZlXU0jdI6kudqHV3y4XcW71dg
K1mbgZWsVU3BUzhf09y2fzSn9A3v3k1vQyJp+37c5ArjKMYyT1qZg61xRY9kq2iQ+QRYjXtwr0GA
nlJaO1W3nvvBNzZupzxkPm6r9kFztNiLmx6NOpossuqu6oSoJJgK0rvV+kW1ictWbHkJRPKROqRd
kc5rkrGwo7llMmSnw9snCCGFiSk1hv9vzqHkquo/o2eTm1YbP/vsrS6H9FHXP+3JfUlRKm11tKZ9
By0gbhGsGOTc7hJ5S0c6Xbot+s2g5IeWqFZfDtopEs07Fro9jLJNOelihyLnLgq076T81FSaD4T4
vDXUAI85Sh1rnMSqadtoT/gUBXhaG0QFbQzth0tFApdfs8ODaHlBzNymGsthHeif0Mncy7UdXfe7
TqXMqddli1++pzIWOMHJrrGtu/XYIVdptrk1qis5AmENGtRNsdHfmkHKdahG+tbyHfA4aXTWGeqv
4XIGMHYJ/Onq4pibEGv5Y4wkFY+W9tEPcNwSSJ/bisoI56V98pVArMLI6bz/y955LLfOrFn2VTp6
jj9gE8CgJyRI0EiUo3QkTRBH5sDbRMI9fS/o3rp/942oqKh5TRjSMTKEy9zf3mvXltHejfyrzKmf
9abPdiQvN3RfLIGkaXI7QnjawnB0d5odJ3euJAiBRTdH1DZVEFHiCqO4trZaymwYlsim5bQ+dMW0
a5biPq9oeZvqbyzuxLuSGCAqmCOtmO6a58TtwxHGRpl0L75md5siKe6lTzRApu9mAs1VdwDylWvL
Q+k+J1hd7BopZDEvXNd7qCenciq/m57TwbRaWiBarO/dSIEaRM8SP+FkzsGCnr+xm+q3TvKvbcVT
S28BoCBwZxGDJdPWJyBi6jfdt4fB4innW/Ji8iyhgEwDKOXstB4YkOvwXKhZs1DhREHlJrW/vCz5
QjckpPo0xaUCdG1xgDrCI/kbEPBv2R/tjiNn0IBiuyp0IuchWTvmuqH4XSfG7TBhD6imcsM4JMgT
7ej2EfSp6svrWqBAxESL3jlFlcRMmVQ7m5UypniGz0OvH+0+am7YVJ31TLtv6ghPsbyLu+yaDs2T
lzRYnsj6ZKxvWBw9co30cfMAbupbmCUsOEP8iofpUuMhs5Eouqx5RGA6pab2kUaW2NiFvW/y7KR7
dEjb3OZXZEak70j6lntuatrGsq17JiuS1Ad33MFOWLUyxu4+l9H+zhb5XNpit8QTWdPxBZAnoKrp
M43yNjC6+VZLrQ9tap+WsYT/mH4NuvHoLmOg+zDJ8+ptKAxKyWv0IyenyFcVv+kz0Df+OH0ZDFsj
cp+Dx3Fgo3KxTWRTtglHHysM1mfj2RLOcW7yY4w3y8cuiUvurW6d68guYKxpVuFmXtT0ugw23r21
Y1QLS9rFEmoK+WUPyabWLA4okMS8Ybyk6RagPx9SMIkIuK1kOvuVkUAOO4vkIy0woQ4EfUMBSYt5
jSSt13wgA98n4Lq/agw1WtfdWt3Ig1XPGVQDXwWCN99iD/7oTfscOfOxHh1klal6mRzMv70Bli5n
Xdbr6J518T3bx0qLOMOLdXfjldRqhpPhfQE4fLMHIgjQDtZUt7cTTXXXLs1Zs+4Lmh619qXid6e/
497nnAIeUrZQVfGN0nHKgc0JmDjR3o6xF/QWOq650hJlau2IRcMDtvFngnCSm06xtk4c7YkmOSxD
mf2SW8957p18B/2DaeRmQYNmqm8ghk5/GhtuWZNTa6/Z86b0lreE1CvfylrAE1E9nqO24Pqj2sa6
9I47c3n6R+WpndmDTseJS2di/T2jg4mq2dGDaoGT8bSDUI8tHgscrJsEjWNLY928s8f1iKhH6U/k
9b0hOvZ+chvlMmFXXuwLhrw7gJJ3JQxMLjad9yRt4Cdx6zUcg0bWagy7QcennAzddommD6xk71VL
1DdNzqSxyy27cAgt5bj1ZgxciKfngtFEcrCbdggHPaILM4oDUJJpqHXIUnbDVacpE4oQc+zF54nn
SfaYHS52nPAKqSqq5xuNy8osIFulZYsmS1JFuo19tMH8bqZSsfAs5Uarst8iicfjpLcgkPx0q3Hq
byCi6lvPpfnWTB3Gp1gHJ+IVprZyOUsEfpewqscaSKUbNTjPMd2y7XgRjvG7Kj7baLCewZ8dq06u
liw9O8vZgBnpOuMxq+OKCiK94Hbd7Q3cTpRmmqwxmFdqls10lJVWNWS4u830cclw5gPZ7Y9xi/gJ
hZKdeqxBHEsAuTrNgVm6ujh3i/rUG8If41J7POVmlo0JuX8w/cE4DNcZVOFG0x6Xxmp5G5AkdNdP
dkkGFa7y18HOuMkL4LVpk08hz0X7YE5KC+w+lwH5OgjvUfUyo8J1cXxt/MLB3pv+yvsO9Wm07wZu
Wr5BXjwV/r3e2lcjYcZrekl6Kzq4FWlcWNt+cB4bmXXHOYGqp/Lho0viay8gVNsy5r4To6vW5loG
Kp88PJPcDXw3cIMCrz+byWM/07rpoQCRU+IJ0SDU77uFq5PqpWojbZ21CHGxexssn0N7xGaOW86U
SL/p/GXYxb0Jf6JijeJ5f6qMypCKe5WgC3M3tOKQtLC50uxXN2vNvQ032YBRXYDqZGYMfQZf9y4Z
6m3q6y8scLut27j5yUQTYQVSfMKbMje1+RznbnvMfTZhJAKtOz1e3qVDakUrrPoyJN2+LNrnMoJ1
bTlRsXXmgk3e2ARaGf1uFAmO0TCB1VnwMpu5COnOMjf5wH67HV5Q+1Uwqm9Q6fg+y6+xHwKJG2Gz
aOLNFtXdEsc7UdM0gAt0kw3La4VzfSP86mly+aH0B8+tufOg6gMrZD38brojTZNIGL4x6rvGQVCI
c64B6HZ7dhWrKbpsYDbYClpOF5Oy6Gad3FW6z2xMhsYkDwa18kEOItHugbPMcDG6pwhJJyVMvXEz
NnA6zejlGD1okfskreiOZQHS/+LvkDHJaWRW4HKN+9Ic2WtmDMNyBAXmEI9zBy6FOrR0A8Ptd8I/
Bjrxp5y/sP7dunpkBkbD2I80waMJEoeeCSiGIfbeC2bw927sOWOLNyzuIWGLGzAVW/RfWI3NjBjm
4iCxhnsI4jhZltWecNuXv8TE5DDJBWsuvf1eKB33k5JdCnIXhjJdPZjT+Ivp4g6keNDRTaL5ihp3
2jwcGyN80QWQW34JMCsl515q/bYiuTPz8gvCxxT7D/UssIaYzdb1Ryxlgulr1O/KQTx0TtAvMt/6
MYEfEVNaLt+lm++6Wr6wyrPJzHgXNbm3msiCGNYO4EOjuA6qf6Xp9rR+LRIut1Vtn1mxhr312tJN
y8SCzdZ0ot2WtdUYRmkFVv6udatX35zvR108+koGfRQChn01TfeGI0m1X2DOVehkRB8cl3UKdx+L
onojNLlFkpdVRCSdXcFNquvX/Ym+dJje2eo0863VcKuEaPKE5+RKZfzrhNDRW9Ab3OGmBD9ijfVz
YV951wKu0mOqdzvFPKSb/DtnVHfr8YIadMzK7I5vedGJidTiIerlO+6/PlwyfKtCsdeeRgBmIHu1
6BCN44GYP4j1gmxiBxRoY6OtN1ZHscLcPohC/QKvztsteQKYj6bwNlqPDUQs9wIUewdFgHH2W+ZY
FHqDlZH+A0mdS4uFG+/tXiQFCUnWlGPrvKSKwoOVB0Oktu2UBbFWu074YXjnHrIMpUpzfYY1SQfd
oMheJm36YqoI1gDbbUNziaXyR92jkKSB6Tv13dkumBtIjZRZDnSvGey71sTdqJKvulgRG21D+Ct9
QXvG/m50OPBNKqgFXAxxiex3hC3cToMZYEff+UN20P2YMBC+GHbJRBpGbo+2uo/FtOs5RzRjvk1t
I0zJL6ksuZoZC2/N2i/9HOayOUSRhjeRtINg6tJUp6iZmCoBGfGiFQ+uniJE4F5jT+sDE7Vr5ja+
fmPW6Q6L29N64vda9rsuUD14ptXDBZA3xvQ26Cz3tciTc6f5ZCAcgsveM4P21zGvg8yZzuywuV21
+i9j9Ig/zH+w6RLfLeXDzCW/MUh2bOph1LajUZ1Zety02KqB24SlBJNiR1cT9aFh/VKX5mVK00uV
Nb8ZX7/JyTsA42Y2bpahO35WwNIrxp62tgQdCxcKEE5er32Qpf9Spf08m96zTNDdESO+ql5c51zg
EjOPom9fmGO+Qxl0VPSuO9GDvcg/eZs8V1W+z538gZnzcSyXbU4uz8Nf4Vd0GQ5QwtqrSFTAkGqf
+sWHqTMHFtZTFae71FGfyDCHpQeYlf/uNCAbhXwrueq1qrkhQfxqNuPb2GvuNratYMjdQ16W98va
cFEz+46J27U5DyBspF7pnxI3A/gtj56In03LuK85JvALQILj1yYQkkjYI+WzziRN8PxsjfI+m67M
l76j2aNmybzIIn8vgEjHbnYokvgmXaaLJ/CcaNXtYtnnzmq+0yHfdvlwdjT1anFRCUAeAqo8KOdN
n+sPhUzfqtKkVR3ae8YGV3Ez4QL75WjOjZOmgY7Y2LjtJkmbSwL61RoYpuj9eAeDhshJd+oX66KV
BvIzz0svPskov1HGeEVceup4pmwWJiI1dX0xyOW+5tTm7ukY+mb2uDxL817R8RQ9gmmin2gbE1jd
CtWfaR5k99V1u+KkL+6dM4OkHxzML4SmE+qiqTkwy/sovscrvk8a+o1T9CvuMxpSCVVO26hCtKpw
6gNawz3R7OuuI1d2BzHv4PfVFRLBbgCz6dYOpv+63fV6c0cR1k65T1Y2HmldwZyAwh+br86M1byc
kIDc+ckVqxozEh1yurtlsCmrN+99rf2wpuQQUxSUlMsNfm2YQAsF6fK9VOljXV7p7Mbb6bq/Zu89
8ufj5EyftdYwSTHMSy/zx2jrLdPzaLS/R7UfOnkzSvma2PObq4wd8P6XxOOSq2zwqLL/nM301kYF
ZywSNnrNFJNYNDpVfZx6k6RofMhd2mrinskGvpgUo8RIp1paMozO69sswduXs0bijrED78zGrIEr
OgnwpRq5BWVU0NGwtVb2k0GLH3lF45np1q1fwTiL3RN7nENqFy8kYztmvjFffTnryA94gw+V0XH6
ITw59j1r3u+Zv4/AFfj+vMdhSrvHtS66MLYepiX9JcfuSRA5XQHOTAeQy5MtzYLs65q9RlgBedHf
CcP+s37ffBYPuuWfkza5TYjxwyPCqrN+w9I2ntzSSYM08W+mWD36SXVi23GIkvTZLM19P9Qv7rYz
llvHSGKKIkBjyWQIC8c7awnz5/UfTWX7S4GS5Iz/NmWCa7YU19psHlSyd5OtNQZFXT15WEpstQR5
6X+AwYOBYDmP+kLTk+8HCxu4TVRnKMOrO54ckbWoMHMknGoZStDswkYU0YgxMJVvsOmbCMwy125H
+EwAF3gcECzq3AGgq0AmtI8R5tVZAzocW8c46cOMsmH7dVCI2PN1WEgapfPB89Sdnb7Fq5Q51t/Z
6H2gtmLEZAaarL2s7kfrPzOiOcRR8R3Z3m1EvmKFsh09Xf6m5OsxKrPdqJKjV6HgKGvLN8CSKwuS
y9wimzIPkfC2anbfK6ZpgcOEvCjqk5GPvJU5zFBy0cbWpQEpcBmrUoZTYl3ANsAEqgKHgQIwlebb
esuM5fQqyrbaMv0RW03eCY/qcz/TW0p7D77J7RHXxK0zQ3xiPXGqtH90Yv6P/fO/sH/yNDEA7vzn
9s/L9/i/Tt+d/J7/X+7PP//bf1g/rb98HaWY0klO7bWe8F/eT9f5y2EgBgDzP4hA/3R+2sZfFiQg
1zMdSqJdC3vnv5yf3l8YqHFM8Tc6llJD/Hecn2tDLs7Ov9s5cX7i+3Qdz1jdp65teP/m/DRxH5WW
crqDnKZttxbdYHLg/u9PFHt0FB3JOIVx19FW0pbJVesgYWjcHE8S84fKo/Ya+/2jiltKFXsg45WE
0JKOyJZ0psjN5El/mxUIanJq0OKUeLcJRZ+jVL909eTsmftZjHUEEC+aY1pfNKH1mo1ld/YlBkC8
2hEvKg2Mfij3xMvKwDJn5j2pNT+1vyMj++i8OnuQNnYJW7qXqsRsD+r8BbA2yGuN+stCDitTFVxw
kWnaPhk1O1RFc+9VWBy8obh6zXI7O4MMuymWx7jgUtb1F7yiqBM5QkoyzX9IeQXMnlWr4g1dUTG9
jfaptxGHWhXJMJ7KuyH1o6uq7E+Inu+t5der62W4bzOwOW1f0ykwsFQ3gM6DWXRzPFO6mWbb246b
WW1a2W3WgZOVeifB2uG4yqe63M8M6Y8gCK/ZYrj71qYcy7EQWmCNBn5M7KmLx+dZdYxcxtCLxooW
U75yI9iNkzytAqxJQBVr/TRo8WvcLCV+U/9KHMLcJO61bonLlGN6U2L8AM6GjASAVDTs7hWzXCyt
4Obqpd9lQ3R1VhuUNrbNjmEHYxuTzzqMS8ma1vQZykMhl0E3oLgVcUXLiDTf7ZRIvW4B+5izAyNK
PmhBWsq+V1uPtrcaoGrvToTAGr54EeXnwhJvPSzOELZNPfb1Y62nvG94bdmQD/1uAIxmk8bYiPV/
jIIiriyindPLjGbjZ/xZSRFV0Dvyvu/nA81m1qbz4XvK1Wk8UC2+dC+6Bn4Cj8jc83NagBaDyQd3
rJaXCoIyCf1i52Uuuu/sdk896tlI8RxQG3Hj0XI8jrDs7dmEY+uwkbCMATYn7aFmzvZicquQHYwJ
QPTZdKdHv+vEOovAIpefaMsrNtZg9Dtco7y1nHTIZTcM/9MdwCn4P16gaBVPFspvONU6uwg5hyd8
IWAxyRj3i3fqy6xnNNYeccNus8n3QtLpC2aWLbtM5Hp0hsCspYfxgJqU0dLu5jR/rZa72vbcc9GC
kHT74mI5eBsdCT94on4STgEyyZhyzg/jhxCvTWYMT0r75RhLth5UwjRK46AKLcw6TJhTz5uUL8mr
kpl2YjS5IKnE4mhbdQbBpg4TPAgvrZvvgTsKZlFjdZhqDoFo12Jno3sCvE8PA3lyVsre3oiy7gGJ
cVt2xhCKsn+gCdIMqUMckJgpS3RL5ixFwcQuESsvWGvCqGOPb6FDpHke1lQk4numq6bh5Cl3RMwn
lnvGcujKBhG12yRDghBmTT5Q6S7d9UrQUcViHbFKeNgne5y9FjcSYL4g05eYwmmDfcr9XGpq23gV
Yh6JKHfufDjcQ0Gv11zjZSLArkv1LerIDyiV5WRx1iZnc3T2uSb8MEJ1XKbxStsDLncs9JuI7tSt
nwLyn4Ca47WoQhLMD5M78uCvWNsPZfGRAjPFbpZ9oWRlDGHbay4jVupO0W+ZwHswLLFfcRRU4Er8
b101sdu1gE0Y6sAq0KvTfTRynD1/OUACOy0u5FyHLdvN3MN+blwCWp47UJzK8L2wGrSjjj1ZUXsv
mhg5RT1jecir3Thq37meP5OF8gJDG45WObCVl5J6MjeMkeC9ujo0UeWcTZ12qCRlclNWG6SGQ583
7DWlUW+Q9/Cga7uUtOM4pBbCrQaIvWdt5jRcQJ2Z3zHtSEGmRlynE3FdKML7PJ3OBWxXhhb8I3pV
4M9VFW4waL/Um/ohecgABQIiFa6kXXbA4Vi9E4KQZKiURS1Hy1aAIKqnqmU/WvMNEP4OT/1Oo1Nw
TUOlNvVZ0E9uc8MneMAweByjLLDrJtorSsshqY5Qymu51m7F3xl2NKXWm2r6FSfDbYy4T9pTp9vD
qHfSm0GEajQhjCJVGznZYT/YBIFi+Gu2xri7quNLvk4JRcViXqTen9TVyMDV5hAulXiTjS5uWuyp
+6KMsZtbkY4C0IaWXcodHs0cbn5h3ETpkmyVRadXafbtPRbUrawKymm65iF37ebOHbQUIkYcJrJc
55iyJ5ThPtA9MxxH/vLGi0EtG13+QEuAu6I2wLlrbWhDin4AuH/xraw9O26a76vU+5o06xRrZnRL
H84Utsr8s6y1d1HJL1GZ+JQxocjbVlbdacm5NfVcnpVJ1IrtsbXD83aW9fSm02W9xzm2ngaHMiEE
PhGILYcq39rrc0uBVvczeYHPjZM+4t8BMtqxn2GDw3Vfi0sigLGAQ9JxFnzwtB+22frlpnKA449J
sSs3Q85w1qN3iDR2iz5PWo/9a/roL31+itWtgswUsjTjF06TZ9nC0C77Um1jHc/1z8VI2A67FBvE
box2E3m6wIEA3+T2csBhBV1sWrZiMt4Kk5SIKPyLG00z84wXUyJsjD7+GCC02xolEECrrnEWo22n
00VV+nIwRPTpUVaOJ8pDh8CghXDOENKw3YPP+7kp3UxHQkgfe80jUaueIMWGhFrNbT/it8A2/Xsx
MW2MFMpAsiBQ7Y0pM9Bp2nnYRZEsiOnkLaUCLdoZMyXjDw9m2zDmS6Zmbd8JdSmztfwUhkna9+bG
KLs3y+o5Mbjb5gyOkaFmEj0AOmhV+mBW/gs+sHlDM8nPo4ytG3CYFH0Q7/nWGWm9mniak4rBnq2b
YWVhCjISgC2QtMgiElkn6kcN0JtM9XZXZczne5VcfVteUDuT/ejP/GK8ufQKw59aam0Oisb+1Wh0
UIxa7Wwo5HaOk3fXLX13WxvOnl6tk47dQXKTY22CHYAbwy7xTbUrmqNhBsLuNPKk+plnYbrN2NiB
Q6JsSkO65t6CIUcXqMG2549HHor4C+q0vuskbJFimf3H2es/vcV+Ek003BtOtu9k5j2W1RN5HIh5
ZirPNBGN5xF1yactpebZXPJsfKwWCy9M3lMBpBeEe/o9lgwoV6mb3jc2nKU4X7ijMgIishSYIhqv
nWf5N3lrfWVRtTzlxP8nqT+p6ZTJeLj+vIxN9jxjZrsQqh2u9lSJLQ9cms2gWANLZISERVYPmw7T
YwoZ3xF8pR5nwwPUlK1T28CTmetxD0RCb9rKOkYNwvFc6zy0nejKI7G+2FGk7+MhaXeJM7lXPTaZ
t9juiq7Hnw+7yz1CYndue1j3lDYQ+a9mbSfVaDyyVoYGVDpX3Zmda5Tne70y5MM//ggTBCe5Xp3n
udk4+EyvtEixJiNKQk0De2Q5MnSbKWHZWQWqtEr66dnQuHyNAjKSU/IrJJP9yT43DxJKmYTZa/wW
n7LxcX1PZnVL/RkhLTo6Lz5SXYckjrXqJpendBnpaZ0YB416HqjYYa/d0kahY3esF3TdxdtQV5p4
jwaFWvjjh+eiIJ9WWx3JnMbYT6b9MLv5navGaKst2gk/U7aFRx4fqJmft8vYXy0fy24r5QscAtST
HD3BHxAJaB5aVBMFUZW+FPHcrZVSeFa0NqEVlif0OGJmSkkzjZjO7GRsw8JkBxCp+lUwl2aSyqMk
GczD2n26IOoxOafSuA0JVVdlG048tY6GXz1DppsgkcM7wsbmKBGWgnfIYLkAtsAEOlNZD1Ws9vRR
8dDzBz0gngN0HYqRjc0na5S7T1Iglpk9Uew3uNeSrof9mHbudkH5w2MT4w/yKUgzjY+CG0VQ2j3s
MYtscSHss+K66aklw9S/NHtAYLbHO7JyFZcle01VxgKxVtN6Y213cQpYfhLedp4UjdojQ1aic1/Z
OzpQ+cBaBIGNk9nLISxaV+H48ozFJgv6dYUyaM0NI6trBQsTIwPzncT5YHEOeGahlFVM6pT744fM
G+uB2825awXAdHOk+NqDyOYbcXfDbmoyhM66x7QO8LkIvDAU9N38T5mMcjsJLgHR5k94qUIT84XH
2oTxrMPm2PK+mbpddZ3dZElKKJAtvQwaefFyfJhSvTxMJpfuBKc/sRjfvMYOgYo4leEgMN/3siOC
h3rVsYoLiDw8MeF+9RqOSJmjzg84spGIKR4e4luwYiwXh4JJ5HCjddG7R9NUkE7yaYA+Gci5/4p5
7i6jS9NfWTXbwTVfvZYNat4IIgsTI0KZJIiQg/s+NwO7WBy9NE7Fy86x43uh9Srwi9Wz0OPGSAW7
iB9khslCgt8uRmY3M4VqPgTxqLlHWjuLOLYeW9YmPAbNzQwKiFlf+qehtcKUy2objjCIAWBtki/X
HZ2wxxmP5cKcDpmwqXbiJw4MxnTbKE+YfPWVvtlOBds0O2F7W7vubvSx/fgqesbf6m6HvDtOC5J7
mo/+uYNO7NOrwIpSW1U9L4x0qwg85quHCOv02Pg0A8TNjTDK/m6s7TcythuRJubFhih1wPd+NxeF
dpSyJ+1NdYQQs0tVAsNMxvQlmS9xRz1SyolS/2Z58Jm7BJEM9g+k/Vyq3yB6k/R05ZUR87hlCdfR
oYL3qsgV2rxjcMnb2otTOVo4cnFtppbbRWoiLpKR4zHXYdHKYPFnucFNUuKN1WIGpujoeUgMSqHi
MkbEbuje0n92S0NdfuN0H8JF8bcTdWu13gnCOMsGUySXylTUTth4Q/yU+4NqF++oRjUFSEvj1o1Y
UuPTPSDOuhtgukJrbxOeR0fOyIgzlMS75jK5NsRRGRgCK2OkmklruEaV/2xgCg1YYH0zgPpYNIoe
uAHTNsgVGyQDq7CxT82tykj7U9lzddpPr6MfOqJZ71C2bUAmB5JOww9HKC+kTQSAoFJbwUYGuxoX
06K/mZXhnyafgb4zWuYeoxveWMWqkW5i61zZ8j42ISK2XfFWp2EzC0z9XV3vRRyY3uOspDjYOsYs
QsDQIBLcunpCbyGNUBASJSlPm3U26LLTNIA9ZKA6M2QE27plFWboyISUrtEAjaEdXydlEG4h/XDx
k5h1Cn7FWhq3eVsYDxc5TyEb1xeeXH8GQskbP/cfWguLXAaxKJNc3FEMz9ca0akmD2Z27Vu7foRr
r+n2U9lF8da1WZIvemJszekXvYmMiPspNAwUtK6vWDAs37ZZkVEU6XvEArzSKj9kOfJ76Gsc8BYP
9oesjt6dAbifV0Gzswo2E470uGss9ufAPlxlRH4s0eALTD5sozQwikxaoDSWaFC3CLTJlBkpS0O2
fjtamsv9wLjaVU99V59FMWUHg6UQAT3JSN9w7uke4mrHs0DnR/aSrixpxdKAeENONimHxVu774ur
d2/5XWXrzpZ8ShIUTKj2i/aZ9MhSMn43LL6Azzo/rLQ6MEb4F7613LsVFRKDldJJzO5VmILNQZzR
aQTIDNb+WO26mZqkybHX4bXcGguLJovgzThpGoVf5M3o1cBDhRQz19m5Er2P7Tmi6stMkdGa6Do7
hGHmtPz1s4vLWnKkmnWJeJiFSzyrwCEwbPM+/2wlPBnxVVkxJgRwOn3aEy/2d2M8nZLlYTSRbbRa
aVtZYJ7FfljKhaldhkLPaqIL12ETfBC0nYy686WNzmzPHBLkXL7Y/H6ihJgMrE2JVFO6VXOo9SLd
xDz6d7IdqXgrxXCUvf2RaQPbeyqL7IQ9cmXiJfTKo1s8aYbz2tEnuNVdtsQV3GoWo0G8SpV029NR
q8fxYSnFk9/nWpCPzCbiAt9ybLfXmTzkWWXMBGcc6DgFoXTIkianJror2DjdDjV+iTiKP0foK6dI
khMjMHo2s+yhF+ONGhLzBjOx2vZsvIlUc7pVE6KLnyfzI9XpvxRVVkjr86WQEFPTySN4q5LtXLfj
XhnqFEUN9toS9KLdTE/p4tGArn1KagZvYiwrpOGc848s/z8TjP9qgmE7AkT8fz7BuOu+47r6/6YX
//gv/5xeGIb4yxbC1y3hwRP4mUSstuT/8781w7T/cpg2MowAf71iLf5FrrDFX6bg73zLwmbjrN0E
/zG/YLTh+4SAXAvmhWsL3f9vzS988W/zC92xLX4Ex4RvYzmebv7b/CKXaslH5af3FSsjvZWnql3k
SRQom3KcD3MR76NavSRWG50oh1mfvfmzN6Hc6ChwXooe7Rtldfr7xaNd8RRl1s3EXikoJuuekjOK
UNaXzsrPfVsX4T8aUX5qO7gzuntj0m6LGFDWzwuFURm9rww2+3p1sWDWFgbaEHVu4yYrwKmLiS1H
GSf0gdOcvWskjni0nHNk2Z9ZoUX3K8hu31v+S+UB/F2cbSugqguA7jGMVdW26UPOzSDq7Ysxed6N
KctbR7FMqgbrg4j4qYkW7Rzbo9i02siM2vCAoi+OU55+MNc/H6kVoi3M6aUZhzhoAeRYQwWDsHAu
K8OTYS/Go0HKr2iKPvXEEqepAP8PaTdfq94Ig3mTQXyCuWQXqT0LB+fcrC/+MFknq/g9lnF3xvLK
o231kNNQ7WkZXWlNTRyOFznE9T8+/fnIqKrrlPc5h4xjUMWCPgoS3sQz4nPOgzxgctJsYC0FFRPg
08/vQHBWHOAOo3l48bL9+eV0vhuTiYaaP1Ynu7guriOAhSzRC7afhBLm2jN54ufuyYOqFCjcR6nd
IW3aEPM6PGbaTDIPMyT0y5WrNuiIisYgEACZ36i47k5pL45x5MmwotoXTFxfs+FWAkPu6HbnaLHM
wM3ZZJZQwSEsuCH3auNo+RDr1oPw89b/25H4++jQLEBuulN/LDqOdaKlB8OHmWp4IDxZJKjTzwtl
D93Oq51v1j5EGNQoT/gau1C1TncS68Xw89HfLxOUwxP5tyi0Zwe0k9aefl5+fqF/+zQluk6JBGbv
zmQ9m2iNwAikivb0jw+XybwfKU/Y0kP5Zvv0ny5AnU8/H/39qbH+GbKzfQDosv058LU5/fOY/3z6
98nw89Eyg64yKJVi7c1l+XMxupBu803iWf+8TH/OjjFzXq2SNaJcT+Kft+7vl7//jCpU/UhKYVw5
9vF6DbOUAi1oFV51MtaXn78pFiD+XkOQ7Kfl6KdQ5+flp2Xo5zov046Eisxx/DuYvXcEGqCKWdnK
CHQHyof+/rzI92LuH2wpoeZ5dLYR31QTuPHid4zz8oTBwsZ6wk65zPvlZCGzn5jRLqefT39eTETQ
jR03GpHXN+qoDoC/wgaZ9ECmygq8icWyb3qsPKYVo+d1HR+2FY/uaurPqJa/WOftVE20k/y3BgzD
4tG/lPuRzFKOFscPhfM/TfENrRfbzx8Y61v+82L966OfT5nFGqHf6aHhchDm9T+YtDCGZYYr2qXa
vK0AVq8tt6JE6dd0LUa3gAuCALic2CbTD8loab/Y02tadj4IkiQ52QtdVVFuYAQrhhMh7eE0JL46
zVzw+yhxXhvZk2hz7auX0Zv08yO269FO/i97Z7LduJJl2X+pcSEWOkMzqAn7RqQaV+c+wZLLXWgM
PWAwAF9fG3yRES9fZkWsnNeEi/JGokjA7Nq95+xTYMkZsalgMeZeuv3FkGZF8+6bYXOcdONZV7II
nidYctzRnLLljA6yQU6n3QUx1l2zefzZ4ztABqaJnBju0hjU9LLTrW2CQtPQIsCuoffTMOi2IwKr
GewcYqleTbc5hAG9BLsMP4raEhssKo9g/EKCbNPCvNNFmu/Khn/RpP0hnqt5ozTtv27KL3XAdBDK
0PdRzxtrlN9jMF9HZ0Q63GGAWI016RSMrDAujfdOK8GC4Ckj2CCCd1IgNlbqmtpVvKuyAM12qbxV
OtBYiPntQFHULrUyxyKiHO5lUkLRmQuWiCG9Wwgb9FQKERcXhWvLtOv5nApjs9hQGYPaF6sZsQV1
1loj516ZhR/iPFX2FhvCDkzVeGiEPs8Z2RU1E/dVOybdOZTTK7C4kugMoyUnvfwlcf0w9lefhhm7
p7kmt8wJqJTHriOudXiMApgjdji8pHMj93U23RtZgCdg0sMuHUsLIenEkdpI7h0nc84+kvMjyYmk
BDoUsYw8OEGTWhjJfSdqAOG225+mqTobLXRrouEYJo1EZnJCKdZOhyIZMzS1sb4HBGDT8SAJ0QEo
MWJ0WwfjnK0HwZAc06mBOiCwWMOxqtFjcnaOg7AHhvTvyZpNJqzTs8qn+xwU5nPuOqRjgqPqKweo
ZtU7O3OamcswBAotWx3sDCUdngoDFED+0M90jfjgxzM5l8Z1nIi6c0A0TLl3DXIj3zQR/IUyKl7G
uh+30s+snVW5PyrMATuK4xO+faSFHnrbKUd13AfmbsasZhitcYXLRyzT0oNRxQCyQ8jxm85afAPU
7Zu4CNcAxK1LUIOrLayOTBfqpJ+5B51hJpYe/KfKdzYd1TUI2zeCExN1rkJ04HNpH6tk2Jhm+ksy
SsN4GoGB8Y2LGuy1NTUTeD3MNgRXkNtbIk0FbYMQUvuboW5IOi4xUTpAYW3pAbBR0y9wHiRV2OTP
Wszy3fkX3JgHv4geCbG9SBpxdLGrH33YfQ+gPERjeNFQZl2f+5aI3/YE1PeqnSQ42Ll/oLi08Ihz
dyZJghgzUncdR9WX2UfzO2F3sxcQH76gFzllR5Cmp2UOtPNcpiK5mWFyz0i8Y4BeKTd5rbzwM7cz
thMzZpxoCuOK6EEVVbYnO4570kIHC+0i34qEsYGa1EOIiWY7hAJ7xaA/45J8EEmrGiYW8Qz9MfFo
6XamvakN9/vosdH4IfCx8aUn4QVfqfslW188lu0zR7m7GkY26Ri9PLawsTbUpfaprAZebhYdOofD
ccQxe1sHhxYB44Mtw2+80Ic05SDWIcm4ZGQlpVN87ArvdzY573MdI6tuzDvHjIKta2JZih2OeYl7
VRa15eDZcJQLBQGtMI1LgXJuFeTpGUjxV12xRWB1SnZV7hnYxujTYEehpLWbbdv6xGlG9xmyhB1e
o0sazdm2WmbVtKLv8Foy0OlIci3lo+3LJyYgct0N/bOL97VL0I6m7RkYMyNX+pyxqMYjDlJrJa0O
xKyEHNYG2DhY+pEeBjTJmnoZ6Y3dm5az2tT30IthTniY2yd3sg5el5MBBCIpEM6HED+YJkXnNsJo
I+gtGrRvtyRscEzHDK59ShnTJZiJ7m9Xdj8HJUkJmo2PGaNNosr3JE6pxGc33eSkE1h++JYEnJNV
ijpmdiM6mlodVG2e6YT5m9DF9SqN5leJd+vIG4EVKruvBfL52mgfZmbVxLojYRaXHMWxN9dsRwbT
F0MifNUwPwi9j8PTMGLPclDG2+zY58nSW5YnRnRWRXKCemiDRq2tKDU2dkmvrZxI6fFoRxYmyD4/
zTjmmANQsGoXwZI/JdpB0CuWeuT29e3ZDXt++1J35DZCwTgES/Tg7YHaFF7WP75kSyyxHOMz5ISO
jKUki7UokbEvyIZsKaJuD3oJiPzLl/T3xZFOSWlT7znsJhilp2+O04KfyGpO97pLz77yA9Q3QAuQ
1JeneohzTknEWXSeaveJC6qnzF+cypx2kL6mbSOpvBoLUZLKk8/YchjpLA+zof7+kI0jFXBAGXQo
+ZRuMHPfZVxgd6mNTxffDgSf/pQvDxats32apHetCxS+nIYPCbp469jFMcVitr/9cWul69i3hwN+
2pVDTMLJQ/4A54CH1KRfJGBOcHkBaUda92vK524blJDG4ZrV4jgAdrJ0+6cHmkDtyY4LfznWXbzl
+HN7qJd6uKhLZiUeMt0YPM/JWeppupaTub19HeYRU/PCvw9EgKdZcqJZ3Z46sPRP2VKV374kILQ4
YdRcKnsNXY940uUpa1dirk0KQwVFlP71depMNHgIgYVTvUa5HA7sIhZ3mRlf4qG5zC4EHzfGm+8E
D2Roc3FXlgGvPP0FklfuG13556lTqF8wCZBjk6GpXx4AGuE18rBTCn86GXQ+t1bL+WhOVIgkeLCM
fRKZP9KS8snyPskKqbfEXpPqlvpiLZZLhGD0Zj/pwru3hukQldQLZeJ9qMoVuCSiU56k8bUMCcwe
CgyQEm4MdZvudh0JLSNHLl931dMdW0P9zUADWBjtm9Vn8bMXGBjya8g7nMZxedGffxkiT3IEhkbn
Dl9THlWX3mIc3uX0JvGAYp52bHfrCvQujBfa+0TFMOE8Qf1pVmrfZuLMlcdABmQrIwar5K6sZm+T
ehCwXIOgNzucHhmNXxg8X/kgwkOVi+zBtX47XSuvLoZOpsXw4mugJmWGRpwtHt+tVzB88QkEDYkw
bogkIlkG9iHSAaYhFiE/1Tg+FmoRdozNZdAF538uGDroBs6cxm7WygesaM7F2YgLxidtwAiSQJNw
SrurqkZU1unAfj6m2aXzkmBn6va3mGgahHG0J12xmfsLMqH5ME4u6RoBkTY5lJXM4CQD6vfqInJC
isASHIdcy9T367ozYdEgdSQUmL66jzmZ7Az0P1X3i3wNsO42mmVDE9s3JKAnmyRFnzhwl1s4uEL/
3Q/ch0SN1nGakRZoIR4zgAa7QI4fbRj/MMrJeeinZriWLpJ7vzQuwnSifajcXylCqH3lmi7IM9xt
8KbZD8W4Kaha9pQP18Eq8zMKReq5YF2aPQm/PgR67WgH9hwrVcbNhaIG2gF+AFx1933a34lJudfM
Ns6mIsnVHYvPHl7rdgpRvCRBll2B0MTEeufjo2zi8jCwSWseODVPd/6IQoGKYjuUPWE+LbCqNn+f
UCperYrPNRcjCZbKBd6g8QAmYFvQLZoIm7LO5+Kqh32SBAgHGl5NSgVfsszsO6JR1uZir0KIVm2B
1p9smg7wUrI3yBIEeCBRpAltSCw9sfnU0KU58G3LbYPijl2+5MpsgfJXZOLwuW0tOcp71AyEwEQR
grwRh1zhnnyG99Ic9V1b+oD7l2ccUWzInpm58by23OecqFFSZTXnnnida6ILOPVdjCRGCZ8/DRmR
htZiGoajY+KNz/AtDi54jGnYuVWqLmEGP8gCtIFAchtletiaTdiD3ghPzLO8b1Kq5MmKx9VbI8U+
7KvPPMjB7SxnHCPO7lV4D4jZvJjW8JKMkflklt9Vz/1VVcmuGQrzOqDK27K6Ml1rf1rm3K1dr+1J
fjdxKdjFfER4E64wtFOTaSu/75CK3Qd1Imlf/9RmnK/H3mmPSe/jFp7jxdUdHJuWb5Fn1S9t3SHq
9dZxmfjoFvuB2WhbXU1X7LMBE2nSNv256vsPP0flGTICZ3JJBFtmwZEo8qje0utQB1EZv1TtTzs0
t5BWSu9VtugihJt9wzjcXq1EgCFxrefbQtvN3VMs6GsYsdBXKys43k9yP/rRfOrJfQReN51cM+dC
UMm86QPrAbtdfFEkKTg0+x8Sx7yyG8Ebt8gvCMZHPwitS1pxBRK3ulK1SFaiL/R2culCtL40yGIF
Wef74QsLTX60JvvIEfizFm2O1yIk6Nrzx12U9/7+OIdEn2Z+DYdc2zCaErXLg24BUzChslkjuWLe
pcthFzXvJe1s6z6VxDZmkkQqusbeqgJLszM8WWzCRLebGlrPOGv1tHRTx0MO3emTUQT0FPARrdUd
Uo8phq7S5Rqu9nH509Umce/NcIihaJxG6yclhj7IciJUbJFXAcs4zl4A3lJ1DbQmnJVGOu7LBkNF
7uNKNu0Xl+peNZwiE8PwLpY4JXXRHKZy+sj8nAGXx63kDVAa0IBjwK1tZtWXIiQqI/Xy6yAr8Uh5
Paw1LCPEbpCDINXgabPDr27OSOXw+p5SN0nXIEQQmRqMXqOKAhtL0XODfnSaJ2MdJEhXxIirvi88
d4sTsFt3NgUshjviR5ZyoNGts9Otfb2VYmaPUbIUCPAVdts+D7xN0lYWBAbnhdy7k9tjchaV8mk1
xLDtVAz/w6zuhjiN74QezxK9+CmiWO97+tZQZKplhsscWlg0fRgnpTPpACr/HJnKbYppePJ7+5XE
zB42sHsmILU/JTk2tAInre+jxApw3z5jWBrR7Xy4esZhRTAWBlumWqZMEc7P9caKQ/cSFsxmXTug
5kzwH1sSsiwqF7NqL0Qx1QOAM+1Fw04Ew/Qtdkit7TJ9oBXlruzQB1XToRwlbyW54lXCpuUCFQs5
vsIqXDihxlrVxVdrZiSLofn6EG39lMoayQHRe6vUixiojtHzDFqatiYOOQmW+hLCjt0KbKEqnaMt
otXkOFP+rNM05NRqf+Mk9TXM5njnd3g+OTEiaq/sr7C3aZvYzlHP5dacUPbHsnDZM+AnOz2NDmUL
Z1u7yFuVMtAOtouQPChfWtMc7xXucs/96LNMvbkqY2eb4U33QfcZyDyxVqySVwP6HcwUISDJTTvH
dIfHpjUnMLgl2mDLjfZCIoBz65YmZ2c9lWx0cVOEd8i73oh/oUZsFmU7wD5ysEh5KghSB3hipMs+
Y144HLEfjnm1TWAIArXJjbtYmMMqC7v2UFj6UFsuna7lgnVaeyPdcVt6hINBBzX2sqzfTYzKd5XO
wGPw6kfDX3IXC3sz0DY74Hr9QOBavyCCZPYesMiKcHwC8LifayP+hhDuoDvBNVYy/7AyBobEOlR7
ETS4dFGtaFBgjG05+hQmmq6ejQaaBIEFQ8cQn7Gnc8AuPJyTVuJ2drSxiXrHvqTLT+no3KJ0mNlI
K4r5AJmOLEC+tr2wngl4TTbe2KGJYVjD8QHFXpo9VSi6tiU/dB0MnX1IwA5asqmuQXzFLi/O4GYR
QDV5fuxl/mgRxLILNR8AIT9io+OFwKdCNgCO2ABCDHVMSZkFzphfaEzstRsah6GxO1zlZb9zOxQV
QzJmjIJ869h71aeNXp9eQ9CTrimi6xLxBuwXDRpV0c4BB7zRc4cFdw5oHdtDfQTsxXkNQyesQOQ7
vgbWlqAn2N/eaCuR69uc1miiFdZG8+zDBLI4ng3sRHOZ7siWDg69V6A19ttH2Lco6yFGpzBhJu+H
4YbNugyqZzPPSI2OQZBlcUi6gd1fqkID6IEgPXuY6nEQ0lEs1GzvqJVpkHby3W2Inr0l2ERFEe6b
qfjZF7JdmVOICHYwc/qRJZMTp7xLPYqLiPYqPsGWJBdN/qNRG7S+mVgepV+bR2EydILTx54MabMn
xskrXMDOsrr25Ho6/Gb7ekw5GJJEHdHbRCzIO6Xf0zLVi6WjXnmR0yAF7b1T7occ0irjCXyrf749
oIPN+HaoeEyENveiruXO1YtFOaaEJHeh3afa9y92Sr4Sv3agUuMeuN53IVQIoJSvIOR+B3nXnjnU
DzTwWQu0470VvlFeG2VW18yxn+p4bM9Z2mNX5My69fGT1Pakn8rlYQS6m5f4NQdOquWYtfeN+1r7
oTq7omo2HB7sOwNjx3pukMvKHPHInJLbTF6c3pS59QAya/xmzgnXOj5FRGSzsycDwV6RVR2uE1Tg
R0NlAfww0E6CgeUwt+k+DahdQ9YuUGRRdpLFfD923L9VNf4kziI92Hyo1zJu1qje00sITREJvwWB
N1OfGtXGY8ZlGLIlfxvQhSW5eTXiyrpy5j3OmNPuGpJFXLCI5zI/ugtZN7RIgGprH7lUp+5pEDZn
HacT/W0SQ7BpXkJB4zafQnVBeQWCkM2Ao+kqr+WmlKI91gWLcJEb/SUcObHQcXoIei4ieLKSMvNO
tWVz8WkdpgIlaV47z1rY57ptgr2RxTAiSDIglrRneNKE8p4c8fvZj4cTRrZ9h7Jw5YZVeiwKlCnp
MK20C8I5Y75K9p+LxAod7MTiuR4LRjy9nUH0qEoyPLxqYP0Iua8H7yvN2t9m5jX7sAx+JpMPfXQo
rlUPqERnnYIUBHtdtPMVoEOynkNHrxOa0+B+c2M/jWO/d3O2+oxj006ju6AvBEYsRXUfNL61SexY
vRaivVOG5xwdn3kzXqYaMCHuYTPXyRkbCegGhWKw6nmtI2V6HajnOgqDOxq4z7HFXpJHJbNeXGBb
T/lHoF4VWsejNwn8sp7m4lCc3iah9oWgt2vNTcu+VsCbawIyvmlPaQHC0DAAQkwd9CqowJAlre63
E4/VuSR4MjZFdUgzGJ4mm0ynurfSq76b5Fato0l/KEVlG4zZ9vZ7qKARe2f237DJcgED4zloS70k
AdhO9DAGY7f7Gdzp6MaE9jYzSyBxKMj2OsZgRXuqeve5lmfLNcd3V7Dv6JZMVUOo0x+z/KWj9Ze5
320CePuzOFLPSVOWO7q5NHuLpZdUL9NY1VVbFdGEqRKw3cGQrBk+gWIIFVHwSAFcY5D0hUqzWOf+
okG4fZ11oOEz4Ps0D80TcRA0Wb0+QheVUL67LtLvPsy3qZuC+Tfjx1iFmIqAFW1uw+NbGjY1lD5Y
SK1MlSJNMIuPwgkUbVnjELb3GcEl+5jR8UkvnTIzD/1VFC9OOM/Sp9gui03jRNYqy3rA8stDkmcE
UPTgqWjVnLrJHbYu9gem2HN1jiSqJUqaR24WUlm95lXMGqW2i9gc5x50X9hU8ZqhfwGlLaCN4Vl1
fZ64Q3AaTcfcUTAOSVlcZ0uior/EBIYzO689hyQmxIgN8dYgpYJmBWQZp1PTMWhPIBBxBEHavfwm
t4dw+a/5kh74zz8zHLLx5FS9/GUOHTlUSZLTiCC29nT7zW/Pqroc//Tl7S/8GlRs6zBJ4nhIFdzi
6bs9C/7x7PZlsrxXlW0/z31zTZrCWcMWQkgV4wmbRBKd9PIAgp4jvmOIzbAgfG8Pgt3rOLcV4yDG
nXPAeW/lLU/rnMnn7eH25WxTjGYZEUD4Ze+GQE7nLp5N6gDejOW1kW7L1QenABkGCDNECpLVma46
Q2OmFRS8GHo49wXJHkPRuzU5GPuWpimkOkIXb/1SapDuFPriVYVZAhTpP2Lmb88knIRTUuZi1/XZ
/e2PGCSOx8R/JUVAnSoEqH889PUANnlAvzss989NKRN7WCFQktF9I9579pqfQ0DTrPTiYQU9AqHM
Px4gPN0p20IXmkhUI2IAnHLrCDMctBAIZvJgDB5tRDqZ6eg+uIG0dv9fIFbSnZr+jUDMQTZF4tD/
WyD2+hvzcdn/WSH29//zH/5262+u7zih55gWXRnhoPX6u0LMd/7mOi4Xo+eio0cg9s9sI1f8DdUY
dnOXNgU8FUzxf482cu2/+XaIHd0VKB6Qd/n/E4EYGrQ/u9vtUKC15nzmMHT2MVQt6rHPj6e0jLv/
87+s/x1YtHXSKhCHmPFewJnXSR9nS+OfiJFi/umNefjDM//nGCXnL1I0N/DQr/JbhTh1iFEyyWv6
8w+LFMU7YUcRhGVU3Xag7JWPDmptNU66bZAmmb+6zjwquW3MCT5I8N4Y4zEvTCxYQ/Gj8AvC8Cjc
GJHoje4Bfo7wRFxJTR2U6UtKR7XOXcHoyzmnOeeimkDGjWo7xtUyYAP3gyXO8q6KA85Npr01hokS
jjnUv/5FfSAIf35Xb7+oINTcDPmkOPz+5V1NvBxVnAzCA+TZw8iZdOUgRtjAYl6yP9cSDxhSH/uT
FtRXnjqHemwfTLqXnNAWSmPd72IIQYlZfBVucZfng94EOF3WXkvAHYMjSBtpsyW4CYF/BwyxsN5o
A9Lk3N9y8+zAOQ6eSz81dgmO7Z2LH8tLnmGwNp2txfz+ZNhmtQt9lMoQRFD8JFBziW3X65rW1xpc
5SYHb7KwrXilLi+7H4J8rX3k7KFk2Mkg9n1qQKclcXNIAuulTCHt0uQD8RhmhyxgjI76Efatn35Z
2QQBRz8MHh9A0jlyg51umn+DnHvA4/XlSXzyM7nrNfN4W4/wtBdv9uTK7yAKGHKGw8fQiAz/Sa43
/+azWi66P/MdlovSd/mcaFAI7tC/XJQo4WoH23R4SBIjWFlN9Jw58geNVCb2+CNLSQZqWyLIj92M
faoxYfW2muRwccDJCEZV9XsLgmUsl5x6JiLgVrxtpG17Y6fEiyYlvZEmeAchm69t1wa5zHYP8byg
QxbvW5TQqzbv410wPVpvHOvwamEVEbQQyITnmN74DJaziuu+GYxtq3W4nd3wZw6BHHFa856jYsG1
EWDVZJxHHt4qEfJc2PWr0uVDwaR6Q2QEBxoUPJaEUFg+RN2E+uFUDfo42d7GtvIrgIB7Ra4qjbZ8
LE6OScBSP2Db4x8A6edTdEsTEmQQPprwA1cIbvjws+w+DKcNiv3nsZNfFAEnPqgnmnzdv1k8/rtb
KvA9DjYBW773Vxlr5zo4in0dHlKn1hs8AMz3YjHtLAyUvY2JT77/6wtjIZn8lwuD4CZHuEwGBfiP
/7xaicHqaMLwE53ROdeex7AagKm73AycsN7qtLw6BqV7Gqh3OXEFp5CAcdHijldlcGzT+KuzmE5C
u1Tf//Vr+++uWcooYp9YTO3QYd/480JqW11ZFkZODLJNYFWVEIfBS2Mng+xAJt5aVdhnSkAW/+Mf
65oWemI/cAI6B3+REhMbwihHG8GhEPnXKIJns2Y9QOr01XHw3cagU2UXPP/rH2qZy7f9yx0qbP7Y
95Zt6r/sUVls2aHmxj3cnPBpfB9rnKiJzu+i2hzWfr0QHfB6rN2XqPOfZcbRoxlt7Oe++WVZ4bkY
MFKhRGD1T4qLlwHbz1hkIlNONCXyO9Dce5oqnL0yZuS8kHxdE5qMO6N4INkTVseUvpWt8Vi63qkc
eKsnn/mN9Kptw8/d5mPiwdKCYQGzkGvzwXMqvfE9zqgyL46hxwYQY9MBbbiqfsSTnRN7FaO+IoV0
7QOlbCpcxl7QfvbmiySUBW+jhthE10lEVM3ELvzoUV5KwSvT0pc4l6E9RHhr1m7gfo1KnC2SoDa3
vkhd4HFeaO/1SnlpjpWHyzIf5zvoxNuKHiiQRD62umGAAHEvRcW9dvLp2RmqF2Ut/5atdRVOE21r
9pxm8VioNGTYzY0Xhby5onHePdRcsll2hwmeiCZoemOHOzPAR9ci+KwU1DXOmBgo2mL9b64I26Vm
+s+XRGCalsWFaBMNGQKl/c83AMQLrBdzOzJYtQe6RLusHO4VLsq9QY4rqJXHwBwhAFr1xXHoVDCc
wgA4G6u8iY/TSJb9sGUs5eCDYh4dBebBCrRa5UWG+zNjI6JWwbOt11rh3DFMFd9VtvWiMsR/dsE0
JN8pFvRNrzjFEiQUrsoGoZAhPlM/BzJC33GC8r4WgY43JHqReeCLbQQqg3ExiXdVnOySYvrqS+/k
26m5cUX4szKPbaKfwko3u3QA1VJ1/d6WLl7u2f1FWiAzlWh6HuuI0XwgthWXUyfxpczf6Azc5aJ8
Cgh1QUHFKRQFuljVlv3OEVvvbNfHIIxZKFeh3PaZgVt/jtazosSKreJIuHkEogs1SVmqXTIYb54n
yCBOpn1ArmE3V98xCSA86gTM3A4eQZ5+yzKDwTtEeI+hRxb5d0FOO9zrjGszq+NYRIQy9P4jP7db
RxD/YtUe+yKYiAvS35ysPthDug3MIt14Ul/aKVObgHfIz3mr3NdeY2Qam+GpbMTX1KTVvsBuWdat
Wll1SCqmz+tGrvOYUFivfUHolsexR4YZFKMZtsVIyscYgUf255E8XHLZpwq8qCF499JZbSMnZD5I
8QXkfBwX8TX/d2170welGb2gcOmLTdCqG4coXyuC/ZcNKAKTABkniWhkeNx3XZ3uoKYRC5LRZ8sc
oHl+CEWu4ZJAwJJw+bs4mImWQx9W1DBwMs7v0j63pTCPi4xs4wBlDPKkB0wA7FpaxfskOJuOTfI6
x/m3TDTnNKuPmZfY60ZO8M3T5FCohvQMB5hrvdO+QBLExTCRRYXSHZ8dTGsuu0Nj0hBhPqXW9hQ+
huQcc9ocvsVdg/nKal8KbtfVYDmPifaN49DR9+ns+YOGjSf5Nmwl3r6O3FfRiCtyeQm6PjFYhoCI
I5tgkW1YBW3y80xUgoEAMFKlL6UciWUmW0tXJoLTvH4ZbeAH85JKEI4Vti5l7X2oygdXspeiQsEa
ZTAcXcRo2EWp5YlB0BPcggFgY5XW5BY59/QLt7VhfJC3+UjRSsqPxO3q2FRPIyZtIlm/D3b5FJt8
/gUTorPAptAxA7YHKlRBtVKJumAWY3yD00sCdckS66JH6NIEYWu69GC5nwL91BkDuSnKwH4FdWRu
OwI8Le7q3kJHxnBvTTLNd4fbhoAaKLgRTgh4Vhci6Fmii33TVKS+V/D6UjvDqwYIoSL4a4V99yPs
TxG5g3hN9BEJOmieEbUCo4q8ab6VgTg+gnlILvWEbCeAvkks/c7L+g0gmldZDL8bUq7wWkQHVrZr
x1zMa7735NCGcKSke5LNfGrgOTL9gTAkJx/0fVtm69nXb7nAxtFHFN09U6+G/AcSsObSb4EAIP6b
lsZpUry0+cAMOg8/JAFkBAeM3/JwCXLw8R06hbfyq4ERPkt9aQT2PUzwmWREMI8g8JkoMaUxbIDf
5tJOzPM7HNjPSxCPXiRVQ8dUsbbz71nJu5PQmTd1AUCIgAHDq801pe0buDeQWZkpH2sjLA8+zdQV
sHFUGqTcVJwOZJYcjLEvNmoivBTVZ4b6FNQrgRu5CzaL7/kS6O7WH3tqEvDhy7S0rtByNm7/4oew
Hvr6Xjp9timDAV+9QuUZBNumW3Dps/9CJ422e8n0gXkIa+S8TObBe+y7QB2DPsmhTwNtAdfwEaXP
bQcgR08smskCDzBNDl2KYdG+H91kbyXZs9+wkmath+Ee4yMuwv4AUmnaQk3d9kMDw8d3/e2gAGJg
k2ZMr1/qcAIRbCusVzPNUwvV3UI7m4w9AnDyFMLpp5H+4C7vFklItiHV81V14eNosVfHoXzpamyW
o7UkHwC2fQT5QkpTV+xlk6I2TyDFJ3XTAtdSOxM9vhlw8qOOXBmu6kB7Oe91iCecmXFdKAo89s10
UGdwGafaiT9x7gx5/Fm4Dv6MBqA/1dRLXxfpus/rbFMLOF9R92Ya4WdUpAevhmQ8Rcar9GBH+BY5
wPN6aLbVKA/KBD7ZTs8FywsSigABHVCA3getOoQYMzlGyvykQv8ry2yTzIYFuDdUbzp0lmQRa6vL
5Fo5yXsUv3f2OSd4ZmVKlwaqE+6temS6kNiH2//VUxpDq1W7Dhz5NIK1d0JKA22JibkBIyEJ9CvW
b4mn7VVrBAixSXVa465AUqzmF4Lqd6gfE5J7QLgQ5wYegzW3l19iIKzVxy99sCbrrSI9kbxAsbUb
19qaLgJM1jh6EdAr0iA4j234hQhvpA9ecavF+WtS9y0KNgQNTfySYIsaHeLYM/29NypCIvx3O8bP
arSPWWo+FXputwyxjJVtzOGaoSh1a1sU32VlEExNw37Ksr03BONW1EiwUI79TjK6wWr6gG78oLWR
YbxCum7U4zuinbueTuxQEjaAkHBdCeNlmiyXkIQe72oNWYyCZ2u5s7thG8g3yncfZI1ldwF70nA0
OLl27i7yhLknLbVbDoDtHw9iRufrVgVJYp54pFydd5UDi4xebbFWs0FfZyRIxbSxpPDrqtMIxuN0
e/bPh3hpUBSZVHTwB726aXiGIN5PZR7sb/KOm8TTa6i/+7m6TiOaiKTBNZQVsAMJObOW91Kdgt72
oRpCZhLxAaLNGVBWsMrz/posbXPZlK9tUKQ72N79KY1sdg4Nnj/xyQqRmbVXTMZrgZKqdHDX2czp
sIRky9xfFi9c4my7roQAHBNDpmBTeIsksjEKuQGKf2bosWsWcnVsyN+qTR/0gudiz/ktrPziJ48I
GKn0p/ghikbo9AGhun7yoKvuBbD/NwS+50JVv1v0JwzFN1Zgf9xYkWhrOX4OSMKQ4v+28/jBBhll
2Rq2EmqkNYkmK6oMpAoe+7p6GVX+mxrqPDRLmeImJADObH00wwIcDe0UJGtjkiymPT9lTguxrcPi
B+e+6SQQ9f8RJjeQKLiqgEcUK4FBorcJ7RoYiJzqej8uPjJlNDffZLRlIPd6U/HC02ByxActOwGW
nlvUSInPvWWb3R5KnRsnM5VX6u5oFy0DjBmxs5uDx/hDcGxKxAEMqXBsttVzJvvPbhku3T7d27Pb
tZLOuFLTKaLOdmKV7KPFqZXcdL/Ls8BVzGgar9gmCXMeSI+ejfKTQftPuyoIfvSSY9qa3+OM7o8e
SuIKo325NDTMTH4tkEcOTAc3r9w1ypI7u49fQkel+wlF3qxMcUhhK7I0FP3KUjG6M/o7ca8HiDoA
HbkJjllBEZdWCYwZSre16/QIn0qxFfb8y5308dbD7LMAkQ9BjnGHxqkCc40sF0+LeufURnlkGubW
my8e6XcZf+Gwbm41FLl1xNvT9tnX4NKQE2ApxgFnVdvyC/S2sRI1hlTQcBQ3/5e9M2luG1nX9F/p
6D1OAIm5I+6GMymKkiiLtrVB0LaIeZ4S+PX9JKv6HJeroiruXffCDGqwQACJzPze7x3YYh5cysvG
hXsgkX2ua+eWqmVdQX/3IjEgXKxyyIy38m7nlZZBRBIl9zzwt43YmfAl6/aVyDGHVIcj9ugNXfva
94i0UhDeHebScoKq9ey9nmf2tZCO6a4m37H3vlkQZWnH7x3J+SXNKdI1k9Rm0r6ErkfruNPPifDA
2EZ+yUUINQyI+kpWVycy8MlkPqStiHlGbCxxHJ0xo6NZ2xkIxxwfggrxsd2Ap9HEFi6Jqyu8h1e7
IQR+wrkTqfLOzfpr7tCXjQfSjIDIjyI+Zj10ZTLlFoOHmCByxLhzwVO7a1tSQakRI+fIWdUKx3Rm
sc6jzWCAHjRdXq1tCLVWg9VcqHs2MAJwNJ6jmJkUeoZTN894r2DFsYx8Tku+dG7zI3BABNACIQ1W
ko4BoMJJ2s+BVyGt4XLbenkxekXMrKHAJen40FgiWGUQECHPwRI22TSBuRervHEV+5QPhWvNsxz2
ZfvQQ0tZ329PxEwDq7/DWyR577gR0BeKi9BZyhKQwdEunxI/KRYpEqWVRoL9bMkRoxLVGkwxZze9
F90GOIlpT0MP885aDOVI+qASHVfFTUAxUHF8jftYBYDgGahGXSojHDJ0PHoku5NRYl9p6Ld5Zv8Q
EW6ggJCUpJHFbIbw5EEc6T8Q2hZ4nzLcNRgW/IyqrWZAQZSDec6hTHzxSAcAicGn+6VprO9ZBVfO
hz0BkPQRazr851ciXJLFFPmb+yWNE4i8sAAUUDmFPKN2AdNS/bUyvbK3xVtlHqKjS3946WozZPWW
dAEG+Hrs0lfUhqekBJ0fSmq5PMazptexpcnmucNG1niEWrErABvIClDSNwb8Qnbc1zu4XQDGgWyP
e9zpYPSB8GgO3Igy7cUun3P2C2OyFhJguITvtjM6DCyzKQU2ym1ickca51PyHlqgMIZ2HAxACTzM
DllunVEApRvge5bjyH3AHgMxgFY2y2TwNn4et6vWKrqdH7ziRhkjLZh5aNHzUX4VfUmKalKmm2yk
UiA6ZG/E077R7C8hrQeqgmpdF8GhC9NvY5gO+xT+9CLz5luuv3VqANsRwJrmp+/xGBBJiTEeKqEY
i6382Wj0l7Fyt7kJOgeLA86NHSfgQkAWDDzwC3tZpA/3nkymJTfgFW7z6H2KM3HKZvulDRi2bKBa
QrTXLjG3QsNT5T7GZqsgd5BAEoO4Oh7dRqz1vn5pW4tKoExvBCNSwDWPJlMl+TXQ6YLJBg0zxIMQ
lrYCsNfxBRMixi5zQMKut+BqWrWf0gGTLUQNTDLt94B0doXikkPQ1dM5GsLPes5Dja5WW2WYJftD
q3A0dsHh4O2dwI5WE88zZ9h+EJnZ4KcCicRAsVHR49slFgCpDx1TY05ZRhEsKA0oE+oA2nn8d4P1
GJ9TByJ/jc7XxeHMmvYU/Ec82IuFroxsdJddolTuwCQTbvF3ewr9HR5p+7LGF0fUKxROqTVuIQ2W
ezoFn2Ore9HbcVeCSBkCUi0gNk70lB1bo8BwjsW5w8ifuFt9NTpfGyOj0ZFNb87s7shZvQ6e9r3p
yhize5TAgh1cDa/FYFsYJzFQFHY0DfVNJZLPVQZdLp7kO8lXGizJdD+QKp3mBnVNYSBXz4YITkR7
CnyxszvxCWdtggrik17jwDrFLz02xussj4+znzgYwDYwNPTwAdeFb0affelCisXYU0IoaIxJxngk
O3YV6PPAWmR/MQLCa8eWgFzfwiKOgJiHnFzXlQZn0+r6gZ1wWiotynBwupfYAs9cxD3OCITIQzT9
CGZRe0s9qEmXMPiogZJn319Cve4Jev33140PrFmX40FrSw/rNDrzphaeGz4BSqKMKAiLOWSQGpSE
2V4wl5DIwby0kLOuQ4ExJ3JCnUY/3L/2o+DJMAV2/b2Xgy7C5wtoyM6jV9Crc9c6YAGSH4HX0ki6
0QiLYNJM49ClqcmIUG8rO0RGod7dXwhTpWPK2r3+D4cgQBhGjYuErFMkgv/8YEbmBeYv12ECTtiU
3iYJzdewN+NjtQrrEWmpgCUoFCen3xUQ8jH6VqVxu+9ZjuwH3edAJav2IigSkjj+/WL7sCVNq5cQ
j+rigXjKwx0I/v+uNf9AShDK1OUnzHx17a7/6+NOZzhd84//+t+P17a9fo/69qPr2p+pCb//z9+p
CY6vvPI9Wmp01GAf/OS8b/7L1mmTu7aLekvwG//xrhH/ogWH9/7vhjcmP/p/1ATjXwKrZNWZMunU
Wfp/y3v/T/03wF7dd03boANn0Er/I8bvm5OjpRVWwnoznpAtrYLGgiZVmRvNQ7xMt3/8h/7WXx2R
jaVl0moyBc/cH4+YkRRkzdKodvhMBSaLmVe9Cec4WtSdI7jdP/QxfuFeWB4nyIF8eOeuIOWAy/9z
Fy8krQ6frrTaGdmGegI7SHe6VDObkXq+/HT7n/9MvfiLQ6mWHb5iHFDnaH881IC4xi+bucLPNr2l
WXoLtPiGNYiXht/+/kjqQ/+hWcdwMmmYWobLGPjTXeucaG4jWxIspdGo9j0M81v4EMtUxv90/QzG
/J+O5QC2eS4dIM8g6uGPF7DSKSMjzspMG7EcTP3i1YhhPOdBokVDuMWms/T2RtPhvjbVG2jbJzOs
17MoHv/+rP2/+iRC+IK7CcHF++X6ukPuaZ0/Vjvf1zYIzx6dfjpPobzgk3ORFWx6y/0I4vAfRtD9
DH+92o6JgQ9RGKoP9ssVwOaMvb9RMoRUiJre7YWL+KAcz3Unz02vdArhEfnkJfFoJmItf8X4Z1NN
pClh56NsKJxPiZP+U8v2r4abQ5/YhFmk3LF+eZCcpuwFtIRqd49/CDN757gcDR9mtlde96PXH/um
5hsJDUbd6ZZdmb1MKTB+1Q+vNBKQ9hDp7ITX/8FtomnI9ARThenljwNmxvVvisu82ml93eyqQZSr
ph9W04Q/w2jxROD76orua0U0xj/MLcafW5aGh0zp38dWP/+ZaeX51gCEWO2kbT6NOr0ChEXITSRA
XiMvUqeXqidyNzrOt5guClmB/zBa/vKu/PQJfrkrY5pHiMn5BDAjCex0JSzg5IqPNAAuU8LfX2qh
G39+KCCpeao/S7gLPme/DM4S43MvL6sc+z6UcbVLFFd6G3UqK4paWmo1vZICJDl+oy+BYCJCl5t5
49luzF2H2p0Ca3rw+D9TNj34AWPH1HDBHP0NKtpLFcZw7odTqPdnyCHnMtlIu/ysqjs/JujVaE02
ofKCptYvymMVbhHW5Mu55O+o3+8dDHVJzBAjKSST+ToRZ0mbYF623hF73ofaYYCmKb9kd/Syzf5U
zE29cG3iU0d7WQZs2tUDJYfxbFnOfhDOMjKiHcxS+s0mXXbdLwD2qFE1S2He03Vs5XNcW0u6jocA
V4fS5zMCIi9Ja37uXGptHfHJMke0TDJAus/hjkwB4bDJfOlqfWe1P9I+uWau/pCaITEG/oac+25R
oQrFDummaBmlSG5qPAmfIWwUnENcvJg2qig1Fasro6c4mUQCdfNYLdDfftfcgdiMIbo5BJsINBpt
S4d35LwM6eygY33KOoj2tgouwQlNTR6dIxENYfeLh5gGnyC/Ygp2sRouEDm0l9FH5zPCIDDIJZn0
/jpqnJyHOYVIACqHjt21yzgYO5onJSY/9Je4LSque8rLQw/0cL/8gZ3cxjSF6aZ9stn/YyuJOi1v
0YJFN6DrR2G6bO4Jn1hiXfYQDNV3nwaAJTlVjVKAil6/DPFwSvwP6VUm/YPxgkfJxRN0IjqfebHy
D3VkPFVlD9JBgUa7dH6RpseAnS++N5x9oiGw7H6IEF8uMFn21y9pi70b9jBX3+YSFAHKEhR0g3yA
z3dVhyjm8RyNaqDFNIY4XjzV7y3Vl69lV3NWvUmuFJufk6yck5vqF40YTs3SbilYBHrV6+CSRm3K
S11PWMdE9GDCF7MU+Ng3xjlB02Ehz17VoY0GIOxf0hyanG+2MFN8xqfVBvk6Q7II5WThe9EDzvg1
IYHTBd+OfkmTBOudGIPOOrkmmMkuWR2fIB5/eDGHEyY3q3Fw/qzTU/mRG2vj2YYLslRsBZ4rjHbV
g5ByfjSczmrdTWocruOrwKBjromdw/hhnKyjTyNnKY2MwC5hYqWpX9RQHtXibOrOSeuNZjHDdCSX
RjW/DG9rwScQwXAxkXZv2gbIJ02mN4OS42hJPhtVDPJb5SOT3pwAQkCtB5LxQb80NJOn+3AE378l
6sGdsdelk5N9MUX44naAeYHLoe9TiRdnt9GRFz/jWSnx/4Y9344XM2KdMjTmYtQlWKDO0yYsA9q4
fnTtBvYRVkoH2/HT7TS9tng2IENi2hrUUh8RdTtKhlAFH1/KzFH8gYuhbtSyDPXveAMNsfuiz2Cu
vdufl30a3dyyggKv8ze6JgTnSN/cJr1qhDJjjfVux4dh4hkYuOBGmF49raK/pcut07NkoRiiIeLR
iB6R+Gzvv+D3xI2MPGTucAF4TBedSs+WDh/dNDmUwVEC1qFVg71r69WAyxNFcXesZjgqKI5dywJm
lg96g5tK6gePes+18XESwal5Z+PYLgEZV4UZy82YMW9rOFtvaLZjL0N+9STFBXNJni7CiflDSIA7
WrV2xZMOn4ToV6MjzploduDdYFXWQbYKHmc7tI+pxoWpPJzWO/QcpQV5UrTFEm7BwTTrvdsxi+Jl
zzJZSkBfncM6uvaJZyveJrSHscb3lqIjYoMIyQVWW5gUVAoFpDunycon8yB5k+FA06Kw8rWPY9Ei
M/R1ovFcZciIF844XVD+KG0oA/K+eSFL46aWAz3Pbnbo7JAoP+hMcV2HdGHq9B91oL+ill4OuvEy
Bv7D1CfgaQM+xzipL3+7RVP3mVyurczDw33w9/lYrrwDllqKtcmAwkX5apAnsTYySL3tlG6meiyW
NsM6kkO5Lqf+owfFxPrbea0LQh/JX9kbvlls4hxUPZsqZyGJ2dqYYfNW91yREANjr86PHdyKFRjF
N6dv7VUw44Vl+GmHfRAOGE5SixW2FrjuhtoWYxXcJqSiPiHt9kBCaVdjZ0AqdLRozPDgjjw+tsZz
aAXdCgkCcSTJjIs51o5imnfJbEiGZzutYDh0gIH+Pi7ILIm6GpsJ7AR4kMWyccrHosJv3gO5Y/h9
1F53Ej3z1sSaCf794eiAozkWKqSfwmPLcG7qcXbckMfEt5jMYdpg0xAPa5gM3W/3rkTMBmGkuxXW
pW36JykZLh2A+Mr0xRXrXW+V6rGG33UN+AmZGQk23WjXuPIfTwKe3xYThx2wkKayNTKmLPndT1Ag
Q2j2V5PmwHymVVNleHaUNm0/O6K+wEpoRXME4bTaywbEty77D6nncolRWInhJ13B8kzj9VJIHoEo
6F9hnrwINZfbzmnWbcJBWh7RcDS/uOStLe5TkN3nUBsMmlQwR3pA/Zi1rWrtCxz2j0zy2Jqe/uZC
yF7NRUIre4ZAUcb+AHuPd9yVbNV58lhTHmysCk/TinuOuzTtgXDcdH1/DD1BDHVYfOqcKl67AXph
J8mbtcW6uJqxEN8R79S6wuAJZ2PQ8yyvilrax76IaR2+is4bXgt8jS1Rto9i9r5PmPsbrjd+S0JM
0lLnEIaoYMlU1/GS6rTxU1Jax2EwYX4ZZgz1Iv7itYP+kAOKHjWgJFyMAkJukwdR45EfEJoa1lJf
+TQQl50IrRXEdPImovI7vtQ1S02SbgttrcfGhaS3hTMB6AqZvcUspSuCy11JBNhEsxC1UrbV67mG
XE8ObQeLYoubYEkjUcOpI66n1STwbU0dKHjmo96K12J09IX7fq/JLYb9WECc690t3tfGJsxlQ0zW
sSANYNHY4tmWTbEyyvIpddCG2XBkK2zI/WkgbiXDsj+evAvgOhF3abWq8bQkoLZ/1o2BXyYUNxdt
+ICfx0Nt9fWmh27EtDmhhfRhaCZ190MbHZJxkn4pBVEpZuxvZZU/kNBT81CkZz9jFOUX2IYQktSW
oZFMYKlO7xC2INT+0lnnASbiAJs3G3MIyfKhE0my6ca0J7npqTEJTHIx+40xjqdhvtI99luDtL5Y
moZxX8hMDjuLjVZIYVKbHY++o6BIQuGGnMQxRHBb1+SAfo1zx1zZ/TJOWQIG0WPkFXvFMnEZlxNG
AYR3EB7j0dyKVb58T8R5StZGV47UfDYKrYQ2agT1aXSn+hgZLd2PsGdFkpt+IgbZQ7mHeB3bh7Ka
VkVHO7xL3XXrwprRh4EAHZ60eR4RUg0QanBXhOpDcIAvYBRhx7Ry3ajZjQiWWwLHaxXI6IfoeMfe
3pVaECBEKTHsiIJpBS/JQpxJ/gj+kWtDC77BkmM4cVGXxF/xC1237ew6Rrsa3czGPfAMZtv7SleY
JUUmUX/dvS8rQwtd25xuQ3ACpjNSz4riDElEbGnHHmIPLmLvoz9nVdhKLVyFUuCt4PQLMwjfsqAm
6nBov2W1FmyITopWuUjfy6zziYP5Ujukmupi2GASx6aoi8OtpRHx1DmfsDWON1RvziaIh0dnat98
j/ybKR9UGHNUrkhmWmF2yfPUeztP4pdXFGzTDcwdC4NBMKstpWcQvjX0/oNN+UDzz7gUIg0W3kSF
obFNtmMVslRlV7Vg/oYuEUcblss0Zv+DxJ75uh0svOU+D7bAIVWEbKG5T6mr8HusmEnWYn0X7LMc
ncoMIqs+wgaE7ehv79vWNDLXYTXxydrP4NessFQzydBVmyYfnyUS1qXu+lvNkHxSkxtEGyJlj4fe
hmsym96nsiifmZM+lxgS3Le65MFi9SrIuW3j5CI8Nm9p2J0NYljER4d0dNHo9dWvtmqnXAbiUmSE
SYuKcMuCnG/i7LGH1L7azB1MgnD8grBYzyboPf98wUmnTXKjax+wiUfBG2bBk5aR0+UXfKsaCSrJ
634j2NrB07vR7UtXRu3FO21lYtV2jDAmpDDFiIqGnkXi6GD1/H12F15PfZcH2jqIcB9wSSTVjHqd
EUqh/KfYKCuspVdXIfKgN/SxCzmeHIBSv9hJo6EyTa/C4vrjiEDFqfIjHT851NyxLoE2lFGRbEXB
xS2zZ3eQp9m1X3PPOfkgh5VFG4qExcGrT2WgHjF7vsA2IjEvrle4HbXLqa9fbVWGjDL9hANavdPw
fdgYXjuvnBanrKFAio+0OKxhKgVx8XWyTragvnRtzKYCaj3KldCjNIVLyXaPZL/Fb1uqrnhxE+a5
guJrqom5rNoAohwLqipLiTZ4F91Os2LuKYSF+wgN+5aOKbnSmBHjYhxAGs251+pj9x7UwRJV7mBQ
LaC/2QlTf3JGE1cXJKhkl9B/Fo77GqO3SCtWaiMfzmbuE8sS4exljmeT1j2UkZ3du1x4dvYUaJs8
jm+a78t10g9nyEUCuX14CPPykURyKtN2eCC55HK/B32cB2uzmHcRvuX0yJhXi1LVFqo+1qPpswUr
uYf/Q25CPK29wDcWrklc9r1KNjMcyFztpNtstTBYHZl9s6sxKBaD+hCiLfFh5HQLJ39UmymuExtx
VaySwPDQ229u4qtouwlTQmL20DQsWnt6qbXi6LoTQSDdkwCGwOX1oE38z7TgN9SfVviHHQ7fxvIN
zyiMGKeMeEfnVJjRsw+kZwpnV/bee4WF7KIy5NGY2exObnw1VYkONz7Vg893+O3+4Q215lQW41Xk
ABUJi5QRi1vnFKux5H9qKZz6we/3IM+q3iUFrWXAp7FzCnKwFEM+eLkBDTKmEWzKRxNzGMxe4I3k
+LyWb2rCgCLyJdOXqc5s45JvBIe4YZByebSaQsfL2iMbDTbB1Ho9Melm/XpHk2sliGzsd81zAM8E
5WVqTQ9qXYYCRMZk8dEMPNOqqB9Ktuy9QbfCLf0jiiFWAJLIu4C83jr01mwxfEj484URzP8IUT/m
IT1pibcaT+2s0DH4Az+qrlM2SpQRnlk/VL89aBtPHjBlek8lBYiaaKvPRTz8oGd8VlOJuqvR3O+c
0r7KLLomxveE6EDyRdNllhVMM2SdwmTTfdi05O1RwwNB4NZCGK6UZxv9TB99rw3sTUBVGkeErOr4
czBlzOqaDAFJ6/KLOk1H2aKoSbHqnJPtAWa6GvdeAZd9K6gmhVpI3gRPR+0AVIyWlZJCyMp17w2Y
Xe3iiyg5C4xFlpoxX2qtvckqO2PDtJlHibkVj79ko74I8aOSdancgiFhGRComlYcEh3Qayi+TA62
YVZG3aEAHzuMbpMFquHgLYNph7an1bM12CS6amjfX+JGgVN49ENIqPUYctcU7RzchqVkCJK5xnFj
UoZG+ew62YTVPDhX9CmzsdcPBFbC9cjAI6JLwUg5Sj0GOPKJUmTIY9gJ9L1hsDMDKkMReMmz5jfE
w/Tza9H0pyETcIaGs2Or2ppRKWS+bTVnG7eAc/IOnyXb2CfKMvKCx7GrOHFmdZ+LkyBpUKcom/Eb
4OG6bsZ1prJc0G8wJ6Ef6AYSi9Tz0AWY0zsNlX1MQTWpqMTc+WHPHbVQPXHkFKWpXIW299kkzN3r
ZpUwpR4/dFRmMFAbqlI7wIdUmtnBAGMcSmo22LNoGRnQqrxnvceO/EZ2oI2X4bzuR8oix8Ond+zP
2Si3UyXMtQb4v4BXSj7OIBeV2lHboLD3SitUUBmKWQQMFblqkB+JK+VZouGyuGOkOc5AFq622HYd
R41qNYmYDZyQ3VvhW8uhwoezg9HM8RmS9Yz1EJOun+PjEsUVdGtuXmCQHMsSuq2VOXPjdxDCp/i1
dWpCbfaYJhebJs20lUGBrJvlS4SFx6LoBm0RtCeR8LfJA4QS/IaJe7sgjhjJl539KJrBON1rz2J2
1nHioZzFZnPZuXDpu+k4JiOrVNBjnt3BLqThekW4wo7hFJrWCbfE2x2l0TROusniVU0uNZO4521t
zEltMqexThx/W+zYKiKNRgGAKQtTui38dZKwPZ3cH24EKRAXG+blwGLQJN4HLFv+ZK6xUkYmwhNm
rKoCjUabQGng46ICd2lcFP5zmeC5qqaSSdW9lU8PCXrdZ0s6t15aAIjwHUpQhNiMbkn1nE9KkDqD
KM3ll3bunpBlAENiOoyloc2EyvJmhsgeKPLwP6dmLkxG9X1tSx220Z3rfNR4MpPpzeZIQVMCw9lF
YabYHZdPoAwLmtU5BKx+1YT+RmtVeKqNYtbq82sDo8+bNqh1+8f7s9ySYAwHcH667+buJ8rWa4KH
bjE3U+SBzOa+uulmxx+1tO0QivglNOpz61XfSGPxtln9aEzYyNtstyuaAEGYvbsxxDczMgMgBzLJ
1bVBVI3ept6XRZgt1aiX6blOIVVoEGThRxPiVExf0aCxuXPj0+y/jG6IY3sU4P2WUYd2joAd+9iy
ljKVNmKH6vuQcGoHS+51r6IoaKYfgel+1qyi2lCeb+2wZ3LzJwxv/PxLVXeHEB0LbmGD9BhaNgmE
eTEQxfS9yjRnE9lPwVDuNb36OqtkuMml1g269ojlV4VRvItVoZMMK6iID6OIxaPUh/510vO3HIs3
LbfljswKG/nFZrblufIjbe0C3+F5hPUI8SJKXqo1l5Y4bYmGOIDmWc5mfTTMLHkKSgvWDSxxKZAW
DHiKpsSsQw2uNqmAkeb0HpZuIVKyus7aTWawbUh6+dTGpn4UBd62QzQjI6QzVwUB9oTJ+KnpTWcP
k41sSorsqL9i02atAu/NRmli5+3CbSvtvSt9hZGG2ItXnr+u9PRzXqfWduzt9Gigx95iZ/tcjF5o
IFXSz05N9FYhsPDIW6fDIYQXCOu4zRKnGgrpYv/CS2Dw0n8tC9xeGAvO7y9E8B26ZGL7r/saQEdh
upthql6yOsMeS704We8cbJ6cMQyxe1XWIXZWPGUxmYMTQu6UtI5VZIzgBxF4sRMx0xh12IEQMtsF
qU+AZ6nj2Ztl31tdE4c+17+Sf4dXZBIbkE6x9y5HQl7uL3EafPVVCJgwa/sgvejnl/v3koqdR1Sn
32LIZFNWTnuupkVS+mgd7u9++dKMenJZofLHirxjKRqPowg9muL3/OelUsQfQ1GAhjsbqFbEoASG
EJqnta0oQ4ikYQ9FdyaRyywAsSiFYZSPOOqOPlY8psSGFxZSrgxP7i+9oig1iqwEUg179N8/IDQA
UpOiNxmK7XR/Ae4Xv73r74yoWf3EVTQpUmssnta4fvY1neZepZ9bsi7OZZ2Em7QAGowCZx8VhXtM
RfxmOk19tLquoXCM852W6eGBu3Quu3CZS7161Z3myI/lyTGI6zLxD9tDakMgg0fa0vF86GxFY77Y
hiZe4kiv1k5CDIqPy82qM+x2Y7EjYNKZfMS7vdcxoNSXAO3188gx7l/JkcwwEH5thTOft+17Pk44
TtV5Rj54nizLBRoHp7h/T7EBO793ni3tSaZ6+TKj66qTCcP2+Kull9lTvJKUhg7E3GgA3Z+t1GIh
4jq3uEUBf6u3dhH9MCTiYMdtTUoAwzzc393dZn76nu60myG0vngYVC4JB8RNT7hfNd3tNtJP6wer
IDgtR+zkx/IwqJf7OzlErwBn86JVqUhuq0tCeLJbQqN9ndI2PNy/dX+B4P/7lxUUdiQ1BBQx6WV7
QZ9BgEke7OidD/iSDoxyUXYE5WbWaXrxu2Cg28SLN03fWY6QXyCsfp3EthybV1vrFkFTTjvPMtdC
PcUQv51DN/n6treSIz5JIcMvWKO56zYg7pgaG3wHaSP7fxudljy5fZM+2CZwuNn4De6XYbiKcNtG
JbueOiM83A2A2rgh97irrOUY68beil8QofSHIXU8eM9qtsnURFMG5TZOe39rWnVCvEsaRKtKRHhD
UFNiQC5OOCevaSWKXdBtKjf1NoHZIls3CJJy0JbevYccrFo3Se499UkXPaSZgTpixkF1uEtrnOJ7
XXPsaWv1ROrczZXulkShSNlj3N/qnjWgeQyTNVCEXBY4nh/cWbcO93f3l8Bqfv8ytiuxyX2PlbPf
45Q2bTN0rodICXSmEeXO/d39e3b4NobBvAc9xu8wkMDjUTxjX18h9hOB162FZlu4wbXvk8FljV2W
6Gl4rqIYP4u6XZqyQaLWTDsj7N5E6nLnCa2csHtPGcwAD2OI56J3ED16IjzBKvIhCMAOnXBvUfIU
WaKE0fq3wLO2WBS2ib6LSvnu19UFUdLnVLJjxPFphxc4ZSX7kMMk2MKHk/lmJyP9uZg0qZmMFZ3Q
kXWraeAe1rsuyBQZBqy62ZR3Tdbj7yyq9c0khSg2iIoZRzSc0SQwY3KhkRnpynPcalWmQYM7evsl
sfNvreN9ozBZ2AasfbsPv8k6uE5Ws5Ruey5CnIXL2aYfIjchRqrqBHSBKf2ywj6eYsjczil7vWRi
c9t7BLzAvPjUReMKkGWJi+8GyzcQVKxkA1S+eJ+csojZrnHe48z8SjR4smjm6OYhC1mMfUwONlCj
YeefQ9Jp6Wl4n4QffjPd7ptZGOBeLzGUZLzH2MERJSSWc958GbX0OJuHuRY04wT9XidvNvaMU4o+
deIIIfkLs9BjqkfNXoPXnbl1tRV9/yzqCoMY2U9kgHSLnHShtTkEyFliFrgZmjG9uGHRvMjCHtfs
ZpvjrDwKaEXdEkHy+R3lUfkkRak/qNOIVCGQJZ8GlwgMCInsqLN7vy7wO7FMyl0eNPhyDvvepXy6
I3qJH94UFCTvBZUOwuLlxbITwQHTOTJl7fHS+Fj22+ihEugWehdQQJpLm0LnzkHH9BOAxG2eUyUo
cNJr7OuvpLWh6w+pmb28W8YucTYDuIB9h5CgEvTAQlmcXeEYa4udVfu/cWG/y/8TfpR/wfCzFMXs
D1QwX6cqgNaExZQwjbtlwk/8onbG7Kdvga/M0sbvlFqlMtDQGHgMS3okbpV/Y6eHPKHGjT3PwScU
1OTTUMOOUKlZ7XXLrhuAAlVEriqD+6UMgRktb5WZ4z4UlLNseRQs3J5k4tBlxn5x0QfU25UNY2S6
OSaDAJsEDyH6LkZxvcAA6FomjrFp668OqjVpJ9qSPBagg2wzM12z5U9WxKwcHWgsf09CMv5kHaIu
ChxSw8VrH/7jr7y8UISTBySCJ4Vx6aET4UAL7sRHInXz0XAf5hELiWYlJXmnf39s8RfHNnQHQYFl
QIDyf3W7aq2BOPCxyvAApuOdB9RfHMiILjYwgybsUymmswNbZJLGxXPxCx/Hg6rCaIueAz9EUGEh
qYLXMvXdY5P5e2kB+fz9p3T+RArzdUN3bextdN80aRr+kZZWNLJILSdl2CCOolFLgeiRyrZgGqaY
nBS8VhgpIjBk0qEPrwrKWD2mN0XmiGPuYl7QHUExtSmpiOEaXPGnA1PPYH+6ZXFNmvyaARUyJjaW
YFMWJtF72eL5UD7fKYihrup2BQd2tXWqvySTi/N2SFF452lQJtxoBDsrNyOCeKCQF2lWbRMW3HDG
i1t9Ss/EGqEdaMXJJnuUibUbJztb5vZwnvLoI0bp/9V3cNunYAPnuTrNeM4aDI4s+ZmY5hFja3y8
C/a30bWcaT02+KVi6rL7+2uNP8mfn1EDjykVyOnqzp8Iq5DmSw39IVHjTmpjc2yt4ahS/Sq+SaNm
MqtVrKgcY+IZDgR27PmKNExxMgaSfTEhZzkAUfbcmJ1xVrUPcMLHXTto20yt3BOJJps5z/BJi0Lw
k8YfzlZAA7gyyuPc+mQY64h3Zm1gcutIh64nUo7UPYlALMwwWubRNWw1iHAGeHXMrVMNxSIGJEtG
5v6GGgUJClhWzq5LAIiaidhVLugbMAM2ymBuLKHrpHseIxpTqaHSf8vsiztTEdPTvuYCMSHuG8tq
YuZpAvcdR3x2hernJBeD84P6kwr2kSVjtQFz0IyuWidF950MAgXX57lgp2CuM6xVMW+59thALnNT
33oRfq+anq+LcNCRf7uqNRKjCCkQKxFGATMEq0iguVQ0R7QIHhwGztr2u/Mda6+08mS56T6qtI9S
MHyKgpyrMrC/GiRDxQG+bV2SUmDp8MraEGE47V7sd8etlgsUqQnesrRLEFxj1lFdhZkgloU2hQWQ
jYEGxrMIPsJy/GaNETF6xQYH+UcTQ+FKkQQcfGMApZwdIZPvYc5zrj5qvcee/0Mb5blPy+FpcoiJ
M/r/y96Zbbdqddv6Vc4LkEZd3FIJ1S4kVzdq9lo2lQSIGp7+fOD1/15xkp2273eSRgABQhgmc47R
x9dFxABN/6CcNMQa14IcVw3rk0Lhf7ld/+aNAqtUpzBFx6pW+w7ACnHcSFShSgNgYJwPL1aDdfTh
rJ9Cvc6MhEFrRHSJ5DNc/il5NyXM8klJp04yqmt9/hf97l8V35YCLUkG1cZTRNs6gbF+e8nVg97p
FHvGwVkLn2EY39B9Xk6hb5w10CIO2L1yHfOufZikVxfz/HoSr4+Kqf3Ltfmbxl3Bppero8COQyTy
TdvaQPU96VkeB3XUFyhveKoaytwqPFcK9MwoxX+UDNXaUfuhl+RfQMluqym+AVgFdiqeBhV10lSZ
mgfAtAdZjQaPSNjJiYv+X5S41l9k8pYq0uagkLdgJqnfdbh0sFXS4F0U9GlycgWy6CgrXLHF5co8
UXdE1STO4mfdwLmtnDBV60gGBGuImKfK7EiAegP3pPOa2MS7ZYwNcDJEo2I4T6aCERhxVsiCFcK8
vLEe7IqUpAfag2FkBjqiaK0KA7P+eBmSHPc7VLHyBZT/KVVdS9CsB4uxkCzeyeW9kJ5Lb46Jh0LM
26ccAzlVXCJ9ltd2BNbOj1iHpZBvMmAwTRz5PBZOjbLyqF9kX79YOz0axq2FbU88kLcQlM4N1UJf
JSWPjXLFEkmWpNGPLeGxLKozhO+W4KolPg1nxLqCgllaA9sB8URGTM20hENEAlfkHQHhH4AhDfKY
ZfdWhDYqVC6De1GEJWDBm6wJP7RcbBa6EpwSatfyCrzUkPeJf9VxHNfH6+ZqFcXdGUoPdwGt1WWo
+6CM43eKQvPP3sf/lUb9S2mUouoyz+I/81qP9Wv0e0XUrx1+VURRZvSHqNGPNnk9ayDuaBP/Y+ct
qX+IOiwKTRJBxVGz83tJFO2RTkGUaFGPMve9f5VEKcYfIv8oIqO56QmUtf8NrVXWzG8PMwNyumki
7D1dUWWgst8aHppZJBuDOWx1CUDReTY6MzSzWP02qxsN9nYtcXgCOdPs9w1UDAEx/6DEokrHCRQx
3sSRZtqVldeo4BpAm5310OYafvRItsJJYZkNwk1kSF1QNuaGNz3e1ifV9EjbffS5gL34MJYMqQeE
VbQzfl4KOsL3EXZSHxrETOSBgXi4u4ygOLooeY6E8SmSEpBkpy5GJiOQUCVZJEO28i8UFADskyri
8nD4Lg05mQpThZH8CT/VvKDo38+zgpSb4/08qxJ3btcmAn+3Jd79y5B5/iie/N8+L8Vvh5k/+u0q
zVvNK0XdJBM3wvxIolb0iCTlK4ws9JaODLPQ+ajYUqPDjESfV82TmYEuZllBDIXNvq1TO4QV9HT4
5KzSRHzOfpLO5z3nj+bdvxbndV9fg3UfO87Lf5n9n7/962TmuTAutOUQlz0V6RhQi+ZkpzfNtdNk
nvv6oErx0PtanOdC5B7k6v68y9dh5l3mxeh8jhwxJuX+dxvDbhvpWE2H+e2In2vn3bUQjhRFQ5wf
rpCIN6PPk/12Tl/fNx/r21fNi+RgQEvJaut+7Vv0Ktz5eRngAPnqghFygeKGbNQ8jSeaSacm3J3z
7HkyxNYvV2zsS15b06efG0KjyVZfm3weY976c6Pp46/F3z4GTc63NejKJ0o5s/NW3w43L/7zx/NX
/HaWYQ2MK7LinHc38TgUQeBYcLT4dYbXUDAZXlHx7paUOjPkn5YZlP3aaN58XiQChjP43bzrvOLr
SPRW2GlePk+Hn+e+9swunfXrmPNKU2h0EDUQ0cpI2BMwu65qvAC5mb9mm1NWri4Sturz530GO6eg
L4gBT4gvmkRXoAU/5HaC0LqpenvRNG0pZZdqdTLhtGdxtTFIrfhGLRBginunmH3RzcnK+3N29uom
Y8aZz6ben7Pz2qg21moSwuyaKDHzZN5x3u5r8bdDzivnj+cNv/ab18HjhECaZLishaNJc3zJ39rh
GrnjqVyPE4NZzM4TJQhbDmzBXqippGWbJkrVIwLP56Z9BhxJkA9xTCohnDZ9t+qm0LpqnPQgG0U3
HYj5q9dDrpGBlFu8yGzrAsFX1zZUygzLmXxDjcAvBs68+LUu0zHJouqJzN9kNDqWqJCcyzWhYS+V
RyJdYPPp/QbYtJENirp+dQJZsDrrEozKUTrEl74DXxhWFH6DxrHgPFUYszrE7+sVriIoyEnAuPPi
hdCLWvMr5LZJ0BDAaUrkjpQslR/oBFu0OjMpqJj8Po2SvHxIeqiOr91Sah40pX3FuUHyidVDRMQm
Y43JUupYVs0bAo9Dv5fG+9PZdPSiEYPrdYTcL16rlSYYv+Yqs1RB5jaOMrXRZlxGqDYhGQ0TlJ9I
br6qCupCCHYy+7UybsW90pGWnNFG8wTCcr76WpznygFPtmlgjDYgW82TNCqrhYHzO4gUav4jXSR1
Fu6vYi0s9FIvXKHoeASGC9wePcTtQsAeG33IDfbf3eeNqPz5bpxvsnnd9VziGtGqZ3eqBxNyjCxA
QVUr2IH85tIiiP21PM9diSnzZaQJA1Oh3AhV3yotjOkvrDCmz+BBII+elnELIXlzPfFX6eDoZqpR
q5REN1d3EDMCfmYnSI44AqD+nK1x2ULys4zG0T9BpFmFGPLaYSHqdhgSn4kya5Xmkvk5uTZLtRt4
IeOks6rLylwBRVVdJMJkDWuF8DW2O/ADQ19I3aj3iPBjiQJGqYWMMtxWiT/cE59VomV1379g30Co
gyw/EM7x4RwIHwiRQ8W9TkBk6NxO+hPuSHoTt4sifGrQl/UgeoOhefJ+KMXu2hJ0CeTIJVba9rLj
GUBJ5cpDYUPqPMB0Nh6pMbyRMNlVfzanV6RkHDopHYXoegb7160fusgtkaFHeIvggYY32MqEzWgG
59CP8JeyCHY9RcPyMr7LskeAGUHACu8rLQQr5IiCg3waE7sWRFinHnU1ULWloqzhjRjvOlQS7ahZ
Xt54pRSUyTbXH0gCXKEfR56Jde+wVtNNFm1LeKJiQGlYVWM2jcHQYiTh1wCPVBYVlxP4U0WDA83u
HG8l3E+tJfUyCqEbNFck0WWcPpunsnel0eOIp2LP4P6S+ZHoCM1mMO+yM8n0x4tQUbl6U9Q/dQJl
K3MNjpgghNkiWFklsC96nJSWkQD3yAzIDNWXVZjeGaRUVIjLu7Bd6WZAodrJDBTCS1jx5QvSU0BY
5XRzqZbt1cnF3YTmQoXC9VUOsUIRp325GYC+gf+xFhS11R9T6uGpfDCFVS8GygfEEIn+2l7aXipX
OAcnzdMhSBFlthZncIMPybq3vG4fxq50rLcx+loPk8D05DMeT+vloC97ZVFES4B0WvleGw52S2G+
xRaTcEN+8vVxY8pvyUg/kmYSjM24Ea3bXHBzfWHiyTyuSuMmbfCmWrUjzwXF1ahWQIbl4YNabUPu
ozUqCq53MqL5W6AGpkJM+MhCuucubZjAbdpHK7TFoeLB71ZbXN7W2gfPrKr9jEYv6l2qdUzsmT/y
8jZLl8XoKOJ0wbhOAmge3Ha4O2UjwIAzETyqXdHV6YixGCO/5PAbMXzt/TzzB4hjBF0tJ0u2qNyy
CSPoGOZarAOpd8VNcafhQK8erPNqpOw0cqsl/K8T4evKN/I1Ii9MJ8t6Y6BeqKi4RwqFscFmTAfb
61/6IwGuJKDC64zDo7zsIqpuSKnW/kCN7oKfSZqOxG3Q1Fj/YVdlS+/Ji07sEGVYVy1kUDTyHWhQ
Q/fFA6wdVXgWs21s7OMnsoDKCN1wJen0wJ3Ls6WsKh6FcHGRbgpydmJ8N+JoNYKF56ktk6VI7Qhm
dZLqq41t4Nd0IUu3lkO31ewTQu8Uy2lXGhwcY5uGarlNUuKztkgh+CXSoTH3NbVySUD4ccRU/WdB
ruSIIlPzFGIN9imyDd7NVC2Vq+jkFegNnlPCecYiIT2X+cVlwbAofxJ6SujwDcXAyBWvLkfBADCJ
wBO6XPMdN7OxtXbK+rLIiByglvN5j5uNDU7QRi1AsW+P4TDxCgE5tNfWRwZOOGAW6+ZJU56uDSQz
rw6aOxntkJeWAadGxh12L7ymXVksOKdTBct5I6ObIwDlhMfiEaC0Gi8Ua42JMzxkEfnifYaSToRs
V9pSt2m7jS760VszSZncplkKr+fJzQ34FizSKt5B9Skx8UgcCtYfL1uc1ffqQfDq8S6K/RG65fVF
UfbRySUyRMyTPpwnJm57XSi41/WEYbflaR0iZMfjMPevpmcIa+t8S8FrnzqXWyqpJZWSO7sskKwE
9Y31CHLQ+pE/GOszzhqB6pX36GAKdRnejutUhR3m9Y84J5jDAjZQl5IpprbYGQFUP4kEpEboNYDd
rKDCN6pwMMOEE5didEEvmKdvU1BoTLJ6PKjjahhuOwal1SvOlnXJi8EBmKQARKSCmwh64ocQnkZb
ze8PTXQYRlCMGupFLKtWzdkz9EXW4Lr2QdyqRZLHeJJkzuOlQjxYb+Vwj3WhI7Ig+hSLU550Nu9E
TJ6wYjpt9D5oaVniFcUqMfnVYiMJ6wpXcRMTe5vYNemSGLMg+JUYUlLXTbEd8/iT/zRfOct99BSr
a46erhnQRMTpySagiT7oznXR3SFglGR3rL0MoX9DEHtxdvH2u0JLfZMMO19EJU4i7kFE3unoK9kR
7MSHXV66P3DhKB6nupeb1CuX6q2S+qMPSnc93Oilp7ycgjoBIuoYKJFsgxyuI/4saA4ewkMC+uze
2EE648wlnEbt6LG33NMpsCo7PKo35s8iCLfh9r18bMiP76YiFIS+JweXJCoWjiwIHs5ptnZXub1z
CqhNsWObskI78rW7H/Z74TU/Kl93lxGa/RtllwXyzUCjQAfgqHbTE5M9Jo8iSnGqjB61u/bkKIZ9
Qe9deKcDhQD8Pzpv2RQLxapdYo2WUpDmnm5OIHrl45maygRbXUc7UW8FIBvRtBO5Fl0oig1bP+y8
JTH6SxREFLa/VItiH3s9kWGResw7hktkDE7UfpX+4MUr1aVcj78EXHXVb7PduFLwSJbcN6SpDtWU
stfgkPq4xGq2ezkhENoMXggT2a52wg/xQULZSJHDa8hjgAzsVgsut+IRzRKm0bwSbLjap2QHhDQ/
5ouEs1rEt+YzVUF8Jj0CdcX6fXwzOGsv5dTQ3uXL3GGkRX0KU9ZRfePGt5ROwHE1uOyPFENxn7FC
PEoHGS3EvfxQ7TI389sbbdPD97rBf9BRXG52v8GdgIvmaBtlU+3am3J5WrwIaPY34+a6U6hOdcKA
YsuNFXlbHu8LiGN8YDY9CoADyci2tf2RDsIwxVu93BZsRjobzY+e66WGbOWVSojVafVSvfaby64H
Pm5TOOVmG3mVbSA/j37FdUwdwTu7lo0+2k62Jwdqt5u5+RYshI9C4KZe6qZTHNJdcRCe4rvebV6T
g2XDbbbFj+tD55GMszESppL6OXwkx6i58AcpNjRoAqDQ24A+S1fyeWs80pJx63CFVZ4rnHIc7tge
iVZodzfjXbkBrlos050QaK6x0Q6Fa7jIexfWDWV3PlIq9sWLb4smcnyG2e70tuDQQqEDpljqmeg0
dpq8XJ4pwXAW4YJOyfK85nZ4SA71pvtId+ai3Vxfz/R6CJU9iR9Pl118h2/4R/Sc/bwEIleCNkZb
a2ssIlH0Zzbt532zJdvnNy/iMb7Vc0enbbErHqrYPojvGFMKDqUJVOHbVW8frLfmBWmF6qXr6+0l
MF/VY/k87GgIaSDV1/I5+YH4aYeveX+frtO1fNSd9gaC9zH1RIeLupC3TJ3RRTNjvxWpQ+vjV07m
EivUNkagO/kqeppuukB4BAZN8zYV7cPSfVGZ3cbY8UxncrmVAvSUbry6vnOv5sdzZi+p8PGr47gO
aWPqxzz18i1vp/R9vu/rx2QfQfTl7cJT5CI54u+VYOOMLHelkHvJnQLpJdRtxqTvNcbgj3zGw0SJ
oi6tTcYoXBrVZjeMTXW47rwz3sa35J6UaZI6J8pVWh+9izosQPjXwAePwpu4pV3WHc3vl1j08bTc
oBcN+mXPH2TY9T/LZ1S82AP43O/Zgaph5UcIV9rJH4T96FNrSk0ihZNSUOH9+kCVcLoQl+EyXiLI
zOz26o+eshK2yhZMn2fcXd4HunaVG1k/08GB4X6Z5B39TfpoGoAL/Oh2uBMXxn7cNMNtui3XdCmw
C+BZEZ/BzXptcLp5j29RrTe9A2cSmGpHV3mV7HEGe+znBnBuJaAi0KhcUXEd8/fQ5urzy7U3xN/8
V2cEMOyY1+Bbt9VpCB7qZeYCmGSo9lrvryvr7XL2BMHp7qzUMV+ZK5+jJ23T7inY46zHTZg41V1L
LUkJ99Ru741H8UjdJx4K4+JyO/UPXqS36wunmODyp7nX93bYjI+8ENs3SuI5PTjuNMY0bHQRui2i
MpdCDmg79rAavLc2oIfHWPNO2ZluaGO05ERO6JV72lJeky/jZdsNi+p43tPknffdluuaBqJz9YR1
E9rSXl5FPKF0gRzpRVwiyNY3lmcupwrBgpXAM90s6Glu9IW1B469y4O6drVD+AiCyaXYilcXzdhD
GLyh/vO0BfV9p6C/1Tdgq3jhJXvOu796Eo2k6PQ+o7FHSmbCN+Pn+Fx3jvZTetb2aNfdxLd22WOx
1pf1OsKK9k5G0Gd4TeLxSpNv6A4Sh+GmPfaBQvNcLjundIW1dG8urgt6qBx5cQPk9Y4+RfduTr8+
XLXrfDEGzXtLOxFcAkpeHBiWfnIf36a3OGr73Z1PAl16lLkFKCMSXPnY8mQi3rJPD8QW+QOq79R5
Z7EnPgyvw2txUx7Su8uu3mS0gsYPax8djHtpXwIHXZ5W+uKygzDrJW7y/Ja4wl2/bnmclWD6Fw1a
hFCjdPQH+fV8I2hegrYIi4vKxgtYeJqET5Dx6ULBlbafzGjLmwbeyGlj1j794hX8fS9eWIR3l4wX
bhNf2tHN5K6Vj1TTnX3a6bxb9odwpS4pgM8SXza90XgXYfma4W2qD/wVx9pFbHewLDdc6dxHJU9s
fmc9chJv4YIOfpK0/gy/Tls6VrpsKIyNGB/NETdhCkR+abY/16F5QLmkEysg6IQpy69IlDSFqOZ1
n9EoU2p8fMJvGYUQxlWncPI8mSNRX4vzXDh0pi0jknfmKNR8PqYIRj+yCrczpPu0G7GpDDG3P3XF
EkMtR6orYylReIG90boSXsAhR9LY+qRUvGsrx8Eg5uHK5KmeJOex0AWSkeYB7gJ7mZj8ojyHDICn
CUMXqBz6MoQmsSqnUN48V1VKSVVs58o9sf4qmaL60nnKK5QVeeR5Nq3FmLdAR3N5rvJlhh5Wjk0i
mOYxNMuLN4YKERKKphHpgMfJJnvZcUK7D8r1plSJDc5udjMPfEbJR9SOu/WQvkk1FQQjBgJJRI8a
VDQJqqnkLyYQ0afnLfgMukHTGRPVIiMgJqKBH0yMNQTJ8UUPV16GXI9cR9gTow3KsDzTcHJOcJhK
e+JOtQbl7RPYXrOmXIoxpUfm2abXCWnEKrYkc0h3jvHOcd15zpgzdN0Vc/lTeFngcX1dzZNhyt/J
E2L/a10hNHFAvYAfZgP2rzAzylV9RaSPHrrEKILFeSIWBK7ajhHYHAedJ1TpXEF8T3FR/XS6rZtL
689x2c9YrTzK2AleY6ZdpAtBXGBPKxpKtuqnyDDZ9F9zSFaJfU7r5sm3xXm7ebdUKMhmXLLhRQLm
QjHPeypW72IPY1U1aABSyloEkfcMXJe1VMvyyip357rgd/UEKfH7FcvVVVL6RYJ5yOW07JowcRH8
0hKphMmLKSvVV2T25jnsFtdjFmGCNfY3uahnkne6EmWkKNJo15LS7GG+SXge69fVSLX76kpUnRip
/gCzrVl+Ls0fIOWj1ikkZv/bynm/z+V5tu09KzOKtTISc9Vo8GUwuaCSS+LHlaZF5Mbm+Xn1PEEn
x7M9Tb4Wvz69VicirqAD5s2+1n8eRWnKcnS+PtK77NZsEN7nuAOCnoF/DpJd28YWWVBbBiBDlGEi
bkNEriWewVPOvS2orexZUv+cn7VykVvq8uuzeS4s2MocR37DvIOiXyvE79MB5skV/Su1SNWZerCC
6sB5o3knotcwLaQ5jTht3iOwH6H7Tof6Wvu5PO8w7zofFFtwXsPz7NfxPrecV37t/rXP5+G/b95r
IUV8ZXv/bZf5CzujpLCjJKb9dZiv7b6f2W/Lf3tmX1991VIK5a2EzPN/f+xvZ//br/ucnfc8fV3j
377pc3be4PMHWg3jTMxE1c8/x3wm/3hN5h9jYFf364/32zd//c5vP2b+rr+cwddXjC9jrcIiPD8D
DyfVOTX+IzLwz8m3dd8W5+2+rSMHQFzr22GkOWn1tfk897XNfIj8qjMC+9rm6+O/W/f9a+ZDfDvs
5zaGMt7V5Nv8Zvp95pyADZMhX1yrZDUbiOMqR8Xe9Om3RWPOcNI+//rEnLOo8+afs/P2ObEmGTLW
4u8OMW8xT74O8/ktX2fzj/t9O7F/PMy83dc3zcf7WtdPWbBZUPN/2qN/0R7BhbAQBf2z9mj33v2/
4PVSVFFcvv8uQvq1538co8U/0AabcGSRj2v/FSAZ8h+aZsILnlSHuvEnJrP2hzIJliBtovxH6g5c
9D9MZvkPTKcNE9WQIWmmLCr/GwGS9k1+BGrX4Eg6XM+p2gAdzJ8FmKqAmudqGmOAL8kC7sJWuZCF
ij3heN2cAwOUpexfqZrEafLqNof6Vf0RHuoHovEUwQ1Utw5+T2hCeKwJXZ8W4BekbEFaRCtjWwyw
9bsIbkb98hGs5TVbFqe784KUhp+9EnJRMC9OUNK70VH6eV1brrG0XC35F0n8X4sGpt9omVw2TZns
Jb9xUks8AyUsTcZAHI0H6vjvomYk8qrcJJ36oymbD0EgUlOk8bMWS3e/3RB/V8ZhTVfwT3UcfLvK
X8rQVNEQqeX48xXOL6ee8kRlDMyj1a3Fj/yu3KsoaF5q//IRnYgf2s2Hca/e5SdXXZMnS+8F39xa
99T6jvsr1gq3UrmVNvQdXy+7cZneEsmtdnFpd7dN4VRevBteTXUau2j3RrIYEzcPekLq0Ua5EReF
+R5quu4JwDHT97TzKC58rsBvoGW0qSXR8Cay6VdOUa7m5Xq8HHH6E5Ql0dCL4RmWq4y2VDgSYEfC
exgVbC6bzhd/MlCG6krxIoNiVN0kN9zy/rqjtEBak5hYKe7lJT8SQYh+JAd+jt8/Zh/Yed6NsR9v
TwF12SmB+9fQDLpNs088EVD9+xBgBAdMakr0pYX9Ia+pHatxxEqEJYSQ6o0ylsawBZeyK6oKVFdY
li9gsC6yVx5N6h+xOJOpCLTDA2JuC0TO4pzcDjej4RCIZqQMM+g2fScXRE5J2OYHbTHeMQoi2dEd
YD9QucLlCDfDU/aq++RwT7GtfSS4um51kLDSKoXanxBTDah9xk6UDizjTELOpCr04QkUoaJsR2hf
Z8nLxFtV9AeSVLflS7fW3/Kb075m4HHfKehsMQMKAEgTV7bu4oWwu6y6HYP0MQhv9DVGQYTkz04F
gef1vLpiTkKc6zZ3SYx6oU8t9oXgEZzItxpfwNaPCJroLnCRJ1LdBZUYVJBtzbWKWWbnZLqTeOQG
1uNC9SMPH3ELYQAFUc/Sz9O2kG19Oz5N/t7uZX9yzi/RVt4qIZe2QtBAEp7yIVJro50sjA1mQ1my
AOP7aOGXprpQm87v5S0OP/1Ojm11Lz7LUPzuwiW+GdFkP+9QLNxJjnWgsBZXEmx9DWMD5A8Xt9dm
WTqXvXyHNypDwjd911TrmjDi4+lo3sJ149ae/H/cBmzLUt9d9t0SFzOS8sZtpXrC2SuC7K3DRNRJ
AvwznyyX9gTn78ZJttaN9TBeMShZkNDrPYoKeDrs83u7U7maazmBXudc9/lS31cULkEaa2DggEFd
dU/y9EdTKxeTCRlSvEsu7lUPYhfGguRZkTNSQejgt36rrULsubfIxHWyB+haPDBF+g/ySNMP1P3M
M5ZT+TnBUcJp3SLZDsGpCFTDLp1yR0K3WUYYTTqSShuo1MgxKEckc+c0OjhGL4Tt+PN8jDyCIc9p
adMxtYeA2B9IicUQOdoSfMXL4AZDEB1V8voFfHAn3Bu1GxLeP5xeqw+hWjWlLW/bdjk8MsDyVMu2
bpFY9ESjF0NJQtXuF33ogHgx90pztG7bbf0crcjAG8/EFh9F94Inri3eEdn5N0Q/r78/t46ThBZz
NkOSJF5z2jf5q3weTa3T5WtQhbWbWSN6UePRxOXmf26G/9IIT1+jYTZpibzsZP1bVRTy1qERT9I1
0KTuMH2FNfTLIezfx4qc5ECFnzheecX/ty/wN02/jKnIX3+dKuMLpeqqgdBX/MYIh02v6r1VVeDc
L49YomCf1mdJQLyCQJOuCC9Ukdtn64yA/yEJrckG7jVXOkxQYJ+10HeWajEc8gmcME4IhfM5xxNr
cmib8AopnIU+FErnapaVLymDBtMhVj2zl00ieRKMNMSzuDpXu3rCN5zhOFjwHMQJ7JBNiAdkOxAx
EmOVApO7VtWDXEBy0A1ii61IuueM3t9TTLrUGGb63OWGEA7wtFp7MPNjrRkkRLVK3iJKpJa5aN3L
hKMoJzCFBaGin1AVwwStOEGvsKBYhNr+HAInOWs/mrBzkP2f/RLuEBUXCNYuDH/rlXhJpYUiUmzc
ZKOvTwa7alYuBB3tT8eYr4BY5nQdYVkpa2/ijJ/An72mOTCBn1Q+UQFhlYuXq2NG1qNclIJLeWjh
SiVVa1gH7OSurPBrE+9T/aRu45aQN6wXxH2yDDlME4AEDIF2LW/1c4zB8HDx+/gKlnrCcQm5+SEf
IulEm5oh4OCWAzR8BomnhZJC5deowjy+mH4vZr4gYyevEHraEo3bJioFIoZITC411P1ATdpCF9S3
zurVnVV76pm4/qnBKbNtZQLEtQYrGcP5vktulFz4YcmcWaaNB01+BWCL87h5+Vnm6inQCp332Sjv
YedtEepcwO/rmi/H+kMTa4h/yLHj50RwVKeT0Fb00UoVKZGu32tjeC8WIDtSaSeaUSAM2o3U/4QK
ejcWgrJQw+Gx14uHoodCtW9ECkGqvrrro+w+OYUHOa5+JmYPaZAbeKQQDvTp4zSvdh6lYsRbYyHx
tYsC+3CUXE2kqowykYAkYpdZMMhHHWC7KrsqMnHvkiS4DyXhLiq0YyyPWwGjbkgp/KVNeZUn+GEK
Z1UIyrz0krYj/k8Ayi4b+NxUIYtmlzs9UAxf6N8HbnVROGNohIDCoHBryAChWukFM9GFkDYDsKGm
5EWh34gGBcnklPGNbPkLDChtz1yd87iVhsItitBvuvuCaF+NlZmJKXsBbFkdIiyTG3f6m4knwe/P
7xbiMENFixhpbpcZXjniomZeA/VGxzDqAkMTYIOT5VenwD7IvDSIJ4Cq94adlMumjJ0LVmIn6UUj
Pm+Uop3S8cq09yR6Hfv7sdVcpW+PZtVtLIRy1A1DgY0dA6lDhQNYRRet7WN9fTFKfa2EobqIL5f9
EGEHZocnAzdIY3pplI2ygRaNECU0dqMCxxF/Qq1WMQwsNIwTMum6lPVsCJJLE1TpiTiYJvXNOruW
d0IenhZqDiaBegA0MFokrUJE9auCls8uFLNyzVaGcN+i5mkq1U5PPZWHReaZkhhDiCQlCtoHPAQT
fSA+eI4x6LRlqwbiVJuTt19GTIxcVyKRG1MHpfC6SMRUTO3SlaGDNj/RaZ1XxeZj1qKBBYQF9mba
SIus9HOulX/wRCTrUcvQLYQSoIar2nphOVEzamzV7d46n1bgvd+voSz4soxE8CbGoM0W9+Nd1Tl0
F+kCFIHpVtv8dsoeLlrDoct4epaP1DA9J4UHPX9LceoW3jDV44g5HN1yrZsRXETlpM/DPc/+lRS6
03+UC8lr6SFsyEw926CoSCQ+oyBS99FrtVH9ftuQ39rlb5c1XXaSbgRun/gb6U/murqPAvKUE3uO
dn5vYCFYAQmaZAXIHGBNiLXbqW5ZOcZOvEGiLdE9TV3sienOtmgDCImSCbiFfR7apPvLZwmYo7GZ
IOOqa9BBBBpNms9ErWEur+9x+xyNbpq46qROZsf246p42kO3QWebUZSHyCyl1+OAHz7vrIXxkB/o
yIc3pt0/GAtjIe7jhVE6Bi8xTJVvlY/zy5gsQKm8jS8o5QwiMV4OTQ4nP95NvPJ0t16jmboyVPHb
tdyvSEycWxpQyzGTHXndUluQrUX7E8r+0AW96Sv0rijVr9b42iJgGXja6rV1csRtSfqu9kjWEqEm
0VwACIZORiU/WC38NG80yen5ebcIb8Y1MEsvNiFP2QZZeFKAmYOFWX91qaQLCy+ESrooXGrezZ3J
maO6WVIPWj7JxQIL+axz8gHvW7BhDqU7GvlDM14yIfuO+N4mOayZiCJs3e2euMbpZEyyQGqFHYbM
9dA3PaTQzkkiTAmBuSE1smMvvs25WvQu3wkVKuW6fCMpzZ+HGlWoOqTlaMb3Fskv9LhhoGd3Xbvs
rWdhRxNm7TRtha4AU8OA2+IiLLnEGFleQmQ66k+UIyLOvySyi1VJrqyWnJE+o3kwgPyhSgOhuoYm
5wm348Npz/ipei4xhc/u6gP0Dr47fKHr+5RtimX7kzFZhoHlu+LHO317eW1yBxlO/dgd0enHOMDv
eGwgLOeB2TkoxfIjWNf7iKFWbZvPPAHKG47cMuIxlEOz4AlZ1/V4DT18iXfpUaOrOrqytNYTz0LM
45aPLbnSLiCjX684X7HZUnzAM0kXSvB6BC2ifUA/jpLKuC6uR5wsB/S40aQ0aNubXHrKcweBlYkd
iObGqUeCn4toMJDcYe2nbcCtGusTxUgu7AAihrXoc4wrCQjo2K54emjSh5BUNQqqdHFu1sKbmnnx
XSgFRMY1a4H/9nVn7QdqJUf70m/7ZbtB/5ID6/AYcJ6QuyzKdZP6/Qo81RZBBT2b888BT1/wixuS
mFnA2FZHQUJnO1vmb+jrkSDmZJXxG7CNJ+6rYXR6HOMbB/aYEMi0Gc1b4qlBhj39Bivr3jZgAT6d
F7Xu0BlgANZ5/QNY5nRfL05AWDsXriNSXKyhZXzuTbDm3CJOqHvd5sqAHNnG1uKuYYhKXMA7v5Rg
rDqn15zolhE5FSXpoV3Qy7MOpuU0j5iMk9FB5LD8/+ydx3LsSpedX0WhOTpgEm6gSRXKF8vQsyYI
koeENwkPPL0+1N/qe/vKheaaMM6hLQNk5t57rW+hMHnX1vrGekk3NHM+MiJA2T526UO0Nl5y+gor
+3gotNX01Ger4SLVhbwQE7QdPpp1vIuipXhIWMYCD9A2C/efEH7LNjsJfm/3LjbOjedwpdJ18m24
Bwk8oUjnWSMAnVburkAAcoYFNlZQg9d5sVZP/iNEWQQHVHXlsvcoy5vH+qx8yIP5ROZE8+5c4Xnd
0J0ffBopHBOuhE+4+F5ZtbsnuEvOPEv3d+7a/SIX9pUttLkwxNeOyG5Pwan6BrA4Iot8SJD1nAm7
FRy3Xsqv1jMfWGHFs3GKXpIDii59Hxh7gXRnXOjEIanbNDmWDQrvi3UVD/ZT8ZrVTEBRvXt54Plc
dea2+kNpgBruUO20d0wP05mS7sQOQyuEGjH6wgHf6As3IJAPgImH0S9FQ0s2ub/ndc888S4PqBJK
ZJXvmrEyUEafnZPZ4HVf22Dz/G2obAfYoCXCV4jKaDyu6nAsxE5n1o89i45Cu84faKsAKIyLI1Wl
9qeWX5wqXMDAzVFcw2ckrNjY185V37hPWuhJzC4YBVTIDlAel9GqahfVjhx0o10MxwhEHgj+kzxV
IRvSCeC8xl3521WeseOyC95Ikj3dlzmBTCW70V3p44V2ywIiMRfuarxkG7xV1yDaG9oXWNAYglH/
EN16Dl7pYWKCCs6wOThkjKbWA4s/MddBcvD75xYscKD8LhCsOvaqiC+sPy7EktR9Tvbd07gKv7U3
xfWoCPqH9IMOhPGunWmAdCgMz+mOtMyr1swKlOwa3NiXWAwM49NFI/DQnYtHuKPmNwhOCMxvqord
2LPQ3vIC9IuYrYz1MaAUDBbk3KcvQ8kUnFP4MjE3LntLsWZT0VjtPgjztZfJGaL2eB3eff8JBQQ6
mWZncMXGumdWHtToduHfiBdGKsVotPySL8Wt8I/itYwe44uDm8bcmtv4Yz54KmtyjaBlziZSr9IW
CeqfyQCst+retG25FhvYxNhEaIhs1U2zozxFl4VZo9pIfd3+OAja8wXLJoI4tJfth/OkTif/Cfz6
yv9of+B2objTn0lzZvZvVB43SnBSV9mLTd79pbiKZfBYHsksJQwvWchfA3VaSX/jd9xnoBWAai1r
irqJl7079LjcOIQ/sedFV3c5XjoVL8KOEPfVeEM7KV9Y1Y2MZZJo0708JYfqqSv37CLG1nllOA/j
wj3TUPo01uoP/9HMTR/sBvrMtFiHzSx0Aq1NtPYzCav5wXwsaZaE6zC9Zj/GxCl2lf2Y9iJPrpN7
SLQ12Rn52rBP6LM7POM7n21xVG+CdksqvrqJDNAYkVDwPlmZB/qepJFVUSPMp4NFYdsLVjpwS0lb
eSlHIInqhaBru4S9EPu01TR9IR5GCvT3PF+SUWv81tV3hQflwnNCpYQQz98FP5xh8nPFIeFqoMgJ
limnhL3drKpqheaq/IhbzrgL8cNIlBmWmVB+LNoXJM9cx+Fzd+z+2N/oTi2wRuhE5Q9Vo1t7RbX0
f2trPbDR9NTMBKojDA3IwJ13oaW2wR7xgC/+mG1m9ZjXW4v+lHDMqMpVLjaFstY6rzyAN5GnaIVQ
aySg4g+KNvICNhWRLQfxILc0/Fhe5Co4pR/5Lt6gla6/2nJF3FP4LA9FTc7Fgp0C+ZM8OTgXNsMP
8UUnrkoFvNHz9BA+5N/uc3BuHnB0iC+SSF6rY8dVACD2dRjXY/6rTZeZ8Yr6KF2O8S7HQ1Sth2/b
2ZSMKYg3Jind4UJXUBtHGXN2J0D4SDA65G7B6zyAHiTzPVmGJhYsQIjaYbh/QVObh45QkI1aj9Wq
Sdlt2/mr9w/377v/6/5jdh+wkCdJzaLcagd3iDQUdPN3Y8su9/54SYNm22dxeK1VDVbvYHhgfNCS
s840shaeo1b6ytZ5vUojGDZZaWleTNYMNi780vE5CAdu7AzeTVZqkWfayTVywwMSFB6b29C5FZmK
MIIdZCKREwGkFBhSsITpALHoHxFn3VrFOtJjTlQKqgMfDlttOxV0e5VmlGvS5/TDAKZ186El+G5k
W/dPGiHzcIfTtdTpsKsuB+6GwZYnfehkKbgHNEGwQ33nUw8FG9csGRsNQD8V2QcV2dq6a4PmTiua
5rqfrUkcCmEOrU2J80OJ4dpEQVOR++hXa2ky9pYgW0gUKprH2R0FFchz3djBOUZUXDoIyrW6PyAT
onhNJhopTn8I45SocolBSNX8h7A2PiyBGXJifYiJZ9rlI51MocSPJXG/TmkfbDYnP5QHUq8wShHT
LSUn5L7wr2nk34SR1PsGJ1VXYNuxYtY/EoDXabLug6La63axS4ID9fWlKdXU0wW+t1FHij1GGZXI
yKEiazAz9O5LOOflxOA+ww6DnA3urhzerSTXd12vMCdrrItPFhzCkD04+B9R4jYyO1j63RjHG9Un
X4UGSNyK9EM4FCt+0rlLEk0V4F64GRR/eJyCa5bn5nvWvtdKgcRQbT7ydqK93HtR7D9L81dTEO9j
yXvtwpR9VSbk2lTur8ztg1YPQOMV8ptUbLt+NmoYCMSq1x0S4bLpTSEfZtsMqPKkGv5OEBw1/DmV
E6Re2HfhlkTitWynF2ljSWtjBVmPQhJ9YJEvYQX92zj/MZ1gnAR3ju4CuCZTywRe5+LsatZQtxBH
x2i66lDfqiXt6cggKSIRuBZJOFtU+qGd3kjGeuvy8GSxh3auQbexK1D1UozdfzaLzV/V2SUaJM2S
4Keaflpko2AcUuecWhggqlF9blTxng/JtpUrC6C84Hgv2XXGyX1lVQ4xRAY8Avtb8+s3oAn7MKMg
LnOOqEbRvOQScnBOxDJlo/tVYbCL/C9hcTSG43OwCw7MZcYEQeBVEx/EUr1XLR3HRDDAgu+EB3M8
Fl27DkpKBj1khBLLyF5FabrRqizYPYbmLF4cqeiSUG4KLaKYqTFASPvqjvarEveUTXbFeVr9SEri
eYi/4VTsb0aXflCGmj5qkOq1CJ9jXFEifkEJly5igyUlVamWQxQ/HgDHVZMZ+CBH8hWcSFqkWETW
vtPYAOzgGVT0nACz6ahL4wYGk6ao14Ftqq5h7CnRsx/Gn6bQkIiiHVw5DWmlqYG9oi7ZF3UXb1xH
34JwxHxXSzp6ERNElsiVMUoXF0jrgeWOvaAtz6BWr1FfvWhynNtkIyGDNR4QrXl0e/w1Uu1fMgHo
MNLRvyb2iI6wZmwBKSruybzXVTvY4mEhz0uZ2VhXg5eWq5N4mEpwpDUrgS8nad/iAmyBnzKLYQ3P
jq58NRxKNC2PP+zGZXwV++NJkDNG4NFz18fQCklt18ESO7m6KQpqaeinOhxcZfSIpNPPJXNABX/4
2nJngDjircSd8Askw1PsIHvWUvdTplSuRYhal8CHqOO9InUWsemAwkok8lTSZmga/wfcpmd07VtZ
xEilRzwHVhrHq3JksKbiza07BC36LRw4yJbNh2odAq08MdfYljYQcaepf9yBwT2GSQBPHPDzB4Iw
6c1kwcPysYBkSX7ek+o6pBRWm65H8B41ar/LqupPme7dUf0MgoztNMet40TEYgHqptlkpx+Jsq4T
pr+VGT6kRafTHsXFGFDijB+f1ugSCCc52NehXOYdfVJD0Y9NS1ekghjM1LV/xA3MwSOOrirITTM1
s60hGfsORUuEp/sUVDEMbNKA8AaU27qedg2mQD+u1APkkWIZq+nj0DUfXQm5XWYTxxM9oFjmTAQs
G9umQnBnuxpD4xx0+QHpxLkfXEwv+JgXE9jehUaEnGIP67QOraUw+S+IoWrrJ+omtKmJ8yCoOUel
tle42Usx9HyqpK1W9d0B4uaLihG2xoeb1Ka2kX2aMlrt6f52+qZmNVtAyKfd0RknbdJf026E/S+S
Fg7T3jTz6XMyo4MWTAqpvto1cziDIo186YeUItpqngaDDq7f21cyGTiLCxZ4fabJ1hBHW5THA7PW
QFBWESS5qX3o29IgL4eoZEPZRCWNPiN1NSi2+c5Iy0PnRE8Kz/8VTseCDMr3xE5CduKQ0yIbmQaa
nWlbr+4EcV2qi7RaB0e87GKDdaoS0TosKeztupoFsxbbvtIWuzim7piwZatBHK39vOvOCdLALkZe
afVBx1vieuFECJXBXIfkSgrgSKc0JOxEJNgu+iED5oUzeFK1bUaSs4gJInUUTVmEsJ5pjlueNQ1e
j2LD60kGSya9XgLLxpzhT2sjpC7TELFgg1Iuo2iynVni96gIFwBFgd+wsPNN3Ou/PQSxuk8hjD93
imquHAsJ/BhTOtSw2vUwYrIbriaRb0eneSI4jL5mg52pxUttAya3K/PaZ2y55dTuosE9JbxEMOPs
Y2n5ioelNwKCAdkjepIjgm9Zm2/6AEldTbKPxFdf+irEMmJhH4zcN1sNaPR1w9o0ekwpbp3tusB6
F4jDl3WseKZmJAxpchtzpL3m7e7XhaaT+hCYC8uiJ+DMPWtTTx8nRTmE5fRUJUwgWNhNsdJKbuNM
9M9OjksvcLQ/5MpUDyKuN/TxseSJUq7h5zwG9a5I7S9Lj1SvJvgzyMbfuAjCtWPhqfR5hQohVu1A
f01TOLFFItSXVo3lZOCutuW3LSU7m8UlQYhB5jVDbXnJWssSCQAC/x8c5xdfbYNj11IoCNQRhU/0
IHTzpySLocc7jL4AMW1dySg76ZBAAO5KfdcbmGiMPX2NoLGJgOVkwML2YKsDllv36vs1GUbjNG2i
vDt3c1y8zlw+BGc+VRDP65l4fv/XP/47zFD0EDp6MFPSmQytNODP+36Gqf/14f45Z0atR2pwC2Ik
/fcPsuMOYMECzT5D2n1N/1BnykcNhxkwGJm1M9K9m+HuqgTzbs7Adzmj34MZAh/POPhh5sLPgHgB
Kb4KSvzcMzxe0HUyZ2B1MoPl7x/g8F+VDOj8NOPn6zuJXp+h9PpMt75/AGCm7ZsP9L72nkysf/8Q
IS8Q04y5nznUdxj1HUttzjh821Qfszsh34CVr87Q/G7G56czSP8+7f7/IsH/m0hQRUP3N2GA99l8
/pcfOJ3NePrMfv7bf334rMb0M//zn/SB//qh/6EPNP8NhTwAUUsVoMVcFRHEv0PKbPffGJ6Ru26a
zCHRMPwHo8xw/80GC0z8ou4Y1j8ZZYCDYeTCmhE2orP/J4mgxrP5TxINkLvAzFV4spR0uiVAqP2d
0ciYE+ZrmExbFsOehXOWYIkaAwGhS6MCbWxgKJqQHEvpRN+2G3ofeJlNT09ilxytP8D1jiKHy23Y
8epvL+X/QmOhzQqKv6vreHA2oj7V1HmajvinfrFJyYdWJmvcKnVLOSYEzmjGOGbTnyFXc0bJqtdR
2BuRdRuNCmxRWmxx/+cHMb8L/3wQKFhmupxpCU3X/6EuYVJPMoYZDtuxAaymotxfyBJey1jyotj+
c8lALwuMk19ZP7ROc7xhHfJH5U1NeIjw0hbC1Z4KBnt63Agm2UB7KSdBqc49JrLQah6zEpJx+n97
4Ob//NC1mYEH1hGaMm/wP9SJbTuSujrazRbppOe7LUOWtMTqbWxT3CvLeLDgfmTRwQ5j1QvUyqRS
ItBs+ohUnmWjpJd+6DvkTjyRKelYC2PERlaTLvl728QkEM/o0RRq6vOgh4RPuBa1uf/Bi2TQw2gO
ds6facLo2oDI2ZZzsNggyVRUaX1lrU6lKInP4/SIWhGPUsV5b2j1lWrAYxiLmB5Jmkxrp3zUhUEe
tNASyB6kiYRxvxptcmxc6lPUJBiwBXEOyQMCaQRWWe/dMx+1blzXDt3uavQ7mjE55uzyKQiUizIw
AryHxKSZxTuT1wRVmHRgIn2bUETyvjnMPNPyZtM5awZTenaH3ydTGRJM5P6Zbg8SJ5SeYc6v5Pzd
FSoxK76UbmbzPW20iRU66klZmcta+ONSo5lQ2qhiFZWTVG05cxRkkNvRNgxlvkxh9y8Ysf+6ILZ3
fdbhgXbMcKP77S3oxTvoPJ0IOS4WIq24sKJcZV4LjcCNyxtMSl675GBb5XeqigTdj5MQgxuwn5tn
fnzkrGB2S6nL3rOzkTkpRz1wUmzS8atoA+lFtrL13ZG7qkCCF9Per6fyIq3QnSsF1BExjASXysAn
P2RZ3zBrGaFzFoKNUdbMPnsOFy6OWLOkZ5MQAA98Vv+xbGKTGxoPsGyY3/g9aoL5SSid+qvE/BGH
P8LtEDjmsxScVR27f6ut+EbQxQljlKe4ya1SO+go+O39zH1uDY73MjSXpU3lRw3IKBBEEL8EmWxw
6DtrHdUxmkUjfhvM5Hb/SjZnY3Z9vx5M8TRK3nMXulA7pYhsOYgS8NIS+thVdDQU5Ft9jeKu7r0x
Fq8Eqa6k5aeY/rttInLiHBMQ9JLXzi65rSVke7sMjkOcvujIDy3FDElOoSYnZYRpSRWtsTutJl2H
29Oc014BFm6zeFQRNRRNgJOvzT0HZnW9ZkmvEQBE0lzdGTETv77QWJZLVLDzMwgiqtQiH59EP3TL
gKoOgQkDcbWLLsn8vk+d+O0t3LJVfzSI4+khTJPWNsf38dYRmbuc6nyjlSxLFbTgR5rCIYmigxLa
u7zvW8Rp1To3kCw4Rnmp5UCzkqGja/oPXcRvANCee9S1q7aYL4zODlbuJGiWBBnVU1WkntlPH3E3
9ktdZRA+hN15ilwwBAPfT7rwOMmNbpslkjQHhZUynrspfY1NzdzrvfGla9TDciRTe44ArCpmzV3/
g5ynXBGYZOziHkHQaJLhpjDtDye0o2oBc9qHWVQYXL2Rm/eYWLMXsnLSZZTyg7jatpUCj0XWLm+p
wwjrvowXqslglWDWtYpGBq5hcXQtB/UYuZKAjjx7Nl3eFz9JNvBS8fVzoLwK1fluTaYtqXCO0IyX
YUVSWJOuTbdFgM7K5sRoUe7vTdlyfRRuehsnFZivsymMGImEzkRlbmz2UewucIyiXLFoaWml9qBq
4qvK2CKSdETXw73D4REJ18DtHJ87u6cr0rD9ioRb+/6OtHRvFn1PxTMoP+YQPlYDt9eIOsYRPGq4
Rtky2jpayfww4NnNSItcRy4wpPz2sE82yP88oF/OPeGrKO+XqcV13PCilAWDfBuWUPEy9eEfMTJw
6JMb5+qSYpM/xCmFO3rYm62BX5GLfZOq0StZ9WcjZnu5XybsDfoq6INHKr5omU/cGl1Nh9H9jPtw
X0hmK/MlMvWsZuT4/NaFs8xg1sMeD9aOxiHYjh5DWsCMevObSz7fmrSOX11lAyprNo82pqGo6QRC
dFp6piQnViUiIoFu5GKYdy/Dyni8XlK4Z1qroA+wui4ywqrnvUKBDNxo+ndgqEy1IzIz52ufSoWF
QKQFz4Hn6agDX2zAZffirU6JTm8G5jbzhemPbN5RkPwqfqh6Cnyn0cCjX0z1VxP5uMv1ypPEdt2v
IsNlWRHB9GmEybmqgOj47BKqztsp5wu8TqCZiyk7jrrWIZ5gJG6RROm0DF+KimsbDR2Tfqu46WhL
l0OQrKvO+sgJZ3MJ3llm8xJdVJOXZZZGwgc+MAks9v61MivRuMvvPLTdpZyDY7UIJ2MvV07GUjyR
S03SJEtuM/+iDlBYHr1a818eKexp3pwzI7+VbKvExIyLGIZgR8dpYWYMy4oS5ajvsiSr0MlZ5Lnf
XYAHDcF1qFnYd2IZe5oynTXC0qix4z/C53u6Ur7UvLaMABAW0SBaSZP/kiB+pMS8WSRzVyIxoFrU
TMVd27vv2BhrEq91QyR0pG6ZvIspGTlL1Ihr4ZsvHc/e65zsdj8HKAPX/aCyTfKeLKYMF0GSn8aA
9pRv00c2hrdGsqnEyRx7SGYlybEfpbAvmakQW90cR1pD5FhyCgIRlg/PeoHSD+TeTRm4uEjXmY/O
R8YIxYqtlm0Qd3xAFmNbspDpU7bL1XEZcmrx5tfMUIPPLqq29yeCnieRCqQrhV1oUjlIy8r5RuwY
uTTP/nVb8JpGuo7wCpdoWfPi/usIokHd7mRGr4d1rKy5LBqAcrijCXOIz6XhbyzdWIdk7yGtkU9d
M72iLRq4oeFlnYwEgUtJ9AnOFg6yg8np3kXRaIVeXZM5iYcVzzKZxUXKENEEPmGcRqn8oShhNpVy
q7R+g1bG0Q9oBLkHyWcIUuIoy3lZ1UK22KTk1amK8uYGrHbS4Af1E3nCRBKEE+sZr0XdqoguIasv
Cs2PiRHu6WhyvjJMHkI87MNhno/Ot+ycZxLEplw2CfeyEvDLhD3+CRyk/QgC6WVRigCqcwhwNZUf
V6AHRUS9TSbpwBiej7pLdQpQ32npgGZHeS16IPkOW6vpcv0UkZJx2CDicFyToMeAli14zGnVVFt7
RClCH/pah0gBOSmPm2k+xw+iXmdN+lwqKR2skSeZFwHC03FX66zKimnTRVGLdTOKrQvxmN2eBbQb
IzwvSXAuLMiIesYFk9fZd91CPpAThzQyMDzD5nWNzTeF40ZnTEQMfdTzehvH2iFyCpvRZjtukMcm
LdQC2f36KbcObFGahWg6uQUJk9abc8NBD2Rp+OvMfz/rEuKoaK2qPTmkVnZpq/QWx/mlVL5ShNBL
3XfPRXzfR4tLE4Tq1sZBQ+bILSU2hCQf9iGlIoYvnrUZhYpwphWHEco8TWx1HWhcq7WBOqguOCIm
xe1++bmdIHAAY0/RraxJfmZTsOKmnLtAXEbzea4Yssv9GBTpH2mv+WD1uMJizXm+n0Hui3hcs7lq
sXr1DYR2bcIoT02qmx74q/mtbFvC0qGoopjgFjFy57nMosuQ17e4pKqhO2IPSE9ejJLB7MQxww3Y
nTOVlr1fJ9/3s69tNfrKp/vnGMoh6ziDl0IWc5I0OsEo/VVLHtV84E7r5MOlvFmQ3Iw/RPX3URv9
RlpyC32ELKOVXaUPWieu6bzttbG60BBcFy18ityh0o7jGn5V0qDt5og6zcv/lCRbqAbQswjXQrlH
FJCtffgdC2xVdduwNm9JxkYqRuspdZNrHvNadxHRlzUcIzBEBiF6Ajip2jvPbeQ+D3MjuG2sQzOa
t/vuOJETTgHXnpAj7yVHcAqKqEGNdBEivUU1pxrm2H84oHj2fIpPM1QUAU95fu5AGo5ugEZiPje4
meD8CZPOKeJfTomUIex7ZDwizOMJYZnje5LiSOeDQ4A8VrW1GubDfxCZn3r+g3adlbiwDnmqX5JN
qSQ/92vftogKiXxYDvfvIGNVcFZewqBFDNDWT5msHux83l+SiUMLAWScF0zhPqcORXcXcc0Q8uRl
82tD9N0DUVUDxJzuq2huiWTDvL/NE3K3lkGTGwfTmrHHJdAcQsjTYx+y9sg2v+k1j7XSifUl9QN4
HhnHZf2t+gttxL6fKvHvXCIxsp4XtKeeUdK/ruN5H2bivVVHHlaG1jBLskvXO8deu44q6j4n5og0
6u0PR82bsCwmbnQ9MzP9bQjXQsw4rsZqrnP7sIZrgBiGagmGx/DYh4nY9c2xVLPooSyTg1LyRojC
WUtrUrYAIz6MyHxpVKByrnuy0+KSWtxfhUZCUGqRfmva3Sbmyl2fE5UlRnbP0TTP3JjwbsROmYs/
da5SokJnkoZSGgCI2ayGiemZbiNcRBRguW7i3Q+Vcw9AqynXC3NAya8F/yo6kURaGU5HPCg6Dezo
NTH9d7sYj62Bh8RROFrolk8EBCoU11aQihB2u57QExdEkW2kMJaFhD9PcsixLV0Gib5Aqakp7jYM
jHOeur8dqn/486B0EjOZ1Xs4SzZ+x13TBpCFISwshzY/slkfA2emJU2EEgZ9vnIr1DLExs78WfrP
hTZ+qhVv0nyd23a3kx2iCdUqXfSRzdMdMfI3QAgtZ98rCgVEXY5SAlcG+uXYQVkOMbjbJ0Zc7ftL
noaFuuoyR1vT7T3dIcl/fShnxoqaE5O96HU0IcS4Rd4dJKP2wVJktrktIjDUQnYvxswmuT8IRiZB
sb3zWe6fbH00GoWtAb8dALSkXXSWTB3W6th2+46D2N42GewGht3CS5wB6XeszP0D4QhMo7GD/PWp
f32Lc7fI6zOs5v4l5e6vV/WICtiHpiSHv/+a+7f89c1//bJutuDfGcv3z93/e//XX59z77/5r0/+
9T3/28/947eiVKFTRafm359edn+SHWlliKjvDIDZ6X9/eLVt+1DDEuTE//HIfPg64QwO0DKlqg/3
X5404Dj+/qK4fwrY3TujkONeg2JLr15BwqpmIl5pd/R21QFXMbrerw9zQCy6a/4f2BbWXUcyVMDC
4Pq1vunTAQ9E3u7V8NY2SHJ4LUkPawO8i7U/LNOQSUFrC6YZ5MczEUgdc3//5P0DqVqhZwQx6K/A
UPZ0wZBn+wk+xZpBQZACZr7/i+XU3kcl0syh0TDD1ehWfLEuRiJXiUSHgEVDBo1Sd9VHVI0KNo1V
XcnvhP239Ck4dgGqk3poqb7sbGVpGTirNEM5psYb7lueoEopkilMRsnT2RYu+LFwJryiiFrCzMkX
uKVfyDV2/7TjKh6NfVWNErQUEeyB3y01vcxWppVZKxFHD11BKb9zTWTqjuoniBFxnvn+fAZRyjWi
SdGEJ5N8GvCIisEere+5V7G1JBEHCCQT9BOf46S7ll3BdK3OT+Q6g6ar3JOvFis7egnIhO3TRlka
Pgxzv0f9XWuTT3qash4VvJlWf4xqpJCpbX3XfnIpCSBhCKm1y6abKGnAhOlJkC9bc6I89YPzoKLP
A6g8KSXg4qLdTq3+1DIcPvQpft9WzlpCw/nRR/Ht5DbKJ6nY9J2yP26N37SWzbfMNt0AkGaQCG8V
s9wUUXMx4/ZUl0hli2w4BiGT8sFi4ZUmSZGtcHaMCR7yhqyMuqAoNXrGqO2fVBuZhKLLWhnCV5Yl
lm4ZzmQzLggnteEga+luMHtj2SBqrVKjOA+ZLVmqOQGOgb3NqghVWqkl2yx2EZUTPovVPaG3g8FD
r8LHIbMsDi0JtkITjumY4qEluBBXbB3niMufyPdBopyN73o4q/U6o2ROEMCIx044uQZT4QDP7JCN
py5TtK0dj7jTpbaWsLeWAoe56QQfUnYuxuXuAB2+WBadMe66FDI2EkqypSElG91NE5BFFbq4vfuk
R7She87Het+htU16tNYAopvSmV2DcotbCX+7RZFZ+s0fHgH1iua7m8SA0JwEXk6MGjpNTM+0NBwS
2TdCDfcJJCEvCGevCQ7qLGKQHUTNc+zqxSmZ7CNO5dyHQZQnxSf9OFLLCFTpcPLtXGkj7SAOqq3L
b0rDbVDqN/JQWkC+znMue3XV+kh8/YQeYlzxp2S0op2KKDXQDiHohlNH75oLCPF5pUpewmitq92W
uA10CIVYmzVa99bUbo6ZwlgNcGL3/jqvFRTbNTqNxuhfrSa80EZ4sXxn0xosFlYoL4XlPmSa/ez7
tEQqB/ubFp0Jcx+flVr9onClpWLFh1Yp3rQQYbxrt5eyZpjtYgtIRYk3IeqcXe7Kr7SHEt27IUwz
pN60UE+oaqA19mhAmgp5djDsqFS+aA19hVP80GnGQUmROkT5yTqJkCFxFTAnwTrIZlxuHGhvSlqw
zsxs3EG51lnyqbUlDdkaPa8Jac3STvmA9AC1CJuZxeA1x/fkcC7fVtJ+G+HunHVsOHN3LremeicL
+ZO52aqba95JH49JThchm4aV72J7BTZVkehgXSqjrLayNdajHj43ZQaDdcCy1M69R1c79133MM6o
somF24gwkND45kYF1WnGzs6pgxU+SH3R9lO0assQ+rlA6MIDCM16g+hEPZJpi9O+H3fxoKBuzpJL
j0iTtVNrV4UVVoer0QkT7TfVWQzOzA/9i9q4NJuCFEP6aL2awnwZcBL5VC9F3a0UeBCNTgDlCIHU
tD23s6xFZJrjguTpKao//enBzOJnWYgNS91zxIy+m+j9Ff6bzXAPdan+1nT0e6W5bSxjj2V3zzQZ
IZeCepYDSVLgLQsM+VRmEDMYBfnjtomKdcaoIPapETNmfWGkL/Wye0am6E26zdyZEgczIDHtwxX5
zbeBGy/yC8S9zAzaWca5SOWQLaWWeokWLaUDmV5yVhHtdxwO9CYkEIEmc4+tNL/E3MtQ6DDSWmdS
oiBtXTElO021/kAm+HNjabc808/MtiwEdzu/y75cJoTmfElrkOKOnaOEx6YwVkrte+Qak4OYHZuy
YLf80Px0NdjKJSqrM+nSD6FMnkeFZcMtioe480BufYU6x2BdVttc1V77QL/allyT0bIwjWCkrYV8
Vmgcy+HGnIZaHhLiye2y3YoODTuveVaBfpj0d20oL1oaHPWoP+sW/QPTptE+FZhdReNFaXa11fRY
gdi3G7ZYTGkxjqUJuRoHctpUIp68OrUfDWouhEHtJZ0QTZKwEFfVq6IauEGDay7E6/zWzL8qsvut
ZGVz6Izp1UPsvItERXbjlCiluw/fsb4HaT/XnnAxzQyD/ZLydrRD+TFyD/XThJXzxfTDL7O2tq6D
TyU1mXjN6qrU3gWTtS+VbO9qraclKapP0T/Qg1+QqLp2aIG3Q7NT4MmPHSALWqepI1dJGKDJDz7p
pzyOj2OQUjOqMWKnhjxHFJNpF8Didx+VjAkFy1KzSVNJqXqYlBySKS/8mLKyRRAhnOwzn4J9U1wc
mjppXeENlDclbieaSconWSCLJqazJByck5MGKoLJ/YOhmJvqAYP8kRRk9sBYLReaTB7/O2HnsRw3
sJ3hd/HaqEIOrvKGkznDnLlBSSKJ2I0cn95ft3wXvtdlL1SSyAkYDNB9zn/+MHvLN5jYG6UKeQj1
nzY7hzmXoWS7IjA3PC2VpWg751mI41zO4KLdeV0bTHytAu5vET4sABzB5KV02NNxaMkqlwVeIqUV
3LuLxOSBVhJQVFzioMlBR7yzD7xm4ZVncDNP7rmHWrWT5S11dbJd/G7depCSm7n5rudu4/ddhJIn
wYEeqq4wvDNU9mNeS1YDCfffh4Ddh/Pvrmh++x27vnS5CM2CEasHqIwew5p3mLuR57Fs0wpzj276
SUcs7qVF/qpnx1DHa9ooshmhKHO20XDHKeXBHE27yRiTrQi9dWsOsLaHICX22W9ORpC/OAv9USPs
g5jRaxSpxEhkpqUSbYk03AnOxM3UeLo8gnA/+AZhzDlsZM+fwWhtnILcZbq2cutxoUhSyEuB3T8i
nJh2MA1QXQ7TMTfMcz5DY2H1+2NZ8atHxOABt8GPQToJuS3mfNXOwydhpfDl+Uqz+6paP8xZEhst
2dPrZcT/QBw8gx3bdQ8krryNNtfIlIu3IQI4LRxU9DIj8tQHbmNzvbEXfFHiafhY0nQ/mLieBFWD
JhLiw0ZmxktSupyTsnkxxuXGz9IXgQwzsIMZanHbXvUTcRI2YhTf3gjIozDFTGSLqNgmrH6ZlsFA
XcefKAJX2XrMuq6qEHWEF91PInxBj+U7xW93pb6m1vMxV8C5gl64ENlDPuMDH5M0YtcfI6kZBBqE
1u8GTpX6s8CLoF7fDEqF0k573xufTKbvV2E97a3eU0QsULEGXYPwXGBYpB/obdXTQvZu+79/l83I
JSjv2xIYHSL+EIpNxwVi8hY+L69eLYM11dTWYUx/tVje/+OpdlqzGkEWUQ+JmF3NQr9d5UVH9RID
qroixhk+gMTJy1HJq//akKic7GUlz47XTRrEc/ytHhzzHkMaBmQ+wOBVRzU78nWFPJkVzyGi4Qpg
DuwsknDU2JDq1IfBXewdA0at+rf6HX/qiCR3rhwHtZj+OUWq1ZDNQnqRa/6ecBtA3+ak+u+a8S5d
BXScQ6sSIJByRTxfPaS2gr36t7odI14/lxFi5I707r3bnW33jnUIoRvz+978UW8u8TFlRAnMm00P
dU5eL2aoPc+w8nPEf0cRAeFIbpxD7eJYzo/U+9VpfQ2nbauO1euacreK+NPJoqN687olRlN9AAbX
TjGfmCXPDYbfPFcdl3pbQ30ciUBKfXZeo/EOCd2WenYampDUUAgLEBN+3cJWVKdHfTx1Cv/xUSOO
yp6p5sDNGiykfGz4MwZrFWoB1u99k3O18bOOCdgSCCI1E/2Yinm/6f82aVvcCoiDh3Z4F6mHZwl+
ylm8iXm5AjJtaPdY2FK04xqWBnv1o4Rfk8F5VA+pe3xlBzoUE72TVf5RL4Xdw5XApsoHdF/a9vdU
wXjjOeoxUXVbrnfqEeqYZPWd3v7joBJ+qI4gqbyTeive4mYac1bqdZd3ln479XL+NBx5Gacl3Dhf
HqP1OKUEZSlLZlldRPtuVgyxQinvZxtgscU5t3eY6skcn6ShbbajzaQjcbKfgGIbmjfUdYK2V8Ov
D2liGmz3CBvVAL/u8x+222eDJG9QP/zAU/Gc5HZ0NoV5HJiY2ygqUj83uZbAok3JpRim/U0ex/MB
OsJPHXXHeWaavVZmtpcF5OTJw/umRWjW5JcmwUkhxZEqsh/oFn6LcRYM3IM7TYMggXfg4rtlkwQs
U0MRt3l2q25mDBFgetAtMGHdTp7kekxtkZ6cRD7hHvscE/5OKLNF30TwedeV19ClH9QfEWFUWyua
mKKCdZCG7Lxb91irBx0TLDaRzZSmP2Y8IkoK/hhR32xab3nr45akGw+I2sxAvlcqNs+BbuC0wYuz
5h+ODEgHQ0RBeDSpNOwQ9efi9U9FQj20eoDsvs20yVnYM1xIroZ5QgpCTqLasNocdXfSABr7NbVn
mJjPGu7Gx4dHVhmmZttWiIuh5pWWmsAA2JHp7DKPyZzjYrjZMWqrFNMlVj8HUHgRy30/IH3My+om
gcx+5auRmdnDoOhk8cdtM6wPErpHe+L45XcVkm2JK8UH/ImdaSDl9RnunyZyoUzBAAmqLv4z8a7p
6zdZW/IyuehQVLpv67j71WLQ0ocI793BfKpLMG2GaZ9xhbR5bVC6qyEFnh3ZsXHodfRwktr5KAOw
A5mqBG14ffC74dHGKImjkm04AlRZpuXg+MQK2fN4NuvSPdXQ8NsIMGKZMmczqWGmZ1cXDeGXJ1Fx
mJp5hSUNUoV6gv837rMZizYzBstGBFFuJgveW1k9JTFFqr7QwwADnUH65GBF3s6dkRoLOpmFxK6D
7Bj6SVF3VFjMnQd1yddG4NOPE9TiNRd/8ZzTYvCtDiMi9oK60SCgSnrLdBNQLTFW8e7M4DqqjNc1
nv9kIVEyWZTv9Vs3M/wLvzAI87BluhndRJ5M6mtPYu3MnkpP5lS3X7SCqq8M4DFys0JzqxQLR97k
azZtuyQ8i4zrYjL913IOcSaaAE6H0tuPEXXLmt3FVbUQKskzg9zbeCYVFYywZ0cxMybWaGj0/Uz0
mmIyHKTXPAsJ1JxOyOvtJb52XLvc4u8AVbjYZm9eXIUISaMnf27XvbRSeZjmP1Sc1W7JF/sAp+Hc
E9QRz/a7aTGcSKfyQh/okc23FtjYyHsnrf4w706vYN5EO7jh10Pc3A9derH8/Ccsb6KI0ogoOnez
GKDO6l6IYQxDgCAFKpkIAkQRw/ABBQ4hOFuEkZfIOlkJOOGcwt4SEs66ovT9HaeqgaJmSYmK46HI
23Rr9ulPzo1FvR+UUET6ifIIbQ+CMS4lYJs0StEsqOmxiy0y0TwUemVGAle+UeMiPTRoS+ZylB+f
BQXTJlasBvU/063uvdV7FDAIGfYwuOEGHmr7th+cV6xwbnKJhpORYzFWl9FvdmwHezPHaI+irtjH
AROBakAdVO2L+H42MXZow3G7rvDipENVpt5kYhItY+utrAmEKT18XuABKZYXWwfVI8OytZegQ9zA
wucyK0MklcL8VvMzTcxZR9Zh3vTsOfAmwIpvkiVmTkuP5qboPbILvQcokupzkTpaUFpD7LWKT9sS
907NtSCjlHARzDQ6htr2kGOoNZGTbs+7tB/MrRez4fdrNFzQm93O5vyWJt1HqmAgb4TJk6Vei6gA
jgwklGdrBSOSfMJ2rmd6EqfAkgRhuZ9ArIyS7AuCGPL3HKFXAkRmJD43wgAnwm+n4zQQL+g2ZXQR
RrivPfviFuPjyugb6JALxB/5EJn6ktxYUkaIFiNRArHCynmqu6i5Zsi2zaphRhMP06PKvfIU+e6d
U3mfuY+Rz9D9xrydNX+lBpAmaUwjX0GEiV2TbKwg+DtmbERKXJfdQqobSQgvqH+TgkzyEZt8zL0Y
Mw0t3YM7hPuAmZRgONcm3WsxR4fc48y1ATPtoP+Refj8lzw1db9k/WNMDxnG9e5wLkrFi1UjvxKX
1NW2rk1F60QNCvk5DbY9Mt9NWo8QaroW0kgiP9XEzldD9pkUgB1Jyj9qKOiH9WtnT0+FFQHW0G+M
C1cvQDBOCbWPEr59lHhumAaqMz07G2CJ1FX03k7r+zSzAFU5s88mSlmEkTluxzL/y+X/M/9H8l39
L6xqHTr9P1nVlm/5NCYOO48D7xzC859fj5lMuv/8N+vfW5sbDQ4sEXE1HIpl0ENRJr9hmCNqkN7T
Cjn0KDpgRBebm3yNiFjhVs8HThKu5n+pgWbPwjezsSuuUoMaCq15dY/ah3C0hLIojoKT/p8Xo0mS
cOA4J0SOJf7BTnv/ZnHocPCEz8uB/m1kHBmpAV6DjT4NKGpXztv/TYj2/pVO/vdjOwGiG4xb/8mO
EBpXJVCY9WQ1eceShQPbspsogDxqsDXjl3pT1D/VModb2/K8qya0HFTlinNR5dwQdHKwAihXKvh3
i6L5pDABdkyWfihCfjWdKsDWCDcfPEtRDg4eZ0/vogBsmwJCwViyrdmpeBpbbEd4QagG2Y8qm1J1
nRaKijw7fB9/ufaK4CAlUBDW+PdUWR+IeTGXYoUTPjYjUCtPoYkyr0jP9XeTrXctDmr/z0lzon+h
v1s+H9R2/NCLGO7+00kLg7AIRsPpjgauhFdrHT+vzCgDVRLpWe7cPvU2YzFNptT0CKYup8oFjlNb
Cw3LJaginzXIIHDEuE3wnNDkmHWi9FpXFo/AJ07Oyspz0XecOZ9LKDXxQ/XTj79sNtd5GW3muCst
kiI3JFN2XIv2oR9nNtX01Fb7JAWUVnfg/33NBP96zTgeiwYqjBAm479IEJKhKewoS7qjaXY2gqat
EYfJJiB/Giw3Yb41olZXZHrTxkmow2RJk/QMh68yE4oErtjk8RLfefV6cRoEshXKfZ+lToynroZi
qQuGucENBKZBpTaVxBWfS8iZkVH0LEvBG1rALXAgWH+McywmZkQkFGrqkEdKBkVk/lPWOMeIqSNM
Bkv/JIRJlc8wPEryk0x5zNdF85DwRW6uva4++WEDt1DtbW5qRZhwuCf8jMOrMBmxBC4ZAznARxkt
+CFqYX8Wn5hsnrNkeSmgJqwBVoN6d2VcVVOQoxTThbJNgio8bgAw99TAxPp/zD6R96pL7n8uYIFj
I1pxTIyy/cD8J1trbzCculym9phXghWSYvXQh7gU2C6cHTnd+quPGUtP1Klshmvfb+xtO6Y/7Mn1
ALHZ7pOXRV18teJZyUbiyyxuQvTFG6PiSUYm31rsWSLJ/OrvotRZJxdP425s8p1h2b/Maf0KsuQT
7tl+6rJnOyp/woKFQxhP4CxsqK3NDAVWWdFiEtNVyiByIKSorndLE/N9+B+N4nG6MdiQMabZLl3K
nQiMl7hPUXnXw3QXBRjbrv3ZaDCrKghwCFtJko81kQgG3bUoHHFsGZOkvDReGYQ9R2PLT0gwRgu2
zURz14HVHZ25RJJHgUDQWIcpxQB3dltPwI2lKfDJCRFvVJ+Kgx80PmAnC55ihmk6m9PDQPecL0WI
bUtqJFWk+W35U0bJvg9ZmzyXrUEzqfTvbQo5pzUezDH5kdjFGDlKW7v70gVlIup732CC2UoymbTO
QhG32sB7Jmf7ovripM7eAzwToyp+YaX8VK0pXbSzWRQ2lJb9+xR577FZbwsPh5F2jJGORO0BGPLS
rFRckUGNsFboVdfqQxGDqPg3rpFSpnnFjzvOD40QZ9tM8YvO4dBnhCtPa/S1yOQVH4ujZqr26a8q
GX4btnqtlB4iInFVIonwhJhpN43diOaWXzGxQze4Mwo60ayRl9YPngsDBq9idamKE421rcggJZ4V
5SUscXdE+Im/k+a3DarvkCM3nSkG+si2OWZwSENAhCAF6lAEOjdl7FQgiHclh2t3gtTm2oZ779ZY
HsHnb/AKCVUrTCW76yBG7rvBeQjj6j1Wq1Cw8uZm37xmjf2ub/C0rdOtJ+eHNCdipKsTBDCNfV/n
c3xNbjnJcQAPCRO9LGzfwmS69xyDxYa+Bxfk/IB56iY0Wko5QflnRbRFVmA+zk31WGfV/aJ0Ez2j
5J72OOrY/M24xKLCjZ8NwPNtbFmb1sEkQLfdvQFwMlpAAYTA3luK/lgZPDEn8ijDOzz5BdJvGPqy
TdOzZbXsHsyMSic81z4M/7x3snPLSXZxgQWtkO+TWHdNiJCtmBhcMxl/GYizPg/Q0zyEvtNUZPe5
PZ2WJZyOlY2QOQwEvjfrGO8RpAFZDMVjJXG0Ls3IO7hreu/RW56Mwi8x38KAIgyny7Ssvz1MAp4w
ZSicYrwYKVqwFRFLH7yEacNy1Aoi9HoQpwy+J+6q2zbAi6juMb7N+szdy7TDKtV28ITuI4zdEFYM
Q3nwe8Nj/D8ItOp4bNpOT6fqMrjrFbEHkibGTJ2308SgHlnPQvAj38Ru9tL4GlbZtVOgCi4MAuLX
zN+2s+mQ97Xe2KDmB6VjTUlUP4l+sa/XCOsd6RY7JDD3xmBpRTGR8mtxWF3i6p38vV6ahs27SfaT
1/3MNj/1DDCGyracayhpznUQdP/9L8aGVoHE1rDNh9Xy7T30NSz9HHub+s6zH1XrddS/EjHvgy9B
RSFX3BNU8PyT1MVy6LNDlRYzfMXGONtBe4byMB+beDXOWYCRcbv+6P906if6XyjqGIK2LjRbuWCV
FzoeBMDwZoW8fnTdIDrHWKQcQum8ZU1UXOYE7zFnFdvIEh6jKdyBkq66Geh/jtVEdngQ5Mcyxz4q
Kwfo5mUjzjhK4MU0qmTiyvPO6WjfQ6LzDvoo9VE4QcfHcLqfKobDEleSSMgoU1F8Cz5UtKGbanLw
EyN2206W9ERIDPOdBqlunJOmkPF2ZpWdpWn2x1r5D1kMD3eO8mbtYAieQ/HaDNDrbDLIC+UBW6si
JLYq+HRzNx8Qmz24SY/xkBceAgtIpaDuZNAyv0a5uV+zBU8e+8uZcowRB7s9u03fnufU+tNATt8L
fBpQniszq1Ak+8pfyK0drVPgYhzjgxKeJ9sNsM1gbMha/BQn4StuKBkiOxM6S4zoCKu0QdJDOk5+
npYHD/2s7Lhd0si6x+84xHZqhT9odPlxfsLg2MJN83rlAIaVFCCRx7gulOl46KwS+9GlP5jCp0tu
VP6VZ+CON8R46q8MUTb5Yt1LGE7XEOzzU17FcI9RLoARWgXGKOwriEyuQ1ZqNp4cAyP1GglU3uOE
LGNjB31Gl5fekr7EnFRpVGjGiIGnNJOdhRMti1/RoUSpqh5mFh75bZcAqwfpUUu4qr4HAS7Gn8SH
rwNhDW9JVaopbQb06q8y9V/IdXrR1YUYMYBhTnaYbMZ5Sd+9jwlsx5BxH0zu8jPEw7NY535rKj2D
VwG0524PyoP7C7VbOc/ZIUVQtXjVfmqL30uSnDU9W9qlvwkopBnXtdyMiNYm37iFH7XXR6kJ0woi
WmNxP6dbSI3XVmrdWi5m1wxVNusQMf7qnnWd1C5sHxOBZqTcpdSzUUuKPN0ZMI0F4L3B4+JBbZ+a
Q474BVZ/y9rPpyAzIn9cY9Bf0RWfk6IGm9DOKdPb57URn4oPq9jnvgMDHWETo0TltFF/Zogg42rF
wBjUfEqwqoUYuyl9XqmeoOZU5aWLwW56RIhOwRyuJh22Ka9zcMWrYeB9eqjPRQPpzBhweFLvrEUy
a1KbV5+a2z+mdO4BzsQlGIEopoM1TM9rn40nKVRgrpPetCXZwej9tWZLE4TnFhlBa9KLjvDsd0GD
sgwi5Y+Dx8AV4jn0ZA79bTOv4VXmi2urR/lK6Bka1Mg+zgbWhyZWZh6hsNK+p7tFG+JPzx7MXVFm
P2tTcq8yghqM52IGcfB9tAPtQtAFDJXebHb20txjs3SUi4/QBJ8/1UAHim08dMEdbIm7SXQEkHaw
uPqgPZUaTVN6wIjAjLi9N0vwG5HgttPjxzdU1x1JgmvpPJUK0KyVusbIwWPMJsJTeaBocS6eDW+K
Tn/sUL7wdzaBVS4B/msMQjFoaYp9E4Oi4eDrxMRImwaSjCT+HlN8H/QVsaYOWCRl5FVu17cU0dgi
KqXaHNOfBGP5FkT9Ic/ad6RpeGZxkpe+mLZmPqEk4qC7kxigq7gz1ZNMqIt8BAPOsK6EwIvPzsCk
pjTwmeINEi+G0MP64MgZ+yKve1aiHZf1gdW2eVO1p8YPYpdKBNs3vMnKn65pnwpG14hkqH0FoE2e
09anRnXJWqMmqzd4LBfntjF60uthQcctTGdMUp5NzCjHmvmtH3HqIhPT6yy/9WyfpFEOzRy858kr
iSOd30wLPrQdcIP0E19P4mU2PAQeaIE+4zYffAFuweeflAhMkETf+/53OEakxPtZdOmVFDVTUqTY
dDg0lzmdbhENXiIKSP0Yky8juanQnINWv5hO/FMbawFvsjgQXtVs5wBzYiSY95PkWOMlT5geBbg9
j9VdybyV1Qepy0yeupH8tiTnUFWpbNg7fwk+16n5PFZL9GEK8WPZiAXUfdtb6YMfiuPY199FXJws
BYAIkF90veapWNqvEeTUUcc4U//WwUAoaLQSZW1EMIck3YdYqxgbj/okHJyme8KUaDSOk8GtE8Wu
tzWMaZuODuLGoXEPXgpb15nzH42IhMpqzogxbgEI3LoM3fWPjXS5ikdSUYvwV4iLCxjUTtVLKU5B
5hjGimvFGVDSoSr5lJ6LQnIoRkC9c6Ea9r9rWcIXPVX5ZzQXv8Ik/SbGsgGNrlFSD5hcB7HcY6G6
pHTykMRZDjt0E8T9zg5Z6b1zqKuBBkdp7joDSuPYBHslWlH9uGpJvIX2mpqMNylSLNMETulEGmh9
fe78yooFwaBSeOj+qE7ZtZMU39uq55Yfo2ctnNIKDEtdVM1ivEh8jSRyag3AadzaVvtP0CFK6SfU
NxgqwCvFzG6i8BMKZ3YnWWycv9kE2XEg5kXMOAbpAYDW55joHDGdBPIPcLPSXYdrh5us2+Mi1Poe
dS+V/WgZ+BfC6Yhuh7U/iArrPAvuySnrLMhYfsgUJyuvsyWVbC0vg+vzZXjn3E1OlktuuoNf2z73
ffoxiP+IdI3bcfUf+1qSz65UZQYe8aiH/ixqlS3oQae+ja+MFuI5/Rp6Msz2N0AZ7ryvUyitZuYH
O9fZ2j3folbEmtnCTiSjHXLaucQM3ZI0+oKMTFJYOAQ3Z8Wd4ubDTU306dzcxuzedTP5uGrZzwXN
YuOi2g8AaM2O4qCY3F2Dr6O1WBAwUF0Ma4QNU23i+rUgJEKsca0FohM+wB7xxyGJNk+NIe/0gFM3
uTZh0bUTXAajYM4O+t6K6sPpjX1CVmY3caNq1W0cMK/0GozDnd9DND9HRjdvexeBWjZLF2+picrE
/6qQQex7EVxqCYF2ISVgXy+mc6rwqatSsAfTRukbH7VNxzIYy43tvpaJh1P+NCIsUYiPl7ho/rpQ
XsCmr4MI7cHMEtou009VGPA/g4Kbrso3ZXmfZ7CEQqqmSkkMtWZZK0/StTmxoj1HbvOhR27Lwl4X
9svHGlmX3FwfRoHNGFR4gLGoUCwFuW2i/EPDVihFWcjT4XcQr3ezcnOqgue+mV9x09kFhf88xeNN
W3mHUPWvA1AFrDE0WzHoYJwY1U4olZcaN/sNYlkOXveThqmcTg3czNKqAPLJKgjnOJB37Hd658vr
9r4bmB4zzdwrBaK+uwpn2btNdw6lDXWpeCHkhGUyb07RAIcu7q9KVd41PcuzvuWEmsjooYYaFA3j
78C3KhBwszmUy2vp0rv3XFxOfp955pccuC8NI92PPitnJHA7UMhxGMB1NXHD1QcWFslvg9QiPcL8
O5K2sBaGEuUrTdSwGoQ7eE960qu/Q6gWzOpzQOeWYX5bEzQRMJvogmcGTewsqkaqTFamIUQuB//6
NM+4q6phvGEa36M7vvfx9AAcxsAB/7dtesx8bo8aAENfDUabkdGg7guNIRgMWBj58ILgk4fFDB5V
zQxps9jqyYUeYPXerxjXLa0lipA2XxmQGr01x5Q1TBaAxPU1nQ0oDVhSS+phsEeO1QU0xHALi6tF
8SgKIKimxNHCxNP3L4jZUxVoUHUma1xdkPVA76xq6cHBT4Ee9GS08j4KlbaXhdcqWXw7aqYsMWA8
wPamEJqPjtrxQiifSLnLe1WPOdW8FVjXKL0g3hAK+1KVlkXpqc9ynrpvE3VnOAP4aKmi9RKsOP4n
hclcsjPYxTDPp9qx4uG8uMmPmvVlKfyUFfe/MT/o1/LUVHfF7Q/6ZvNM4/8jDSTRsxFch3zzGy0s
FmodZ9UHtjuUHUkLCgOaYZ1ovHlOLAinzCTU1AX+mb8xqfaY4Nb7HO1hM/XEB7ERQzVj5hXytYj2
Hnnze0dzuzbRC9IHBhdgGTDqMTUv03d9DzWWNe2DuUWwElS7pFp2YY/CRHnUKEmcP1dc/mFyr4W0
oRLgKzVvYHyVgBSomKID2hLKDHVnhmOpnLrNlT5YrxQDA21rmXcFhdKc2+pkvOoRxyowJaj9pyV9
Gb69BfO72WXviYNbdDmfkpb6KgK6wJ+B8ZIsf5xAfmZius+wI/TNBANJmhsc1RoH7rHWTxoh1a1d
s3OKTl4WZSYggkLu6/ngogeoXPoGdbEuGbV9r9ApVbYwI8u2S4edllIVqnouU1YIjkD+qjSKmjbi
OfgX4rpG5ARDbehTqDWNoxNgXYcqaCczLN1BOrnJubEY+1x7s/tgJ8zLTGOZ9i5i56l2j05S/WjC
ABR7ZqaScA+HZKzPtjUwzqdRy9aBAiXxP9HCHNUpY6UjPmAhTLxEXMrV6XbiPg2ojtXwW616eT3s
YPtLmqPEucJy8EthkNNADakV3OwfrwleOjg5cF2HBdJgE62PKqNroN8BnShur6fJD7ON/gjpOAN7
S5ysKyK9vfRJTzCkujbnMH7WvhYFMmv2SNi/eJ5XeAIUtUloiGd/YmHKUJz7KqvA08NkfZwNBmeN
zenWhkG0IbWNXjXpDB8yMJoWF7U5LQSRF1bzuJR+Q8dL8zfwtUQ1+tjBuxoNhMRcFrpYQQl1L0nM
lmH6o86oerfUaenIlKKjs4lYUZi0IHmI6RkhBXiiSRBkEmPKvYb5TRpTaytb8TWU2Y2qnNaCEo3a
do+hHapiybXDWOXVtIBhYjSiwsJB1l7fmgEBbgDQ4atCwrNdwuiT9azXjE7p0kk5YmSMfvIKHcs5
buc9sPiOw6XRY5j+VxZPZTMP5NV1IViuhcNS69PiVfO6bKg2CiQVdLuJ2CrnC2AixjtK4SDa/ttk
4GFgY7Ihhy9vxQ/UUcDdODgNVgSeQgfmKsGt149buGR4jGLtBRtj/ONjM6wud70mYnzH2w35Xs9D
8M09umXASIkSTJeZZhpC5ff+hBUSiEFccjdNNyEetNfMNDdTY/hbhYFry4Iw8/b0UbfaqsBSovh0
AeWtPMRSghpS3z+pEyDgAObFQV44pCclF1V7uQHz0DpZb+epwC0xa2HxBS9L0xEKFr5oMEHjGEa3
kF852k/aHKMtF9i2RQfbEz3QWLCMhlFKD+0E12mJPywOkMvKZuPbYbLvnnGCZA5ToMwS4YBc42dx
MUAqDKSnjec9pUzAr6SxHueea0BKNnYzGq19hYOwsnkRQXVjDPi1Mqb8FU7fWqUeNwX0kohzjsH0
jkzmjVdnlxSlbhiObAUruq5ospuNIgb0dETA8PWmHLmJqhgYMmUdcuKG7TrDnV5cp9awSVLSIZi+
mwHo40i5O0/1a8+SrJAVUYHHWPWxoTMKIkh/kId/dAPdr92T4wyv4zS7G2LENkVRZgftsRQzLjGY
2k6Ds50n0orAVa+6iQYj8IkLravTUpqUgP565QaK6quAethlHxhcY/PNEsF0bsS532Stg7JlB5Az
DEQ6WbNza4hcU+mfs9hcoNS5D0IxPsppvG1ae2Vek5HFCAerJaZuKxR5CmdNU3rclYCzu5GtJVl8
F7NZ0LcGlHRrRvFWUy56P6Tz9JKLT5GyaSLW43j9Dihs4eagepGBlDh0UY2aq3gXDWoMr8UFqA14
vTn3ttyhELsKf6fJQynurdsloT3tYhYltyzfZw/jTWZanTX+yvtuM5BIhjHop2MzkMV3FCSDnZxF
8lM772Q+A5DG40UN1/gxXHOnARS+6oaq5E2bq2RFc2NU45PaNxs46AD3+EW7MIp1C58zHQosbvMu
Kf9Uw5teQvV6JvNPXCSxbajhUrpvZZQd4gx8wB9nXOvb9iZg9rqnzf80Um9nifohbb7HcPhVN8zV
w5zvrLQp2TJYdZs5QIDpFJfOVeQkFhptFUIxXl/h5gf++qm6O5lEeEITIQVRx5E+IE9yaNaLjW84
9gAdeA385b1bR2csww/CKn5rUw5hsMIJBU2jIbhqFekjicPnqKcCix0qsJDlXKFfAaYAmtMxrSlu
nNk7jEPl6o7TMc+pGfVs0BMeojHIjtoYSjO9JjIeEvYBTRxQw7/Ch0QbJsU3lCcqo5hcS7cpvrWx
EP6rjJcqZ8sO/Dbk7nfelS8VaKPaNs0qR6RRtV9h1d1AovzS4zrYfoelq9/WkDoI150abxfl2wDK
qThDYw/bsmOym6qbr+2rZySaJz0AtgImdgA0V24U3eMFeBdD99shymCpTeC89/GTap/mmfK+wpCJ
kSRg3hgoByuqQ6EofoMrbnxcRTerNL41OGz7Sk48j8BTw4YJCURWj+/d6mDCy5bgOpoDGEQJPBnm
c4iKhv0I+W2jL1IGo+PGG/2N6KxKDeIfhxT2rDr7XNzwehhAir6+ABNeFFcJ9cJR1366d6uM20zE
O3InSbjyMw/NSID+q4X4CDHbwaAJim52mN3i0Of+m2WzJMM2/Z0qSm1qkUnR2YxIqUOcNnwM6Wmv
s7F+662w2TLe2UR+fwvXDCK8shJTXdqsLJHQ+2HQn30ozHcUJdYBBuCngter7rlz4Vzr9qZXTmN6
jDoM9pfnkkY9eF8lYQpnQ9lJqM5GoaMZO6Ds8GNw5gBZIi1bya8DJZ9VVBAXakg+hnekg96k1QpV
wKE/c73mGrdOllEZ/FI3RC6gptnoalQVrQlwRUelFazZR3OXtzQUQn3QVFUA/XBnHP1WyF08k2AS
Wt2D9u8qVrZr0sbgzYd0gDbefYxbdz7U8K4i2sAfyRGUC8JpbQJZDwg3bf9ZoeNrFXxJo/2lHK1U
z8jg4wVNy7Epm3vlKVJl3mUF9ABEpmacXaan0RO2pe+oCNFhspKz3LGu3IvVfNbeh6U6/Mi4zKZh
7poCDXGn3OhwEhGH2IGm250BMX9plMWaWTnSbqURbV8qcH6EpwQWJ5mzVadwWYuaQx4fQ0XmqaqY
RMcAEgytllPK19LUU3VNoVSNp75zV+Wup3owjT2BUVw7VC+lK/44Cj9VZzms1xtRh9dBzbhu9f+I
qUEmA0XXFD+L8jwK3C87mx/U1+N4frFPGW+y3DMMIBpTfRsGIBMzm4ac6IHv1G0ekfCxoTPGU7+2
KdFmVBpXjaqs1GnWFbGC03V/PQfc9NqtSD16wR0Otjgls+4Ae+wVUB4X50UtFGoHR3NU9DjvDXMO
SYKYuGHBZh4FL0uhsfME/TBdwye65A+vY+E1Wp+CG58azsSqSu1Qwfd4Xd75M3o1xfJcBxjXbRM+
6p1khOWD3ZFJKc98P6+pRLhEP3wMC8Uqrl0CYdSHGIebQg4faq3Re78Xr7cOxKMdPFF32SsrtgE6
zpWdZD8xPhhXnokxeY23YSbr9756WhzvWTtIqaLXd9bPUkZnFHjKfpDshzVJ3vpbs0s/asP5qh/c
PQEN3rat+UJVVaE3GyNEDboseyiRYaxKVTVQsG87zBKuXIKIczmdkEn9F3tn1uO2smXpv9Kodx6Q
DI5Adz9IomYp58H5QthpOzjPZJD89f1R59S121VAofu5gHvzSCk5UymRjB17r/WtOyT6ry0BqCvc
9c+FeowA1C+WiOfaNAWDxIRLV/pxq2+1wtLWwOnj1n4pm1r93Y0zDJoBto2z0ZTiv4nGf3OJ/wui
MbJH5FL/Sjre/Ak0XpdF8eOziz/77nem8d//7N+RxsZfrkfeMRpS4aDEWhSk/440FoCL6dXqYHst
A4klcsICzUj0v/7NMv/S7UV46aBsd11hgRpuWQyXh/S/fM93bKbzNko2zzf+7X//z/9L0Nr+cf9/
FH1+DwilQ7LquX9yb+EjCx+RO0RRINi6+Qey1zYnx6fgwCWe6fuo4+QBcHq2GAVCjCyYuHfde6f9
TBvx6OnssapyJkG9H1FpJpyxhcepGWutR4OgILABt33nPXuDRzRmUYWnof459hlG42WVAPESl8Qb
6fEh07kouAkMjQkYGqIon7uLr5FVb0eSMc5Sh4ZNMb/AdsNubsxXI9IebpHHtIe/tmP64mLbyQxq
dl2qi6WRRYXFOrBD1W3MBRFZo6eXNN1pIednrg6hML4iXqhwL6BMHV9Cj0QYM7Ye/OlxIPlsMeZr
c/HcACmNGnA0dvKtV/5d60QX1YTnsSPZRG+uqcHWpOrymdkqirVqaN7nqHqOwvJxoF2OwZSO3xi0
etczO3NfLRHd925KsBt5zY5dvYPf+4n9he5UydvsOuaDU9mnxjbO5tKCTyWvWbrNu1UGVRxh4TR3
sN+DRBXXzm8CrDE7z7aug5+8Z0O4k8biZoTysZHFd4HsDlTiIYZWjWOUdFHBP0lCG66XHwayQ8Lu
IlgUDr1u2tdcO/lUrXTvMUBLue6s9ZrXkEHGoVLK9joMU2kqGmlAeCsEPdbooNbqPrEkkUOyoD+y
BM2Hyk9xkbM+hswXnNuRopE76swfBmSGxGpIaoiWDIZRHhxIWushtR5mN5vXlTARvniHxGIFuX3a
YQs6r3pjy0MXKRNdUI/eG2IM4n3ZYtBrzx5aiTCzpqzLE0I2oR2kFaNSW9XYRMYVizpRta269tAY
0LAUtF4bGLzLYgLX7iVtudSGLj1avyx+toLknSxhOYzlNQZPCzpT7tjh2qvehRHWle5b03kwNzL5
SWgKnRxqj8RtCjqmFymIHGTu60bwLludwVaUY7iwOto+hjvda4PxaTafRhprjyY2ezxA2K36CsUQ
CYE+KZd2eERAlG4blxLfH9kENCDCW16rst0DAKdDRB7w7WQJfR9/dTQEc22AUcBA6Q7ENU3iIWcm
zijef65H+UZNeE1jPl8W7Fy3HyAoQiIw5ANkHQi7E9FGFlZW9ln8mdVW0rQAN1yN5NZ8jsMtq3jY
OIX56HcdmN9HXfUEw/vu1SxztV6gsH3m/wi7gKbrY2WKgOnoLrP0n07ojKt58fkSNXDIIuJ7ctu+
jhMFv58SC27yrjRm+WarPf2HVWilnAn6m+GUR47REXmbhrSrwZDMIeIOZbXOcz4rWRDzOSv5buAt
2XQlzgt9ae00bfOuEuCd2iGXwPeQNtCa46QDk7OrF0O54HCIxbPrE9E0VFDjjPk4p9/oAEIaztdm
zXvd8yp0Q/60mkXxSQsyBvY1bo3UuPeiiHG3y0nTDNW4ijDrp2V+qK0RbVgenjoBAyaLeNzxkm8C
Hx+FD0WZqsP3ookm+iIu4iD32WyEBmW2D3ikwGzLBinGzb7JHK6noghjehps6myVBb7bvrspv9dx
awamPUq0djp7XD1TxwUTU90XFVcgXAfAYXKFCzTN0V/GFgK/+pBXXFgKN/fXWPIyE/VbJWuKDgac
FZPBpcf2iPQFNaCse6wLSQWjglxJ1VB5+uZyzvaEBoEpvFIVVuuyab6apf/TRBrLpjjbtItgD5k9
hOQq3NHcOnkt3txOintgDMcmQkAiav4gP3ptWy5HqQstgB7zOVYMIou+bDd120eL83bbJHHBYpBe
BG8E3R3vIsOTjuRv5cfiSbMA+3QavPKZvRC7cSQQKWOInNG1RrLpENlXpfEJwgeBZiTpsQ90pVbR
5L3oPXgwzyA1FHvCRc+ZD9HGY/uX9+3Gd0sub7mygTETFhjpOMhCiPNjOgRg83VaZR7yR8u/R+6/
tcSdlvNRaGFxNqvwMzVdsi3o3EVV8r0vsidBn4iW7bvq2LXMy5SxrBqCcKfqWwU+DmSlDf2VWSMS
AU69zKMLZMq1sDhclmuJbM2HqcHSKP0OM1j0pDf997EfXxoHegSBUlwsHHnvpt9vR/no77s0Ituz
WXgvO2WpiKMBbWPllnexiLfgybjcFlZzqIWH/HlZsFA8xutZ44WW0D4Qr9SwLhcmemLH38RQ3Y1T
99Xti58RFXoy91/KesmOMrLvusa5mIsOUZZJ9iGz4SAerEPY0gP1fASYmR5hy/LrE4SunT3au5qr
/RT2B/ZGdDtM5zor96IU08GE1hj2VnNdR2EAtjCgOGKdmvUfjOhePTBCCJenh1nkEyq4+kvcz+6q
kixGmsF0TIzoFFyHc3kemobFKbtqFNP0CdgFMBJGbZ6+NZV+NOaCyEnWSUgWla7/QNKQUIKPH13I
/CW1Mrl25FfLomc2VGdbfYk6eNw3pVaIRm3VjJ2+Vg4XGz91mGzyr13C1TAiFXuZkxyDLGWtZeTv
kave0Snl4oNb8bkdZi4VHuOFsDcfBmbcdT+OWFS5QDojAUJDy0qsCz2jw3miDY97iyRM9pukfi6D
iCRScjeBOMiMKzq6hR7bbXNUWavbcsjJAwyBiiNbqq8kBoypwRiIuSBqUnuep+59TOf0iEzRQmfH
xda2HnScOLGhR1sfCg+S1ovdlUv9RtkAVOtJU/wtkX8Ri+w9JRlsE9W0OluDAZcWXZfSJa5Mev8t
+eCmcQXQ/X47cnxBkrSHAM7TpiPgMSdwR6j0PUvc1iqcRSoLpx92OpSg8C1O8n1GR4FAVN8lHi23
LPIpRrfbjAB9TPhSmy5x+fwhRyZGFQVlB2EhLn54yqiPse1U21oPv3a9bQcDqUVRT3YUyoLafWVg
VQapRpnF/tfGH+eWGCmdaki2nWE98pYXe9NxiFc3x3++1FPZnRo1MN+fmoKSKXDGwT8Ko915XWXs
qcC/RLXDKsHUqW0xnFMcq2PT+Eagyuwt00dER+3y0x7tyP0qCaTcelVFOyNs0GzKdhFu3u7rMBVp
5CZYRas5BFqQ3SWJheNX6E+e17fHaqIZbhR5eyxdnAIyCeLeYChoNf3R7vX+WMVJf7zdvX3plwfC
7SSJ+nCsbzcxp6uh/HRqoGAOCUJLkzY6pTmZA/iDt2lLJI7vNT5UFwPrhqCrgQp+q3Vbx1Mm6Zj4
f1vrSrClsUMpYq+iNEQ/hAXeWCdp7+9ys9i1Vsd+vVhey01USojVi40beosKhAfqlEOuQx9G5U0M
0NwZ8jj1SLRAdSaGlJxJ4Yz+BWBk36SnCKp02ulBYUrs3pMhz8hJz1UfEZOWwVCETks0ZJedNSZE
O8Hs8OgtUUE+9BgC4sa9QyOiKYqn0P7hjEX41M4QqVt/+CzLZjhHiGTO8wMK02tVCyjKCyeQ3/Li
RB+VJx2keTa0hSE7ZF2SBXXDAeO1OpHktJ+M9e1m6pqUOA5+leWBmIANKn53ZmSRPCW5o46J0YzH
260MakvhSqRQbnVKSnKSRtP9wqiEqC0OViSkzjtOFrJw/6UFd3SBnv7XfXOUdMGK6PtNbq7Ho8sk
dlGek1WAC9lNqR1Dfs8NT2hoIREaWeSfcDHFG8ocNJqjN+/K3DzX5aCdmgRT86Kku90zVcx2ypcg
c0dvqPDcZXjsli9wCf65NTBDEXEIt6fs3ICNCjKWvFOnzu+MwFQVOirXGU65jo8L+M2IjhzbgQMI
Z4XcGk98I6801uyT4fn2qc4L5+9bhHW4G6vTwHUv37s9pa/DY9HOR9zWVnD7jlj+kVOgonSbxX7b
6hdD2JdQJcMP4gxO1ag3X9ImLDaerTtXFZKONfg9Kcm1wiKpaWeQZagvLPUUd6127XIMQGohcwjC
sGu3N+C4Ff7GLB0a+Mtde46uIl8Ul4rarFK6+ZzFiXFuZ4TvaoBmPzFB2GYL36mLhfqoZrlz0TY8
ML1N1006fsl7N3+telz7WUGBkBY25bkTrUXPux3Ry/mtv/Cf+FGNZTf+u52L3brlCBx2WLlIxBB/
+FEzXzMZCDT9vmNuT9wJE6PoJ8o42A5oMvqGqkbobEuQUtM7ZvX6//n9luHpCDZ1V+h/dAtw84PD
7Kp+37rji41oo3EpJtkIQn77TrFvtqiceyc6hsb8X3hxF6faf/jTkQY5DIp9mvl//GqKf0ATc9Hv
s4l94rJhbHv699lElrE1YYnR93rUyr89nf+d5vVf9L5Mg6nMbwfHf2h+XeK2Xf5XVfHvza9//t0/
3S/P+8vQLcMgVcmlBXZrcf3T/fKNvxzLsoXxe5QX+V9LO4y8Ln67b/okcP3T9hL6X7TIXMbEpkX2
lmt7/y9tL9M0/jycCBIDH8Urc+h/WcRmcbj95uymv4W+pWrZpA4lu27VfaDBvPo5VS7msfBIJ4/E
lWGG3JV6+2WXItnF0g4D886cQ6ysCmU7+3s6YwsGc77zw648gBr7mo0l4Huj/zHmIeMSzHXHFLQ1
sTLq58D05NxO1V3mol9zF7JAWyT6CvvkxBh+IoU5iLThiptIx+mbmma5mUdOZL1xYQESJ73qxM/G
ZBQ02vIEtwt6wn0vpznQq/YjryWtmh5l7ZQwyMbYFfWf+H0jlNzWk7O44m6jSCHhK4RzhmY1nPc5
w76xr/Cu6g2sZC9mbmMQ/wEwFr2QVhTbBGGbTzDRlUlTej/a0GpAGbS7eKQCnTMd6m8uP7UGZYWV
dwKnhIj3XR1+iUQSX/1yiK4I3OJNZ+jxxh3D6ZwwqcWSSN+dBJeDlQsrxlNSMZVLNC1AhS8QcWM3
T8e23zSxy4ur2wjsTbT3ENev4inraHDkF65HmC7S4TLReNuzJ92RV6nus2h+8ghUYiKTpk+e/m0c
ysMQFcOPhhbN3IZfFLSYJQJkJPMn7OEF1cYGfURNPO9WlSBbWE/zTeqYr0XoWfjcp2ejooz3cdkN
UUn6qrbwdMIhBAo/nDylxvvb3q8SZF6WY1oe5po82FnLQIPUS7gRwQeeJoK4bIg0Kde3Z08Lubec
/dMYP+ZhdvJCPMe3waPOD0zyGm68jrpeMehG5cMOVlTwvdkuYmI1G/Ae/JG6MI7IgaKT60ncZ/Ss
2Ronp275okfqny9gGNPf7t4evT3v9pT/7O7tgdBKSKG3rfPtnuag9IWUBCM16cnx/eN33H5edXvk
dnPOLX9bS+fxj5dhJR4ox7l/q0WbH3+9il8vxeaoJtmYeNdf3/v1vF+/9va9212iT4zA02OMpsvf
/OuB212ZyIHt//LIb6/v72dq86vtZHA9ZDphBf/XE3+7eXvi7dfMDP1BPAOkNvNyHXmlfr59aQ2z
22Sz160dNelnJaEfWtDLNgOF7tH24a8TY/9M3rKTDulvX7TJSs+umfE9rS7XjJ+bDUst2hcFMJJs
ErdWX27/5vbd3oN8JzxzDgZpHW3VvhFWXwaMimSDDbFu9xD9Iq2+4I8tgshnAmzoOZLYTmnn2y0R
5R4iOoBgtw1R5tJ09NV8aPB6Bh3dIsC9+OfZBeWzOPueJ84whbiFR+PMvlKaomJQmr0x3hC72+Po
yh28lgMIR206FZrNW+2YcjtUyjpL6Vjn2y3ipsNVO8ENQ3SAdhM2EwfWbCb2WRYaBBud9/DX92iq
BkzFm+O4PGNqws8GLs8mS8UethbmvqWgjJbS1IhSAHPL+071JmDNV16DyAi/QbINE6TxVWvPmN88
nd4iz7p90Z3M+PuW8KJkV6n03XQA1U1J9hXle74TuZ/SJSEZaHb7PdMY+9Sa/H9CB5ZHeJAM9OWh
VXzC6GOPwcR/Cwq1uiCmfC0qejMM6PJtWzPdmKjMA70HyivmcmSz447nKYlQduQlZIZpPJNVNpKM
ZtL0NhofLTbPMJt7RUvhlHOlP0LQvEb3scLCqYV4j/UBVtsIlyWaiuicLF8QJIpji39CH214z0Lb
eK3AlOryA+kCAzGI0/KCCtGhBYHhbacr2KJNazdbxW7lrDFpOcOqms9tkoN1rtivznzr9n1qsBpZ
ipdsb3eT5ci/3fpWW0fhe+V5yg5K86JtjPWKt4OPgHBlBvik29wVlj4cGJugxfUaGBbsioahyc6h
zyuRs5bsBzRLUMsGmgYp140ztCbjMOVqb5WdUxE9kwIOrfBACU3au0rYr7cDi87quHUiJINQm7NL
bZX5ZW7Z2bfW1LA55a6lte12sijKB33KL0xRyg3oh57NFPhQpE6rOJHIE/L7ps+6ANMO6QXYYZjF
tN1aJFV26NOpXY90mxBHS+POtXMSykT2FmtFthdhArg2MvbmEgkw3tj66NZgSywcfRp+xXEKE7WW
dBy2s6rQGnTod/Bj8RzVdnS/l1t/f/PX/ds/TPQSqdHt8T+efrtr8vFAgO/vbr+aHSv9shhZyR//
4Lcf/fdNiAMvLdkI2/LXK7n9vtuvn/Oclwf4ECevQ9bNby/it+c3uEDXpiwkagQDMTFyS5CtyxdP
46T9dTc1yXv443u3R/vBipAkRFnm7UxwEesm1B3U7u5V9HWgTcQPlWHCCed8qwv5jflkvdHz+psz
ux/G2AzYkRNMTkS70LN8t1GbjbyvB+TWnEDEGmGfQUU3JtbOMg2GnGHqbqoRC/RglnhoLBjHc1xt
2yyb6Jwbb5rfHBwCI2IQsxZgOeKVDWLa3epxgOIfFdNjZyhmR2rgb9aiO60KDJjvEBYEIdml0cOo
ylcoY1TgyNxYW14Zc5WYE8b89hlobbfP0LW5YbkxjKOfoGGalVcfmFvgax0cNEX8+JIODM1/4lGl
+a6KpCQpDbYV0Pq8yfWLa4JZrbv22WBkV4Rv2LgW8oPT7R1y/TbKqhGRz941KZttCuCQiZT2kVf5
sATF0MUdvT1ZaeaGAHeM84DINt4Q9+c+Z6nlQrjSdUdujJLhUaJjFUASUQytf8Dn30I9n+NFC3ZI
uwj/qrLjIKwXAIGQzFLpbpvkP67RHZsUkuIQ2QSgWTrjUKOmfYj1E4FH27Er90dyNFv1lhlUYOCT
R7A/7oPG59AQSbnHaheT0ikRwdhtujgxeBNU9rUa2kM62Tu0G0xKxffYLqNtrqOcH2mfWxWdAKHv
oK2+O5JpmxMuiG2CpNIJBWqY5Q0MvzTbxBqcIW1InyuGVXCpkmrbzc6HnAcJZb7BzMXhSS3m3E82
ql58eR/Fq9tngLyzaqe0smWw1r+3Dmp2f3S/KVdvCBgBtdHB+auYghFeBwZToac1lxRLOdI70Glh
g/v/MPUk2vgX11P3lVth0AQsdTAm9G4q3Q8K/n2W2Ew9urd5Dn9Evb/HqkisKpIiPe7pR8/E0iLx
ujSFRCh4or+fXToOR1LW9Y1SPpuGjO14KctVZldHq0SxRPgb8BYJ0+2ny6RL0qHWT1PE04uvJQOo
TauTm2Kj3ppyYHaJc9bpxl0KPcOKwjsonHHd0dVlMoOUWDT+SeAOtuB1kzgjPlBkTw+OYNoepc0l
VhxLngO+xUdyZ3ccoF4FVVUbnvL+CNjQWPkscOsSOuXKDlGzOtZyTfZf/EjrA+ZrcC0S+KehyHYx
6XtC8ETd9sgWSXIMcVx0Nqkcz6lyBeoifxchU018b2vA9Wf0/2rhkWbUIPdDo4s9wF+yxpz46JbE
1BUupLmiJtLw2JhdFpRGeedOvEYbrG1hox1gGr7NZdLve6H24K17EVJlE2O5Efp+QNPz6tvdiyPi
r6MDOJXZGLxjxxS7rL9CDXZWWsdlxY6ZeaK9lxucy9pmmmwXl4P/MrbiNUnbbjNUmR/IBkof0UIO
MAJ/BohAFQbDEBh0mLMHbKW0Tkl65yywwTpCLRvrBWNzSAvYQAD8xlDlffkeYvw6qHZ8V6D9A0+h
Koxd77xAy72uuLN1Tw+6rIs2hurMvTOiTh6jJsN+2DGAScxNPvG6k6oVGOvyOMh9AO1JpG9tmb7a
masFZoQy1awibW36vD/9RP6SSLQdKZMxOBDSB2OPHmYRtpelxMmkQu6QZTt04hhcu9Y5xvTGAKrB
fNGnedNX2mUGnRJy2U81KKhdCcSe7MvQ8b1T2Q9BlaGpjnDLrofJ1jcOrptVIT2G6vyXTtx6xImK
wNnRPH9vcw3REjOmkGLEbuiU8ljUjhXmZOBfP00cqvvYzYn9k5KctrTmb++TO2MgkBQGSx2ZBrjN
LN+S9QBumE8jsTH7ibj6Lu1z0n3zFrEn+gdgSfH4wY4V7PVgJMQ3ca3yotJYSrtwPzPdXWhFHMEC
Xx4jWzPJiUCxHH5qq4N87HE3+M5w6HwoPCpF7zXTLB4ahMkWA3IIJYT9LgE5XZ28G0XTBVmIrYr6
aWauvpDXo4DZKPLSfEnp8sDBNp67HTTru+yPRCTRDedNX8l7oj3CUzhJtHnS+hnRwkCYGfd7AdtW
RWDqQY0zif0imubQZBHbdM36MLUmoVcesEHGJZ7VXzD0oVfrup9VLPs1E31WQAvKElA3zkdTXSIt
gg6Zxc+N27GzyEEiDcyUYz3/BL3BMBeVjtEUPcLwPNmrAmm/B3k9sR8kRnyRCoaiCtnM0G9K34jR
DDYFI02cBAxjrxwFZ+Hld3rsPRYqvUj9EQLnRd+MGUNMLZIrSRRJAVSz1K0vZMS+KpuPwQFs74/x
Jsnkqz0PRDIjC90NxWPFzrO2Q0AWdlVi1yVxJ/XwIiOpUG6YBFPhfFg5kgds4vvEaHto659mUpYI
kxVB2nV8AlSPvZbR42Yo1zWRm6p37tsWULAmIqYsSIStyai29xWAx8CrnSdsLQ9pwemnRQAL06L9
nhVyr+LM2nWj/enMkf5oaT9I7Nj3rfRhBIGnn9kNwc7didrYV/bw3iQUFt50r0xJ5Z/LrwXemDW+
wWGVR5ISeV6XHSrUytrytpMRZDb5Zq7iH6q2vjgweTEscxlPqjAN5oSnh+EpK+lroczlQ9Rcwgwg
8bEwFuhwuexWdvm1yz2oLE4fA1yMvriE0sEjJHJkpLFliuKZMDuCVl+qHDn4XDH1s6Z+2zve++ww
SCsjsrLN+a4s+VwJcVlLtg3r2GYUC1kCgvuU7NuONsL4GNfArmXx6RBo0ECiqSt+qraf9ALpIzNM
mxnCGjbyEfHodfCS+NBGA3yClHFpbU3zdQCye4P+FfRoCj19nFTxwYgz2cddtZmGqdl1U2PTiZMv
XoKz5VZymQhBVlbDAm0k7E6zZe872369RV17dGu5oyG+LZR9Ef6g77JaK7e+Da4bWtqCBd0y1+L6
oTdI7FM8HO38Vi5eqgHOvxj1dp11lX83MfMHkipOg5vuY5HirVAMKuvGn3dIbvxN24T3fjbeYSu2
wRhtxxyjmupSa+vNiCjyPHrre2khjrGeil5/naJG7LyILXzSX4ysFCcpjrbQ1eEjTecQJ33D29xg
z7C8kzmq4jSadg6MsX5n/Jrtctv9oXXlD2ly2QwdKFlVhDw8QjIWRLlZbrPwWvqWuptyWh3aEmdX
Wuw+Iy8+kLKE1drb4zegjPAYYFPwdufmAZq1vokZomwyr5zv+9m6drViNF9706asZudUV9HLnhzq
j8oJiNkWB01h/LWkEegIfTBuLVt2196VCzk47wmMZJ0Mqa/Dvela8k4JsUkrnH954zzFvfXTZB61
GmNIYWY3IT4qYmQsid6eqevK1PgWUTT14ZgGldtgv6pdnItsSrer2BrnS8+kvubsP0Lypu/Anz4l
4071LqYTn+razHGHzS31tMAni03Us+1jOTdjUOSwtqFBXnRNvhQl0x97hmrPPDTauE7+RbOnp25o
Y1baGlWij9xZGM7BaVHpbK3U/OzpzGxscybyRpiv8J1OzTz5G6MR5MLrd9mS9DAZBatuDwe/Z1GE
ZtHJ6jq0w7R2tYbC2i6tQFT12fTsfZ/Ad5Ozv5lGkoQU4RArO004Duv7wYwedd/KN15islyNHZyO
s2MUw9Fq537djnOQm6CX8sUb4/qQc2Xus3lBbBdqyK9olb61KBCNTi0fBTscggGvbksnUFXJnZPj
8J/xpafSvocjd7Lz7mKgh6Q/3l94n4jFDu/MyDK3TueRRdTahGS3rxXw0rSyXmtBXk/W+cOm0NLH
zOhha1UTM7XAiEmyjT4yFUGfc7NhQ2wI3EeEjJnYTaN6jJPQ21fkk+le7Z7mPnE2xJDmyREk65Sa
W10AaO9dU22FwT7GaYDbYxW89n1xzdpxDBZEaFVN7OZgtexbuvzRVg3muw8RHRhyHgXoE69jQYrG
sBC8rFJ6AWO475WjuVA4I9JZaP5XDVXybGNJrw7NyI9zo+qk4aTb5yE6fGn7rwO96zcn6qrjKLxl
Qo+TrkCwmT31dTpthMQO0XnpY2xWcTA1kNBzFodNJX8siENg9egLi37dJ9W40d3cDojjZfPVZHEA
UrzgUyzybVnE+zFnUXQSGCza0sLq9jhX8oBdj0PmRYzyz0IR5fioVsZyH7Y0FxwuHWE9pOshwjxk
hXfStS5p4g1bjmT7EI7qGWPDfeOh8w0nDdSBryGpk+3G0Us20+1hiTTwMfhZJNuQG7Kfo+nklVGH
MivMWVrN85w5zK5bq19PbWOwg0ZGVMNIXklvdndsKw9WJ3+G+pDt48LdcCWPYdb0gDNdyg1r9o91
T+KB5XANHlgLA3ADmBh8CFB9SfZYS1JGexMcJqZxyofmwKyBMYWusS90GT53/baekmfDEQVLePc4
QqUM5IBVpe0denHMele81oEQ300bsrz37nHo22LrggLa2oUHdo0DyhDV3jWJVJS+PZGcZ+XBpMDc
NOBycRKhrPJnE98N6U3QhrC92D9cgiFPlZJf4mSPXxzeQGQl26i3PzoA+aQxDGwxMOTGrvt1khXW
8KynDnaXrJzp6tNvJj42QQOANRnJk48czmVrQ5bxNKv9MDrPjMW1jdHjx6w6HZwml/5Kz79IOVKq
FN6rDJue97igW+NrNeNpNs96QbQIUr+dbKOHypgP1G8Mj3QdOlP9IWhZG+1rk2FEsHq4b3OsTXxE
7+mEaUI22jdYJxTZo0AoVNcBOxJUsyjPavdRy4jzoft+7Iqxog04hbQhrB/+LF9xj5ODEY3APVAs
rkyhvpZVm28jPXllnCyTTl6aqCjv4ywl8IHaPCia1wJ5CesJjRxXy7adVW/tTGf9GAtjleaQiepZ
D3eDyp+FDHskg5Slpl68tYIe8IzVa07n72wFZxt4T8HQqJqyh4hPjB53wjp/LxQldKfTgxiZ/fe+
82DV2OPgnQz58Nxoyg1czP1EcVQzARUWrm85BOIriZT5Tqsdgg9gRm9mQbQwkMHnjJ3ZwbD8x342
j4U77mLPvDTkf+0W9xSVPHvVJe0VrzzDyVe6oszrre6xW05S+pFkHGXausiso+pkfFIYzr6heFsO
NYuMKTUxphOhD2QXHWeP5rWPrB3gwr0HMwjUkDstwSU5aSYugh4Xk0hivSpH4tXENocTf/45K9EG
aCs58T19XX+GckBlo54wamKMGb/b8yI8nbRj49Xv4YhMsighQkUwl/GG+j+RPoCWqe2PWWTGnmUT
HE3WTshKhzsOiy7IJyh2nsAsFueS3LdldQQnca8zmF35hOSh72m86lkMZHPEIfDSvjJoRacPum49
kwPK4YXwip69+1abwAkSqyDxxwhcXbIHnr8ZVmmQ+9icIkRZVGxsFWVjmfCgiiCznOQMiojIAgJ3
lSrvKg4RzmvfJSRDRnSPs/dGiCqIKkOQRIXm3TDxH9Jj0bBG+f4+R6ONRjQkpXQ6iMaltNY3ibS+
A9l7brL+LtNMGxHs+LWA9LAyJkK8HIFOu2svtCc3mmyzvQbAuv2W1KSM1ELgMizI/2D2asQIYIXe
6gdn/E6NmTy5DtNGGz3L7JWHfmjoAlY+m3IVDBEaWttm04YsjK6jYgacDaQPxO6PeZjRQ1r21XSp
yOu2pfNS3Js+g+fI0kizahQvjSt2hSfjimDP2NsJf36mi++p7BE0Ntn3LmUEHtV9uHFtUg2mPmRw
RXlJJBMBvqNGGmfGBW2jLbRNBzINPuV8i4/vojtTcygb6kNDeTt0VTtOIBD5qj/6C2dQA2/kxQSE
4Iji0Kinl6lDfMq8PtvC0Tt0cZ0crSHZkJHNDKr0ABrABFmVhBcg5TXis6Vd2mRgqtLkd1bSnqeC
5mHjpuXOpXV8FMOSZSPeylDZAUB25g9Oc40pX0l/PFk92uFOU/dabJDxKahIii59wFHCmqnQ/PUK
j0aba2TvGGplCbBrpeHfd5n+xbEXi3+EyHgo/bNwXjJwGqusXbZHCaLaQu/JTht2hKJ/ZWd1mfWD
OWvenap99O5VSFtQ++gqemEDnYLd5OViLbL2ojkRACE/qYPJJsywjMCp2wWplt/jCcWVrQ5my7rZ
Ch/9O+CWwbc+44VwGpVPIrtX/aTTJNeoZ7HlBkSBuAGWsBB//kRGBF0GTXv0xF5hEV01RosrLM03
NIHom+v3Ht3SXQFqjANKUdRn4hJbDnnOzc72un5HDlyzqYbZ/T/sndl220bWhV+lXwBZmIdbkuAA
ihIly7LsGyzJtjDPKExP/38Fx7HjTid/33fWCg1KFDgBhapz9v72tknwAwlExt6ExIty5yCsCgeF
dl+689lKSXKuJ2c4Jfl00V2ylWqT0qOVVFtVRSgvkXfdlPhGUt4vmf5Cb0rfOCcdZPyePISKdWhC
FRoWHEWC1zb2ogfG5jfgLRRRIBABh9CHfc5CiVCUU+I6+TUpqpsKL3XWR/jwRRR0oVKcNODmR7iw
Vzr/YMRTEp3SFMSWij6ORDwK1UMDcCQihQr78IcYaaK/9BkfcCbIJO0nm0p6/MRMBDYWB7WuqqQ+
5slp6Sipzgpel24fdubw7Mz2QVEHsCpkv29NGybVTMbvdsJ1vA1bRxzgDCwBQCXKCEMkDlzFKX92
0wuq2E80JI49zg2Ojw69wypA1m8sY0S+NFfvhewT9TKIWXRJGVhrvvSP++tWK3/942frn7iR4qJK
lH+z3l+3fnlMQhcbokeiciqwh1IfEsmtTfO94pLIK5/5226+Petf7tIFiLdR507ffXvQ+jxcDWlC
/3jyb3/ppOW5r4Af0/BlTRmGR8T0ERNe+UQ/Xt+3/ZS9dqMi99r/tNu2FWfWTHCc/nhbP72mbw9c
30nnWi8x7Ct/3XVM6YmP4o9n+fFU6we33o1B4EOnDmf0hXxkPz5R1dJK8uthtrdwxQcMvJZHrTJJ
IcXprbKLVbvaIa5pKd6BUMBnwspl4Io56ToryYyLrq5pQE1ZFDNnvr+1DVuFOKt7p9RID7Zqwj/r
qYTNi3ifM8Klvb4ztegzS/4I/lYKvoAJvp+Sz2kkwMBHj/Y9cFCFOObdNHfM5svyvSea42ygZ7HS
h3x4HXLCE62lIOROZLeqKlsmCEU3s+KUwABuUJ3jwEs/yxZGO8McSkV9qY3lJevIZIfwcwOt9uCh
JUG8vnGsPfheJJET4/1CKJSRRvihhx5WH9eTsQivqsGAmjooBAwr4agfYRktNWE2MRNA786GeEOv
iCirCgFo6gVtExd+YpjQt+wDZiwiwPL4MiX4EWwbB1Jd6OexL16Xlo+3osVlEGUakU1IxbB738Pv
gx1Fuwag+ICEdzpxYTsqtXugkAbWCMqIQS1vHpVndDoK/oTpBmnO1qBmu0aeAAxuD3XWjX4cG3ur
mz8iy2Hl0O9DkmkReKV7E9OCn4DuYmpdPxU50LjRmHZDM38ZnaJngUiyoGFASZdQXybZPZm5y3Mc
6Y9VzvSWSGiKgFiLdtUHoVIFnZZ4YyOYxRy+xfFnHcdMhH6ppQifWxroaQLepPDcQ6PW7C87h2Gi
7SBfdlvTKOG39YymAxQp3GeadupxoWAFFs/NCCkH1h60N+YVdo3xzVM/LhhEKKQ5tKPa13kXifx1
5qLmK0g89r1MmsEed+O0QO5N6510jTVTG+11h658sRA33CsSBQmuvVeULXBsXnzjBeoS3tcduSJI
4Cq04fbTaFRIh0t7Wyp5QzrCnt/SZoJStvFEddcv3lO31IGV9S/FlFyXma6lGQuCJoXtWxo20bB3
nP2qebIlV+8n9eFfSGN1Kdj7WR9Ku0i3DMN0TYOpErq+Pwv64tCc80RQnJpnmi4FOSIBkml9m2j5
FYNKepBUdQstuK8UpU5/Jg73xDfYZEVUGpL4U9disxTwpUUUiTNp9969OcnoEKe4yzgQKqd7x1AQ
/cML/zdNr3zhtsrhYLiWYVP3//MLX5KytWdqtCcawdlJkaG5JeW8zeTQORNpT2kwRfCa5PEd+RVJ
MBte9U+v4S8+POoftqFJKSQm4V9eQ9IkqT3FBWBo0c93da6fMi2NT8z8tK23OMoR2667D1kdKA1T
BqEG9h2w//rj33+Jxq9uZD4LpKKmZ2q66mq2/UtcRVbNs9lmTnQSdTjvY7c1T6KnPY+ZdTd26fOw
RNWhyu1HzY2ai5tp0zGh2DLURLPhGr0MJObdMKHHGOCOF7j8wPtx0IDhiEffjBimUYRqlxClPijV
AAZLd6kV0PK1Qz+cKMtmV+bgbqtEe7FdsrOnqjlkHpGw600it/p8ef77t/0Xx66jewYmcEdzVddx
5NfzkxhV4JmO+yHGGavpYCM7EphTL5t9LXL2taVvY3Npb4ZmZG05LEdLhw07lfT3c5IHm+mmLKLh
WKijedSsYjiFJjnEA6knG2g6wyFfYv0oCFoSYWXs11f+P3n0P8mjdVfa9f8zG+D262v70mUvf9JG
f/uj37XRnvWboWEwox5q2aplyv39ro1GM43/n7MQ85vmoOTjNPhOBjCQSMMRUG2D9C/GOn71Bxng
v5FEa7rDE/48gqquaTHNYZGDaM+2eGl/PgpzQyjqHMbDTTmY/TTH2yZsL+WoFUGYkFSwbv24+e9/
FqXsxXPR8m7+fjetGSt7tAuiNXeaUSDgk89f0XD5/S8H08DNS+1trgsw3vk9MK7qnFOA3FLqPaA7
Y5Uwto/x+ES0pH4q8R/6g8Gfu5r2sVD0E/sCYmPlWJnK9gPUEC5Nad2QuPwCMqf0qwW+SWIjehDD
QY3pKxhowUevfgzd+LkWNIdb+kc0pN73QrovG3G1apeBpyJuYGyrOQjL4ZKnw5NbSu54a1+8lLpn
76VWUI8shYxW2cehwgyiUn2NJR3z60hW3p8Q0r+MIx0FM5xCiOjltp5tJ7BUHJSZrnwsbFSJKNW1
E+qEzSyML1pvQ+4duHC09kYYOkCqifaRGlUX5J/VNiNHnUaNI+5UBMt7oEEw9kCAm5RttnQ4rV23
d1KXLNbMRNVYl096Gh2p74uTqQxvoxkTRD6W7zIVWJQQntiFGY1yi0wNl8kaxZSniC/Kd9wgM0N9
Vxmje5zKgUIHYVh0ERUCpMEXlHAWWFHSPUkmdAHzlzAevf3gckUzUzPfL4DM0P4/efQfaDlSURna
x9K2vwBeVanlqv1lTijT4cC7tnETH5jJLeQY+a3hfRhS7d1iV9beNOtD5xT3S+1+HKqGeZWSLXTN
aRa3Aj+41zoxK9TuNGXKBZr9yWgoyhqe8XlImtkfJ44DCJKfGINRydPhgLX/pDIBoryu2siZ2p65
GXHYMVTLlEuT4kSYfLXbsFVJsaFrkpL0tslqD7YbKH7A4hMV4kb1XgZ0SmgYY30fYtFpa1pbmvq5
GoYSEfmL4iDSAd+LkML28FNlzQ2U0GJnckKyYm5LfPcZ315V39WFZ+9KNyUwQosbPyEqcJlKOygs
SGoGgQ7I8E8iGZkHj6D5I7t6Kiun5kJA4IkYhnGPqepkQxjsmsI3G7od+mI9TDOat4gptJ7HJpP8
mVNgaoO6aYmHdejkzagft6IKm21hq6mv6iQIR+iRtVw5YuaCH2tKiUnjvOZt8UpRaVeZdKcH03lI
+/yrCuRzG1snUdL/s625DhTzpXRgWDkdbuBBn2+80Tp18/IlHabQN/p7czDwqTKbnLLcvdcy0FIR
aQZxBghjel3y4WNMEfBoZUu1ITDmxa3ndNsR26wYxnu3Zg4rRr4rRW8sPyUiynudtPqdHF8pR5oe
XxqBRUN58ZpxOvYCEqdMJiF1niTSKazPfZi82VnxwPDoL15ECVdEFSsG9GNI7lBR6FCU0UoYj5R2
H1sEeUcF3G1G6TP4duMwaSzMD0kxi12aEInS2vdZr3g7EiSardXhVdaEy5xKP6Sk3OHzHg7M+nWI
4eoZWCSOSITeU8U54RD1vmNyY9EKusDPfOwL8Tnl7DIVXAuskSztQUHXahCqSkvPPDcKiZHJB2uR
pLUeSVrajDktmPycF9R6kiBadLGnDmGB+xjxZSzjgffyZYkG88JS8HZKQg4NvTmKxiSVY7o2uJ6x
zXfO0SkM/M/Z+1mpa4AltbFLPOsSOe4rK8TxprWOk5ulRxXcFRIt96FKSACNciyyIzRkSyyUuwxU
HROhvIO9+PRhZ1+xQk6xpZvvk2Es70L8D2Dsa5WGjK2nH01vCIraKKiDzlAYWUOm/Qx2xKTYULg0
4l2WX9rytS6soz2I8dBNDj1U0/xUA7/txKWd/bRpDepVYLtrUBiIaKwrVXWhtQ4Nc43y5EjFE35m
Qcp18qDZYtvMrrHFtgrfaVFehekizahRq+omC/M8TJKdPrA4rF3vWoa7cCDuLqdLjFeHYGEHwI2m
zLYfT8VCHQ1hDqoqfYl7MhtYXM5puJen1rTQ5sstGSmTfqGtfQotkxwfHYSBjWJGVMrXZhyeGZD4
KTVRT2g3VVx9qavxjovBTRu56IRjBl1sQveoqnsM3Aj5iFVpx7dEhxBVFu3X2IYdh5eZS2X/Noez
kHrxR6rW9XEQza7SYLj2dv+WTj16KhfchuuYN4lVP5dIyjMnIWhESQSSNo2jPEWhS87f2yLBMmWM
tiIbolPXD0fWkrACG9oV2AYYuCxSiGFYwDUizmKKq0tsaq/jpD+083zTI+gBczKXNyRL9VEElA0Z
j9abWlBmxnDoS4+hNpmvbli+x52ubIgD4tyhbmItpCfNITgeu0bfMIaXHvF558LtCMedkVlIiPvJ
8cPiq5eU3S4D7DngYweIaZ69jHO5dKePZFCoh7A1XsIm3JqCfUeOeKu9wtnoJpKy3l5uli65n4sn
V4+0gAuQYxJk4qh55Gez/Wblk7NncbGpB33YhSjrSOx2HtjloUE7DhNPReiglhydeoRssVFuBhGf
1RpvAGEN3tEEjYMd+MCDKfY0DQ3U/mGsmWVUXYtSkM5FIfOjVc6nTSNYqCfVcCtmr9vVmva1GTzf
M/UaakH9jGsIwk5avkFnhdMIyq9nSkcREL68B4d46LqZuvcwnmfKOHjLaPK1Q8vsonW3moLtiXSh
ndsgaLIZ2CAeEGZYKfskaykoJ77OCyaMcbgyj8RBP4GR9Ur6ggbDsd8l47F3p5ewh+fk4qTaD8b4
NQoUwjCQV2berlqUj3qaAk3sHHFmrmDT0TABnbaex5sx+l0zwb2kBfiq5XKK55LAqtjZjaIWZwgw
d3Ovj1sgEd5ORCqtOQVwC0ajnYmaZo6KniA/sOs9KbkdX9ZmyDp6T2a9U2cEEblBfZ3PL92mbvNV
CAYM6jvuzkkca8dYRpNp1uLbxjI4UJqG5rOhpIfeKapLH9cbTYMwAviJA2gix3Iwiq8ONbmbKRGM
RUd1TL6UfJPNos/Mr4rx5MzYwcfc6zeudL6NTmvsYStDW1Z0TiNFJ+cQRfO4cGWtI4fSd6Zvcp4X
Sw5mm7lrEFeWyLXHMt/R1aM7Mqn3SmeA/m3ift/aWnsY0vihRNp8Yym1vq/w6tMqFxeOAeYg+YkG
aeY3EdX1uhy+OF32ZUnV16513oXxRNfYnJgyC/GpiRfXnwVe+TYF4Tpzffcta36vgCA42mUxXdrQ
ePSwMEA4JLGLjp0VDl/MyfOpqMgG1tJRHeWmnRH2E/Du20l1Bm35GXi+RVBjgrDU6A92rTwWhVvf
W9SxgGq7DaHMJslQ+8hzL02VYOHRuJATUTTsDJc652JE5DjTdLSJ2Nk2ndPu8iZRzvm8bON8LO6s
UkU369jgwmRkTrswp8dXMpBbYd2BsbkF4x4dNcOsjih5vU3JdU0Nq30s8zH6kITotCJwY6kIv3CU
WAtspYAzVGucvBX84SxmZmPAUCWnhU6oZif1jUq7cw9X+SsWvebcpUZzXrdYb98ZlqqddGVi2ojD
nHrOCLMamTLZaOMHZS6Uw5jNN6YlrNvY4cS2kv5Ifrk4jVw2N6mbl4dUHRSfSfrtVGTGyXHltN3x
6DYbTOVIeVShfoSXWRPTLkUUsR8t8sPNOaSzMty0ndOf83CGGxsu9zMBDscpCx2yTpxgcqAEZVOz
BP3gUEpG8OpRxj6FaaM+Fa5xTakUTtrc+5kexT7hYP6Mh3EgPOMs6im9NKF7KRhIhFbddNWiXidy
pwxtjm+EYX8EB0+Mn0ntP5uqx4be77mom3eWDFdSS+eoFw+d6i7XRV0Sv1mKZu+WMFY9cFyHBFIH
xoPQ2Y8A2gJhK+8g9VBsZmWxLwdEA7mqfSB5DLUfWMihGG9HvazuSpJeQ0gmIGvJri8b5gnyBq7I
7ze//MzN8s9JxIwjVJ0hoD/KZTESkJIxBWVjsP5UrZ1dUTGe1XU5BfYEAUTNERBsftwfCvqcUj4n
MXvkMxYzYogyekvVheUahdsuWG/IXyVPwRj0c9SQZtMbYmuTp/27acbz0LqBxPfab64Z6lgvEZV6
3+7mJtAyBd+EybX2mFDSaqEvBOsv1pvEaAjGidCqm+QcnxnILZq82daZCkggKDuroDDDFMax3BxA
CPmQZj6s/qTV8fPjZuywIq13ASrcNya2MNHB8xXS42OT3h2s+1hvVAZ2FiDO4cePvj1B2yDbHWJl
98P8FCowaDbrjn/80KMvDNtjPqCSKwOAiASEEaGHKlNutl60nCLtpqhyzgbC1qgd9Pr3zVAryqDJ
kom8IeWul1ppFh7K4vfdZB8m6gffmCciJEoyhkhdG4OmblcySVnKpI8mqvugCi0kAjBHdrHGR7/e
KPJTsm+yxorJx1iYMYb0p1YHExbkNli3psJYNIKhNgZXbUwEU4UBLmFiJrdq1RoW1HPOM7wdBHo5
2d225dZBVYulOhJXTByYpx65LpDybeiEv5c5X/B6nxJzEzA/WY4GatcpqlpU4BYOSLlFcVQcLUcQ
ujG2QSdv1q287U0fL+fHQT40VHd9TxB8QiD3t4Nv3UpcuHCbYSrnrZZKmJc82iLmOpq/vnG+pDbw
vBqwFHweP5GerV4eavAtpvqI1ZzMO80+RFncBOuNNZjo6826wcMWBqMalYf1R8viVDC2DNbA5XsL
NbGMH5O6F3kEoVWrg/VuadYtfi3xxXKBHHlzD5/uD1fcT46z1co2x2myy7xC25AjWAbe2vjs1o7p
Hzfr3UXB5me1pVfiaGIZnsiFmLoIDLdFSIYAB47CksGPw+I5jm3Jb5bvYH1D63uZHugIZEFjpPTh
aFxj2NKdoQ4YJshg18vyYMOhWbMSV+pOm2CAgJ+YMpQAAzJHjd7ajH4qJf+QdQA3GSfKrq1SDRQY
x/p6wzn9+9aMKhKH0h/311/Dw+KH3pCNPlLYlx9/Z6uZuuCVZz+90Iv2+Ze9LZ1RnDr161RPvLfG
5Lj7tmk2Xs4oTpzw+sN0iAn+asHG/fTIgXCJYJI369b6wGHiOkz1ZsblxyGhp8KvLbs4rvdo3nIQ
yZ97RvvcCMgx6702o9TmqxH0s3GprV2tlCjxKyyeBtPZb39hya1f7qJKPXg2owqBoIgXfuzeMDpl
l5Eq9e2zXT9Wz5Vxl/KjXm/GP7bWu788BKy1dRxKRnRLnouUmTgMKy0EUB+1eJcpeLLMNou7Kmbw
nDTK7WoUoY5cnRgOdvTfN5tZJ/UutffedK1mi2T5aiiDcB2cyEqlm75uUsZtSAjgmtBX98r6ba5N
5582FznQuS0r6YRAT28dJLmEM1RWXmkeM3RmmeC7MOwB+KaifuDSR4vtj5e/3k3kI9at9Saum4/L
KAxfl+ORUkNWHBiyOIb/uB9igD64Qjms76yRg+e6hQHYnwY9OVImbne6pcoY7++/tDokSchZSsIv
Z1Z4M7U/Ob5wAsXtcd2cFHqE1LTJApXAqQLYVpDKrfXuFLWsQAuJj+pz+vbacMLpKxi3uTG46jM2
yc1RU25xYP56EMpj0o5EE6zHpEX9ba+N5vWn43vd7BNKodmIY2i9C4shO+Sadv7pceuRrfYEfFqK
sf/p4F8f8+M5Gq1Wt2VRx6DieN4kjjifcB0lPi6d31/g+iedXdvLdgL9tHFVAhPTLqahmkolQiJP
6lhu/XJ3/YWRVc7/gDX/L1izB+j37xoyeElxXn7u/1W9/Wtb5aJ4Tf7UnPn299+pzfZvaE4wmZn0
RCW0mT7l770Zx/lN00A60yMxbE8zVVqlv/dmDPc3j0hK8Mz0Ul3TsfnVd3yN+xuQDkPnl7bl6Mxg
/5tejXz6nzs1KKlUSzUNzdIh6ACw+YWFhCsg0+J5Uo8KRUJqb0X0Zi1n+tbk8GEtI1taNcmVpHYT
al+tLuY0foeXa6MuX3S4y52K4oElaiS9WON1rI9qctc3zwTekhR7/elj/qvGvPtXr9agGgRohwKE
t6J4fupuVha9FteF5aJMgBljF2M+4fYqUxxcZM8EF910Q4YZpNhYDoJJ9cHhwlcvt7M7HEkYfcXM
y8gApa5QiVrPfDMPL0nl7kfDPs1Qi0egmwmJ94LainfnGF87lvDZVGziENXnbUNINHiGbVTWV7m7
2S62ofwZj8hacK9N9Vk+BpUSnY8UFRiJ3ZZ3xJ5DiUhh1wgpIsEMkmK8WH8kHyJ32dQarEZUrvW4
l7sa8dp2BOeo9WeTvX9/UQ0MZfma5AtcXzDU9kq1fNsptvIxCbuLAKqGo70LWYl1FeUtoor1RN/K
7YbtbgzJ1jM3epHhCGV25qp38jFxYfstxM2YP+XXJvq3qOZP5EMjfpaCXkVP4vZ31JdOOmXhZuB/
MEPyr83EOyJx/WR3DQw89pFU5A7GdRBSsm74W5YA6NMODa9qLLyL3J2ensXQHU0DCxR3s2S8b3g0
tMYMKR1fR4/Xkg4c3XYIp3dWdzarPTiGY4YGL+Q51tfFkzeas//+VuXzQZElr0c7kMDXlBhxeeeg
s9d/p6NFtYLugt5gDpZvgP2YNYFCSnKQH4987/LJ159j42nKbC+35UcYym1+1+HrwhmdZo8qL202
yicTV4feooXXcyxkpBseCgPZDUQMlEQssiNSX66p/oiWcKcmHA59kGDasi1kQdyVDyaxnEAOF5Ma
9mS0qE0Oc4DirCD8A5PJWf48pBI8SEzQ8inhOeR+u2ygmFZsM3Ynd4FDY+v1DlV9rKO8Kpv65Pc/
dfV+26SYkUbAkHhpQrbl7xq5W782eWfsLTPx8SZa/07Nhz2lf4wifEw8dMz3tvdRI3whw4+Nrmk/
MLmg4l69FExIPTTLJk7sosGXUN/oEclDkKlfhokSisgeJiUkWhXWYm7Un7Ku8HPUld5sXMMCn2Vt
p7vEkiZnCx+BA6jBuTStRtmG6Fq5Bo31i6AyRqtKYGdqDmMPJwIK9GNWPusdDkMlYbmO12TmPY2f
SxMfdSzTuCJOGEWLr7lGiwraQpaAghn7e2ZA29rufFEtfILGHYPY/6Bv//p/XUN1Llk0/f+zquGB
bsLXf526/KX88idlw7c//H711H5DvqNjpCE6ACaOvER+v3pqv7meaaqeRg8bndEf106ZeIBAkust
sh8uqvKS913XwO5QJtAlMOSF+Jd0g79LOwCS+MuF0+U/gysnr4HXZfwqtGnaSLQFVaYjtNSSEz7+
BLjWVh9npuwHaoHXtlN7TO0tWOCyp0/lTTZN3/SEw0Dbi5zERWohxdVthkcMKedEt56BiVJATm7c
juPd0jgZs5cizC5Ope5HhYtDeomL6tRVtD6S+6Z0bsfUI09pnA4DKW+eN/TkB7rugXTXh2Sy3UCr
71H97YsFowCJYJh28a5ERX6bq0NPO4aQSd1gnGkyAG+5UJ/EcnFaGGXJBNKswdORGflMzxSYt8oi
fNCst75RoTJ9qjK0DHmsPikptLsS81RD+HTZY6RJE5YdQ0byAukpKeY6UBUO3mvIovqkXbM8P/am
82WYnV3rwRIB3gHQujOPnlFc9KineWDuDAX5RSsee5PnJsnUc4qvI7gnpWn9JY6+zgSOGT3kaVRu
FoY2J1FwPvQhlOjhkoXVOer4NBFMk0c43I9qfkn6/FKxGBJ4LDdWvTMbmCTjfE1ah+R09Zyoy7ny
1KsXqk+xYh2JLb2SFkfY5r4ttCfow3sra30aHofEzi9tn7xp5N56SvIh7OaHxBWPemw9iyzyCyTl
ne9U7q1jTBL8RwhV+qIxtcJ2c/Sy8sKi5SFWw5MenbwMGyeFfVPPLoiOryz/z7izYWVkwegl1M/p
HizphQs1R0VyqfFT0rxH07+nF8OFlipoTr26z2DneZQw1W3l2M/NjBJDmUlEtZGff1CJfNt4Zvxm
FBwHdPHPkxWfQls7h42JkT7y57QgOZaob5Bg2lHwzBXl3k0+aTtpetZ64zkb8peIbJiIUoKrXevY
OtZ9HKRMeuhFBWqbXeQ3rIXjk+gQ2MPHN7P8zYrit6afHuTHSKTaU+NyUJvLo9Yc2kz9PKtYWDQ4
1up0wDEPfAnXb5md4ABjphwfPIr5yGHGMzbwkAsqs1DDCyZtvE6LfRRzEtAxzDTrlnU5Cz4+wXo6
a7F5jKL5DEnmzY36foN8dJtMxl41s4thLU/ymFwa6whIcmtaSRBa02e31i/gBKZserTjmZ6Z+Uyg
FpVf0q7q7EI98mV9jhn/+8SVqyNwLBqRQ4sGx2FH9ykvp0M05S+OOp1ts/NNvpXYKcEEbYn7vjC3
udLDwqqQPFsifWuzjkFCcrnTQJ3zi2JmgcF5XlBrDwkXqdr5aaI5iBwc9tBCVml2ycae+RLHqtK+
Q4M8YDNum+HBzAX+suJCJOFhcF+neHlCxvRAv6CKpgedrwQG/Es3fKQ8FvTj8uQ0y5P8BoU6n5U8
u5AE9iI/GHk8atH44CTjTqmWpw6xwaDNyD/AK/OWQkPsJhgqhmOiIOSrUZrlOnbqlVbaoUIRPBWn
yGjZH/A53k/m0YmCzT6O1nM3dT7u1iPr3ld8wQs9Zqbu4p1Q0FdybGfZdJavLY8Yy8ahf0wwE6cL
coa0vKQJQ4GIlzNqot1CU3AjCrEvuvxtMk0mNM/jgLM4mR51rUf8MknQ475J9Kewj5iMP/V8Usbg
PGNh4XhRlyfVPHWK9y6qu31rpYGStvvKEAzTy9Vpp2tsTY+Fau2k1aqYroqYn5x0PLglkXhhlQAM
UT4MXnR/003WrdmqnzEC0oIi8owoqK0BW9hwps+eFb4vrRFKTfrWI6PXsV41HMwg7f1+DkhsvYWP
XivXcKxujIq4jFHbz3p/bKCv5659a1rDI9WfK7Gs5JSwSVHeWM7GK5iXe0L3gr41jo2eX4qG1z5x
eswxhwSftI1gtf2Ed/GO3uTZq/vHriMQGfRzGk7nhRNB/q8kyb6CFGlweFF6gNJCkcMSn7EkXieO
zdYUj43OKQYH+hDGC4mP1lEOViyU+82iCXpeUR6QYv8oB2wagDLE/M7jytany5MGTL9vmvd6+CSK
6dEI8QPgmP+sx1+7xMMmbd/KU1KOCTIYJMbULk+iTpeMCY2m8hC5z0LURAiUXGk8k9qgBcaIVeig
9g+rZY2BakMPOe5TGBPTY14yunniEk+OvWFxx6lWvKTeyPkR37Q0ZHmuQndu1zNOm241vY22IbwS
lOu3WhkWvgoCCcods8cUk1w8G+8XHe1BVOtpMCl0vPQZcNIUMZO3+g9u2rxADx1olmif08iOTo1H
IEQf1jeGMCZkIHaQMsTeZPGcA5GaVV9ynTLHDrjc4Qdb5mOKDw8QIJAHkT0X03SFATGfYf2de637
ZAA33BiEfBNUy7o7LMcZ50fSY+20Jhnljes2Vx9BsAzBappDxiW+ba0/m5dkPoxFj4Pdvk/iVN8v
qW0EAE7NYN1abxSQEN/umoZ82Th7Qcl7kiw/zZT44ah+GMwZT4PR39DsCAPSQxVi//Jw61iQu7aI
+IGRyRswBFpQpCYGicX6oLmkkGEHDEISYakmf4gTvSNDiDaY69XRqcAyLvKhwQiVPGmOFktan48L
iiFEqMemt/eai2qqBBi1ZD7JZf4oELrgtauUZ7d7s1t7n01UpUtgOTNJAJvGaXbkIvt0+G+UGtU2
oGsEEkLpzrVE9q83QmL8eXHLcXG6WycmOphJEQHA4DviOdnnRAGUMhOA+deTu/Fy6wWgx1FWgFnl
ui9tqbl+IwawD6X4hP4IUwPJcNCHEdwTQSDsiatxbj7Z9El3dT0Co1GIFmgtMDY9qkdqCXwyqf45
V7JgKK1bxAXUQwf0ma17rOr5WVB53Cyc5mnL4MEpUM7iAdrsQ9QiC5hafw6Z6JikDKD36++Q0nkM
NsTbAIvpgMc34WbOnGepmMHxRHzM/Ei+3G1OACmt1wN2rpfEPCpjezbtLPhpUv8XJZt/syS4roc8
2LVNV6KWQTf/WQmMGcAU6ZhVR5n9QJAPHY3H0hnRvk63GGUWCJ8N86jJafx/eGbt3yboYJ9ZPRiW
iSXKtX+pbHnmKEp7dspjGGnX2cBXC9b2lO/sgvGFiY5kXU05FkzPvpVTpX94eilx/tlEwhsHJOYS
rEYaCzW+X55+dJzJSMO6Ouo9k3jGmhJ9hdIQUKw+ZNr4IIFfXXXqp/vEKs6tyajGxDZO53+Anf8b
nnp9IS4LMiZtnvz3z99AZICwcruwPMov35qGB4uZCRR811Hv5pqJQU5QjDR5IY9DuOaXuXgoZeeZ
xlWeM2H1TDAKpl87H/7+I5JrtH//iAigUzErWJpj/mLRqLNoXNLZLY8ebASGmrMRG4hRCLOexpFJ
qGX72OFe18O77pif5/NnZmJk3FwrK31RvemzETMArNND11qu0UG3lQ91vjyhF7oaKZn1M9MQ5nZ2
MYO+BcfCFMT2xkOWWseYE0DO0tWeMyWfHoo4DdxCvS6GdWz5LsYIPGzVbON4eEhF62vmM8zXfcPF
L3TFoRTzAYzFQzOPx7xHv2aGzGFR8iI7K+12r0ad3xh0JYvoSYnmz9mifrAn85aCx9Yx2qurAWKp
i7fGE+w+fWkrRMXMEnXTGQhH6YmIJRl6m7P+K0BAb8Q4PMZtVf6DYUd+yL8ep6am6pZma6qFd+jP
h4eOF7modBMipd7toftdAQgGRf66zqwndHPt6e+/dqIV/vIpDblqx3Zgub98796ouaxNOTMjez5T
uHkH69ZO4dhV40PHhW/vmtnLPDGo0YDdqGJ4ZLlLs6YIDOb1+WBh1X0XQ2MpYUkUw4OHrHXSyzvD
kQeDyoQ0H2ZADCELCf2u089J7yLpK/+PvfNajlvJtu2v3B9AB7x5Le9FL0ovCJKi4L3H15+RSe0u
NVt99u33owghAFQVWAZIZK6cc0yIZR23jiE/zbSHHV0xcdyB2DLkWVZv70w6oGJUkHImeCEaAn08
ekgvJmd+6hlVZRYRvDEBZxllTpxeaEIZ329RU5xhBW2i5tUNB7opSbfymMJZjQQ76chrokm31+Pg
WvuYiSKqjcoCGW+gl+sO9z9nkX/2QZEvGOu/aS2R4/SkdJidWRd8yZPxCZTYQwSBpGcIRg/ceNZT
esd1sYYC9a1mOFqkEeDF+aYthy1WhEs2NV/rbnrrdbpjOVnoVXhX1Xs4KMw97nu+48CKz4manUPX
fNYLnIVoXMzpNJI+q+gIggJr5QbdZirTFy31D46+ao2bsTTAM1i7iVa7b91nu9duxHCPHssRuS2X
q+V8jJMKe6d3M81ueKjy25HcJvE5lIH+mx1chAFQQ3rgaGRuuOobUPQLdIXhb07tTy4U+HY4ocQE
i4YTSmfm/19PbcxmRWUqRr4TwzcxpBv52bUnxy+/io+c2+Uu/5vW9k+tPpkh3GzxXsGDFY//NkFR
64SdpeZEY5swIGsYmBZ/f0v9wyXrYN8ymRfSyDZwP/2RKKwSsAKEE5tuz5y4BfMMiv9DPSbbKkDY
TSnoNlGru3mmb+A261FTj01IMB29bCBhx7i1cdKi8bQ0UWnZwU+5JAx7et18dmgInTw9QGskz6Ve
NnH86tr8GZg+Z5R1SHrw2dMQJ9n41AX6Ux/TVNc19C4M3CVE5Aa/weh0iNyhdvnJi+5Nx7ZtjwUi
QDEuc4z5KfTMC7im3WjQJW/yM+rWGcm8xUBHvEmyhw/Yai6TYT8UFC3sYN275WNJhcHFwRqNN4kR
n8FBP2iO9Rxk49G143NeG+dQD9ZKMx3FsKkNo7MKPSOxapDo1nEOviDjBYdIvUCvGSVR3VvA8v8K
7aZa+LDnYBtQJtCjnxa3C2ViTBIl535MDjqirJRfEu/6TtQVxJ9TaxqaPraec7t7yJp6nVTOs4q6
UAxKPJSQ5LKtfX94EC24yXjtb5pR9Q8dHE4xz2Q60FFN0/pk9QNI2Y7FlOU7LeX2mSMwLKq4XkSC
zVc7AhyaqMciVSDhhfxGyhht8QPuw1G5170l4XFzf6kZ5vUMDUViBVr0Q9M+kSCwrBihi6Fb3980
2XgXKsGpcfVT5cbfPKCAZd5SklMvsRF9ndzkJdY5PnOVZN3k2Hwin2yi+GeOIKrTafMqSgA9Vz69
UdGp6GpkMb51Ea1qNROyhAhZUZtj5A9vmJJfMhozxyjOJtOR5eRi6yB40Bm3GsUFqne+Mt55bn+n
dWiXLBgQxXcxSHWSGBP+uMWesCkpjjRGt80sejvUX+xyfKpC9YYBHhx82BnDVvTG/KRfBQzmYGpd
8nZDzgaqqOYOLfMbBFc8RdXaakTJwnj2YjGJw3/f2XbF8GRbfOIu4JIwcDdTomvd18RS7ui7t6v/
/Yf+QytGx0380wyPyvannxlQOszToc93g6BJAbs3SzxHzjBsxUluYKMw7YNfBn9zfuF4/vfbtEv3
mTs0kc/uvzWflWlMhm52+a4NraesTs/iPseUa58SPYk+tkgzMpVaYCCMVWKE6oa5q+nwlBOFFyqc
OheKIZJPoS3luKtEJzuhrFmjdxZ9Mc1+RaO3IIRoIfpLLoVSh9wLqht54j73HuRkkC6iyRiic6cI
jYm9Jc4RBWy4SD16Ydn0Fvj2JdSBflLciydmssr0bGUIT7lacYJcYjhnQT5gsbNIbl03sYj5IAYE
UmpAp4f+RFHNb3jYAQPwa8bmiQhYYB7JOTcYj8fzHblAx8yh3RDXcGAkL+IzG7P6NGvqUzyr56rj
d0leFSc9YwJadLw2iUj7csA4M7s01ulBdHScUcUAZF0aRq6zueqq9NLWJFD5z9QDuWJ791lUKAJy
TNqQADvDvJRz9lOUQ9x+/JLTM/9RVN62RzkN3hb27s86JZVuyM62Sa9jmuc3prUNn5YoUVCELpVo
vMwtV6Xo1s1W/jIDiGmG6UsQYoxRTdgRYQXuiIy9huFunKSHSTXx4annMqUSGzuXbkxeusm5iKq1
Rr1OVJsmAk+VycRz1a0Ye72JD03644OeaMyKR4jbqKZBGRR3+IhrY+itS+BPN2K71KcjWqCIclHd
RWdMfMwO2udQcrnncRElDTkoIXbI1NyJ1ldU1tA8P5gtLKhhLQexU/fgTsObVsT3M8UZrVPvlYNo
dTuK5JCxzjpTB4DSX8woPmt5J4yWL6bJu1IsWmiqrxnYQyj6xNkFR8uynkWlLct5AldvrlrP3MKP
ccrtg95lGd7HlX0SHSYtnZ7M1HwGewRLXl9ryUw6Crc6ehN9nh2UPj4Asj2Aft8As8b3cQBjvBG1
NuYqKS9W2GiQ9yWHssSTIU54Jj1ENzLiNjwOfJ+0XiZVATPP12I0npbOxUvbFTXEpY4BQNx8cuhe
otjdN1AOgzdVoa4vTjhRfY25qZYjY4emolozZkxBUF5onP4pnUWEz8ydFOJ7OkOvrag60xyLOuFc
+u//e6tFwvifmg+HbCRVOPEN9VMvP4XnXCE6yXaNM73lDV/kPOwN/5E6FwWPDqaQGIy68EQoYzJH
M+AaQDpO7VmcWE0oTHUtYwBgjswmDeldmliy2ZYHcPTXKqaDW5N/7U1vMTQBjnfh5n3vYQtRbaAX
6ZDUUJ6sYd3cJgpOPBXo9BgpOpwo7jl5rZhrrE24SDtQKWT8QrPrbjJo+dsAQIZqlXSZ3fmcF9Ez
+nX9ZM9cJqOdkTmhVy8lASKrIAbt5VDUqBFnIs+jtqkaGMguOYOwpQ02bNSL7SAg7VS5MZg9ESMd
9v1PtTbIT+UCF+1LOBv7gjChAZmYaNVtsz2udRon0ebcB4p6Uaua2J/wRSUOHa7ak6GOd2QR7MBC
IZ479AUEKu7haUTmiUE2oI3xZaCrJ+67XXr2OCPF9dc43r1m3EM5IPZTvRFHE90kNAoMjaND8kWp
nXXBnIA4KxLHvIiDEAmxQnB3FpUBhemERCfbkJGG2fQPQIB3VjG9TZlAYM1PoNoiik+bHYbUO6/o
7tRTVDnqSpuGbY911s7LdVA1P9O2ezDs8UZc0K3zV9f//2gCf0cTMDSDDsJ/nne/vA//7/w+Rm/F
v8y6f7zs16y7pgo0gGlb+JRVW8yh/3PWXVM9eAJM7Hh4/E1HqM/+qVlzxItU0+FVVPwkauAvzZr2
DwRrmu1CBYFQydz8fzP37nqfukSq51HRs1zLtKhaeNxj/nWUhRQlJUAmj09NRdg1KRHgkdHDb5N0
PMWMVlLmZNESh7pXqUubcCDs1QzXSfNehEwhUbi13swsxM9qnYqB4M0mJIJTLgSK/eAz5oLtMn3P
uM4pOiCj9/IKDbFczV2scGu52vk5smPxuFwkDgIURQpxhNi1kAp+o7qpsm7YxEI8Lhda06DLlatY
8fJ9lP2Qul+p+JULR2h/r5vEaTA7qynhQuILpNZXcg8KzXV+gQza2SwZBDjT6oPZ9U941XVTrnka
IR7+NGP/ICYmEAsCTfPfFhZt87YzrWMi7Auj8HHIRSQ2B8VSNnPUnOQuLNEjaXPkxVf9xMCwlxJ3
W8r0+6IAwNvUG7+HRUR8FQL/j1UHS9M+Ge9oX4lbMoQtpRK6ebmQmzH0NSbylJ+14nbDMYgYO87c
xVaTpcQj0WTFKg3JbrR8HyZ5/6PNJmbnjGFFC40o0SOXJ+y+1LEabKamZ8IOdKSjEOBMp6Pdpkyi
+WB8NEz2O83NHrqQZrsM6wv5txbJeRWyuzi4Qa1btfVxJrLjaIq1LoMZ02vai58ka8dQQHQPZr8x
6G8x2JqzdTFAPjX0RZxS2pWQCvkzxXb1mM6E2HEv0c0n+fsF8xzhLDHdur0xC+R6mtR1D7CXmRCd
TBCR9ntb5Ezi+VF34HwmoVesUeD6tXbdxx2HOL/rtnzOdfP6OrmPORtDyMv6dT11JRbzvw74N4f5
/LA8LLPxkPfk6sfjCfBpNPzXv2nJN3fdvv69/35fXXpUWnOg5PK1cpHV5BpfN6/7oM7PW8XyMM1t
5N7r1/LxFVy3Pz0sN8c8Rv3aka0hN5GZl9sacwoBQ6ixpSRbLPJ/biZSrH3dls+p85jbnnyNfOTj
SfIhuU0SKfZS4rlDnUH1nw77ad/1z5fThDj808Ny8/qc67thzE4RgOmulXyKfOBPz7seTwk6b1Mn
3um66/rS677rZ7vuSxr9S23bE2e4ELAzN/RYkDCzCYWJQClYlFSXVNxjmJxqXemA+n1a1V1hOpiC
L3GHYEq3q0YF0wD1H3h5sJTHuB7t06Y8VkJJgItC/DGPi41ZXPHH6fbTa6KwLp/zp9fJfR8vls+R
b+TjCNft66s/7SuyEeRVrRb7QczFlv53cz1k+JRaG88P/p5R/diOUnucl/Kh31atSTjjUuEU+vxQ
2e2gJGxbYdeJHGHpmXLQERGTMwheMQdI81stbwm/PSmQT70a465Plea4ziYYcEqsSyzMH6lYUAvA
YCUWjUZU9UJT6m4zT82t3CefJ9esRtiCrtvyxdfN62EG4U6TmyHIXuZrsMVKM+UnW6VVeP2ycmfm
SK9+yxakDLnEIgwed45MKL8u/rSvTTD41YhvxXciPYJyTYaaybVkFteNfCQA+1WavbZlzASNWE6a
Tyj/NloeXT4/+eN1cq8iT+t2JusDvMkulhHeYtH1Pu++DPql9LvZ4uYmF9IDJ9fkAx8+zLL4qtZj
v0dt0BzkQndUhrR5rLtriySeUXxVRgNfp2wMBa9TNaxHF1KEqZF4COqhxSdN83dNdJdrcl9YWK9q
PhK+EunzYUQTiBmQRW7xeQng2jcBvkVpbpRrMXqa3izKvTRtD8K5rY3tJC1qIb5ZlcAMvd4E5nxX
+wXC4ZgAJPmby99XWg5Tf+aEkTs7ee5Ywm2ZHmdIH7ze0AEDUHdHfz5g/5ffhPxifNNl9iV3tv6s
mgev84BJi7XQQpAg1ya7K9ZJB/cyI+JwXkqPpI58hWyaiutaHevyQKwQKTimGq/cifBKfWxW1mjO
w710o+LCtwDlOM7SsmoMsR5ZI+uIcIxFEqLVhE4M7AFIyiHNALRErjKAKSQSVc+J3xoVETJLr86U
vTeJY5Hb0jH6sVNuf4BaRGcPjiX9vFJP9aVRjP7iY/v6uFz72CkPIrfTVLE3ut6ePw4JwrlfeX7c
MBdm3LsaGZBULOd5yRzRL++jNECOUbX0y4HydLaztcDaS5+hXBii5yXXGulDlNvyRdfntOAQfnkT
r0+/Pqe2K0wAYK+XONWxtIrF3EW0qXKVswxzWym6u398fLIJXysKjIufniOf/f+xTz7l46/IlxDL
+yPwghoiwF9vR65d33s/gqGBmeAt5YeU39b1437alB80Uagd37biLnRdaOImdN0MxB3EF3cUrfU3
Ro1B2Je3lkLeza5PlGujk3Jfu77m+vDHYSNIuLtPO2EX8a1++rPyOf9xn00fnpq2sbGBdC30mv66
XLRBzaE+r8rtHIDGx5M+P9xYFj/lf378t4N+fupv2x+rvx171EeuOoUMBnnof3tcPnWOCsTNGoSu
P73x3/b++S9d33QyaQ+YgeLNb+9Arl6f8tsh5COft+XO317+8fhv74HcG7MBaIfFUv9tgYrn12ZG
+o1JsPNOPuO6//oCx8Q9Vc7p9+su32z1g26lEL7lqnykS13t40+I6Z5DBgKcnutBLqQsi7AXzOSx
QADIVblTPkxgEKPh6zPlWpiG2mpKCZ6Irw/bgGqY6RYH/u1wutB/6UNJXUquysc//pLcjuv5YS49
Us9AuWnr68vl2m/HvL4leXT5MD/3naIx86JlowKxRX+S18r1ipCbZoCRd/dxXdg95Ta0klyA8lnw
zcj3iOiFSMvz0INzpxwmBsWDMMReFy6Y36VH2tHSGSuTW5Gn/XJVS2s1bFocpXI1mxNLXcpV773u
UAiMVCC5qYlrBiAGo2HRnbtuZuMmjg/MCOfbSTAaGjf8TmeHCsKEU8ZtuvepM3/43MhTEKBQgwOU
rvdBhgm/6ICBh4vsGDWTtmkBxYVU04Hkcg0nHKbwjh7gp/WVLi3H8Nch/RzVITRSbjNKl5PN3YEe
TQI6uCJghvzhcm+3zjIR84KK2oECAz7PZyF27QjXRSTt9aj1DlqdpWsXOtWsWKu4Tr5cx66yFCFH
sdlIJbWysTR5Q699CMX+r2D3NwU7kjtcKuf/uWC3L4Z/cZf+esGvUp2n/kOzkE8JfqfQV/0yx3j2
P2xTtzVbd6i46bag8F6xn5ZqcwmYhushyxNszr/sMeo/DJgvzPRBPUZcwKv+C4sMPhwhRPhNW4RN
FfGdYesG5ULdMQwxw/ibGoLwz7bPncgFgJB8HYmZbuvQWjfETXYVEC6maiBgTfhdlObURHNzDEnj
WTqT/qIwtbxWqindIqE7B/Hcn0r3e4jWam9gik6ixwiTZ1emP6epi3bT5P0Yne9trWhHk/C+buqV
nZNE+oMB4GCEpnks1foU9ZN66YZH6j7JPqOss+mG9AEBn3FLUONJacbDhELzEAWoju2cWSQyD71D
Mrj3Zglqo24dIsOyrR7U7imonYVf9+PeQsi2MTrwmxZt9iao4UIX+DFLzYn2eeI0qzS1vzIvpH4p
9Awek5GuKS/NF+SSq9j2h4VfmgZ2HvvdsYnkIYnuPbLIEp1r6xR57bg33eaxGudg46QkCBo+JDiz
MJSjaU67bmi/DZGhXKIOtNcA4s0a/K2fa+NjIsI6DPPMJG72CqQQ3lW0C4p5uh39XN1rXbt3jRTw
WJbMK58p+63PdLvW9uom6InHrC0HmFKZrlLFR61afmFmNI8gCZC4C6gc47oxWdGRHvW8cgfo9ahV
52NNorqZ7ick92OlNdvR2nmh05DfEK69BE65G06vJJ3qp6nzIG4NiQgAzC8mAKDtaBPoWeffmYd/
nHR8ep1vbps0zCjWWT+qPCNiLLUb5rvjdDnokwPWwoHPNST2vkhuWsjbYH6MYa3Nd12mVYcG/rE9
wT+03HibRg4aw7Wuo6710GOtHfrdC2yPPw0D9SETuxib6lM8Kt7Jh1JtPyVtHmxnbzyno+KQHxO+
MtXaMxuiMofEnR4QFfJ8IkxyK4KoU7wrvD18XWqCGBkskxp335C7DisU3sDe22GFupzOOblSA+y5
feME6To2iKikB92uZqsxNhFZaH3v/MgROa4dU6cIFfg/YEQNO4OCIdFoLviSaIpWrRa1S3I7bq0c
W2M/UOCxAkvbUAL/noOa3aVme06CuQAMby2MYmj3mVLsLSfwjjOSNLCHblH4X4vpSxk0wa0d74ye
3DhkhoeEE2xbaeYKFu0zdAOEoLW76hXd32d6eVvXvXHuC9hQsfbTrMf0HCqw6a0ckFStkEndYAkq
SQc+2hqBgVxxcKVqlfT5stuXHuyHto2+djZIBDMBlQUanZTg4k0Zm3rr9QROTS2eLjedV3qNiqyh
I0+YHxN8/qlW8FYHUeVz1k3fiPN0t2lLWZvS9JchMx0ubQBpdHsQMe0zV10RDX5PAlJ+zjSEv65t
D7vcszd2KYhzU54sTbd1sLz4SzCtuE2nBodFW23owL/mdm8SxZsGy2hIg60XJ8/MTS98p78Eo4X5
93uEhJIJdHRKoXtXDzRc2gTsFMcG7tToaBEugtCasybOv2uorXdDTNRySER2puvpWi2a21Sff5qw
dtwko9hNCoUH+TWy1HcXK4FdEKWn++TA+FO1G+PsjfftroLE2ZdFREoCKKG1m5Ma6BTFcRbBnQMS
/aJrQuQS30abGTuI5msgffyAQNlGNXzMaLQX9kTwq5UWWP9aAmNqnOXLuxrK6mL2O3Ir7DG5KHcB
E8VOnkd7vUy/mA2x851lM+8dUtbUGEH7dpVvrK60kJl3OsBGBERtiuzAjm/qxiZeLU3KtTkERC3Y
1SqzXMCCiruLzS+2V7eAgrVw2RcBbCg/ITJVCTdeNfvLNnsu5xqfGxz7ZRZHSISJkzCr+dToZGFD
xZzpYv2wAlJ0oZERsA61ABGjS+RV/d0eOX/MkU9ZtU5JZpTzNXsfvSHdJnk972vCwxKVdMCogBMb
MXXQRflbMXoncGHJJekI2m61Vlmpvc+0S7ePQt5y0RNTQbq0t8+RdC8q3So3nfI+e7q9icawWhSj
Wq9AFCYOlblp9AAUEGf+xD1304oog5qYV3gh9SqGVBnHTEKkefZq2sqjovpHbWhWjN3RqgaE57VK
/7UayV9QvWWtxRSea81Z555+DAm8usc4eVdhGNjMI6Ibw7SSNdBNKCRh71CucO4nX20wMxBa5zSq
/oVk1v5pMlz/QBIAORukla+GCXZ1A5ZuSy5NdlGdNl8aemmtKT6oyBeYfSjM+cZPyA32uuqkYXFb
jxaZY3PsTDeJlhWc7Hhnong+tQVBEH7geAfXjAQQgWicsbSMlQ7UCMWPgm3Rq/Qthe6dOZe7Iur2
1Hfxw3vuvAIQiQ4o7Mg+beL20Lfzyu6t+WLY5A31dqavyqITGjHuCe5YbjwlfXQnF5ldXz2q6qSh
VyU7xOlH9A7TSNamqnOG6yiI25nvDUsKyRR9kV7MYqLx9ZEV2aSLd+Ups4nFJra4JvWjOdkNl4k1
YmAaUuCCgXFhgDMcdKVBlBAlx5wMsjVkm953KH8oLcFhHvNb3NnBHQ35Fu8hPv0SxCXVGjx7g80d
eW7JPA1vIxUnYAPDgeFKdXTabEcCMEl5URevgfd4W62LtkpKCpuXa5y5cdnuGY+vUhKLSHoyORFc
hGeh7p67Eo5Ffa9ExNqGpI+B/AoefLIi8V7N1db2STYdQmIZ4VRzy0VNbtnayfIRmYdxbKGu6ykb
l5uqVMZTRggeomlgykkBTGKoe/Eusy9NRDfAS6yVQrZfkCr3LuiaPRkD5C8qRIPa3ZyeOgTIaIIY
1aQESlVjRXiyQL1L0JqbpnF3386cAHindsHsaIBr0xqoQ4CDl0RLwlJDzMOSnNXV7g+yVxUMdHtJ
0ZJ75ZopKqmODpadTJd1CoZEVjTdjqTWCoUQZ5liH0rd1peWoC5lnGYI/4zvcYIsLM6BdRslUHUa
sZ3aqlAgugkOOos57bQ1bP2XJBuwJFn9mzL7FW2YqPapmfi1U5WKqyg1ZWTZ7Xw03DbkZ0JJyB93
InQ2CMvzI0XbkvK8y0iyMlum2BKH+0Bi9RGTwi0IKIUchrZ9bemDw7Sgeirf5JgP6Gx1ANCFcGON
8ERJgkoIxmke68ze+EGjHgKlfvSTNtlc6+ua15ziYgq2srIelO5Jn3tlEwsKnCzGyjUJgZNr1wUM
P74MgB2S+CYXVwDcpBvKnjzLuvejI0x25rG9O8NX42Pl+8m+pz3JO1dbWnkCyytGm1tYKhhg+q8b
zSxv5NsdHMPdhkmw+0T6A7vAnMwV82cHIZQv3/4qq/GS6teXQYppR1z2Y1T3i48JDa/u93Gd11s5
fWHKgb5cbUy+3kRNx6U83+A5ar1WEadLpaTvgSUv5WoqgtCruYJBLH5WWWp1JYjrYyl3aGZxM9tq
im99/CarypyfTJKL+vJ1caXzmWq2snVg4Wirpo9Co6xASnKdrDbWU/KulkgOrrsS0KoLkxI3XUFR
RxCz6pb8WuR31ejWydKR0OoPpLXPf1XAkfOCsMy5S+nhUS4asda4P5EfxotwKCbuZ0gAkoAxiuRT
jv24dOns7CR/8rrAVi7Yk06xSbz5MVNK5VCGoXJALsU5F3F9VoooN/+Fm3R7lIyq3bynHxzKoZq3
YQNfh34HdBcKRnLhXtdyUYlSZ92kpt5+k1V+uXAo9mjUGaoNHUfavq6paNU9QRLnk9pRB0G9DrZU
7Im195v6zgN0StAyD8qZC6Maw2VbjfrSDAhVgwQ9otcuCFaW7YScXbkSLYlRZC5Cbvdt8BS5gwgr
omoufwv5Q/UJsZl27tx/VMb9GBxhZXvktAInlL/Mp/O3GQbGVE08/oawdDxGWb0HEaeCkCtP5JFW
A8mDmIOo6RC48guRkMTr9+WNojSXxV24Zzjx8RXITyk/r5yzuX5ymm3iD+twn039quzrmBgx4wc8
y34RjoiinVa71RgRY7KCnKvX9L2JGOc3ML81zJa6em+v2zbeTATEKYIME7twGvQZyaXntu8qv4rb
YKdMh+m5ThIaWDcAa5vjZ0pqzyBTClXrdTF6gFkcLTo21gRTAEGwPRMkUYPDdQp8o5F114duuOq8
c6VUFz3wb2qbsZsScqPHlxrEJLgrur03G/OuaIv7ytxwx4SMZM6E+yV03jXoRLOXn8f+HOf5G5bQ
JzXQiBNTEkZ+Q/QVkW8cJuQouuVz0IOAcXxgrwaXgJbFeAvzdFeY4y1h6ha6+M0wZqcoQCebqciF
7d742jWMPKk007Q3zaZzkBars5WAle92gz/R9XH6h7jUy2NQt+dW5FAEafhYaWArREcVpwKC2CRy
iAfm/hqomGtdJ9+i0FpqE/7dzH2IjYyKYxId3VfC45P1lGU7pteGO6tz6X25/aExzXNav436rTvf
lWkabfyQGakqS07Yz18ZkEB2wpWsoDaHH57FCybgVr7rVlQiskoo0gNqDgq/WH0fw0XO0xs0+T+A
9YIqnUIa0DR4aQQqXpnIu1C75ORa+FRHR9iVyzu33ntiqKczcYmNsuDram8SJ6OfMBrzwqQySHj1
uYNbTK+vJ/vwyXcctI6BfZ7oZLR1zSWhQRqHLR7SZ145ZfnoptzrDKZZ4TnWSzchk6otstW4bFH4
N1b/0Nju954vYQ6JBe4GQEU4Be/rFHkj3K4qRQyB/nxd1vNbojOm7mPo5vHQ3Jpwh2MbYWidgiwL
0uipG40VsMHHyRex5R5miMx6r5Girzqj2nd66CymBmFn2a8J4ZxN1LhevAXJ+bOJAIh4LTpOEh+R
NVqnKk7XDeHbRReaMF4jyAWWwxep4gsoFWKSd3o8B8u8jV5nPbmLhZtvTOxzOpndwk3yk+OPAhxy
QJJ0TMxuk/RYY3rs7nmnXcKsfpwhZSea981D/L7UuY5mvMR7FYDfoqzcGyDl21xNL0NCnDR90m1t
d89Fkd3xLmHheiQmazGpdSEDL7w4m9HI59WkgkIAo7DICu5tTjQTsLpyAvgYKfBzEuvROfUCTt5j
7yehbmGYKKDR12HXyjxc/80zc+KALEHm+k3zXKMQXwxNsm9RsC8zlziXuQ6cRTsm/VEn42ubz8q3
WgDYfYFiV0R8zLsjAO2+i7M9rPoXVe9o/JRubenkvjNVHq5sYMEL3Aw3XeMS/00WooDAA0NUNkoa
He1ce2hc8glcgiVWYZytYh2IPBa7mj+PR2ekLFcL1HzXAJ13oc9PFhh6KtnjshZoehdGfQerPpXQ
ert8dgXGvoRnX8C1bwXgPoR0X9LFWjCb2SxSgcHvUOEtg75aEU4zQYe6m7DpI/YCEC2SjAVMvxRY
fTWx84XjKFj5Qe6rsPdDAeEPBnD8pQDze7WxbfAyeSHIfgClPYQaDVYxOP8Yrj89i2BtdH215Bp1
BPp/zIixjm4ZF88nTWQDiJAAxe5+GiI2wCM/gEO+jFatbuda/ZZHcbGeZ/NIDL22jEkfGN2w4Sz/
Yabodud4HtcuQYtJUi5HM19Ehnu2SDIYRaSBORNuYJJy4Im4g1IEHzgkIEQkITQiEgEsOPlEIiaB
DuwTd42GU4pCIEEKjYhUUJzhVHTqnRfPr7Zq4O9ghmWJyQ4Br0hkENEMqQhpiEhrqGEh9CK+ISPH
gSqDsfBJdohFxAPDEGvZiNgH/PEpnkqYwVb53IhoCJo1yEP8mlZQ/6TsMW3qsVwZ5GvsVN+/r2iD
DrlX/QTSvmwNn9unSKGgirKohp+uiKdQ8pMr4yrIrYCEmsBdgQaKI+TU1t0Xs0p/cIs5NTRkG8R8
9DnaZ8z779zS+6UhkqqQm0LRUfdx/CMRARqDiNKwRaYG2Rp6R8iG3rgN1atNTHgrn5gyiGU29lpJ
gJo6YPyTApqaJ4I7Mn9VkOOhiUAPS6GVoVdLFL0K7agVwR/VrLw6HVEg2JyMpcr8i05KSC3iQuyc
CBY7s/1l1w0OvB+8xc5NysB62bplSTjvYKx6c11354I0Es00v9cj8SSWCCopSCxR5/daBJhkmrfx
CjiOBrgB4t6Rkbf9BBBwFvFw3aEqwm+FiESZcRlgAQ9FVIoxN9OtL+JTyGuY18ZINAK2OxcPzBdT
hK30pK4w00mAgEr+cq/bd01cwoN3CWnBwGMY1XBSbPc1JMWFgEluuGaGPNV8yJMZLFScOBRLadCC
rr9BFLrsaqjQkYiHISdmCnoCYzirIxJk5pgoGdNgNl+ZiJcJD4kImwHpeoxE/Ixik6+lpeQCkXnw
ldyfrG1M0ppJdYHpZ5JhE3Dqp9rGSAGbOMNbYiQPRXduRPBNz0zCKu0IoCAemTGT8BFnmHwiWwdD
124jEaEz9dtRm1Xoy/hlehXeFropbxXVcDRI4AlFFE9qfk2ob//GuHV60oBFgI9Gko9JwzasBgcR
k9OC4IspDpUi+odacLSNa389RQk3/+BnJmKCfBQsILwwLDQiQ6jCGakYKfA7g+CAzrsQjQNnaMzv
4/41ao++iCNqRTCRIyKKfMN4rFuTDVjLrZO8eH5PSLIT1buJhKOZpCP6TQQCpt9VEpAGEYXkk4lk
9PRb6ujWSHk/jTP8GENzT6XypGTMZWYiWMk3X0hwQBAhIpfQmMwiggmq1ntHJlMBaXHRCkGSEb+W
uvlKgBb31Rb/4Wgy1Ow461xXOetRH69bEfs0igAofhOa4STPKBBUOPiQCGgiMEoJiuUgIqQomd4Z
IlSqrrK1RcpUq3lgq4pho6dxtZlnUUoasqda04t15zSkcpBXZRtZRsmjO04iyiok08oR4VaZiLki
/cheNSL6qgWjpYowLEYDOBhFQNYoorJCPKy4o8sVBZVmE1kvuYjVUtW3SsRsefyOsHz1TWcTwVWS
xTWQyRWTzVVlS6pOiJNUQKKuKJh32nRyqstAohZ6o+IhS52a8dXULSXnuJ1SFeWMEGLJbZVQaUpN
DL2eJOm4lnUESTqW29dFVIY0FxYtvZITwjAhToWFAOuJwj/RIxxBUWEqwzRDuOVyvoURBknxh/Ix
v2VOZARED1VZ7rou+gHQv++48bIQeOV4tNJm1wuYshqf4zn75lLKWJep1x1cJ+35w11/APpG8Gnu
zqBXop77SpGQfUD2Dno4Zh0O+L0HxpjRadbgusv9qv0t1s0J7TuiOaMbwcB0dATnydKgQjM1PlYN
YVUtMyNyE7IbKVlFaYtiGQRlUeQI1SordyXdmYDU0T3TXcR2E9C3coR2UbKtrzBruZa2arSa9Vlb
SJq1KTjWo2/caW1KTy1KH6wBhZslwhnkAljpeJhB08SRrex8MXCO43agtMVCrl33FepwA2uPaTMH
VlYuBIy43pheJ6gVRY3Yvu7M63BVWKm2IymrO6ANX9cJdnTFYnA0j2XI3R2J3Kq24g7bj2C/i3JW
lbv6wq/imFJbbOnkZRf/w96ZLamqdmv6ithBJ8IpvX2XpqYnRDYmvbQicPX1kKv2/nf9EVVRdV6x
VhjOnDMVBb5vjHe8jYP7XulrmBCSrDY2BI3wTJ0e/p5N/6KSybwhqlG1m1YlSCra6wpuY7P2iaxb
eSb6UpQlPqJGehkFm7zMNVleltOzLqnCBVkhVtdAQQnSF5Exs5chuHM4An8/I8mYfzb9rdSr+AUR
Mcjo53nHwpd0uhmCcX3KP1GDTlqQwfP3h78fq+2jXaScsRbN9PLvof6vZ//2Rwpe1EglZqd/xycU
vcJ1a0sNH1h8Fso/D38/Hto2WPTF4dmMs9ykTUi9Mku2khrxx2w62L8jTikSLCxTiJ2ZjlEdMCwi
Olda/v3x7wHuf2JX9TEt2YnzjNOEScrf+/+3g5i+JE2fzUmLmo7j728GLoQYhxBymtKZE+hvalXv
jG4orWdUhvRcZlGJlzykWRnnZDXEUa2ZSU/jNeBWJfZK4CNeU+pS3Y65IVHTA2kLHWh2E7RrjC0T
aInJJ2ZHX9RAVqYMJDfKOQqCIr7PZo9z0XKVpMODrBmpssYUwaU2PEVzTPm6eqyxKPPpJQSGh12M
DasEUOEqg7pq6Wja/jHz0o6XwyvL/hXtnn7TGwM1pjgJV4C+NT9Z1LF0LqTuToIzKHiHLDhMBL6F
+dxkUsqV282XYUtM5rxDnSlIiVlpdfz/Hcr/r9xVJXUuwaX4P5BGfj6j/0Xg9T9/4z8FXpL0H6KK
KFOVEGZqMLz/izmCI/l/yIoizVT532xVEX6JZCRMfhoMGmQJUdZ/8kYk3MpnhgZwQuUzw8/8/4U3
gkPSJGn/77yR6SVEjstAMAaR+d+NO1IJ180ZcM6W2KYOs2cqgSgmyVmeSFrEVwOt/62Hfw9l3HYu
OPLxb8HLpLiRnb+nfw9Jo8zNJml0KCfkmfw9jBPbup8e/v5YMKNhgc4iN3sx1yFMFTnX9ECFVv+z
0/y3nwmP3AuDevUg7g2Ef+LL/8Um/D2T/xjxak1iXDBpwaSJlFwmc9j8f0+Dagpl7mAgq8Vl5I4w
I6HOSdOqsxWblk/FtA9Uo3eMttoyrIw9bGgIe4etYzVz0CGAY7YszQhfbqvj3tLk1qPHHEgyyLZV
2iez7ocmmjS0xCqkX8aD8QpEv26qgJ5Lwqw6RMrIKSq52f9tNnX7wPVAmKPhCavyOIR4cQtzjilM
9DOJcAvYRWZcIWdQpm0zbWa0MtP22o8GjOG/p03dTOThKVBCkXqoCULt/x3nvzbZGJPSBSM3Eh/H
5d+DNJK5SsLZru+awo/rwf/jnKVI+KccHALGYr+XOycrtc6VtIXefmIru4pSUM22IfS2fFklAYYL
qgwC2eawZEL1lOcxuFibL/+hyE1SCYoi1RJge5j/pnP7N+3bMIl57McrOfRYM6EMB5f/exAnmP7v
2XwKnfl7JmN3BrsiQOrKnOHvyP8e/iXcE0YNs9sc3D7BMMH8h7eX0HaGqScLfnYC9Z7i5Ch7Aa3g
1ByUtcT4VzdxSpyd5uSG/NQivgawN62idR+iS+4m8x3JxvsncwMvshggEU04fLZ4RQqnSibU9Xnk
mfH0DMXK39nf8V5oNEz1CDai1m/cQFvhrZ1KG5btxzX9lWxGbxcSFGOALkdRLECfjtoEjL0Zd0oP
8emHHFw99YlSNskMsiGNlMSyUrB25suqVv3LakQTwB7U0x+6xfglnsm2g/msIk46itMWYBpm9BDN
fL7SxAW+wCKJJ7It1PaYrmn7w4fdcRU+HO2e7HHOCypTrpihUauYIPyP0+OkJLBxtKeNmTpfWzWa
s9Qi0o60MkZm+Hkk4JVUUaA0pN2RSNTq5muyACSIZVsaX+UP7Bu+vl33Fh+0dwERSui06/bUITgh
MdYG7RifnlrBMiGnbDMAT6lmvCoOZWo1R35efmAp73ymi8QsV8I27y1VNcsPRAlKYWaE63UM3W15
wCTTEgl7sqYBwLKhXu28Id6XjTVZ9t9pb171N37qc8PkPbV0UbBFf4u6lbZH4FK+XXZvfg3muvhJ
C0vWH4b6zbaPPOqzHsQT1hG+gkelXz328lm55LUlYUYYMtc1k9BuDorIcNUqT8FyXHSMbh6OojMX
cjXuzWOp+3gWlwkmPmSe2i/RyU7aGtVke3l8zc+Pd8PJdgjfNMwWniuj/jDoK/2hYM5u0h+PgUfD
/ZzbOitS9z2XocycdS8GALXE/QC9AwcFw9bflLVw1ZjWyCaXrfqp3vu3mKnnihntAt4ZJSUEP5lB
r539FA3peliSesk3iDbsgjixMYJWWCl89T1lWk87aD4PaXHq1tV7v5dveu7X1zrGVtviYuvWernl
pD5/tWxJ/zVNrbHeBQ7JSEfFWJIrYdWSqaJZ4a1eOfFC1JziTZvAKmtOOcVcjbGBIzntQY3s8RcN
CDWvKbsUnvBnl9qv8R29Kavmrv4oy9ln/GMcWHcYEmin0MGoZiab+XgOMr/vTPlli8Wq3DcKsiJL
ugSkC1rGcgaYRPSxYao75puLbjdMtrJwYbDuMJtP+RMyRZH5OtdD7paxE/1gmENzU9o/3eYJ2rMp
e0e7qOsIuW3udhvD1hw5t6HWpTbwfnCNMfFwss2rJGDZrFatXb9VmxZvcYM1w8K2Uv99jO7wPoU+
tY7SXhvlg7UjoDHP8DX4UXM7mx9nMIqJOiOQcCF/orQpljG3FFsuL9cXHKxTf0hMCv0Epr6nWYxy
Ur84SlgcNE7zOb4lrvRV3Ak6w02aOAON2Qvv71e1lVyH82wdwqHhNvBCR1283J7P31mzc/yBzTFp
FpCtzNetS9xxUe6TFuDarAOPcwnSGQRbUVyQnL6UAthEfrYXvqtqOr8vAbPbJffe462PbN5QRhlO
WPb6+R6MCxxpRVIBXjati87nKExCDxggCv0KCpecQgdbcEMG0jJ7S7goMbAVnPATiV1kmHgiRgjM
W8h8fho42oHb+5Bvki9iP43v8NgGy9luDpVsVO46eenyzIzm+ERci+6cVJtU8oyTwDCbjPYCYohF
9sQgrOfCrcHCVepJ2FzX39KpvQYbqv2JVoPVcmiH7y9CJIp3zLDMsvZxyUlVt8i9VnqnlRDFQ9Pv
5uIvKMAzs8OIUEMuZmYCKy1z8uxOIItI3CVDvkN/BXXUyaQCfjqNp6C7yc29YZHl7q0GHOpc6CMd
uEljQJQogR33vIYaGjQjSK6wUzIhqfMYYskcmolhNgZnxs6CW9Rd1A6bnCX5rMVvtuC/zuzdoHf4
YKz/okdttoy+Q4LizDcCKA9hdk2hpOIHh1OVNW5eCyu41ksorTFb30qssFwFxPD78LvT1rA803zx
QLP6dMnekHN/JO8Y0lG0L+oVAmypxe/a4/AACpgJxPlCKjbp3Bx3HKz0XGCDgU+Tea4edIVuwjJm
q81hDlYrlav0w1gqy+SorQZf3Sq7cRec9SVXNMk3K+E6b52KJSaVRlO0yiuHQCRO3eyEmIw/96Fs
ywZqTuJIgd/F24d8komNRTT3sIJj5rzeCndmK4CvZraQHm5cQp59j9tt2q9f6gZwblg9nNR9b5E2
ZvbsR4q+1cgNZL8nCxAgp7BVJmf0hjFOhgioRiYkR6xd42ZFjmL11YZEXuDyA4lN8Htk0YWfJFA2
GQGwfeI58jYWUPU2ElC8auvZBjCZf4/rYJgdHsTkPFFNWJARyiMLEWNhS8AZZxeRb0t1axqL8l5U
dn0W9mqFWZOVsfVqFmcpyM3kHqcHObF4SgrAY/Da1CnlldxYL7gOTzvVPEElH9mpKuitZCO/z1++
LBOmyfjKjL/VS7kxPnLdfBz46VB7wSpa9cJWp9Kw9EtV2hzSUV51o4kpoad/qZfCFtfZcWjsYVpO
219hbtfb0Fhobu21GJR7sm14ivO4tQfB6w5kgO8FaflcNLvXSvmo/AOt6+Ne3/ptOzr6ruQ1Rida
4afjaYVNbmPy2sAJvIp+HODmYuFSpa/4jiBMDVi8kN5z6gqrCWyZctWgV1g8dKdL35U9tFsocE/Z
eaQ2GHHtiV/Gh8h8+dKhGTwzhOgOuZuldnPC71KcjgIZCMxT76l5uFhnS7xVmF0f1FV2GC6vS33m
++fN4ueqJO/NxJggt7resZBHvb3emEJxxZJ/WkIqhJS8fSzn79J5vEc9LGs/f2zGc72kDSBaFysg
UXbC7+e+/FRdeAExltYy15AtYs8fMGv3o+NzEZ6Et/kPF07tSWexvRixNXuXFI88GZKPaSI08aKP
JzA4kSPBEtKUACjNuIRd6dfd8RV5s8JDqgqrTXElw0pTfB/MNZS6xBQ7Vngsq2/JAVy6Iln96WS4
zrsF+UbpMdacZ+dpoN25i7wRp2flMyMFSDGlT6epdsUP+zQQ2pC7yjtRRpFX/MD89NotBPYOXnBw
pquqdu1Z/Mrt0bjqbiy66cOF8DcnqL3ZlCHBOW7+orrdd8f6WMsbCVvxo1JgVLZIP6DgEUCgr6r9
IFto3qsTPpyKVynOa8cbkLcOz8vAgnQ/0TJ7Z5r28PvzrSzaGF49dbPZjRijUahrTin5j6PaLpAh
PBDViDYXfHIbGivYprvgwhE9AWymKUi467CTeNg4fNE2Gb8zynNhyWcp1UP68ur4NC+/+tx/QnyH
MXOFRZkq9nMxjC7VhLR7LfjOGauo69eIWdmjnRIvI/1Rm6hbQfvqRl+SMaAvFby4l/CuE/xCiJLk
YR49jKUgJLSW9Q03iG7ZRUC6Iyj9P8/+fvb3EKr8LYYsVBg6quqsLfDPZi6htAFBlA309F5Jocup
tMvLaCLJ/T17TULKv2e5IHBcyfQ3mdokuLR0mLOLsej8/XU/I8XD/9/+Ni6A2GJpRA+0M3+eEMaX
ClfSVzpHflApzpqCYdikyPyXDj9W+KqNuPFyaVhiMTbRTckon7xa/rFx+XuqTLYtQ5a/LHkPRbog
DqW4hPfiHssrBJXihhatYXm04hCOgzervTxkqGvHc3MyHudduZMhahCLdNcXj1XtK+oC1EtnzvWl
Saa+puNJsFzA3R6/e1P8mLFTwBJbF7LboFDGuXyJvSTK2J6AFdcgbBZKIT6MG/x/LfmknRTymN0i
WQk6oyuzh08+d/L744LZidNSixq5yXtQf17QYgTryAo3zw/5gwYJ/0Mv3yY2cbWC1frELB2GyCZi
5OO5qW50nQR4kPICHYeollzHawxTRxO+cWJrH+R47KWbdmq/hMEO7/ha8UWrH4VHUKKc2pz7oWK2
4sgQUu7dT7KnSS2z4+wL3uwBz7Fu9NPoOMNG1+y/Hu5jQeFBuke5btfqQJVkNb8CE9Br6g/3yJVu
CXXfx/yg2pCRH7o5bJMfimI6PaizwUdzL24Vhg+NlbTIBDyJbGy7ulNcRvwapBgJyZBhyu/1iWAs
qJhQYAtW17XyJbP/HRqPM0IeVrXJnRd0ITtyOd0YfQ77ITFxaj20y3AD2ULZDtjjJQ6Z7AruYIMp
/rwS85lAgKVkbxO/X/FuZIJXTEoLjOZdfomXGo+V3VwDt4SyXtgtvPAWZ68MO0Lz5YZrboMSoiRD
t6mn6i4RX+eLr1pwvnurZx2L18Hb3ILEuNCYqJnpJnDrwWHstFQg7xJ3az49ous4BRC+rEqxxsFC
N7wyGsv4gsUlnNrIyfl9nx8chWOFHRz0XuI52N+P9M/KChxFWkksLKdkF6omLInZaBcvJ2Gi+4E9
0vwoIp8YTXBs9af0s0sd0OFTU+FSBC/GzdjIz0j+JVtdhivVCQ8PRtsVNXx1jCgNY/KzAGEAtvmM
loIrMqkLlrERF3Ji9v7znOxmhT2/kD+90nsv2xW36JTC8Cns4QcOyiHonHliheeWcL2XxXkxnO6r
bywg/+gyEJ+612JH/lFpvumosB3gClYxdQQcN4OTvKj9/sLZqDzDLXcoqvQP4PL0XEpOvqF7eU5F
oB/fVHjjNAIpa3DhCspCOlKcH8rcaUKb015iK9RYDMEJG8cqeWY+Ul+VwLuYa7r9YGrq8Qn8xMY5
ySbIFDs8n1ZwKiIn+ZxvaAdy/bfHX1TYzOoFbDbjm+KP9lTzysUElpFw/4SQ6BC8/YIEAmIARhBb
NGS/eu4hcSuR+liv27gOuk8YOFCQYLw8Gg7C00gipyxlK4Wr9jn7yn0kZiOgB2Bl4s5lJwjRuLzN
Lq743i/KXQzMBNtL8vvIjERmahYKkZ57HBzs8vjAQjMcPUQepWiPldN/QWeWVoP6h7c0VnObrqIb
xIgTOMjjxIWRwp8lO418a/IRD6ACwpXme/bFRRJdR6j+glXdlNGefcEdyDNyPFwy2ZLr884SF31A
50WnUWTUaitcZbcCPD943hdI4Qni1C3HBTix0A5YIU0s5v3rht8kUIaGsokSbHZJS5BJ1C6OeM9I
YboNaC/40l7wA02IDjqx4rGl/zbgXxkMTjO/MdlCXpR7ArBPiBHlxqCZntvNV6C7UJYnkoGZv4/2
00t2MNqYtY2X/GYch9k2T8mXsCUJ555Dlr4FrEwXJtJRanW1F742TT/BLCyhWrLtA/ZewKFwHQiu
fBJnhOWZx4JFj8YB0AGcAGefaj1euj0Run5wwqSL08n85wCsZfWtw9mtf9IDN0monOYzNs7NqPiK
7mJETPy2Ebus0IrdnGW8DOcgaX7VmMM5P2BcVW3K1zuoFztRMNtH2B294Caa9dfcmWOCDIqlXLh3
yUIcNuVO2w/7wjDhzxmsSuuGYqEwtaXiKjZX0/Ryh7g8ch6r12I4TytFYkUnzvwU8315bmALxAkj
LO53bsYvdg3o/0nCckPM4JOVd1Wc081rP7/hcYrTZGiTH03mFrdcuhK+njM7JYIp8odomZeuDhIa
o7My0SD1xj6gipmbrF3giIVw//u+OTHYNB46FgH9gxm8FbUevJPZij478ModGgZ8rOMe92PTmDN7
XkaFj1yixp+T5lNt7GogWskDwtLvbLX6yyIKRciuWrJih2IV5cKKXxsc4lKG1m+vo3xvOc0nbjdN
s0ghARIHu0sEW5bdYGbLL4c3VFVbQn3I/sqNguPXYEbbYjHS+2vQNritzcdnlBOpSnuLX0t+HW6v
DXcaC7YI1kUCIbln0iZLzuJslSlWtqiRtpZDCCvLfhT4o5l8V4Jyplp4we3yuWsFK0g8VTh200Kv
0N9y7Hzf6qlB0FY5WrHGzbJcKbdZ7yA0yXLcBRbV00p1ryLXJN89uRp/Yof22IXoKoVOmjua9AbN
aQ47BIlgA6HIEpGtLMrT9JlZWSBNcO42xLtNvD4n92dfGXUKaTQShjCbqPTD+T6NlwNUyoaukm0b
SzpCoQISSS31ZWWyE2vWdKHgLWu4bXZoWWBgaT5fG7aNunJi+mSsRR6usWX5NV+O9t6xalFDySvM
aScmyF1qTobuNh3d5VY8sykCCmJ03f0UhyZcFF4CTWPPSVEu6jk8hGf1Z0b5v+0wqgfa7M3GomoL
fWMnTdivTUzPPlw1PcKzRZ563KOYgXPhFR64yOSOey64MROgOH77daf2gp3AGL0mi5IvXw2teid9
DR2J3+b41fNVUM4d2rdZYervg0Ny1hjawaFhIZng6JRusVgkpe0ScXDWlvlneiQD6FYVtha5NPfY
5AHoP3F4vczc169RI5WxJDeyGOs8FkL/TZJI44W+/snyq3JZntkkR9UVT3yxAWlYfL13avEOzg9d
XMlkYCN8sqWny8ZSl/qmvEqSGf4SzznU7qifW+RxiWLpogdik3IOrWCZAoTxI3UCVkUgS7gHv1DR
rPjGWJd7Rb7LOIGWdvW0X+eXE77n3AEUeC82PncyIp9Z+epBSBgEPZeaDGq1ODPBSKnUoMQRk7js
1zLkRhPSSzxawi5ccZW1p8ePChcKR1a750owy/VwIP09uEe8AC58UDjBgZLlyPDjdVfsYZnsq2Po
c7V+c5BB5TbtGrC0LHec5GoZLFRKN29GGB1t+01/r7ZIEVaxl7kPgshHE4u+KVnCev6yLcMARQR+
pvTC8pCmZJmtpR1pIsNg8beiheDcNY6sUbXiy5JLJqpQkH82lRmBtAr1dVTS9+DegDvymtau+zK+
uDmZhncXLhYZRZPN92c2m9d7sHzAm7Cac38ZEpsbyubr+7llb+O6PiF5JkoP/AT85g21NBX2Qv0Y
v4zL2HjDOQ2t/Ma+NFN32XMbDd9sNJT/wVq5BZUdaSv9m+pEiKzHw6uTRXTMKR/eZocSQOeUyhwy
Hva2tpbf5lyTl85/3jP6nmW2Szfw5K8kuhWLbDTz9WOlzp0+YHZi4rdEympbM28x5UXpGJtwX1HU
+L2j7grIOXQ1ybvswtQ2i3XsKL7hPvbGqvf74+sqefq6ZkmiWdqSycSl2+6AxBlURC5nA50caq3M
obqIIHp9zShPTqyRzbRumNmXVFtD51O+hwLtE5izjraPboyVj2qydOrK4wpXH1a8nnmGB0zweoPg
QzM92TnptqLb+ujCxEA2VvQr2KQk1xperi+KzNVPz6f5WOkkajws3iAllqWzM8OWd6Ol+8/5clDO
JQsr5sQT2rB8UiLLfiY5FIilg//0sl62t9dbRywk8rMrmhCbk07F/JRd4p0eO7o+CtNjoVjSDVnd
ojjT8a0YCCxoLOZnYnKNTbYtI5K7LHA+uJm0Gs2HCNLKoh8iN3W4doTPwH9d+180aK/CFDbVVWjd
53f7Hsg4cfjZoWotIthSDJXf9ZX4BXA16xz1IixryYuOxIfUzqx1gS6Kn4QKiaMCzUdoX4p+qyy1
0U1G+KAMAAA3OeEOJKtnhMsK8kCCps0SQce6JSPxCZxyQ5yGpS879GkY14oz9/RTdQ1BlBhBUYzP
BycHjAEmOarpreMTxYvXNX6dZqprYLrNpQM2vwZJ//YbAcyrPXLaiKhCFAjwBuXYJPwRehyafc0f
QTh/Wmv+q7wz9AjI1Qy9GSM2yY/3yogft91wWVgkBFf6uXl65PiNXPm0wZklJT7ynznRv6kteCRc
ppZIMszDJlwaRPEbnYgVXjPwMRXbE0eVp+8/rm14+P1RGuwooNKAOk3bSYs37LBr1yZQqtjr36/a
5x/TF2SYsGVOumHVzuh26Pd+Blflpma2uK+24WoOd9yR3XKZc/NQKrORhBvyDNzi8/k++2rXCeSi
3A4/RaDkelp+099iMPPf9kNHEhHazPo0D1OZVbRhxhr+Km+JZ7w1y5fV0fAPN/W3jzl71hhPs1G2
kMhHbMyd1i3SYyDsR9r+appxjgH0pP04bnnF6Lnsr8Fj1cvmxLfktIH8Pz0hWGIIjXx7pq5hHDOk
U+B0d5Y0ugw242nPOktf4gjVDzd4j6GlEnrB3H7ltkCQWHNVyewcGbpZjIlqsyckKfTkqY5gJori
5GnBEa+OKkX5bHpX46p0S6ameUhsoY1EnW2h6W39k+I42GoDpvjmbAF/EHmRxQSL0Tc3wPfjIwdb
E2xWy4dxmM28OHvHsfoE03nQKWDM5DuaiPr0+qlP9iDoeW1mop0yDc52DDheBqA000+fxqVyAu7F
beLWNF+b8CazjlHdO3LDhIuzRwWcHmLSc6XpCEbdzA8yufGmJCPhd9nOHGIGdwhqm26BypgNcW51
IDEeS/aWj0tlnFyplvNy/eiZERX+5Dj+OT9j8fR4T39CbBiYHa5Ty3D0D5AAxCosRjdgpvzQr8Mt
49P2DXa6PrcN3P/f6OEZKBofNYRfAJPkUqVbbulXwSdwhPvrW/9gk5NJrWRD6nyDYuOGXyrbNzsc
tC4W1+702qr3/FBR4izm34VmVk4akTm5CIJ1S3Pgza6KzTWB/hslg5S6zPr7wY0fDpEFDyR5nBfW
ak4+Ze8bLDmXaTLzsjmiMLP9ZgNVrORnOBe6g+qbMq3Y5KktvmNeuBNYjlBGKHgaJtWL5AAHSu6k
WaQP407juhbM6By7zSnVTYRpabMiIiy6ZaVV7ctzUfhzwWe4wMRBSsDsXKNbSMl+eL0biYPxBGyh
IKTY4FDc51cKzuNpwDs2Y0GuddVpNsPmsYBO7gMdcS1Q2ZV2dwaXxVGjpGA6zffIQ2Y7ecn2qL4r
bu02F6VwS8EvGqs7I72oE3DbdQxoTF5B0jkEBo6n8H08SYr5VG4xan8OkDEEoywfbhyDuTm07xlK
LvihHJq2CCOXeB7MZpTohuG70yxRkz1hOV9jyAbJuZqONf4kRyawAv5X/EH1iLViYM7A6PV0tbkN
ZEm5QQC7o64Zno7vIBcOY6wrThzaWdoLi3xXveGcP5pGzcxAsBNP+WFghAokRgS0YOCAFNBPT6K6
S5avnYaAH0bhPbiIl4Hel8J7UX08PGI4bGQA/MonYHd7A/8vl+iXn5Ilr+rbwwkcYdGe4xMfR0US
5DDlUBYR7F5EbiafO9qEu37z8FAMME8hemoO7dHioqG2wzv/jVuzf+MiY8GTK3d2Uq6kuAu7/mlK
C6PFk2DdFR8iEAbJK2bbeq/e6R8uIRViYpGryLi7vD8UvGccHUyIWRlbNN895Q75AwMCeQstf5+6
AxYlLC9QhFN3SgjRF/NyI4V2NF88IVDPnafqjYTIFC4ssjxwtZSrH9ftaf7Qy57+tDJ43OklKyll
5quOtNANG0s9LBl98e3N/+ZxycwWQ9TfzKNN5aO+x6f8q39YjzsD4QMvzxUznQQcx7HwZKmz4kuz
qu81tmMztnRzvk7OJXHfRwKf+XRK9zdZAtqqTEaAXcKiZApvnB0+Y0P/QRl2kVdEmGy0HTQhS1zp
R2aHREPOf/CQsQlxRgY5Z1ComrNkpa26TwKcJO5BM/llzrFot3VvorjrE+/1eg+fW0lxFIo00tIO
4bXD1wJkd76Ze8TfnURqW5VBpzc+bZIBKDdyZnYt3aw5fMUXmoog9+A3w4TAtWVwnssZ9ymUni99
VYZWdCjPWW7GrrBgdRBdJfHqYm0gzHv5iLkkh9ugsisSVt/UfXiXjgPz5m+MHloLWsQ5uwugt5Bl
E1u+8H6dy2eHI7RpLqKvnBkpCnZxEj60IxLuxJcW8sxrLfm7oUT5QanxDnA3OwvhorUMj9nieT54
LBnNCb/43lQv4YlFQROXENFmhB6iWd2FW33z8pkzlJplJCb3f+XGe8lDTLJvGb4J+6docsWXZ+VD
ZcgTnzLVRgL5NeDHA/izer4xPBnJfUid2kP3M7zxGu2hPohf6irdGXxWHAAYcP7xUfr38VZ7CqYa
zJUAGsBFTwyZZ9hLObDf5Kts56foxmUXnkTAZkvfMfIpBztff37SVqcgDH4Ph9dq7/OX2Z4rQCEr
4o04xviksuCdkvN4ghvwoKplBS9MYpuEjlw7s/pCc20a69+ML9RYZ15ohSyccBeYjZ4QNDFWZnAL
b8rJ7sNJc6NDs5oq5J6NFyKACYXkDGC5arf5TtsKNqc0uZXcWKvYrY/lwVjM9qld7XtP/VIYGL5M
aCEr2Z/tdcNpr/GFWzdaxvbjgAbSZro49CsxduC9AMtTdh5safHwYnISCaGBb+zDwwNmAZg/Kiwe
5fQhnpf21m01Pi3j258Jsg051UwpRzta4QGLVjWmXY/Mx1n1syMWBuvZbxWtuL8IASzA6hac5x+w
GFSWQuM9sRJl5APhkBbMJY5kGiLOl+NBkRfajhIzrd6MJeZGk/+JaVRrrkuU/ecituef2hc/e0qm
cmeJ4EKRPhLoNFT2l3oj21jfPGMqIruS968WryoThSd+swiYWLL5hGrokedRVghLzFc0XSLiW32A
9ykwcqOjzkHLP6neS+Wto0gaHUn2FHr3mYlaZc0rQZbVEZchpnh/nTSYL9wIj2kSrK/UVUDq9ufz
LX9LVlyfDK+LpymAbOfL9NRuhGX69lzAotL+pvx0jUd5HQ32a0GlXrL0cYjsmDSIka9fGGFXqfXY
SB/guveeqmodviOIhSIW2np/C4aFsas+I9yxzRE89QonhLlNifjKzNYC2z30Oac0dsQvV/Dh3utr
Qwv+stXMZt3urxXTXdCpZUjwnCmstQOoQAsAf2One0sRDh8glh2guR7aj+oiIlqHt++Wn6zYmPgm
Vqdw+Sg7dhB2Gm0Ja0itoKEBhFsUmlK1CStrOFBlz/fSgCGXVVAe14fhrTnN9q9V7WXpIlatOZXt
e+2xwOyeqiusjLcMk6atCIGEnRn4Y/wWYi+0IcWsMApg5RPQluC+gxyNZG4LZ4zBM2xWgms9t3ui
zs36PXk3zjSlrQ7ibxrnkDaI8ssJ7efymgWbR2TPqWtBjPmpYVKfMFIdfmPDMq7JGw1Dy4kMvYym
yan29RZdBUdKTUC+aSFTKTv5T/tJpxp3XrI1bgFKa5MlUawXGCFFBCzTXMZm8Fo9ym0i+tq3huwa
1zRCkClO53N7lvqM0eMrPdXzqg6MQxyNwZW4w7o+zK10//oRW784Jf5jizU1Hdz8U9iz0+XKLg8/
KjgsCheXSj/18sVh3b5843GMswOexUHkknsN56K7V8z/LtQQiOkoM1ClgjaBrZzDb1TMcgDMYXH7
sFJnupMX/qt0qinb0XvWF+Id6NXZmirgNNw0O5+rrC5Al5m7Al4xawpNQDB5U6xaz8puvBYh3ohG
B5aWztG05fwjl5zSe33FWLM1oADaaqZZEXrUzlEejBKmBXkUpoomzB10rkgY2YDD0+C3994jaZQ7
qJtmC7O35pJCUQ2Jil7rgTUD/VDtQvGLbBPDzAhNVj6Bsf7/oOy8liNHtiz7K9fquXEHDsAhxrru
A0MLBmUySb7AKDKhtUN+/Swg61ZWVVdPz5hlhoVmRABwuJ+z99qI+OAVhivxMR7Dc0ktY5qnsKxu
qFsGK9AhEHfYh/BsUTTvnwZ1A5WPtmmHyxIZ6pnzNG3pbTCjRPb9iN9xbQ7HChEE4eIt5K75A2fp
s/CRjJZwe5iIdoeWADFOKjQj5uTX+eevjE1yU/YQ4k7dcKeK+yi5MbJrHFZzWuewQmQ4aUR4Hvru
Fn+7S7eLHmRBY+IIo8FM30f7aLmIxZ5Gl3INqZv5LENkLsQkwWLzUgxhys6029i40Zaxks0xxWj1
zp628xHVgVAZ9363tu01srv02br3bpEntQpt7ErRsC72mgYi4iovt6J4w4XSDGc5h809MTBH9qH7
Yr93t0tjf0lm+dnnX24Kk1HdzoT2QwuwPC90g7k6UqOHQx4w2EFCzGvt9ztphIflPuKHra2jnNvO
z7yD6+rEslIYixuOhFKjKAciRIGMxCC0XHNKFPU4F+WhqiFbWqwVl7uWB40pR7CpKG0v94kp52Fv
fsVy26utrVtV3g57MCWDmIh0fYg+RT9r7Zf76vmBCnLZj4uxwX+w3Pz5wPK8Hy9xie9jNI86hVeY
9tbypCx1TUa8+Y2Wp6qgYGESG8mxk2l9E3SHoWQ1bo0IVVp/b/JhhR25u7pvCmBEajeiATJiha+z
t8e1nW+iL0k7XtfBCFgSA2jgstWKzJQ3dh7dEGbw5pnZvWlpb4beqa2VWhb4xasWqv8h0uJNzfHa
+jdDPpg7LEvQJNJnX4Od5uAX36bo6ZKgG3aTauC74YAHPj+zfGk1pshiyRnT144mWNK4DsvkFp1o
asYXLUqes67oD13E/BTHCac+m/Om3UY0rpp22ONz26ZR/1bohXGyfGRRDUQBzK5slUMMy6WWerdt
hEuGoaI02t9mCnCjJ+k+4Jj4dHV68a65LTGGjUmzduvxFVcIdtaJCUcLtOzKR5JGjMaaTEtalhH6
Tonaoukq8nxaZI1Nz4kwaSg2Q8A4pEX43MXGsUCdOkcr+LQHWq/E/C4Vhbm43fKD5AA6AlAdEqJg
5gHlkBEir8mKEdN13XVgG98aHTmzHaLwbwQGWfrlZYgL1JiczzjDzOpRz0gjIuUKCeXPQZkwuGhf
aso3MWoKMnVZYphCrAXUQIKT9NKFdNbnrFhvshCxHYLAMf90hzze9A29t+i+ZP3QoBarO5YB8Ris
Z+z+Wlbzy0MPs3b4BMwpv/eLBMFTaNwJnROHNCX22LDIdznY5Su9SbNjI9+HcS9z7Ug4PINEEUfE
35mbZkDiLqJ0AtnfPvt6WB5Iz9ZjlA9+jWDdAV6DxU0ePXoBHaaHCITMulZRfIlVtmnVPNak+VtU
4bYQl7isECkULqKFCeqdkzivIViTneHb7144XY9GSlHKFSiPdbkdI+S1Cd8osKhtGqE9XDJJ0nNa
+HsZwtxJOdQOjtluim4Y9mqcUHOHHvVgeoqmXTxV7Ikb0QvqkNUBRxTiyITBLHbT73Uf1qfSHW+w
MoeUZ0cG6Jzjw+9hacrJosmTMncFb9tvyu9WFnxi1aS0lnJuSwQlqjmtSlFDMyqtO0/ueHQmk6Mk
ZjZgxc2LRpxFVFJBqxQNohrY4MZobQYDI32TVUapq46fHTIirpSP1tkpH/SEJUGn5dSVO7qqOnXD
YOYvxqb30FoBZb8SJlzNUBaXmbwRrP6N/tZnR1r7mLstg+T0qgxQ56aov/PvvZa0Z5EwcluwdwAJ
MiOPwJjbED2PLVOa2A8GSPpFsqoQ3RJHjs5Qz1HPp4AvVv7MFyu6tNiO0j7Z/ABdRfUwa9nNuokq
eNCHZPIaSPynOj63EROVrGHWl5fJXR+8Rc1wFBZybx2RAUNssLdgUI4WbYgo6T+ztKNFGgXPYUFL
uXBScVUYyW40MSBHdTLtoD7k28bFMzmgVA26nOJ/PVkRC+Dkaz1NT1ZyO5S0ptQcKJyMiJ8JFJRh
7V5BK3KvChqfkaets2TU7xwrU3CAWcIkw4fu6C/DwLYupDcCs0w2yLLfm4K1/dEPDTbtaN64FiVH
zXrKZw56uEiARhousY7YNsvR4Mr6Htas9ZJQbjRMepUOteAg7LappR17JhHGYHPCaVzSPrroNW3d
eIOJ7mQ2oYMqcqJrDR2vGQJsCT4qkWis7jwBQrWN01Nh0iaOK2YOSpj6uquKeptr4w2YPuJNnWCd
uD7Lntp8AJKaI36nZugMhcOUIZq27VRjv3HCm1wEBvDW9rk2WqKAOE7aqdiogagOg1ASFlpNeMlK
FqCSpv0k9StLTyi2s5pzwM/zvoxvwBzvNT+gT1FpyREtYqXkKZTML2KPJjnQXobIwn3WE8qUfhbT
wMehIOJR7ZuhJ6A8/eINs13Bbl+VG/oH3WE63NvvqZ19G5Xt7eTQdytbpwafbUKb1PPER1piGFm4
xv4mbtoCqbknimTtWqyXWniPhhHYuylokU3An/RC74m41ZRKM3UKDjOUcs2AUATEZcBejtJv1QT4
e+g499DzDqm77WAB0slr8hVnoye9vR/75qkp7uePeIRAwE4V2trOHP0rEZuS/SR9ijwz3Ia5FEcj
okdT5yMJcxMaD+FRGXEVh2JajGrrtUymcxofna21SKD1VSNGbTWFgb/tOnmT+MxGHWkV0AmmQyvC
cmM36V2WZeM+p83Tu80OBvG01sMJYcPUz8yV0Udon1JjdEa5zXAVR7Q1GH871HJrkdU3ecAu78QE
lI5zmbphIm6Bs73ydJCXeod2RSvFlV1TXC6nzl1pI7Uvw9dpQij5NdUpGmTueVLatLEq1BNF3yiU
S9O+LIlYLQaS5GSQboqcKaSXYe2LA6r8pfTbq84ncdVnFZZoUUQHjSUMwpMeyULgUjU0x5koW9+Z
otTgzug0CQcW9rFF1aOxWft1nGGvHBpPoeONOBBTepgaWmyUI9XYddiYG+JBcyR8cGkvIyBsdK3e
2NGLbenvR44Fw6Rg29QYZRKtaNaBI+N9RKNdDOkWgGm1qUPjqyBLnHAqqNCKgloRj6TBRdoXL21c
6F5QXlQvKX9Y2YORx09aFezFwIActE1PHZ7FiJ4b6zbA9JI3Mb4lTiZZ7XxtEmk8ZRbR6bXkRA5S
gIgkBOwJji1VfPKLs2R3va+Y1vtnSGQffpo9DIaaLlnbNac+OJgD/QDDjvqTNAKU5h6L+i6jClV7
7tnLszdC9+D16nTxi/h2CF3naE7tl5E9kJ2VaQ2zu7JvdjhbKb3SaYxBD64y5l7ouCa8N/SfMtt6
zjIaWRoittjxWfhG1LBMPU1Ro4lPM5FPRV2J9UDcw9CP58hH9NmxflnLTqXrUli7PEG6EDb3k+Mc
IrjCIkLUYIhq58LQWGUBnh8zsF/Npq9YfalNGg0UsbT8UsqBXW/CMEbzoMwMULJCu2n5/GsFd+hS
jPXF18KXEbjS3u6pxqzHOLPuLKXvA3AXV5nhTbvK6TZdjf5Hb+hsW3q6G4YmPvjRREJQf1ulBZAs
M9yFEdUrEaLiL+IKG1IEnyeel0BanW5C5gJNx2k68i5BL8aD01J9qaGxJFrnbfWSJn0aAty0rm0t
i1d2QHtV2hgZdfFd9urD1RVPC26RQY8n5nf8YOUXaE/uoTp7g7IeJiB7PuT9MsOSNjE52U1PYRxZ
Wxzg094DeBDRzLF89lpAK+c+lDRTAEsRFktkolEfIkmVfmiMinXObRlkGG5HrKSNXDku4VAuZKzV
NDnorvrrweMs0dP7aSpbrLwRNWTfPpELEB/SNLtFiDAYNYZLBPWVYFNHajA3ukayNW7fq86pnMPo
VCdrsIL7klDgAJp9A/2bApZlb61KvTpe2Z8zzzuNHssVT5a7bnjN5bVRRucGq/BGm7Mh8zFiHe18
DYV8UOmQrVo+Kz9TjJow8xMmkMnjGLjvkexgFY3mjO9WQEC64JxZDGX5mLzIRPuWKH5QSZ3Uk90B
SNVLXSEx1rLmOTMi+hp6cYn8SiICHo49R+46s2toV4pfIYIR62gplibzQc/0dRl1N0FJbU/sqsDV
4TJ3K08xc4IZee5l+On0pJNqwbufUNmB3gA5QnCmVeV4MR1xIa0UJo5CpbC1RInkuKSo1rLqZfD3
qjvdo6OioqLZlbOyN67agwdxeRWY6L8wbMoJGKgMmHs2OEQqSY71kGFWdCOF+bgRG09Wp0onwbJx
XwqD83CfartEUDsq8gSlUEPxbRy12xprwaNO06yPmpdsiJtVaPboJvvE2UmE+cnJ7gyW0EZ3sk3O
Hyo0MJnkGddGtHN6AJXPidCnSaDVUYRUo44sBpgPfZrilaZyvumdqvBA91jKQjEGG1tiDu27CJni
GMRb32epN5nJgx/aEfQmerVsjWLVzgDsVG82IqNjxCqaer6brCOWHQdTs2+FU1HvIoJeHwno7vcD
rDzKkh3TcyKLyyibNpy04Az0B45k774pz3W6Dcd2rrihFeTgQeNUZmsvJISigGMNrBQBQKjuqCl8
0VJYIlam7U2fDaiJmhrI0L6SaZ2siOGAoRhqq0bpZ8CMmAFkhgqScuOIWFradzaroaOQd71OQywe
n4CU7L05vtAJ4WtlgcYPxsFOKlzcf5VCA5jvC2S13uyXbZ4wdw8nyMbR1Q3J4d5JFtO+Sq0WRawM
d+Qs33WdYOVdM5nxTYKmu8q9ENxRInwJrid/niwLdk7mpQhymmv28wyetkd/13t3a5IlRhWfhNbd
xoFxzRcnEK1hwab1DR72rro4evwKWSsBf8cv1GYMfkWOStBJ7o0B9XhnKqQlI7+vPm93Hz2pKfyT
4XvpV90mnCDU1Ik0InyKWUcHknSiq6zS4PpLen06fZfBozbNprQUjQ0JN/B6mOt8TanB+nxvB3ms
YZSePLdh73At2jp1gMsHSavLsiIYTZrWM/KsN51DGN8XwGzpbKiPUEdTUVMcqBSLHo+++mCpte7g
7c97ft2S4sw2aBHsqIiGNwgisNcVrq1xHOo9ZwEM0LWJThc9ol3Z/XVI2igppf1cysDjbSCKiwwf
QupgIlidjPzQ1ujrWmvKWW1bq95ETa77pbtr0bjUCB9lYdmYqurvI0Ov9MLxnLXpxG5REy3RoD7q
iYNfW77fX5ok3HfddD3pBmRyF93fMJUnr1XNuqx9tIN+tCGC7y6pEV9rk3GCA9TT2GJgsrLmyU7B
uOn62u6/TkGgg3SST51lIubqGueKD2VfsT3DvaUBOR7ISATpk53MvMUopdBOj+PMBtW2psTXMD6Z
qY0VVZ+GVVyirGo4HQTs9f1U6NshD/01q+CvSDNKvTY+puohNCKxmUd9hw2KwXTVRBcjivAGm9Fd
gbCjNFAYlqQeNEm6roTmP+g1DpGJvjBfLBXp19Q2t910MBu8FZoZnZgW3lExmRBb9LtcN74zUH6G
U0XKCVGK9Ll6wRGQreHda1AKTdprRgrL2i3IkvNY0LreYz5KDkKbHdWhWdizhr8xGGwwZzkfUxSh
CUH43jY6qx27f8FBpdiIdX0eJV82RFFdgY3aanPo0qSp8G60393gHotDSU0KQGnrbZzeeNVJlA+B
wl0l47PTs3Ih2OSVMJpmVW4b33r2C7ylWLCOukLnAabuTekUhWKYAXERryMDLmAW06RsquqZQ44C
ky/wi+jWS222/ZUwEZ7qdm4gc9ffTbt/mGp6Gsq+JHWBFKBxkfMJBGR98hk6UX47IdU3ClplxbyO
hQ0qSP6ErxWcNYwTbk8JZEjF2Z8i90HWNER6mlcjxa/AjMTFKQRIK2xUTYdUMynh002m/u6WInxn
bfMpfQ5pYT/mnqSqaTafnN9eMpvai1QBs6wb4I71nnKmHIJhC9HrxdItdFmHtueEGlmYeZuWshpD
wzlD4QLfaHCVsY7MrNrJgEmMA6uhNvstpy5aE1ZxdPrUXeWie/eNuITbiOrKZ3Yy+rWP67rbhzMY
cHAZ3vJRvKW+9yUHN0iW3jJY0Xzyh0s0pC+uaAAR2llzrgbLpd+libUd6QWCnOqt663dvMxYFbWc
NqNtTSePGNM2Zt4CCTLfdsK/ZqCLT67hWVdBmVPccMVj6VWsDUk+Q+qJKU62z5y8ortkUJBZXe/B
JaVl408+qv+q+UKE9doeK2s9FBW21MJ8sBTjHykB9ToNyp2j6doOjapRYn/y3TTjPEeNZ2Dsy8mk
gDrS2dusto51kdt7B+UBQMR252tMQl2cnKYPgY+JCn4EZkl6VOCTZ6nXhYworrIOmgU0WgtK4jtj
b28ytzgGhfURZZp3E8Xl7aRj6uwNc9h6Gau9ycXxkuVM5C17Y8dy61f6thsVPUsvVxfzvUd4At1S
rlgRVmh7k3XmNHQd/K+EMW7cyUSk39HPCOO3uiycW5dyNKuG8crunCcP8V1GtgqeF2vcyFL7DmB7
19uuzcpNuwGp+RlQeNsUNVqJvjQnYlsseo4U6yufafdctS/0rNjCSicpLgycGfh8cYcBTqlDjxRA
FhO5ismBA0nvytfQIIwGI4agfhVMtYGUddBWTtu+BIH2FBeOXKeQ4NdhCYh6nLI9ZD5CdwjRGHvs
h2Y7iyyVWmcjPn6tZyAtBMVms7kl4RwUQwCt0AlCuW1eW6091SRY7Iypx9Rh1/AKmrbhZEUCRSfw
8uj5RK5plNPbnyhHDJzhVjGQuX1s6M4GkLOEd6N/2C3gxCaTL56GxsqNy9fYHt50pV2M2j5zrr3t
2bJPMCOPg26mqzBvUKw0HINZam3j/HlgVQz0Do6MhpohPyc9Rv4Y6XvWM/grbFmcSIYr1iOcn+3q
Iw1yJqTCRV5M0hQxWn97NRzru17Nhqo5oW/wJEkby9ODynFHGtXzIqLrxzULf/J7lyfNFz9vZpUN
E2G5/ePq8vK/ffzny6eu5nP9vO24dBj7ndD67/zJEI8Eia3RfLFcWy60osuP9e95AcvN5YHlvp83
/+6+v3uKD22m7D7EDPxMsAp72ZBB1Sv5NuP8FX9cXe5dbk/mwENaBu3D8IqHJblguWDv+ndAxXL7
D4EVS0wFPpro2ckmuU8mbeVpegMyn1LmMU1g6ZNsqw6WDw8P7uzeH0xoOaCrOdorCVQxlMcp9N21
5zKlWW6qavrtgWR+imNbdB40c//zBcvTlpsaRaGd3Yen5a5IWiRaGC5OtlZPyK4y4fYsz1seWS6K
rOaPs+i8jyMT47adY+iK54+xPKwMKQ+F8TFahkQw7HW4W220AhEUsRMTByhbM63IqWjm+ynn4qqk
+2vF6kHFNGi6eqxXdmETBjJfGMMczBEW9YS+cUIhAnXGKdTnoKG1gAlL9RM2/SnhBG7VdMzCpqFd
qGmrBNjYPpojpeMl9X3Zweeby31Z1iPdbp263teBWkPGw96wPNIFuZg2fpl/S3uq8vnvr0uXCOmx
tQkzwxZH+AjvsLx3GWgzeUTrTnwd+LC//70ff2V52x/PWR4a5vR4QrZwhf7+5ksc5vLE5WJ54A/v
/d8+/PMdSjdudiQ0gNX895f8w98sIncfJfUpFUyAYWYx/LkZIAXpkUwQeA+9hXDREPjsnFGdE0rP
4KSgZ3RuTjNMiyhdviWWqPZO5dMVKMKDA7DwYIdxfdbanq5SQh8fwHcXdptYpQctQLdSFaC8QKys
fU9762r9u22F2bGraMTXKVP9mpkLK07JKnumhdo2NTF6lgbpZ2svNwcIMDCIOq/Z+fQ+NJtSQKNq
Cm/eIxOw4pL0DGnEoCKd1YkZJUh8TZJ3hVmJZn2X1wg/XdYi1gDUoIHhkWffuiDSNnWJBoq5wBoI
+G1LiW6NXR51kV08gkCkVhRCBhEoKYBp0zBNHfrdCr9ilFrBoRrEg+HkN0xvm9WQ6ggRonhP4kyx
72wBr3NOuxasy3Q/Qk7l4ucq2ttUwM6tIr+9DILGUksHU5i06dpZDZ4G3rErhpGYAkxbsYaWWE7l
xKEFFMdBqwz3Y0Qo6ZZafVvQW/Tjm9CfgHFPHhIaoQjVSlx44pWzNjxxKsK+RX7qI0Zv/GPgYgDR
He9rgqxS0QdZB0GEg6hF0ZM3FO+1t7ZN0m2dN++6s03SlGQbwIH4oJLbpmKxHcsSDXWIX3eOIyIB
0j9Z8tWR5ptB8Na1bCimWaPYSxvteFggDChuugS5oZNWX3EZZFeeC+ekhiR7VbnUSUUSgZ6FBwqQ
g/FBs4rhUDmsHQJ6sImK6pPTaxf6BHWnHiudebFgZapyGCbw11c0g+Hti3NvuhL9GGFMyi2uNWVW
2176N5phvefVXLfl42jswhRHDO1Ki1uQgTnGmMTPvzsA7FMflnEeVNp1mFND43QGUyjS+E1S4xJA
GTF1UPZ1QzmgQgIzloGxyhPxrCvzm51o+zzAXMFLrykHcMCE022m2Q+dXQ+31B6NgMka2bS0dqXj
7R14NCTyiKNm6SOuqSQ5EN/QExCmnRz/IbE6eUcM23dp4OKP0i8BExQc9Tm6Xeula3RwKWr6Gu61
APgrYS3xnjwLJA22+qAZOC/8etJrK9Z6qsDEZ7ZzaiWjmpkJ8icy5qxmTksbCWyTO2BCB8/YFInz
EXR1+FRQ3vJ9r1yHfbStesBtPnXdrZ/5RxIzDhQzvxiV5R8qfiGN+AlKnYX8Igp1ToEzs3kZRK2s
x1ZnyX1nhu5elf41+Vv10SKYCjhKdqQkcK1jwhqa7qVK61e95BNkJSLYzL8rC3HbhANLP37vjnRh
yVTQbMdPkdjadR3hEzAaSnjAaVHToMNKImTgsfSfwwhR9ZTrMHVge68yPMAq9K+LyabWy/EBhVX7
YLmGokI/5B4G36A9WSjseow9TQ1SieF8a/bQ+EqNuEEC+6r3zKZs0EBIXJs28D0LfZugtIf4JWm2
zmT1D5mqURnGCGX4bREwq5DMD10D4CcQ3Y75STlRcOu0nJMJZ+BXiAKyH8SrG3s6apgc/aWRfBmt
qN01CctwETry0oX+h6KE1goJEsNA3jW0fK6qjW8jVYIPnEzcs37L0T10HbKYEXA9lSkZIJrqen8r
p8HYlI7qH9uip23ZP1ZNo6MtDb8ZENpXFcWCrZJofgdhCObwvCldYjQu7exE7D0Sy/BMp02m4J3E
xkbrbviIxtqAZYtilNKHNTTVbiYj08ZHCTuMxSkPegU6DzUpQo7dpGly08eYKqABZQlKY7uR2cEw
AQtJLbyBLNqj0ZpJCHTvtn7sqoMK9JtqQhdGs+oLIWWYmrq7vmmmleFS+xhLEuF8PbCOvdt+xJBS
KbTln0MMkrAnOoZZmv6k6VXDr17jQZLAMys1nnTpYmxrnW0Xt5TwC5MCj+nMGNAcs0U1PAzKQA9u
RVSLNUDT5XRSiGtSGWTXs8iMPdcpuuiclFO2qbPsTJ30RtMXAXpkbYrYrlh2OPWuVej/+2FKjmPN
hvam5mIFEXCasiMyXBtenAQNSDoMNwl1+2Nf0ljJXGxcQ2xiGiagUB+SF1jea2cYXlKbZrpux9ft
pKGPHrFa2AYWJr02V4FECj9247mt4/RYbcc+u0tLwZiae29l3lDMV1h87foJZnKEZqZ8sGlq5VME
RdTmzJxpzqc9H6q2QQsnyc51zwFEzY7Z3jS8+zr0c30sgebw7WMc70LHku1mWJCr8JEQMymQ6noE
tUQcKQgR/OzI2xHebQO3o82MDWq+b3lgcmHjVY71WDQqOHmhfI5SyIZxrbdHOP4Ir+YL0SeYKYL8
S6iF4THMau84WsNzqAGqaHJzPApme8hLuKg1GWxkhpwgRgd1SqpcHCpvDh2leug3xm6Y1wC6w7qg
Yh3pNoXY6TPzc7kwfr+23PzxEecXNFFEY26z3NEpg+ncMH9ytxeP5BcB+XF60j7xlqOL/JoN6lTm
Y75j+ghlvx8TdXQNl6s00ourws7NtfA0ACS1t8thImb1ixmg/RceOs9lSr9cWC67gjFfLDcJrKSC
zoJtbZF9cUz818Bqh+nHhzKbhjRfkk7vwnkPTyzOBypOiJ7kaGFxSVOzMkCXFPPFcu0v93Uw5ZvW
xmBUk4iziueVk6aV1IgCs0V9mchL0LYs6Jbs8J8XzTxHbSMZrHQ6ziurotm5F6mbHxdEakBmXMLo
u1sy0Ls5CD12iEBklOdqNENZp4pqjJeaUM/nXPZpjvRayKxZfd8pVxxsB2LRQqefUoS8mqpIjNL7
mVS1IOlLXGd1Ia9DOPW7BXa+wLuXa/VM9C57u6CYQSk2kAlf3zTnuZhkycGt5TMs12zWtwRbIOEC
bb8ww9UMQkfH3oW2f5AVNBMjQfQblCEm+BTO9iE072mLFMdcuNUujF2gbM3L1DPPY62XrWgbVGzC
Ql/7gYZlx2nMY2kI89iYMXFGnEOvlI36wDEYKmd0MqxLz8mhBUC8SX1oCiWC0pJu3dhYxsrsWMvQ
x7wtfT/aiYyAWNQLWr9Rkfa9n9cVy0U7XxO9j5h+MikMsTGWCyeP3HWdUhCpazc/5cTp4b/jhAbV
q/QQ4sYRCmcuqK8eCmI2d8McBzDNF8vvv9w0KSmmGcWcH7EAyzZYMgCWC2+AoeKiFVhNc4Cjk7Ig
MkITUSk5Ji2Kl4oJrzfH8P3cAZebY4ynvBgnf9027oNp9i9liaeum2atZDzFzTbUh3cTezzjvnPo
h/L0H5nVNaGltOFiACOcvAPFHeCbAWdeatbAJ5NdkWySDSE8e/11+gxZQMSUCTfIq+E5brzH6l17
JE4ZLBoiVZTa81wQ5nLMhHiFo8k5h1+mF/Bin8MNHQv/S/iYofXYOSOE01X2HYjifFAOO8qedBBL
fEm0AsYr09rQBIFuHQOOpBv+nM/AMRAkWwb16QGedN0Det22+g6qY9jt9fvpRn0U3ByRDZJwQlrZ
VUUP8MXg8BWEP63VM3/KpheH/Ku+0u8xo9EkzHCDI7yxz9E7UHbEy6XHiybkDPiNtRPeKRWT9gHl
fYcjxLC2ofxADAOspgQ0+ihe7gBYbaLblnbcFTZjhBaPpIBAPsF2Hs+gKfc8fgS3xhl1GuCCDf5Y
iATki9qfJaezdGU/2J/yYjxor+bRf6Aez1yvwY5Fsg6/WHhmzsCwYrzEX8cb/3PAG/61h4GtdsFZ
RAcLA39LJgSmBBaSW6taa3SxkJOfgc9OJYvuq+KZ/QAH/ER3gq7ROT3F7zguy1Xub4RFWBqOAhyx
6C0w9gJ4aMlnjmhhrZDHAYrqb5mJMW4giffuzqgtdsN7UF3J+2+e2qoRqfx5xOftVpwM91a195wH
Ld39Add++4N1/o+8zW6LKFfNr78YLjx35oVjUOSHz19/QXiiS53phHRcpKlCSpvHP97uI6Qzv/4i
/qOshj5OTYFRUz+Wc+DCJvmunYp98k583j2U0xTdwlb3byNnPWY7yorO2b2ePthDmNei0UtntstI
KsC29pk2HTSCrti/gl3oHvz8FmZnX8JQXZP9pnmkNbvMG3YGkr9niCYoA5+m79D9ttk2e4HCcY0H
dF8+dXfxffZYPikqDitjXX+LjxBrn9M3C4PLrrukR8796DB1dliM9XtzN9KR2Dl3DGZoDfbIZrBT
I5/Gt29ibBp3Rr+y1hwdBOKsUZZOFu4o9eRcg2EeqGaf5/zodvut7j7tx+wMjjf8jjEBQ4PzHQcU
Ydf2iVXaGmDaS/yOGFL/pG6N/LV/oLHwWLHRsdrAKuYRjmp4DRqyfqRkBwyz/lmShAJY7iq8R2xW
fUVi4V6K7QWjBF5dasMpv98RSdSLEzHJ3qfvaPW32p35BAVz622Cb2RhYew2d9FjOnMajWfX3ETn
9qDvw511wRdqvTZEtGxBREUrdQcGEMFz9rWALILrBWXTBrkz5kiOUwc3wHu8WUWHXIJrveIIG29m
BMCjqa++ASYjjI7ZwVqtovUemCWwTzrYIQbCUzsbL074FMCpb8Q9zUoRMtM5UyKHLj7TG9htkfFd
xjWzDNJ89xAZDnzFYGveis8sO1T74Y0lOB+VE/hOHquX8eS9sK7cMXPbMjffkwlK0Q3QwuVFvqIk
RCG6OcY7d/M/7Pn63+34tqELy3ZszzOsP+/4gOwbFF1GfzHc7oJnKVzPYwy71xfHezZmhelVBK3r
FdsMyiaMRl9wJDUz8XvWKv8PH4YghP9yFArLQvGsW2Qf/PUolLEa7Nrr+ktkUCvkv9IPYb4hdBea
c4PDhvPHGp9dDB2DPthNqW4CGrjYLL/gH4lulo/zvz6G/w1Y8LdhofnXf3L7oyjnmX2o/nLzX49F
xr//nF/z+3P+/Ip/XUcfddEU39X/9Vm7b8XlLfvW/PVJf3pn/vpvn279pt7+dGNDxqHCDvWtHu+/
NW2qlk/B95if+f/64D++Le/yOJbffv3l7TOL8nU0l9w+1C+/PTSPhoYgdeIPW27+C789PH+FX3+5
LnL1lr/9zWv+nXihW//UDdN2LF3Qo6H89ss/+m+N+vUXTQj7n7oUgmHW8lik6vylnEyd8NdfrN8y
L3QDOZy0bNf95R//zryw/mnalvQc09AZnG1L/P9kXhim4AP8aU+Ttm4Lk3+mZG5vuX/Z7UvEz9Qp
x/DGZk5OaxQ+QQIGOWcVe5Vp+mHK0RVwRjhls3w3RcfrzoJeZo0CGBdSevyLrZ6TlTAFMTOS7y5z
jbRU8oX4n3urJKTT6aguoFQ0toKTgaO8fN9WzlMji7uslzfeLDj+P+ydx3Lc3JalX6VfABXwZsr0
9KToxAlCoiR47/H09e3De//UVag6uuY9yUAiPRI4ONh7rW8xwfX1p2zpv6+rzClSDIUJlUs0Dl9j
FMslymVXJMy5iJljVM0lqplMZM55iDfccVdm8/a8G0UMPaGKtrL7Bo205hSv1oIxrvoVTcyuUVK3
Iqk2RFwdi8y6yedhE4VYTnkZAxg+vRRVdi7y7MRbfswi2GbrbXyRcCMbhdyBqHsJlsto/DavOlTu
ngiwgNNLJ0JwD0W4NiINH0QknotcfJWApiRIfjQDkGORlAciLh+3hklZQ/erQzUz/yAJblfYDCo8
Yz6YdXjROJkLTY5yfBwI0N6wt47PL7eZvl6n6Icix927pFjCTSn87TDhVnPIP0vN5R4YUpkDDGoQ
zJuinO9FQ58gpkeiCrsOeX0vOvtBFPeraO+5yKaX3wJPcLimtzFvtcicGorWhij3iZqL9qTATcAF
0fWTmogcvPsaiOKfGTxdhkG/pGM0XdcNTjHsAan4BAjOq3CF4R2I2AIy8YTH4GHmHx/dFZuBmRJW
W9oROPiRicAidoQKX0IjBoUEp0IqloWZOLitXMn0gU3eA++xZu0L9qXiovCKYMulzjccRaSgYpqb
03g85VlMeJpYJXLxTMTufKtZ1HtS/BSzGCsssViUYrZIvGLPkXJDIfq7EYEkcfFllGLQqGJm6XSQ
mcnexmLhmKz6W9HbME57+Dx6l942Rptx8bO6FMauLdO9pF+Nl1nMIX7e4MA0fwViG4nxj+hiJGnF
UkLPZzeLycRq8ZH3bnTVu8eu+sg0YkTSEsipKwYVW6wqOjItpvnmQyA2lrjF0BLHL6EYXNApUyhM
IAEh+dhqaWFcDGKIkQI8/pi5Q4oRp7vG/nAod4mJRm/vPDHVRAZ1e2Ad4ETS3AM3KfabDB9OLIac
BWcO9ikgm3h1CjHttIGyOXrf8Kn96AntoXqLxafFFJBQM6B1TKLx4vz0yvnG0pHL9ClEtqIBdzQn
E7v6mJWEG2CrQvs5IARFWo1k5qjhNloQmERlh3/SIpAufWsoeIFIsNb7lsvceWC+2Ip5ycbF1Iqd
KaSVhl+qGLYDdQmuvcAFedFBb8Rg7OvvSUI3TPxR+KQYgYnFwTclBqpcrFTZdN/jrGrFYjX2HmQt
BOoL7quZfbalPy6mrFLsWRk+LQrY+0qMW45YuFZXzFxi6xrQc2KvxeqVmvFbHcS3euWTRSx2sLFi
l0uyWmfOj1nMR8wbiH0sx0e2iKFMt8v5UAf4qYdwYkqN7azK3yKxoU1iSGtwpiG0iJm2DbTlTzMz
ETGwGWJlQxLwzcfbRnPwm4PXrRTTG/E5iArECNfgiEtxxoEzQa1ELQLPpdjm8M8F+OgaMdTpYq0z
8dj1YrZrkTlMuO+04TSIGS8WW17vwmQph5Hpe4kqgiSGdSKYqCLPKA9IMZqcNj8EkX51XqWegXBB
N5vLz9d8PiYv/O2+GcdI+1bMWyki98tsJadPLRGac79qLvoNQjliyziYku5jzMQZOQ7GQXVX3aAs
I5Yxsn/14zrhMfK6+bB0YPaQRF/0WQUZYXY4Fkhfv6MFeHJNGAZjiIKqiaGWMFBDwMMjjn1Hu41j
4LirPmKCBvGgsnWQ+FA9U4vqpqtBMq9shs0qLXN1o6pLqrB0Xmf0s7EtY7IwtHn1CEeHS+hF5P/K
SJiuLWUYwLxFiHPWXJ8qmjokMPu3q7Me4y7JaXcNd7pmGZfqpnaIXbGjmIJB4R7oBGaXjXPFfpVd
xo5770bRax8WRDJwLRsZM9eg0Y3f+8HJ8nQsEy3C6WOL6rs35J9zjGZP8+rL7JLWuFHrkPXxb7YL
9tr+uchJQPLLrZ/BLiGB9UhplWr/7H/rUQT2KZT1fHLgRKES1nyXLGuvg1hHOJGqkmVSJdO9W3KL
1pNtaWV1NCXDyDM/gtENj+SQ7iMXnzCSR4pTRtBeqht0AiRkFR1fWC0aPcNjG1XEIFiAFkSw3vRQ
FbwZ/PGUiTTPphblqnb1IHU9VcJDBppd2g+eM8OaKMbLAiKn680XCY7EA6rV6yhzxxMH57tu6BVG
YPeUTEgcdOIQi3I0NwWq0m1hI6Mdw4w4A7UHWDoI0d4ek825WPgZqiT96T/WmRGarm4ykShOfaHv
VM2u6HDjrzWXXmortUldg01ufqptc75R9cTz3c+llNqL51BDkSRMdbNSO90uiIvZmSoKIDaug4u0
RWlvT+5cHwo4Lqp8+Vk0lMohYkxn5xnmW0l2n9odVBJZZFu42JEqmosJgyMaQr0MD5O/JPH3OI8/
NDwWVCNk+yr5ii/V8PPdIhvLgvwHEdN4c7vufhPGfIpePMQm/3qGeqzV7L0UwtBbLjYg2X+/8Vii
+nXRcH3KZCwpbqv3/VM7o1b+9jHq/lAMzyhG2E/VV/nnRr3Nb5KdPx5Wb1OFzs5eND86FKn3fn7G
+bupdX/c/du6z6/6+XHq8c8Vapv99jN+W1TPIq5xZQYyk82Rt1r1uTnPH/fb0//6S/7++F+f+rcv
7RVUtTwfPHvOxLzBl3c122l8VS3GHO0b3TiguG6P6oGQpFdAG/KcgrY77QFZVPed4pmDhEM+Jj8M
Yzglx5lOQk6eN4yLvy12NVM8hKq0oQ1cfGjIJvxQopDxRCyjmTlVMfVSdV/dGHE5HtsQb44xGshD
c7/f1h2KXLu5Kmmn7W0bAWDdkY2gcxrd2eMYIHR0i70rhe+lnKnmYw4mYyep77wCnX7KDl1Jy8eX
XU7dnRMdudb5vlqpyZ6vlv54STUB+R97JM7SfDnLttSSmaXz1k6ZByhllXqTqqigEarFMYxJvVcf
X6i1avG3tZNvvZUOExK3I0ZhCSCW+VXz1TVWBuOYwtKQavmpH2vVBgm03ZyZz8kYf4tMl+sgObzU
TS9LKZNh5IWgyswl/14u5mWQWox963yV2TUO9GA4xjJYGLN52Y/k9vo16Igqwg7CtrH6HwWC5JN6
Qy5MUb/Iu6L36snAO+Ha+rFOwX1ThNhOZYuGmfslbKZsXyrRnFqnNgNjL4l8KAr/+X6mnDHHhRbB
eSvWhSfGZ2nuFH7hbEMHoWIrPSFmSm+joSMVp27/r6co7Vlr5W/1bDg7vc3pty7St9G1Gce4j72H
sN0ZehpTghk1CRxbHO3HWfoP5oAVBvkgBavco5esvmWQgaayML2or6C+V+gm86kH0mmVeHps6+Hz
iSKlU/+nulsO0taF80MDDXFdRWdroz5lkLPFKJ+nKf2Vup+tC7/SKEhGyxZseR2paEYBFnRx+nK6
GXADHHG3Npe+zH0mCSBmX/hVxwVhB7L91D/Rqbf+5656AEHhz5zga3sJ2q0TZwFHiQcbT684CPxR
uK2cS2s2mfpn1G4d6aOFIh0AJWom9WvUY+pGyQLPd9Wjnzu0/Nl/u6uefN4w59f+8VZ9Oc7MPW7U
Iaf2NfVl1N2iykWQJofp+Yj8XLkCcQCv5OWf/1dEfjfR8xRU5cnqY7nW5EhWi7M61D4X1fGtvg0z
v38fgJn6oPNXRiwNNpJ5ohYMT5gWOH7k2Ii1EGeoOkwom8CrjBb7vWrL+hDEI1lkXRzD8ZWnfy6G
cqCACXAG5hRKMKn21LOe8o91CHjt/WKgfCAm5vyL1W9SNz2dsAWMLb8xULMTtfj57et1vnPSm7nq
c5wJ8x3OvJXoPWTR9By66uTa3331ReyWTp+pn9TGDmTgUkvnbX9e51UDV+aRo0EcZhRQD6iPPN89
v1Ytnf/G8wPn9/vjtUn5PGRaxxhGhIsSrg5e3JIx8Y/0lS2e9Vfq/ueXX2ta5olGF1u9l/pPz/tW
sH6LNK08qX2MsqkH+VX+g1h1hNVu+vdF9RafQ9VcLR3sX7CoMp3Fd8S5Q8YSdVctqXXnu2odlJX/
5fPUy6bwgx5seVKfr77fqHZQtahWhr7sxp87s1obmOWw7s4v+O1ZavHP+7+96+d7/c8v/e1xjGT0
DdwnY4V0qIYZdRpRS+od/7bu/BT1qKmkz2rxfKP+j/NdtaRe9z++a63k3OeXqCf+8VF/W/fHu/7x
SZEM+LOOFogILnXM9lQSrLFZD+pYP9+AWqnXDU5w9gYZBc4353VrUXCIq/uNikP6fJIabtWbn5/6
2yNqMbTxkBiWyZAsx7W7luhxzwfKb/c/F9Vx9dtadV89//fDExrsnNB5y1aDkh6T4+YDiyLtD/s+
XzOXi6d+75Q1xJ+G4lswPWczDGDMFPozwwnSl7n2HqgLg+hdh+a5zrqT3Vjowwx3+Vra5dFtLA0k
aRhABiWuzQzHL1mKzqVq52CnpxkQzoSKg+s8lnMK0cvCvF1hlb1eMcnSJu7TU2EX16sHoEajTrKJ
FxDb/oipZvKo1o2zu9fUGPfnD/4cTlaCcga5qFoLyL1KxKxOr+rEer4Jzmfb3065avFvT/9jnTp1
q3Wfn/C3131+wpQF12530DHoKRGRuvHVsXu+r/REM6VzymLqvCnzykkGqM+Vf338j5e7Tr9sPdeD
qNWLzEW9vPC9Mr1TzxwzgPTm3DyoBxZ1CP59MYnyCAp69WEkGPwIcYfFgaItF5OFlmC3SPFdeOX1
gAvDNKqXSWwZCeG9YtNIOpICxLgxiYWD66jL0cfU0eHuMHB5+HNwa5Xjt0TsHz4+EFMMIQ7OkBCH
SC1WERmed4nYRyYxknRiKbHFXLKKzQQihL7VIqwnjZhQGqfIoTz21DXFotKLV+Wd8G1nb4qFpREz
i9ndR7keHUOxueRieEnE+jLF1QomuDsGYosx8McYYpThFP+WiXUmERONpoWk/OKqibHXRHlhbh0L
cj11Nqp8I1UwCuFIfqUCLxadQMw6KNwsKgULakeMPJpL27YUcw9OahKiKVosYvxxBgQz0bQeoq6j
K9uF+a60qx+aEdzZGuEq69gfXJxEhQbZrtBMFIMkISa585KL7cijMIewEwoYjqRYrElAdjYUB4DV
h6+D2zz4BdyNFHhvLramEX+T+d0Ss9MgtidU5XsHH5TXhu4uxxm14JBytBHadDzPey6SBzwh5X1T
6cEd130fXhBrl3rl+chmqs1qUr82ptwmXxNLlgSKd1DQGpvy2uqmSNyxb0Vi5AoQCXPZRuUcj1cj
Zq8c15eWiv1LjGATjrBUrGGBmMSMGrvYRKrO6GP3jihbiKHMEmuZVlpfJjGbOQu2Mw//WYsPLRBD
mifWNBuPWipmtUzHtpbiX4vFxyaGtkqsbSseN63C7IZWieQoMcANOOFKscTBraCgbZH0BB7hqhTj
HOIih/wL++DjqVsKknDqldCCWgx3i1jvPAPZl6uVXwf/tlww55li06MlQaHc8J4LHHxcfXJVKaa+
EnffLDa/qcLeEpaUmQYNmiBeQFdMgYFNEI/YBBv8gpYYB2X0j8VKiCmKPQ5xJR7DXsyGLa7DWOyH
vRgRrRPdRQ1+L/5EMSpmFFjFuFjc2WJjzMXQGOBsXHE4FmJ1zPE82ngfVzyQnpghF1yRqdgjWzFK
lmKZdPFOsssZt73YKem34NaZrgIxWk44Lj2xXoZ4MCu8mDO6+uOEO3MWm+agDJvDz0gMnBlOTh9H
ZyLWzlRMniVuzwXXJ0bVL+agf1/FDspIAWhJLKKchr5miLQQWjD8t/hIczGUJkHrbbQ24eIwPTnC
8Mhwn65iQw3wowYVxtQWhyrWigr+V4Zv1UURvU+Xt0gMrSvOVhL73jUfq2slptdg3Ond41J/lI0T
P6Q6KiSM1dg80ajMYpsdxUDriZXWwFNreoTBDNSIF7HbQgn5gODo7kex4rp4chNlzq2MmoAoD5QD
ecVGRyxsFWI70QhxDMTea+rss6mOQ116iXmN0bDGDVxQaitQl9UhCQZ5XD54UAsoxyJV8k4ZfmJk
8ARgcjYkoKsE4rRorfbFj/gMYlkqsSSXeJNtK3tATIzqI7nl9OeKhdnFyxyJqXlpvgBxMz8AqNR4
nicxP9t+rONNDTddzobUjPwKUfNMwiAxBtHyYuKhDsRMneOqhsjCn4L2vsBvPYnx2hILti1mbN8m
iMBoOGoH1Nd8aedldCr9sglfYb0BxfN2Ft5um/nOhSl2b0znV35LDIKNE9zEOF2JNdwXk/iEW7zN
pUiua2yEyrjxh+Rot/V8a88amB8b0EcixvMiwnFGAwBkMmWPBne6LTb1BpFkj299FQP7KFb2BE97
L+b2XmzuxTSUp8bmitA17YGGJkd5JMb43FymQ8+fujTTdBPWfXPhi5G+pmmTBHV7TIY5hgeEgp6R
nyNwQNWSU9jdt+AtUH1i0MeN22/94Gst1n1TTPwRbn4t6j+iFRhubz2MYve3qhGZeWvuZxskZ4yi
rHTIiLBW89nRYf6C+8iuBs26tJZvjQAFclhoEL5J0ta0AepnOp5oygHpwuiIKfKQQyagUAAnSGAF
41gQktKCqYf0czFQ739lfLxyA/IiI8EdlHAPBgEgmIaGVgjnCdX4bS+QBJ0tRiBWgJkii99To7pN
/cqAKk/Hrm8Bd1DLJ8RmvF/hLwQCYhjg03HFfOgE0RAkNzTFQTakhCXQ1qMRGkY3poAdBggPoU5M
qSXQh0HwD5SjHpwEIEQtaAgbRgRe2+Dq0hBwxMzheKVrzzn4l4tI4BIB4MuNlbzq3eTv8m9hSFdf
W4d8P6fMsRMIFcnyMgqwYtQempwIKBOSxQzRgsZcFkdAEbzQIsNpuQ4EftEgjO3AL22w77/T3eYA
FVRGZQPNCKFnoMJ+zgSnEQlYw4Sw4UPaGHK2UMng0gYzCAq9wTAS4ri6ngTSEQmuA7JoJfgOU0Ae
HqbdSdAeIYyPFNZHRkc5hweVRs794iYjwzgoU85Ql6aAQiZBhoywQ0qBiNQ9PLwwMRj61uTLYC7o
8QuX2XSj0cMshd+iddHO1FwmaVBKQuPeI4A3m3A7eO9WsGYgZUdKW2azs+J13ukuHCIndhx6USkx
8QkQr2ZGRjsQ7usIKqXOrmztbRGASiQoFTPX2s0IXWWVaALBrcxwV5IOAEupUCwCZeHcdSgVpsV3
vi4oNeaivppgkOzyGaGWJXCXZJxe/C4+Gl4J4T1tyafxEHjH1inEvk1nPwYSA8DTCSImzEnsEeF3
H8OTgRjHOBltYWStj6m1pzKcC35mjfRbT8MTD8NqHwiixky5RmqXb1TawosRik0NzWa2PEDlCSd3
sAD7+FR58Fsq+DercHCsL6gk/IsuwSAxCyonh5kTZS0TzHpFaj3QCR4aDkHksSGknRH1xTaCvePD
4AkGz4B3gjc1iH8VUHpQmuBWpy5x3ULwgZYXoFcF6jND94mh/DiC+0EQg3BLEECdwIAiqECx91oI
JCgUXFAr4CADglDh3BDLjg+7OSQDLoRFu9KmdbqepFe1aO6+q5i3RD1TMUZTwDjxYwI0y6tWEBYh
psAs7nfJwqDcmA3QakwmeT6Rn0LSNvwjU0BIE0QkHzJS24BIqguXmEz4+mO83IzIALK2Ie9KwErg
u6YYWW6QDTWU1PvAdBF1u5yLfahMpuCZ4hTlajS7J7MLQDc5GE2mgmSO8HLmrzrmfgWe+q2cTCbq
VVBdmQnNdMKPOBvaXxJGB88/MaI/g4vaugKQ0tv7bNbJti6mj3Wwf4WliO2QACUp8qHCvukFRrVC
pUoFT9XAqXIFWCX0wtMUhrd6N0JjbE6e9AoT+p2r4K5KBb4SBFYkMKwCKlYteCwLTtYwz5cB8yBm
VTkJMqC02JDs98HEJBzClzYD3LJwv6E6tx8KmK94SwTMFUDoKiF1dYLswiOJlCRutbs8Qu9al3s3
rutb2E8Xhq+XtxnsLxsGmCkwsHTx34vCpEFowRWuXYT4OuywGIbYwgxgDuvHFA9zBWPMHoGNDYId
iwVAlrvTdV6SLE5bcpu65ssCq8xbI4BkDrCPREBmtWMVmxy2GZcNb43AzgY0B7kO/kzLIHb4E6dP
Y0U2XLaHWWBpgUeWBfA0E4raJDi1Mr0fdPBqgU9wmg9xrSy8ay+hAIQ5lZyYBZUFjq7xijo8Guzo
lA+CbhOIWyA0N6huCIuntwrOWyPAt87KfySp5m5DgcEx3T3OgofL7dtWcHF5CzdO+HGdgOQEKbfC
losFMqf14OZ0Ac+B7DkakOhqQdJ1Aqcr8gLaDGKnFG5dKQC7DpJdKEg7XeB2+J5f3bglrxOtcgz/
TnMB4aUKidcCxwtn/JMu8wFsu/XWF4ReRe3OiLejZt1O1oQ/1MrrQy3YvXLeeILhmwTIFwmaz4XR
NwisrxVsXyIAP1NQfpFA/fC04PmLsHeC+9M8wH8jBED4QHKZcaFT3kSsgpF8NYkeEmxgIgDBuen8
i6gbmXLEHgGgVENzzv6X7bQQH1WDyhJC0SJYwty/znQwhYkACwsul1KYgJsKVdrGEaxhiIRtHQEd
+oI8tAR+2NIWmwWH6AoYsRBEIvNggoW3rqATY0ayHJaiI1DFWPCKuYAWW0EurgJfdG2ukkefYGe4
WjnGtuPSpQ+F61W7OJhPHNSIiQXnmPbeXYnVcu/PlrZxRVpctyi3iedyQkl99mw6Jy3qNF1gkVyd
c8CxB+4NoYlFApWMBS8ZLvmLLsBJk5PWJAhKSJ50RwRL2VaPM5RKP3mM7f4l7YmCGwRjmYGzFKwl
/0YrmMsQqFcA9tITAGYGCbMXJKbVe/hMBJPpw8uMa8CZ9L0fDEFpoihDo2wjuDegggytjUZwBb1p
CIQzFRyn0Zomgba7xYt/5WzLTQOf41An2c9kcr/Tvz/IVzylUD4dqlzEOebPLfxPXUCgwGYOaIzR
7wP83k7Dmxmib4YdmhA0KSjRTKCivxohjIbCGuUU8WhyCXJhYXrZ2xEhXGFE8LgwSmtgpVxXXERC
L4UNCmhtHsH1Cdu0BHLamMPzag5vhdBPK7beHYTaW5De0hEQRqrQUjPhpgYAVFMhqRrCVDWAqxZA
VgehrXYG3NWkmSFFC4vVEyorHu2L/68t/n/SFltcePzftMW3ogX+P9tvWdX/p8D484X/EhgH7n85
rhU4dCZRAqIVRkX8b4GxaI8RDwe66fgImXWsHP8hMHYDHtbREXPCPQuMnf8KLPqnHi/zERlb/yuB
seFZ/ykwphrj2ZbnWibfkGY1hez/1NXbgV937uyZ16TNiJhL3eR9Agu+x9lIu8M8mAG5JZqYrcbM
hD53vq9W9jp7P1xoQsSkM7S0Fh1bdEvgQY1TpfrAeUuAVDYtHCDKbJirjp4nXatWzsJzDGpTeqTq
Zpp8UtgSawxO2QJ3iY5d1IIIOCrRjLrvmOGVNTfxYYgKYAmoaoZN8YhMKAJiW7zklf8eL9ajTsnx
WI63c439MSPE0BUCfzjeZVo5c/0AMcht6ucuWp8KfRqup6k4aZO5CzIGTHchAjiNCR70Ip8wSNt/
mJIUJHyMLAM97UVWV1dNwOQkRB5OMqZ97A2D1L6lAQxbJAzeZfNhVTSIQCLf15b71vjZY9dED4ve
v6J6haPg4EWxKJyAsY02XmF0B9S/6HWd8Lop8Yj0SfDLJQuvxb42O2nFCp+Enrq/CaDqUve+sXuH
wtPqvDbFcudk5YNhJe9Ojdmbed9DWXvb0gxzbL2Prq4BcBreIWQSNGGbTI6i6QJc43qQN+zj7pWq
y6VNZWYBzHZBV7+7yKZ5wRAWLHtOMMEB/RaZvxXxYlP5WGkVXvwKm+JA8TS1ruO+fK8hIV2g9uRq
z82J9zDWKwz6X2vffwopgBhNe+933nMQGy+dTy8hmtJjULg3AdhL4IYEgDeAreEhUQTKbAR9WPSm
qRWCSPOD9g1YbAvKPJnk9HYRPXJGdCkrTNPHNJEIZYUAqoYetBVGynK3djk6COdyiAiU1uq9pSfz
NghDTG/uqdVtLtiMGMNISYxSZTe/TNMF6gR2ktICOvToIfDMu7w3flJA2Zp5/VSMnHmZWRoXcez8
oq8kl9lACiOU2h4VcHdi5F/50Rr4kyAXzK43sOO18Tt6NkrGXrXs0RQjfJVIodwDPhh8rx3Ap+0E
I7l8o2YPyoLS28ZgfyC0rPpivGYmmwqpY3AxAj3VR/JdZ+ba7E+1Xh0r3X+IjAXbr95R1lvz+yQ/
lZN2l632dizQPHvunTniM7KgelPI1w5Txem7y5YfqzHf5i7wDpo+d4Ov64c+s0C4ObzSKB5aKQQ2
evbSGkLhCm77wSXiTV92ME4cLqqHGWyz+cPu9XttuPR6FMRNZqxIVNIjZXpqqD51mJncPR8KrTO5
P4aqI1CzIG0XxedF3OZf8NlI9nR6CmiNWz4Qkooi89a0kkuNiO+mITJk6Oz70iNyvcnDWyfHZxdl
r01AzPCQHVsL241OkcEwk5vWJ6+bqucmD4od5MuYKlO/Al7JmadGXGXCDMPSn1dQ3fo6PbZfptHn
T/YIGY90TAjOjbM2JdwWUDGTEz0ApL1ac/0qJqqSjQpjWd/4GZmQoJJ+8QFfi8S+1+IGEGubfLeL
+aSPxQ7sw5fQTb+zDOx6co++pgWAH/i+J8CvGRjG9JrcgUeqgCOgspHCTiW/h4sX/igTFrhlZ8Ss
2pQoHccCExbXFxmtJMInxm3U/Ep77RgFt2XQPvWt/hhEVKx7g2N6TK37Ib5hCk9JJu8eXCt5mWyE
1B3Wx6YfTpM2kWZdTfdmuTzSFsg5S7B7pe+jhcy86Nxf2EjIj+gzidmdr9xc/xKk7MymYzVbyA8/
dec2FBR25N91efIzNGZEjvn02Fst+Ydl/2RUXKzYC1yeYC3jXdy5AnCT4yr8Ar/no7OqR1DG77Qy
8wtrLW9tE/lurwUHfvnW9+z7OCiJxJ0wzA/FN41LUvTH29G0iURqLjt7JQ2quWiMEs9Zrj9S2bnw
xuWXYZZP09Qc7CT9BbweK/K618y63zETXQBoE5M90h5Kgi2uYmZWNIbShjTW6lZrgExScN10Q/ms
8/YmDuSdHsI/ySyunAuX+vZwoOIZfLgpY8UQ36e+87GCEdghx+RNkuSGDgr0uZLxb11FZr/at8lo
X0V5ecxS+5Wp+E8vJM2jol8Qr1Q/Y9u7Ds1xH8zTlbcYlA6L9R6GzxWNmZ1tUwcwIU/q5K2PWD1i
rrz06FEPM8A8/bVlneasuLeLEGwtxgG6rg5d8wAhOPDm3jjkOZlpY/4zSq0bxPEtwZgz6vQZ0MBc
3ROZsEnk6JrXZm9ppAYZcfwTuTOcD4BJYU9EUopIaVpyLKHvbpdSjeiCI8AhCkLYBrKsJHzL8m79
MvyA5F1uOjEulOv33oxe5jl5jGiDViNT635orGMitYrO099KWEd7x0Larfno5xvihDxvPJlNez1r
2f0SM52YSEjyGORLas6xOx10Z32kJbZcNOl4rMKGeGTKtn1m3+j4RLZpnx2m1D3WExAKx3udZ3oc
srcHZm0w+6dHFaWYSmfzazQllGE763thtZSDCWtK4I4XbyWhV94y/4SSvdMK7wY61zPYiy/lbEQU
EYevYMn7w+pPlx2NvmFwSXbSukck/XitJtIug6PBZcZmnqsHaMCP9hpf+UHP1QmBH2aTMaN37w2z
BQHAk/zyKWiCfVdn32whw4B4esHyBeElJc3QLa46TQdv5NSMdzPZpJXXANBFulasWGZLh/1mrKDD
hj1kSXw5Ymh5cyah/zqsr3X23DJcwmumFJup0jm7sYdYNnEVZX50a/vS1e3L0eUL18lKCkJx1U42
GZTB1wRW2Sld3R9xZh5cj7pVOmnfAyyRm9pByRQHpymzpPQD/7/JSSFx9ENV4/zscPxmk09UR0Zj
I2rygx2U5lXiAKanLwVTuXxyaw5xt2i+WXb6VC4MOW3b/LQWDN9+82xlOlG89QQrK8+v6575UIgJ
HRzhc0UzAXuT/+KRPVn7CCophlBZJFXLjXeEa+Bry+8Wl9JBVKWPMH9+lmWr77SA6RO2tW27vLq9
fxkmRI5RdmK8mfoLqxAkALlxJrXM2vq+Umy3p/zJCGoQMF+L29EG2xkZVBzanBERE9iTbwO/zwv9
VdOwNFgjewLomP3Y8RKMJq9zTRUGw98FjhCY6f0EnGfuL4ZhGmF3FJvCGr8Yfv3hBPdWoL9Pjv+j
w1G06bpJyGiEeNvpzUK+ollVz2EQk4wU6/edV3MlD2PZt+hDmz0gen2yt1o2m7BEojszPg52fhr0
hPlRFn3Nrex72kTfmmy9ja30sTfTWyPUb7zFDTZloZP2gcekKygoVOyIJuZ/N55fqGn37GTNF9Q1
76XmXilSF3D2L0PuXtNh43p/Dits9fsine6nKnp1IIsRSBpfOY3FuAusj+Fvq5X2k2bG9I1drDuA
SbZlMr856RoyeNX3IRNrfgqJuYvbIgZIOQnF0V3l4Lmfi0NAAGSe/SgNrmuj9TIqPE5a/vKRIsJE
XQiq1yuJbIfVsHTOFTNyDQfSRUJOqxznQFSekg5klt+DYwrj5EYPIqDksSOZ7g+VFdmbtGOAW+Kc
TGyHz6bMxaFDPGI2hiSJxU+uvzJNKUOklwudX7urXsGfR3u4ljgcH1OtwUKIzWf2pzcvHn8sQ//T
XN0tM+3vSVDCUdDZVnGYPg4aJYuc+jHG4cNo94SQhsMj5YvD4kzXwB+vXBMb1xK170NEwQn7zj6p
DhRP6i6lQJZ4bzjxrsKm+RX3nGIXI3+fTB+qAxSsmQn9amYPxgCAw2/9j7jXiIREpWroJIkaIyT+
2P3e5y5db2/AmycnPJwT0080hP4mmlqiAd3i5LuaSZJXw+l/+GJX/ncrJQzSzOniHau5wHZoeBS0
dZv5/wAMevHnDwacRwvLSBA+TLVJKte0KaFFhBXBpsRTgSXJ0LsQXrSxgqo9xoDFnPR5tktatBGn
f9BWZIOjhMRnOgU43nSN/SW1r5gQ7NvBcbBZzqfEX20Qdyh8Y+9uCvU7s66xWjToE5uZi6DOJRmV
GE5zuG4q2tqCIaY0eBxWc+vrwQcGxkcqniSCDw25WsaLXhOsXafXGiVbDl0OMH+k4l3S1qBCta4T
WHDNJCeMY6rP3B9LZzxkBJq3M46rbE2u45IRqglekFlRLuzw31qJ2O48+661EtLpjJfMi3eYiA9N
SJTOOBXH1Cuu5vApneC/uLnMau0B/FrKCTCBwK0lN0PXxvvEwvRqVbglF8aoIOgBC3wNJ6M/SefT
iDCbx08a1uFt6fWwxxY/vHSLa2uiCx0W3rNlxy9+OKJf925rtmtUD5u+yn8OJnkjzXhdmq+2Of5M
4vBHtE5vBC59H2L3JbKZbwc++Cv93q69X01WP2AjnWHz14c5rmlSM0NCm+xQo/pIgZYbxnzdghcw
OF9GYXXwq2DE8nswrOHYmEwWaDmVOEoX4CAQPC+iqn7qGiLmUtcBGsxFbaA37Wb18m9YEbHvicJn
neOvcXtnZ3SZo5rTPFX96z7JHk3kE7tgiX+mvo1a5MnhvGe6uw/w3Yi07MQ7lnAjldpO3XxKb9Vi
2pO36rpGslN3CyQdcc2+Tql6KY5lTYWYxv9x+EetHUR3cdJMJxTQzQ4j5A/1OixY5kXdNhGYPHGg
qZVKslmKet9xcRmf1821ORxSnDoLaab1p0dBSXDh7qMUnpecVqDZflMaOnWDCuUwIOUYt6VLrmcB
JG/jr42Xo4mBcvGbdBpC/fs4EYTyqXBz7bQAr9R9UXo4N/PvpmGciWZTxZgpyU6ONI+lQJMD35Tu
PHyVf35tKb/LcbpoexZiqqXf5J1KxemQ3HC02GmVzi9wbFp9SoCv7ldaVBJScoBaSQMdhDg2ZCny
5J1mU9o/L6pne4svPFSxEXwurgTguqWbkGwnqruum0kqlWndK8C5T5H551ZKNBRSTr58ijLVVsl6
zvldb1B1EaGm+k/UtlZLat1vOnK10sqDnLl+fGzsgMz04fFTnO/1/LFq05z3BvUI1eL/Zu+8tttW
snX9ROiDHC6PmJNISZZt+QbDqZFzxtOfr4puU2av7nX2/R7DrlEJIEWkwpx/4O3TSyGLCl6B/JJX
FC0iYTqrbcIdk1V9a8dm5TZpeP19zdzBf1cxSXx7vsVZRwgkb3cBofR8RnOt1adnbrD5XiJRs9h2
8I2a10FQAe9ReQfaBjOSWg+EdpAWv/vgd99BVp0UEq2mh8g4ipnXoxeFOD3lvYDMCYqDRMh3NXwm
uzGW43MqkvTyp7rSa95dNVcQvvzx7n9Bowofyda5ytysjVCo2cZu+EXp4NXJH1cWXCKImrk5zzgO
qPxKhdpfshpFvit606/OqT2r61K1wGY0GRf6oCvIhfPt5S7klrL2H/u8DrvhkMfNUp4JfZwSSyh8
4j+cCLicOVsTpr/8C+XpIybY1cwExLCGMpi28gweO2vYTrm1AFK7ypF+3V4R1//xc+0i3fmhWS5Q
kUW75jcNSX7bOT65LN1YGhZ2vbueSeLXl2eSbN76CsdciTuSpc8IEDrVsA6d9OJIBqWcL4vb1Rrd
TtFrVY7PhEG3QJyugPDrJlA5N8rHtsnX16OaV2T19aDe3RDa8s+TJ88Nkh2Is1DtsblE7XYTInMj
x0yJV5Ub3La/PwVl+4Yjv24j29fq3bhs3vVdT9tScpPkUJGxirLAOQZlg0COvtUQTVqovU2iU4SN
dc/qMNUASwPdPYZ85VrgHOURRy/QWdmkvub2yYkTwpXuUU9ZBqpI4AzJU+4a26EWqAuz3BNrfMqz
QyGIa5qnt8SIErXeGgoQhUrptsoEX04WZM7bfa3VpNFk25F8ulINEB0qnJbVmK+RpUWeMrFRaCCw
w/y/ruauX67RtnlJUpi5qf1hEiy/QRR+hADxg2z7OkrVC1ntdASlo1rdDMY4BGhVoE4gBwIYN+AE
urUtqIN30ORbU9beoZnfVeXQ3wGj343LTeVG0egUQMT0WJjv1jMOgjyT73d33VLqH77byRVe/a5D
bnbb9W1Xd313zdG2vuR+DV/UaKzV3eBtn9eP08XD6LZnWQOEGqzLCKq1XFBIKPhf7ebdV73tBptM
yOQgqZe3j4o5ubRUfQvztBJwSeJW76qjoIzp2eRtO2Te1N/pF9AXv1j1sk82ZV5GNpsxWUMGVjbY
uQIakKp3UopRFpPsDBKDkOMYBNhEi8dIKJ6xfBlu/rd2kkEZJVDFIlSyWiRfXhbeldUiiUx1WSPC
pj3JzIwlkfySYK3ygFtZDS81iBNyW5tjYho2CVw5EcpvvMcJXVyclWSIYNATbE30o3lfhhmYSzaW
TOhINUUV0AqqaJhQCKpOauJTKlBuuHWItiqI6rIJY+5LRu5ghcQ42Spx0coaK4kNyJiaSCXY0Eid
o3XAqw0k+1w1H+KyRxyqmhtkbKpmX/6u3fXVterwFjrg6C2Y95KDLwuS/vX+2herI3jmAnkNVMUF
cb83PXMTVqwlxfGMCPPsZU2qNt76ogH0D+lroAJTjJF43bD6lbIJoxQnlEdYtu1a/+gXBf6pIucm
s22RtH2SR/iWfZuE6AFv10SMxbquEoWsySN914dackNgsPoey9zbNQN3rQfiQJOf77ct8p3ycMpD
LI+eLN6R+aUqpD2z9MrbaiuTcXiewFuU1UkybSTDHenkn71g08sjaEpVztsRlZ1xDvgfkaBzp6j8
GHNYNxubu7wSh9XeFMfW7w1hVS3awRTH6ypLXy1BuE179KcPMEza3WS/+aiGwj1FqOBW/FUfEZit
EjXaJtSMZj/h4nEt2pwwQIPtx+rWN0Hdh2BGdNlTfXNZB2W7n6NvRuBhYtIBcxua/rMl6b7yOAXy
EMlqxy3Ex2t1rTUN5/rtSMgDczs6Ya3xkupME8qZHIJbITOjt+b1okTiEzf05Kc8IvIA/dWhksdn
wKxtGxDukgeltL01GGF7I6+06yGSV54bg64B4kFKJHQqrmEi6pMzbVEuT9VFrMeoUnDTgJGAxBKr
UJIJSfndJ5OwGsRvJ/UhUtdGfES2r1UvAKyrhrw/y59QFb/j9fcWNdnUzJ53R7zb5NWCyzgqbYn7
Sd4g5RXjTaMHN1dcUNdrqbDRBy+In5XCptzOXKznBb9ICjGEioYQfur4DyGOV9sxR8EoDwk0y1Ep
3eDno7Ky5/KjPJcqs6z2hShuTVmTfZYgKQ4sIOSZFoqfQRF3m/+FVvz/QCs01UTc7/+814X7Q7Xt
/6Zfm+QPTMV1i39ptuneP8i5urbnOnAqpPraFVKhOfo/TBOGuqdbuqd7AmzxC1HhaP8wTJfpAIos
w9IswBa/JNsshizVY9Qw0IHTDfN/ItmGUMsfim3i+6AWZ5kaMr/8oa5xp9CJgAkXWKeaP+em/SfJ
0+AYzlb0iEwPZOham79GaEsmWhv/QESfRD9XxlMdw6jQSH8g2FnAbB7GpyDkpbHrwB17Fgnguu6b
p04Ewt20fJFFAMYM7c6MV8pgKl+CqjRPneVeHEfD1gqRAOJCidrvr5NJsuw7RNUJbJGyhkBLKhwA
/Qn0md+kxelWOFATTm7YEhCbIgU55wGM8W1Y1uQcWet7Rzn6aAqJnchu0AYfaydD8SFQhmUTVtrn
FKtKq6q7n1oyHiYNJtdUj/myHy37MQ2SdJ+Q8ubu1EZowyDnXjl6z2Mjtx9QeapPme5XRPj8cusX
/uutS/bL4tZXuSnOZ5a3l/1KZDfHoXtC+9zGP7Aqx0MuiiYJxoNscqaliFVn/9aPoQhWzkWZVvyM
zJbFtV2MCWNyR5EL0DzFB8OR8xHxE1vl+YhaJ+lPp25IGRRN8xQMQbBAzCRcwM/LEKDrrOIhTPrs
kEx4QPxb1Y+y7GCWSEgQNgV1iMHdcLLzbDzJ2gxhC0E2SGsHMSoH2gpJ5dwirabGCssyUMNvERp3
aGP2wd70Avcz+eEg88o3zy8DNMy1heNhcgH3YXoYJqd807SItEBtwlqIO/OjppOUG8rqbQREv3WM
OljLaUOkPpG/NJ6d2B7ebV4FvblQjAAkr9NZAE8UjciCW12uTT9KzEfbJzSU+Xa/sXFTwOTWPdu2
7nOBlD1nRIWZCaCks6MV3tkShWdrJN4183Dr78LcR7coeJJdsiD9BWUvTXo8qIdf+wg9ATEPxgzR
03g4osc8HHviDMc567H7Gjm/7gbklFtfA3/gwQgbtBic2Dk0hFU3WlN9kq1uNpGdk9X7dqikDCGO
6RxwuIUYBCVneZuZ1xmKpcD8ncOtE1XNFWhaoCgIbD7LQk3bTe0oziPGdu1zV2rtoc6jpyrz4h+9
1jxOaph9NcpIA4fgBa9TkxmCL6kTGg/njT1qpAvioTxgETFurMLrDoFaKsMrMnN+vfL1DGkt/Aof
lApXlbGfosu1SPPkmKfa/l2XGFTcysJjE5LfbQD2ZXT5AcI2/LWtmIhWq7+K85T0io4rS9VWGJRq
3oeeP+hZFqbOce5sJLRvfZE/H71YMU4gStrnGmG2o+oq1438KA52TpTBtih08+h1M75jZE5EAyQ6
UKt3VajK5nHySncV1MavERZE5jHWlRDwS+iPq0lk5upGDR/dKUDdujJPccd9jze08LEV/Vag0Q8w
NhBMIAiIch6akb/Gs0b9genJfurDdqO0pvrc1ClYCoT+qF+LQccUvJkcACyJdu2bHe6OiV8fC9E1
Bll+bJ3k822jNgSDfbdT/7qDIujPVaAZHMYwv7hpu8LgszsBfs0v166ka9bxwPJLNlOtyS/epGe3
ubd+8lnNOlPgSRpc0/tshiUzm71/GmLdgw5lZd8hQShKOn/DaRI97S5LTu6UMsH69VT4+wngiAtE
0q6g1D/0bt/LYGOrdPeQ9VTP0DXb5b9lGii4/olaLBobU5hmtn7antNtwXSo8Etq7ahbHoxWJ7Xs
TZW1rwq6rsRBzDJB2n4uNqX4zTtXWU6jbp2DjgOlQZLbqVNuPtRiUPaFAflGhxXkfsYZ6qRlggxf
J+4uj+Nv6WyxZlfrDXmVr4nOGZr21fhUToTYREsWA/KW4M9/NeCQqOEcXdpwUMhZwFRUPa87ypll
JtJleV3vZFPF+aixC+/Bid38nKaWgo36pKzKVI0/zWl1CcIs/qGp0eck6bRXVsXGOo8SB10S95iF
MNHKIVYvEWTwTZ0Cn/KbHmMZzBdXNgJir1pewhAhhLCZ0qhbxh1CgvpAzivse/NZ6Sgclxg6dy1/
N8Fqo9mnj+TmjrIlpxHbrpZpyUdPjWM+X6ftOg3cYKgb2aVAAnUz2jHI8DZyXnFkO5MXwW8zQLCZ
s2u+zFU9Hzov8EEwjsU3/3FwtG6lZY2znNOS5Q8Jt8d3i8hfIsnvTxpdZ/n3TksX7K3jeJrlmLAc
bMP1tLuTxol1zJ2bOvgxOKq2TPs6ee4DbX4yghWwwx7ya++NQJ6qi+1O2XpCq3FlxGP2QS0B2jh5
FzwMQTwejCrlDJhNjIqVUDmwFkWgPsP8E1ikf7gNyJrsk/Nk867vtu3dwF9NvvWxwtQf+tHZpZGe
r8rItE6lmSg7IL4+LjwmEXYFL6HQVMzPk9O9eMZg/rMG5VI2RvC9CzNETTDksDB2TwyoBdhJDLUK
6k62Q5YIONKI3mtV9tqtReQYS4vrdLGh7Pd0/CiTqEuPQ2zHJP3UZlf6WXlGwQpRAFiMn92iPU9a
4f+MlHyj9RXvz55wtfAGFUYXcikwXhtiGBnNNiPhLqtjWp3j0k72cp7smnxega0MMxtO+YxHg/Vt
rJB2aA2utbnIQmj3vbHyY0R/g4RCLVuVPlYFNZqET0avJE8u7nCbJHJAD4k+Oc9UKmWbuT0wA7GZ
LAYXN9NOkJd/d5ljn52A/u4MfvIlKWZ9yxhCsmVivCZ1uchG2z7IwjSqYQV/sX7IxdLhNiBrsq+J
OhiNfzXcIQr5MOqhsrzbDkwVqFjSNl/ndKiPthf8xGtTe8St1vropB7O7kGEKkwwvISkXPEBVsCH
KsWx9IwAb6lQ+4YY9hbYhf7JmTMYJX2Q7oYgVF94uHyXE/Qk/VmSCnzxrKjamZNJckYxlE91525M
oFXfPDhtwBO94UyaEcWQECaTHECjOU82waxn6AUbNroTc3DCwC88TbZeYE4aoq/f6MEjS+PwpfLb
S1SE6qky7fBFKxSP7Djxcjkoix4fuqnW1JNs3WZUKB2/yK1+70PO4G3fv+6jjQMACnqmr/CSm4GY
JL4LE1pU40Jz9woWKX9Ux8s8TMrG6YxwVVmd8tHvw3nJa5y1JXCmfFQN8mqmy9NAjto1YqyOq7yE
Sa48g4HdWGIW+Lfq7ywfBAD/5vhgOioPOrKoHs4PmmfzXvvno85HXjvCHCj/mehefyn0vnwYYr/5
VgK16ZMajHLyqEUZiJA+6I+QfPRXtytMMuzKMUzdGeq1APv5cOswLOeJ5yapsW/AvOyjPgf0E7fD
tJ4dPHPshMDJf7/rwke4+/qWAcBBswwH5TjDEq/+7w0rFC1QnCJ1jO+BoRzsmtgjALCk3yaZWz5c
214UhjgAmg3Y2JakpJzkVm55GmfMttsJFfEwNELchEHWTBN3WrlJm4CVhA0NzrEe4nNlZmTNa30C
qGjHZ9knCzv17E0TgQGSA5YYdWo92IC596fhbxYnQv397oAh1m6ang3yhseMe/cXT2mGU5Q9+j+U
IT6BTy4+jphSdyl6gY1RdsCyA2AmhmF+jlXe0fu+4hWKEMGHqsh2EObNz4ZrRNuoMPBaFE2/K36k
RlNfDADET44VvFy3LnMH+mIYbuS+K694atSTGXX7fPgSjcS6gwwHSvQGJjC8onptt86vWgL3ABZ0
OeFnVnTKqpjyflkURdyfscsChQy0L+4svoTZ7RKItsD6+8Q9RKnjXIt4bHDbke0hdoXRio6sAhSl
hXzem36witrW/WxqIdYZAI52XlHWL9w1fsgJNfezB0dV3Gdk5dEdLKDlNaPXvKXouZvEvL82TZis
k5GbuoV8xOvsqSoqHqWxIvf3vmlOwvrCUF4yxwxOMeL0J1mTRUgYHdlp8mJ3A9EcZNeo3n9cm9pC
kf/P6xWxebwEeNZCrPHk+DuHFs0IJtUbY/tH37i1/WhFJCZ7uz6NmXrG/2t6NryWwvFg3AEtWlui
KQdSpV3Fuj1dpwWgX3dhQKYSaRKg2eqOODiYk6dYSfynpA69g9phwly4/hO6mf4TCqDJxgoAUCFP
7yALlg8Gycc4AoHCFnLijCIxjyjrILeQ/XjziL3KjjwwXblX2ZJbyL1mWqgvbnvBqxmxQquKNnIe
cqN70sprw8AFWEuA4y6uVdGWNVkMbmjtB5s3ngdZ7QhPYzVnbTswxOv/ftvRpB/In4eBUJ+peYZJ
BMcgYPjnfUePcoCaYE5/pGVTLyK/Ss5ZnT6T2Ur3ThkkZ1n0k5ac8ReOFwWKmmvZJ+fKWg0fcTVo
2LbfDYzV0O4gZ3++65/GOnksh5e77kR8uh7Ex7aYwsNt/3Jao4D11VPMLmXzXWH0GNF2LYbiv7/v
ry3yeau3AMHuBvImSE4Bb3S3/tuHKVq5cXMNF1CxN9kfmWjZhy4y4RlGi7zshBRtAlT22r6vygm+
jSjUw3313WahUQAq/7ediZ23SqkskVPyll094sippu5J1pwMlkM3nqy4e4nG4MUIahcYX4P6x9AV
aytspx7th9A9yhGbwOtRNicicut2iKqHJAa1A1BseG107dPsNcEzMbfxkWw82tTKrL7hIdoskLnX
jjOw0w9lqh9kP+GDeD20brnNwkh70+1nFJfrzzZxuV1JEm8pZ/3FXjWyh8v/fuJiIfJv9w8PFp7q
2pbOM4T72Z8nblwUGroRevaDMA9H2PbhW4Gbdk/JUK9bv0aTRLQKRO1RWdQzRB6mAH8m0fluBPTK
6KfVtasFRYjUvU52T/PMQeCwf01GEsC7zgGEnh0njMawNe02KnKmD3rSbSKQfY/aPLhPnu2y4nMc
mOm5h3I6XXmbN3sT3s6Dmbvuky6KcrZrQMFKtpR9cl7SupAEbLvbyL4hDQ4ZK5CdW+fWIdcGCyEa
ardC9tlhmONdEIDmEKMO6VNcyn5PvNvu3bCVwMxWPF7fI9+83//dZnJ/d32ImDUHPLLuuuVUr22d
fcpvdJjVUTliYqAcZS2Kmo99Yimbu/5RTLv1IWiEQFlhisUYkfPb9nfzBjMQ7m7YC94NFAVgUtAr
7LUJsM12+bYw5H93yj3aBAXRQnAew84yD34ymAeCcvFh9g5Bg6oG2n30y0F3TPCBy+CiX+fdtiDe
iMagOsHY+ddObpvJfYbmJvJfiGerR5fvslKVdviIM/ubIYL9yWgvWyIrX+0+Frr86Gf4xGovY5Cu
avQVviB4gQbCVPNO1VV45DVC6s307TeP0JQMdNgpjCclVNOXUR+SrVPF7TaPw+WQVv5Z9+dt6Tqk
9JoGj6W0fYMEU32Mg6Q8dhXyurLZIWGyyxIceK9zs07f1N0crxIxeah3inPMoqJahHk3XIwxrneT
as+bEjAuSmcE8XMndX6o3lvsYteRVhpJGCWan91qdnd97HZE2g3xRO/m59KEQ2bHtYKOO31W3MyX
KQK8KzaQXaQ3unUeVt0yID8L7JwBiONPXlmEJzmjH6HgDwT1ANRWw8L2YuLiU40/3fWON0Imf3B8
4l6TVhG84E4pCzl6uzPeBhKeLZZOJP7WNcid3G6ot0+69cnZ2u/d+1ttJ5/bwTzzHG+9BG8E8YS/
tsXDHW4tWRzU3G5dt8e/9herATnvtji4291tW34CUMSybWpD+DeLBclx/mOtYPFyZYt/umuRWRS3
5HdLNgNFaqgJSfPdrIOdjh75MS19fd1V8c+x9gAnWlVTorAmqoH3qS0VZ8+dUv0eKP6Hgrv4Ry00
VJQrLO/QeE5zYoFrQtlFkadOMGByOg1eWWP3p3k0vA92hiVLqLqfcy3Pt71j2vjthN7n1uy+ln5j
X9IiSJ8CD/ZG6T399+eLyIH+uTy1XM0SNB0WR6pm30dONS9x9REJNAhso4kd4mg/+4n/gL+QfZEt
VXX1TS6Ul1JlqnKokgXUUl7G5Gg22BhS6Ai1+TDLkbmLAbj5s38Yp8o/yBoCfudeBV0pW2Q8UfKR
VVlY+COAHlH3Q2D5JCVsf18pfX1ok1bd9EXbgroeeeQShfjg4uiz6LwSnSw81hdh40IL9q0oOAY2
BZFU5SBrsm829XjXOf7m1nWbJud2QJAwtxPbKrXYVxT1j8EUVa8swhBhdKN8jbs9eMkJ1VUwSM1e
Nk1Dg+XjWWfZwhK3Guf2owcf6dJV81Oj5PH2vx8mbMb+7Th5nJAsD1TWtjpuZH+ek76iqWNZW8o3
SLblpsuxxUz7/EkWvjWmJGjiC1/TI6wTZeopUrHtmuz8KbLi/AlxwuycWBjKKJUfLMC+25fIRT+q
jyayyl+tQfHPcl/YPOWExKCEqGb9ePsMK+KYuiy45P5kvxLVr4GWo5eiz09dieZaUvneAeyadgCH
M69TfHme0zjDDGnoh69Dq22ztDD/6aao/aS2+1UfIFcHKEu9TPHcrnst9w9q4rSrvq7dpWkXj7d0
kDlXfFVDS96niGr72fMs4yhTRJOXd6dUq/5yIxRY0BFBOvXZERvI/eJ83J3Ep7RhqqWLckref4Kl
VJfIGoZFiT7PM3DcDkP4+jFK1PZZdnFRTKsqBCQkm1rvFWvCKMFYLKvJsY+mX//M0QS4DEbkPY0G
Ko1cVZ9ru5nX3cjTL/c7JADC7tT3XvwyZmF6rgcIUKXo77Mxwu3ChbftT1jQJ2kkWETFwZxAK7eD
croVoYpbvWzW7fjqJz0x9pdQ740Dcexfhe6bxiHt0AZ68BGV2aVWigwwfXLK1GbGIWxCbZOovDnX
cdF90r/XTm98UttqOqFdQ+JaNHFvHte1MeFjVkfGp5oH5MPQ58Hjr22KoDKfYaTYm3AIq0fXqMxF
yp/xvbFPs1ri9YTAzIAp87Gvu+LFnnjZV+P8SzVZiIxFirl3hnZ6Bfywzci5fDHIvqwUBPB2BVDG
zzEwBDk/Q86Tq7M0WWCxuWehmqaYb8gR5fgjFd3feDzi/6fex6646nBvEVErz9Xdaxbq3XPBwnGu
zrq6+OY2vNEYpWuf4bbaWMiHUKcyNV7LvqEra5KJqr6tXZ4Tt3kwgoeDn6LkMBjtwSUUgkTAiFDR
1Hmf+mBYxb0+f429DMVF1Q2OZuFPqA3mu0DR60tu2TyQckRzwgjtXNGFr5m36S0oe7c+OWDNNhdw
2p98n2lV7UUPdVZoa0vVeTXKDGAXpAuGgxYi9GNBaRLZg+EQBCWyfjb+Qr+qste2Gx0S8m2CrJYl
OZ84Hney1YrR62yxtYdFOSbFiX3oTSTxTMUvX8wxjLaguoj1Tbn6HNR2Cy0YOp6FjhYg7SI8ygIB
wfA4lTkynJGZL299suaK0f/YZ8DyP/g2ZMx/zZJTyZFNC1ftsZ0rG5UUZOcAO62QyjJTZBQ629d3
lnhZ8cWrjF0iAedrQFRE1+SkxVlBUswQLdnV9DkOthkuapHuxxdc2nns81pmFM30hpQWuNbAqNZd
ifh2GIUHneXUBz9NTNJ+RgWPi2kcGOshd5PocYBN+NzX5rPsBw0zrOrJCdCjZJrOG048Z28W1CkA
TA9eXCSH2GoaTO7C8EMril4jAe+1L9eeMDMegnSEXWTX1hlKVXkIrRYRsK7mEFAoJscmDYd4jzp4
/dKEgbqvY4Ql5Gg496Ab1KncKSwcllMcRI/AVAC7jmmBH3XSwbpSvQdeWP1vmKUvotb0f9p29Ymc
dv1paJD8UsVGVag0CztAdTgNhGCUXie8KMmqk/POdC0U8vBY2tI2VN/flOgPohQYVgZKKCbEs9rb
BmabqJtS+M25SraVuR08GSvSBxgDy8SPmuXDDgDM3gWVA/PUTpEc89KTH7rzCwHNx1y8yAd+bq2S
VsHmZXbjPcIlzgVZKu+oWcpOtqR0s6y5KsZiamE/umlEVsJFwVedfHzvxY3XxVds2+rRm7zvWjC9
fg3IdjaPy3kq9cPd/TmyjOehg7adxVHJMyrzEeQqhienQCAvqPXoNfVI9LZJFr6Zhf3DSdTyO/YG
+97N4Kp5w5OSzPC6E0Fca3v/URZuBc8vRi1adXoLL2UxoCiW/1jk2ucIVZrddUDpPP2xrPqNl3vq
EWobhZtpR9l023TuwDbQrhu72VZOebnOE13XUdnm8lCvm8h5nGIXuauxSc9RnRZLLYyxu43V/kUW
GqF5YF/PdkEGyo9hjQ92Um/kWFCExanU+lfZ6vy8f6nq+JuVhuh+G4QAS9fyz7LwKojCLjCU1a2v
sxMF3idyXKhTHG/9TuKId7j+J5+knHW14g2Mezng09HS1rJTTsYENd7VMap/TtHuAIKkn9GF3LZW
Ru6LEOul6+JvsjuOzASEd4uls5jVc6I/xNzMznbuux+8VlnK/tZ1EDtKo2Spa276ORlDbTEhcLl2
tYDXPrvQvhQKdNyi5EaQj5N3wQwTcBhywV/9hDQ88J3gCewTsAUDpYNp7Ie1OfXRcvSVFpYoRaLb
BvJwv9ujgsBCgJ3Wshd9mRxGgKw7IJbeHjSkNJBG1ZVVFSv5xfGUbNHUSvQDqXFnbMfv5HjHhelH
3bmIG5vMasczLEmdj2M2PsmZ6L5/jAfPfbW0aVorqY+wM/SxP/cVuGZCaLm8OMOsHdCidqq1rJpj
YlQPsgodc1OWXbBTTVc72P33zuHINB4mb05gV69VpqFwnQ7RtifN86r6UbtC0Npes2ytX4vJ5YcM
G20lR71s4LnvW+pSjjpunewaOzcXstlk3NJM4a8nm2GvIovfs06RzZwD5qSm/RzMKPOZUHJ+eh7o
LH8Q7t8+oQvXdb7Efh4gUuzmLzOY7ZXlaz7XRl/sFTcM0MBf6B0Wc4nzWE1luBq8Qv9g5i3ceaec
vjateuhq9DES3dyR0Qs+ILPuXmZjWpHgi5tFoSRvPs6UiPbG4YdCjfqV1aHhX+DVsCMFO0Gw5wkz
ZUdZaOT7rjXZ7DQnOw6iuE1RfFykEIojFNQG0xoNxhViRqR7REEcuD0gAUzip3Vt0jsZOu5KbXZb
g9fnsywKL4t2PQbKty5Zm5VaW5tRoW2VLGuRejamL5nuIbBtJh9aJ6oOsj8Q/bGqnJVkehn72jgM
QHZAySc+XhFh8Uh4tXiUNdWpi0fsjn6NTqIp++SolwKFGXAy+2w2aNjrE8Iyhj02p5oE0EIpm+pb
X8MJRg7jbcLAb93oGcLLZaW/lEbwVZ9ZAQMX3WLAWz8WU1w/yprQ5lvyko00s86LCCIjDMsRnBFJ
bgVWze2YvtuA3BghAYQInSnfyAHZd92DpUcvDku0jak3RwzKFyB0ozP4OnLWlWtcm7hkwDsXTZ/A
9YOtoEhcj/6+mOvp0JZDRXzESS5z2Q/EY1W+Oq/LD3Y3dpemdeJlokUWCdLYeM1dqyJCl1koif/R
VGp7QISRIFf21XcLTuIqMz6oehG99YY5LrIcRLEJ1R9XkdY8FEhCHbxuijapq5ZPwDWMxVzZhIOj
sNhw5abn3jM/5lGuYktJS3ZFeZCe8QtAwbyL63VukQrnZ2E4C5Nq5Wrih62rk1va4bM29POmtR11
DaS5e0OlEjiZ3X3Qot45lmpaLPSs6t9aJ8UnuIvGU6Tb80urmycvc7s3PS+y9RjpgEfE5uB3EIbK
46dKQU1EJO4JULh7mbeXhRPm3rUpB9CBIZd/m2OmKBbkVrXSlM580c143UMW+ZRyfR4y4FYL3wzb
T7ExQLoLFYQpxSiHUoPzM6CoIkbVvFnkRuZ+MNvKv+QVuL54Uk+F6sdAsQr/QpIyPhU22VzRkl2y
QAtqGm3jbAIUxCoVqkiSehc1yaNlpWfFzq+a5qOeYQXfZrWDmgPNVB+/ttOAnpJo5b6+VdUqfpYt
V1kFyM68qMhNL+KqWhqlbR+baUCFo3TL/qESVdmWRTSMKEnXTbq6TZQDd83OKQywYeW7/d12cjf3
r/bZVmQEUcwLWYek1rnTg2hr1FH7EBFYwd+DdfMigpK+UpNPk93ZP1pkjAzTgJtFMO1cRanyhjwx
zH/DCJ4Hcbb2gzodprQkDg2Bdq1NarL1R6K+owYl0ypJTtfcRb4EVnyuA6X8IPujMPrVn2vpGUEA
/1nvv7ZZFF6qkbBbWY71t9aqHp14DD5afsNiHTGfDZIJ08ea+IOcoNiYrSBRP56jKdaO9tyVXB9B
8y230EAHm/YlkwImyLDvtRCVK3uM4+u+3Tj+EehZ+TIiJ7QzOyddN5zjb3PRL+S+jVrxF2M7l6Tm
TOQYDEDVufhWQ2puwwLZBxJ9MRwnsOASEC4Lif+WUHFZuw3czbtryslVFCYL1x6D5W1Xsna3v9tn
6CzoQebN5TKy1WRtFdO4baqpfXMh//Vd8qWxDSCwKYcp1tzkC0GeRe87E7FQYwbRUFUrOS0r2qNH
EOUD4qrRPoc3+xC1U30YB6c+RGrSHG7NXvQlrtKxwBFV2b5O/L3Jra8sxgFH+9pf/tVkFFGibW1F
gMowKowSg7NA97QPXRN/D0srP5miVU8uohMDXr6tggS9EvHICh+KNnMWMqDEz2MtLTvy34Wc3DE6
IAsWXoNMrkfkLW6iT9cI0m2DaztWggMKGeGjOmMtzSUdIl+nIiYfoHAT6dhUyZroU0wExEyjxNN4
8o6GjdQs0Qj0ZkXzVhQBwHfUB289d7Nmc4Sw3qYDMLcOZYqieU4ENm4CSwScr+32sqm1wt11Sryl
Bzvhg127Obgr5S1GcAI95Rlz+yLVToqW4OuDCN1bWtX7MPGRPRmdj4YdDB/zwMaOtW70Q5w56qmL
KnX5//g6ryXHcWDbfhEj6M2rvHdVKtMvjLb03vPr7yLU05rpe855QRCJBClVUSSQuXPvKh4AReaJ
RJU/PJyWS3VjqpnS2dTb302vI9XSsWtZm0rsXcTARLp0lilTnryGUHehpxnKbkXQblc5IfQxXknB
mRz9VOpd7jvxrzbwfwayTa5HitgV+ON49ElN7UpoWiY6rvwGNNGHR0TPvsV9jAeTWCNd6twxP+QK
QXgnNaDONQGSa72+RFVp5bsOys/SWH8r2pVAPAeFjYJKUgQnc0L1KZTlDNmYXXUphkdaT9Vv9Sid
fYri70od6GtD1lm/Rkp51233VqVm/qW3jPuI0NDNQoH3Jls2CwUIq9eiKwakstqgMN2ehEmyEnLZ
pMVq7Z3dMigAJf+hRNV7mbgUu1hVvdKgSt7JYzSe2Rr28zDo0+96trfHqPiRtAUpW0eJrrErFVs+
erV2SB+/+nUYzIRLNZhrjUrVT0o5TGgDLfcwOqp96HjdLZp2rD+NNtmI6xIQ50ZljXrLjdJcVqnb
nXpz/N1kgJ2Ql4UV4I/dsfuQYFIIwr9g2zR/Oj99ho50AeJF7qyJjGvgyihTQ936xlKPsvrehxVH
dO3Knsc+X0J0RyVM56EbjzvRNWDgo9ZfdvYE0/w3Y+LoKJSoPIrRoHY/CEhbJx6lwRvb4BN6883l
cSLSzpDERjcxUdHgbkb9+doM/fzx3k4AnXWRBOXX9NIWNlRFyCGW5vFpEnZAcl1BNLk2vS0bvrC+
6WXjr4FrflXqFvhoMcTFNovH7wCHx00jV8k5K/ihFJlWvDUD9FoR9Hk/UIiGqiADwlFo1akhkvwl
SA1IrcaiubnutBGUgNqabpei92OH61xJ6ytRdeiFAJwu4tF2FyZaV5D3gbXOIey+icZp4q0MLuj0
6AUVcVpT2ppjDFHo5GVLxrjWwraZWzWUn426k4yoP4rGhcFkmInDARnXMVyNlee+Za4FHUFFUZke
jc5boA7OSk0tf6VOXadzrTm3l7MVo+i8IvegI5k+TTVgMEf6xH0l8JHfYF96OJl2rh5yDdkJMSfz
zHiTJqm3lGsUbXWWJmOnl4cuGxxlNeRWsex5Os20sLJhESUcepDDjKo0MQSzAqTqk78m/gXJkCuL
SSRsXrEQOiuN3e4Q072KXmZ49fm/dlmF8JO1H74qugzCV/PV6uEGZvVf5xB2YeqDoTsQqrpncrIU
myGyWOqybcgoW2oSvPfIbwh7Ivfq0syyEhpC7P/1F/a2zLLX0mPLYWruvmkbUOTTEdTm0l6NqdWR
IoLlCH6Mm6xA/eFx304rT0MnuTF2xV6YbHimL+KWLd1dTYZvW0BbUZJe6d7/1+WdGFBr42cOEy7r
ov+sJ59LwSbqFGLPcF9V5gdBk+6TCHi7cY3QWVpT1w+6M/FRFkJxqB5heaeIYbJrkcONXY681mQz
fW1Z55fsNzxVu0t+ElDkplNdksjSZ6RKX0q3Na6ao0Un5KbYCEx202Yhx9Y8J6CFZJSatSbCdo67
49Yj0P2nbqNSoL+II+jcvQnoynpDurgqDMNTT9R+5CFaZ2On9gthSywDMYqwqZaQYi2BZqiXsi+N
lzC2cgRQSkhEqSZ9IWgu74tJQc7LJf1FuPyZ0ANuZKscAlh05OS1V6vlqFrBVZ16UckzMUvC1xDF
kFmFIF9rjoTt0rp3T4mVQGTrJZfegOeArP8OusN6304cdGNeH4cJnCYauH9j0nnWh9u11VaYwmmD
5k+NSVBrDv4xIkFDCk8aXWk2St7gLNKsUZCX74+ProgV6lF+DHJT3YleOao8UG3IPMkTrlkEuS+i
AeD4DvtFQVmB476M0PkuWbxby3LqNi5LFD2XvuhRbZUwdOUrVlfDRfhmgePMw7GRHmfTIDDZjVZo
UEtaSC+a2qov4/e+k80S3pQMkm09aHd93RkwYzrmVg/fULPRf8kutSqOUX94fu4hM2f+MINKX8CA
x/Y6iGqSGLp5kpWwupapXl4VZEKFKU1b9uOTR93X1kkMCrfJZLvKjtqOfMMeD0AZ5cD2Aa1Av1yg
7fMilzAps6AZgZpNsAcx/PAslHFc9JpWzf81UzgZnvcj6hpp3hNWu5WVdk10ffgYZbb6hI/alehS
L/Al5uF1qYLx4aXUxNTsGth5wEZxaljTcDOOLTDaP7bUS/0tGdKCMsYa7TI5HmetDNK1D1mWdlWw
d3vTh+KWrmjGzEtJK8UZHN05S2FhVGLJ91fiMAKRYs7FoZhZr8hv5hvY84pN7LfVzSt86m91q/0B
UIgDtf0G6whgABiWz7XbdBT983pyOxOgXSt9ITXR/lBDlU26ck1iWd4lXoI0XtMapNADsv2IpflU
ruosqNpmvGid3C3VMtXuLRUMSWzIFyOVtXtPL5p6Yqyj4kaMyZPnNJajiPYY+//niTFlQgT/mac7
MdhqP/LnVZTDptynZNQGt9mCue7WvAbyl0xzqlk2gXtMyZvpxARDE5ZguJy/daCEZkOTqBdpLLN9
FxXZUgHB/qVgbZaP2rfGm/7lcImTyw2iE6BLdS4GFKizTYUdU9nxoykrX9sFRs0NWli8Cqdzx2F3
7j0pePMVwiZqp2QbpY6kA5AeVFg83diFRWLsqrj9fdSb2caVOn+jZROZnnB5joqj5zToqNCETt3w
xHId6RLN/PAsdVjnUdSveyd2P/oE6vJUT77ymkL7RkkiWGDL8ZU/08XkwTfzfCjUi3BsX93SB6oV
NfLKGaT2VQqjnsh5BcH3NNrKFfWIhCM0aLlrgl7VvGu06GZQXgtxJg8VC1rv/fNMlQV6O5um4g+T
qlbuSzdqDonjaHOvDSWEOaduZfHPn5rWNjV4SKfDh+N0FEnhm8KdtH76iaNihKhbnUrt8/KNx371
q5xiDlQ2/GDJ287awIlfc3Q0gJM2+aGC7GwPR3Q4z6X+FJVWf22tZLj2MWwPBkABYRKN0RfQ9VbN
WfSIYPfXx6iY4JesEFq5nj/PUTo8vuOi3z3PEej2sHf88k2YEh4lJyXvAAlNpcDAta19O5UL11Pz
7CaS9x7IdbD2REWxGADlLtcrfaoeFn3RVJEbUaxUzMUJ/j7rv/ph4N0KFSkDrzMSaLR8e6FYkvym
q8AwTOjz1q4HcWWrFAXQm97YFaMSb4cpuO6pIJX8NMhWceond99yxnXcwEHpm2l8D9NC3SLsU82H
To7vrRH5BzPVytmj61OlpDrZXfQKCSyrUyDrODpRsS9DrdiLo2cjBTYpEtEPyWXZD8/Kawq49utw
FuSNsjSl5tV1jGSWeHV3D6qw2pW9HaFKSBeGyXifqin0oXBn3zMfKgZXn3ixplGrl+xD28MREptG
d+8C2zhCKfE9nXop4Y5TGA6IvNKri1g7O0F+ERMjz9Uug+fvxVisB8a1sKDBnU6a5bkFmg+mgWme
k/LGq9OfYqjX/egO20vlhcEwD6NNaiX6q/BLIdgPSyKi4toWdL6k2e2F31RwNDRmene7YRsZqMyC
nc/uo098MnOqkxizQ0CxathHBzHIzxxqYacMd2JUsoJsobOi3ohu1hInSPteXumhQt4/t/epmwfH
/L/NMCxauVMOwjw2ZU6EWh9/u4UK9VNQOCxQVFCrhfCBbwCfsR7HTayW199dMVGMi9lhE8or6PIS
+JvhZ8jNTt6xHCDmxCsbSI8RawetgddFIpm+qF3N4V81GbsC1nX4CycnOwBXPFGzw6Y0Hp/N2Hvy
UQ31eAfCD/kyemJQ2KOB+DcV4k657kYIq4QxVahinz2diJ8Hy6pspgWN9KvNQbeR8gW32imIuvVm
fBCN7wGTbh/VSqJFMDN5DCVFegsGa+Lj+OMjDiUpTA4Wf+wMavFzZEFzrwZeviv0sHoLCt7uPYoc
xGPolmpxGyM5vIie3sSLUWuHF1YvbDWyQ+QhIdGVBUKGKgnyYJS06YmlX/0iGlZDkHiL0An9cM5S
J11obZatIp17bp5YZNo9mbzZo6+UztlP7PGQ6Kp+Feexc17gqXYZp/NlYVCfjMEFgM0lhInyo3E3
RPUvYXrYxxjOEl+v5uJDCFtrZ5T1th7E9q2SrRSn01k18YyMRq86eyPVoroLc/i04SqnRtglKCh8
RdZQrsRVR/3TQKLjt+3pJmb98RX2xB6Kg6Jy3zd5MHxxEdWVlEz+6KFG3PSNU69CavuE3XPN8cMu
R/Se5KJZOXqBDhsChQe9mKQgikJfN0nb3gYr6W6+svHtWr8KCysUdUOcU0L5xXHjeZjKcBTDMriV
PKu96YD4Lgr7/8cogCBKcQLfmYvJfhL9bAHWLsxmiN6avtj2aaJeNUQsKSw0KePgQaEkk9rcV2Gs
AtiXy9Yi+cKEtCdckZn1XoyZrPfPjgSN+TTmEa49qmoFxy406Te7Nd6QX/mhuln7Ghae+ZIjTyjV
KFpyurvkuNJRn8bMuEJ0DnGjjXBtIVVaQ1ZS8bBgNBld5/DnPOpQifOEEevVLqB0uFLUszbtjIpp
t5Sn2osSdtpR9Dy5JhZUI6wlZWyWoM9DjQ9/MZhN/nJl/O1P/LZbikFXG8uTNehnK/EBLcUunMB2
b+/M3IhmeZfrN15S+g26AmMWDk62hQsbEXs0ws5DHmzEoHDzlV5fVB7h+Ocso3vJKN26ijlqrjXr
Eb3K+XNSr5Q321XDo5jjSpm9s6cL69M1/7qw6HpheEDz426arXIuDfQq5ch336BL+eUg0vnT114z
SYupvKbyWLHV8bMOvAa0igb4iNfMqkDleg9ZKYE1iU1QBkLyGkDQO+8s23hzc6TQU6TMih55vakp
PdQCnUkDMc1Q9XNsFhJqYBxET3hYBbzcjqPXWzHLaZPwUA7ON0u3DJTyrIwtc1Q0ILWsbks1cD5T
Iz86tXavbhOrPYOIQHOuFG3gOh4U4p/C42GiEDE6iX5BlglknLxXJpOww+QKXUZY9As5a9pzplVs
QeKo+BwrrVwUsjLsqkpz37vy1U7UfBIzdTddWzdLI4gKYpAxJSLRWPEIleR54eT5LZsa3UWMzh/9
fCtsmqIQ8GUb1NjejeK27OYShAXdkaEKOY0JrxyiB8oUiqPRtdpZmxojRd2jM+pwJWyVEmlnyCS0
s+VbVzYu6u5pKrQG5Q7lqlasC2Zieg5UnB98MucXTYHJj9GMjINoJNsh1CUOs7bgMINvfJGwO5o/
nWAV/e1OvtdgBfpP1/eabU9mdgvt4XeeGz97yHqIe47jAYXrgF9w1r5Q8GuRzpfdrynkrIqqSb8M
5DYlTy6+DaapzZI6MV4GP3KWo2SZh1CrlF0An9IEq/auUC7sQsMDp2UstL6yPv04sVdKaPRrZepK
JO9gSTLeUVCytmGLplwWkWTPfCgpUFnSoOKXtHfHS+8U3BkXtU/D15HsqjBXkR/uJR89RtH1NNdZ
JG2i/5+TtDxK58aILmJPcHoSQTd9VCLyutb4NQze2YNAn07+wb7yU5dB1bS6YdyKwj0Ic6lQSTyU
ZbVsApQv0gj93bzvTBLMffA2cZULt15VCSNaSXOJbWilScZ8EoqBwQOcEEJ9g/epDf7F7cDkSTxG
z4TxCyh1sMN2o6CTok7BTc//LMZVFxr5B3THJguNEU2qrHfZuujKErzlQXYJoLTsGI8tOkRzacpu
I6iB+m+rhUeQs9Err5e9SHOXgd+uRrs21iI5TrXXvCPL81aDet8PeekthJtGLQxVYGV61mHyuA6D
8SFOW2RRsoQCCSjTdJVmaTdu8VnF8FFZJuz7IrPeju4nme2O2GdV8UQdkcuZUuxjLgULA3TAthq+
Ga0cImCsDS9h5GubnNxktvZVxFRTKoAOo0EeIWpqZy3Xvk5ZQ93Wp7qlhKEPuz3BVUXhzhO2LDjW
HlS3U8/QYQ9mPRxtJRPB3DLP4NHqEuc1KAbpbDjxQfQiTR9fJ86Tachuu2afZUk9hS2oraFg7ZCV
5OmDhmo+V9Fl7q7M/0hs53veGtIP10U+NSTxM6tZ6NhdOXyHZwTi0KAz3uCOCSaAUQE0t4ewMOjL
l1FCpKKkbO/RbanTvTiyjyavUhPe1kBrwmTNLkdDtjZX7fbFA1rFg/wW9B2dLinQ5YbkQIxJft4f
fb2gZJFBv4rwiJQfkTNESHhIIRKphErIRqIn27K/GItEP+cN0vMCBKb2xa9UHhL4A0iqWSxwF8Ku
wNuesul/V8oqh2vdAPPWa+ZnmRFyraqv/Ir7ZexTXM2j9Zfq+gOV7FCLwuVQaotKG3gCRwGLoN7a
iYbyDQCZ4hBHDrPBtHbF1Pw9/i/X53ytbtrf84VRTH8Ml2ibeEWqXu2GuFGfR+1XSwYWYkEJOotO
dgG3BEBt/xw4kv9V9VDcLuBLfS0L6p9BwshnwuPK2qF+FAa2skI1Dd5FTTbjXZkY7hXKqXbtOz4r
5r52r8KGdrw0517WVm0qExiOW+7DGP6dNB+LdQPk+WMoza82DEuXkhKGlzTR1j4PCHarzTiPRhMk
Ms89c9n0BIlAMTToLyFnfhxyYAyO3y0MZDgI0hburQYksZF9NduAu5FufsdvKGfddNcixeZXUyXk
1tzyfcz7fqaaRnQ0pq7kSLPCzoI7lD/WxWitmzDXaY+mYY5kqcta4Z13vAsoX2s3YtR2jF8UqTon
MShMojsxnerUv98Rsh03TgeJrt41yicRsWPTusaLmire0fKr16i3rRkM6+EEcuDi6Lmsmqx3lurU
BWNXbko3jSjNpEthgrSTXDLhEFwFdy3IvZPiE9eXjM80899lYzBeqypVV2DFsmXFH+BVcyckrYWu
UltJxqtNcuKk5+E97ioHOZquX0mldmgMq3lpJ4RnCkENAN8w2g8TSBQ2KW+LkloEeoBR4RcinF2y
ALyKXjegaWImQC7twrkCEs534OzMiw8UgPu26r8rTcH2Ik2+uDBkL1nbs7xRbfnU5IY6Fx45rHJS
Fn6viVrNK+SST+4IqsMqLXUxOtA2VY0FYel4Movg4JZV+mGF6Av7ctTsDM1NPjrdhheeHVdjme2p
y31yCPwhPtoYlUBWoupaK4dy5nvERyD9QntFAeKStf4yLrjNAxRBkLbVpFMIsnOH+KS84vdvvKoe
KlJakedXHcnsTaJJ0tHplN+NHBc3A06O7dNeg7xEzByOW/S6qUDo+09pzM4NGOdfbhItoB+Pv6cB
ET2zBOxEDWK0ahv2iXIvd3tz5MKympi3OlfdmQpxyzcrhyBdNYZfmufuBqIxXyo1K+fy4DkHwwih
sY/KZiZTbPwWaGm4g5oHovWpW/qmuQazQpZu6qoR/BR+4hor8GnlG4nbbGEplr0ZplFTJWBk6gXB
nWmUxRBVvDX/CYngxNuoKvCf5dFVnClH+tfMqu4VmM7wOiDjI+aomppuXFSUzqiBfwXQ1fxy7a0u
19VPksEJ8kZKfjcpp1lWg54eE4XgvuEnaA0Q573KwCXng29kXyO73FCjV/9KCgM5udL8EvpeOU+D
crxGakCJs5TUuzRHa12Xowy6i0a9a1Oq1qZ086fZzFn/1b94BPxIzEh+q2OUIEFHZ9xxVIjHlKKu
e3gMLga01HM1tFZGxd8RGH+7k9JXQKNKsC2sutzDVlMR0xqskBSJHpV70YihZ9dUA0BVNrxl/5qT
xlRVKIUjbXh9ZKdyaiowJwulRIMNzsnsRHwJCJsYRoEs+tcIUlcZK3Z8xChVLZPS10vdbzObd/Gj
MTKP1VFXr4ouBq86DXSFCzAjrdRPCLPcbSO6ZRjasBACWJ1cEGTTocd0W5IvSrAnI16iJj0dDp4y
HY5ptc7c9vQYKVo32LetW/grcfgvf98+DwRYro5erQKiI++jrKVHcopAyqZuUHvVRtN4OChu673L
jaotCJqMGzHKm7qYjVnTHcUoSXWYuyT5xRiK4mU6ZV8r0ps4ZdCM9Ux0xSk7sl8L0fVY3jxOKbpw
JawNvbA2/AblXVUTrfIox4KkTA5mT5s46ix33BldOYnRTd7PRsx7dsXR08aCZVM59ZEMj05p/b3O
E8qjtda+NJ5lX2xquWIzGw9Pu94j9JXEYCaEB/tb+xJPqMSaSCwZqn+mqiV/GtVs0QOcXPqdrpGU
5fmMQp7f2MdyOlLs8PeRsLFV+j36l9//NAoowX6cL4u9owuba4RE6a5GszyFiYgKWdvRkbEXh7o+
suoQhw8H4UsyT535dls9pgpbKeaLw39NIl1ioWVi1IvBtxIKBST0D1qAuklcepcx8TxqNhSWlSUw
nSJ1SD7+GRgiyztRTD4Xbk+7E8Exy/MCuD2hansmhmtdPYIq7vZPPylUg10VDB+9YVjb2nXklVXJ
/U6NnH7XGnoKVdrUH5F93MGE7urL57iep4wLV2F8+D/6qu6p4AIBgcL6NAvlc2qn41cvM8ulHKdQ
ZgdB96Iq9Yewu2U+M4ahr1QK1VnmxarnXZNKkS6pDYMaN3u9KCtTYtnha9WG1KMMWx0KAIB9a3MP
yvLhLaawuHTOUf4qOuT+mNUZiK6Q4joKm2i0GGwxEF6eKrLvzlq7moKnU5XsrKtSnSBP5PDLSqVd
2yE7DPHN3dWS+prLanGN8+hNz/PhAwYB2AlXhZ/L9/peulZ7r9xW41iN2vYusM6/j00N4snEG8+U
advz0MzUVaehKOa10CYBWfpZao11UIO4fw1KEJq+zO4pCN3+laWut2lYgS/EqFRl8bEanW9iMC40
hSXSHlxC3MyDsVwpmnfWhhZEo144R9EkDUnumeEO9bqVHCRQRf85Lo6sotnIeqzumiaSmzUaa+4i
T4muOmHeoiBCrGLmulKzF31rMoqjv2x2rEJ+RWSShZgGoYaqg/exteBQt5aHBG/3uzEs6IJRZy5W
fw1QMADrU2HLCDr9M4P4nndO9DQ8cr/M/7KLc7p+9jLAXLEVvd5UO7JqBJKn2iBR7TMqXbY1dDQX
/pT9CLvBJo1StGchET5bDb+n6XFkUz30PJ2wiXP+8RWmv86u+t5eMYtqo/djJFHNDHWF4TYbJ0rC
nEqEZiBN12XZtrWj6ZC+OEphSkV0IDiofs7Tx3K1E4RWOjKyowejzrBQWik/mYMLEbESpMoilMIU
0P00qrN+6FpnVo3cKGCV+XblELwPKrdRqqPdK7qpa2QLqEyKLbjh8F1Twp/qBG0Sg5Fx41di3fFx
LyQYL2heBe9gGZ2d2UJnKJy8vih5XBUq6AbOz886noOHrPbCuffdY0k6+mqbJvk07glhrhKjhJbW
DB4fStXZy0lfHtCHPP0sIjO6CEgDa5TqioUKnvjyRDqAQf/LkimfYdRGF8DC1QMv8b+f53Gdyvh4
nqNDDcelXHnXpAOYAgLN/r6U3cGcA6AHGjY1VDbWi3REAatN84ZyRakJDwkFqwdxVAvjOJpsztXa
Z+c2OYnxoFLr3/4PLzEhSsioQ/wFNPevk4jhx6TQ8qNDg04UrGSR01TrtnFeCfBKe1/vjfIoDoMu
9aiwwjjwg+ShQVEDaD+rBWNHoSP3QeASDQldaR8QHZll6al3ftS2Gy6mMGKO+DlJR5GJ/J+TkmII
QEBB3Q2NhLBX3ZXoeTk9dCEUqBbqhCYt2Z8/SMke/T/DldxJ3elPtw/gqZ4JpjIFNqBqEaMB3RVG
tO+VsPbWT16zWhseFwgNsiynP93HGeDz6SGPSTqKOsfuqnyahqFdRVOaanMMdR+4vc/Tq/UraRtY
ZcL/rtGuaRXr16jwqBiRXHn+tDk8gxdVZJF4nU4lBjKrRPRMJcP4tMmy+eFEY70XZxJ2nquLCvw4
ZUTM1JQsvEhW+bieMJW2npKebW5iTmhRcNvW6jZgj0Xxft4D7uN51bpOywq1CGcphB0NF+5CWrk0
SHZNDoPrLaQ87HfeNDEXTuLQ9Ug8KiEaKM/VWPnftdpfi7On33PB9n+7VFFVzwB0Nau+ZeMzgm/w
Gq88u8CZYRueGrO7eIPR7xpe8wbANGxFZr0RgUXbaupZUYkIvKYUZ8spfvRGAar6j0l4DKoWgyQZ
881gQEUctbl0hGU1QOG0Hd7jkXLKvnHrW9+hVx3nknt06lbZ6EoV71QInA+VPaKQlNXlRdKNbhEm
QXIfR4RM9daw3+Kmb/dSI4OPIkFiA9Ok8ZI+OeTFXkkD56C6HoNNq/8eFB6qOoQHXfVnMhtjOTbC
SzYlFsMgRBrabJeiJxqJp8Au1uof7eBF4dyqg26dO0VFxYKL5jP6L7vKo9jcC3xprQ+j/dpKJZtW
NIRrA0whKe2LE5wsw4ggQ6SJeBtfa6h7E9uqz6L3sHvOjr2gdCABMU61dtUX1wyMnfCQ4zi+2pAv
I17fGRvd8mQEoSUdSAICnOvn2eUEItAOLcPl05ZVsbQctThZiNOIEzZFM6xJq/ONpg9lTE2fRvU2
9/1s9vgIjqyxNjCVV70aB29uwkxx9Ot2/fzMjamll4zw6X+/XdcPEMgkgOanjy3c4WF/fLun6c83
fH6CULdJiYSeuXlcMmW7AVCF5cPzmqFlwZmZkoF7XrUNJHdJKdzvbyhOWAbp72/4+GsFKAo9vt3j
3Krhsd7h2wlvcX7xDStoxJ4fspu+YVI//n+PP0uXUwQe9b+/nZgtW8ZO8mxQUdMfQszOkvRLqJbG
7nl6i7TjrC+lcAEMr3gBdzTVu8r5MTcb+0aq7KVSLeeT4hsY55D42aWKW7xnSjrPTSk5ZaqjL50R
KYHays48mIyXVCUi548uT5kgIusZ6+pBUrSvYlA0BWAMzXCGh3/ZUjRfEwBdiXxoF/rNwc6jH09/
RyF+yDufBactLxpNYq1XTDTtSd8vkFNXbj7ikTd4oA52X0vHcOoNhdUhF8qNIwaFm+lCWc9q24cV
Ehe39qGjsKE8ns4hGrXO+2XSWvm/bG5UrRzTqs6PqwxhRczfVWfiMmJWrQeogph5shPdXhmqE+Dm
R0/M6mvojAoT9XLhIWw+Cs3BqNgXYQohfNhAJpHNxaCwwRn+K5NjqlGnDxjXoX+01OrxSYUJbnfi
oH3kk+3jCwmb9hl5bfP4kwD2z9dymADj1770zlFz0/RUSQoFrIMXnMWRESeUTnVlvhFdy4hhci9U
EAiBXocIcP7H24nkfltS7fg8gfAQDVdw0+H3FZ5mM8pDivH/ucJzIC6a31fJKEKBP571kNzCkSz7
yRIoM6FtFh0r1ZA0Suq9aMtyHjLr0en3ZJ1t0u1lcXIcpBJ62a+vGuiCBfkc81XybW/eaik62RUK
w0qvDd/CrD6Wduv+ckZyNanfsyZsySqzNPNmSA+yPpH975au/KyRjfzwE8eGL6tJ7yp1PYsEttEr
pUtsTTVNPvFxlbXpt9beklp766R2ue0l7lwts4QMCysvxf3Oj2s4ANXKG9RQp1ZhyV9rbbIVIz1q
zlQcpeSSZ2qbDIeH1dKcWc+LYAmiAhnoRc1/OZ0HVU28X1LiVaOwPJkX6ZTOVq5phIp2Af/QOqjy
bVAqATFTpHdlBzwI+GIJOsY2nkdqUh/HypRvoVzdhd1G424RjiWqikDUqKnUFmluSZ/gWZWVo7om
iWSm990xUxsoaDvd3/LTUJbCzA5x3xW9/BpejRF1PB815hoqVIc6yxXLRIKQZHzjfdfr8b6q8poa
5ekQWUd3bRvKrlO8jPiivwjsNl+OQ5rcHZP0WdMjjmBbZnzPJWQVzAx8h+i2DSVXYSb/Er1Rqu2z
EzpHMRPOF+MGS/ocpmDexVNjpxuQJfWr6HRRvoa5vb6KuUk43nUvkE+ixzeBl9f1w4NwjTtAgA2h
+i3hA+k1Yf+55aeAaryeVwGxehqtVwJkqlNtOQbBb9uYUM8Fw3UFUNgg7Cccw179Z3hyNJsRRbYh
A2r8x54bU6ChlSMepONbhNoKsOoifm+lQYX+nze/6Go5MU8t1D1EzvT4nTXAm2wU4YVy9fGtMRbC
SUmd+KzlLfcxZ7DVkHomU2ElME2JbYN0vuSCEphGB4WHY2eN9lGMjuS/wSF5d+TL2quh1aeyjpN3
XbGD/VgHJeF4JmXtmK1MMBbow3NKI5clUL4BmwcUVvaw97srL6IMUzSh0OVxAnR44kmyRxg1sIRE
R6GCGb2yfAkJaw1Ro16bSCvhHg5QPOcvvBKDHarcZ9KOj54wlU3nzdN44Cc0TXdIae+V2iDj1eck
IKEFvUuNF7JN4EwEgp1tSHEBCOZfilF9g9kB2E8wlYnrVn6J9MJYm+441cz1kABKvLKdxqxealV3
ZlB7518ri/IpZUqjKw1iUUCXvptukc/QL5TvuW+SatFVlUC27mw6GKK2DnK+4EnyYAmzanavYrZm
3JTdd+Jri8eZijTa5l2rf410KhVMCsNfmpqoVx0HyVGTMzJ3Ue9tAtlyz76lZQtbiZL3wJR+JJZl
/Iz7/8faeS05riPd+okYQW9u5UumpPJdfcNoS+8NSD79/xHq3eqps/f8M+ecGwSRSEAslSQCmSvX
eriug+jVg4LUyntniRbwVa88eLA+rPxpQqVpSF8mZK2eI/QgnvsGJajEyR+lKW7MaUHVBsjqebDq
smpTEE5fy1F+G5NjbwogovNoCbvwc3u4rUU+bo5qJe1Rjjtelq07hw+Z8p57Xf889tmqgs74rbNc
DfhFZCxk1ygtZ2OHXQWRddu8cRJDyikZKJ+YnY3M35D46J80P6sfKa26mgc7Cw95MaOjZ6+04DtH
+ciwHdXOOgilTRempYjTzE+xUhuUHE17Qs1+tskGKMJwSudmilt7haQTLvOogMh2BLvKiOzrKoSl
t2Fpk6PQwYGeyu2D2qTxshOTf9/YgXNqC2dYjsbkfiEEtw8Gf3otJwQcCr+pttRkRp8CJLvLKHW/
KBQ0r3J9Qmun1+JLTvqGsl7d+ZLH45uG+ASaoiiI+LkA1yiiy61xWv/UsNE5UMxYuYvE9ZK7SbHD
hXRJI+eXcxDBQWyq+SmxqWpa2ITqFpXVNnz/ZZ/TxabKeHsiKx8vDYRm+0kA5ZHVAf2YfqsnmJVk
5UBLD0hPCJsTVQWjF31T7S66l9UB81g7e/5fzJOrmNZw52oI3qsTpQJKQyLetxLvMbSE9+g2wEdc
+0FaRpWgDzQ57UqOSZvttpvBa6ez7KVWkuwaAXNZiAhcvrT95gJp7XCK58UKX3c3EypSkW7ZjyEa
K5DeZxxMjNZ+1IvJfUgdYC6MSUtjW8rap54dxeIG1sY4idfoIxYnDVS2W9fxMo6T+lUr8l9X0kaZ
Vfc0DuUSDEX02RM/DbuoPzmlnd85FLitpdkPooPndCbJXn6tkI6ByiAT0ed4Ur9Rst8/hElX3I/G
6Cykf5MbUEUUjrj3DDV78HXzh7RbXumzD6hsaGv4nnludZR2fltbuDOz7i62suBTbJKcn29HEUq6
TaFg28oud2f9vjsh3GFdzHcBw8yh6pxfd9ezlVoK3d80UKnElSh+VI52JiJbfJriwlrZyaCe/Nar
DhVisxshouRl6oEoEKcpflANvkzawTx3hp6tOtPwoboMEAGZr25N1inj1u6To2d3f9qlr6mar4Hp
hi99bx601NY/+UMFD1mehKdK6yiPV/1irWe+8zbo6dmPXO17bBSPoOKyNyPgzxJ1oRxiYxIn2Cmo
HDXD5h2s/F3ANvq75pefkeYyX9RayTduSfDdiFr1XgRTNJNm+p8TJVhLV+iQUHTyyua5oPp705td
gPhmZJ9hjxqWujbyJR7NHiru0QfVNpnOnRF7Ow4YiSQLepvyul2IaUw/W2X0tcwa/yuRhPsCgo4f
lT6tVX72w4XXnyA9KeJFZ0N/Q8XIgtKPjVlk9Q8vVC+IqXVfjT76MfWhtVNsT2xUlEeefMB7RfkE
XUTx1NcVB9DR1zbS1k9mfaZwbJcXorh6QFcYLL3UJIyBwtxYRI9hHnvnMrJAMc9XVOI3qy4tonXr
QieyDmEY4z/gHWqdpDSPV86NVpU8Xkdbn7qk2G2jdeJAXkS6u2Odv6Zcbbyr1yly/VArtHU8RO0m
dXtlESupcvZdoR/SEaBcEhT1lz5+BX/sfE3rzl9Cva2d+IfZJxPa4WU9D3TjN9Rxky+xLeJ1UHMO
sEcgKqUqoFdLYufrZJZUZHThp1Ik/SZyY/VOKS0UO2LkdaXH0NvPBjWYL1FuBjv4QV3Ae3b90mXa
k3SAkihbQOoH5Kxp6q2uRDpvAfkioJjA65pPDpjsnZJm5aZGCMbpkvAV/nv9LjU9sXYH1fpsj90q
cvLxza8Hc+fq6IZIe61+bYcofe+Qc9t2wI+2mhfZn9Mssz4bLhGFIVWdbdWJ9H1Mv8qxhBrnDcdq
Y4dky/Q2Gs1K2jWLg2rcZDoxryF8JaC8ky9BfMdZRUq0NexUWdZWiNQZZ4mDvCrn7s0mB8yw/j9c
BHLM1FN05urD3AGk/R5WdxQtofiTTR2DU66i0vjDlmeiOHMT8ZZMAVpEv53TeQC2fhfWaev7B7ve
UnIbBu3pg90PivzUgfjvE3tcNlQtL4UQb7nV1A/VXLnowuFz+G2i6r15QJzmaiLLVhNEoipW4Vgb
mqO2KlHUewgKy1i35gDhSe95m9Iwy5PHSW9HVexwUFv+n6TF/bvA9spDVoT9roHl82T5MOq0SUkG
Q0HFL4EL+RLGDZwAfh08ZVoPQ2zMZjTW1XtgAMW5tg11Y2u9v8hzy+dgfX0v1HEHRwInU9vOz9Im
r/zUs/ZUBt3LnuHFAVRGWVidGhJSUSry89UW1xkSgpmarsJxVJ8oBg/27VQDYPXNseKsFy4BQIsH
OWqlbbVyIuRBZddIXHEsx+JrUWfqU2PW3T1ki8c08JXXVo8jMrpWspNd09TEIi9j/zoaiWlreon/
SPY0eG71biW93In9S22yj1epVgT4BdfMaE3kCYUfH8PabF8js0YW2YCO2SFSOJl9hwwz3a5NvlMb
P17crE8ecs6eVpsCEvVMY13aVQvvJV4ZalUFGZOdWqDv6thW81i7RIHNNDqhT94+Jq0VnXoe/nJM
NoFo63Wnh/XatrUpBQjdXUzLVrcBCJK7PPKzs2w0s0pWamUjaGcU+dUWtVNGtRLi02psA2ecnaVN
XlHBWe/UjgTnzeYrob+C7UVbgDwsp3WfDuRGZg6ezOuyfUxR0zalf2EedHZ91/ED5b14uuH/jNI9
Dwz3R1z5P/VuUF+zWpmAJTXhuS0adwc/egTXom3eC4363dIoq1ctLiPyG1X/AyyvZRjeT6OOn+Pn
vFZNnlCjfW3azIGhrs8eqqRA0vRf7f08+MFGbAP9kW6RWuHPygoa/d4Dz0xJhjqtTYAFp2IyNLCR
8Q8kiUZYXcbxIK9ujWNp2VZLOqqokXfz5iZkH0LV43wZG/Vzr5Mhvgm9SbuuUKcvbVfn335y9OY8
1Fq1TlXT3ylUo20RWx1BG9nRm64pCtyBqnUXN0H0FibZl8j2mjMP7ujNnLPgafMa+M5AaDh7klOm
qtH3pAzFUjqlnGBBflHtQRSWZ8rIY2MSVBZZg2O82LGprbJkbM6ppqc7Ta0y8AuGfaziNN2E9aA9
OhSJLQXlJO9ich4Jss9AfrZfJK0WPpXskc82JDSNekm5Y/toNjxBskpTjxrEtPvcVYLdVKnTuQzz
cTUiZPoqBKfk8hO/OdnRtEpSAHEjFgS41GQFvDU9BnOZlNdRCrmQfdkAyYtBOHQTGo3JXyNyDeku
fa5zZF9XYGwV/fvYmNlDOFNfa4MojkNenaUpnk0gEKxTLNqtNMlGmHp3JlawkHNudnmlz5zYVxse
V9ff60MNtr0uqGbE6bKkObthXhylvzpFysa3pgYgluFtLQJbh6mKq31bCI8QfBee3MYwNmDikgtK
Vu6Kg8v4VIxWS8LYqOZnbolUkRGs3I66MzMxtQOMLZAYZDNbiFa3yUYaYy13q+ulG8DQ7BNNGw/q
qANB0zhPF0HXPPUiBQlu+gSrMzXbqp2AGHEozbsxq6u7fI5MxjAybiavTi+lIkPZevBsqkW2tNWm
+oSOcAhPKKHFHmJSqjlztsrj1p8PUQuAheteVFCN+YWzddxxYc2Aj75Soj0HcPTe5q4TdsiyZxQ4
x2nWv/526xzQhe5AxUwRGr/c/Mb2ES3DzWM1aZer2bMbuJY/3diF2OAEpvSYtG29VVKX5H4y6k+R
bdcPIb/gdhta1dLXKQroYSTY116qPzl2ru+KwKKSf3Z2kXp5yintmV3NMiuWGli3nXTV1Dbddwpw
bdk1nRbBS6/Sd8IhJQRtkPqUhTBrWp6VvJYBp55u0u1PbcxmmH+/9iWZoJIIW+27kvfsuVKItolV
LFzCXPEiqLccMxBdBU+zbpKselCUxlw2HaXmddzD0dRlhA5JAnyhiPxUhB1xi9jdBXXh/iQ/9+IP
cfVeZla5dJTKfDRAyW1aeFRPdpwYd92YGTtE0/p7uSJUPzmkXD6s2f0QfqkLdqc8u+bY8XXFKgO9
M69o9l65HGeSQhNY1J084/zdKeiDjYxYtQ8zQtuTtQspUowLc8jRmxmzdQb/ECzdilFmD1FbFi9V
V70UwtDvR7/PX7jLAnCjRURmHpyUAqo716j3ctTpmhj+TqvfyVGyHhXsTr6NPidzCcNam4ZY99B0
92BoKvDvRvruRurRmjVIbIfjSeB7n3LTnulGo+7eixuAmb3mczxvKQhLqn7RGE77Y9r4gVL+qNN0
ACACJZZaindKO7yjr9S/mrZrxnVapMbiw8CHrl03nLYojpT2KSrgDvGQEMwm0zuGLWFoyNc5tMYW
J/wqGr6zI4OQeRA/YT58RVA8/ORl8ARTVyTOcTpYu4a6HGpd3PKckRBeQbNtb21z9JY83njb56aj
wOBgay48coOBvLg0FqiiIiw9JmSmLZ/n1xQtIjMwj6Jp/Gc/EPMXRW8RZqSb9V69rjsLyYvZGZUA
ezsZJnQbczfsPHicEUO+LuWUXncfKt2LnDpxKn6E8GjpzK5224klW59ok3KeoC4ymJJVmXLwLAxl
MN66jJ+fZsW5YQgXQJIHlB8iSAesVZmM4odaak85WcYvfm83C92xvVf0vMYlmrvZk9qp0Rri6YOX
OfAEhiOcrfFU3A0gcWA+0ZRi2db9nq2GC56dUc0x061iuemqSPz8KZubkcwCmYYHaVH94Og5053K
0CkMbe+ka4U1odtN+bRq+9kKiJBQV3K8HokIFz18xU3nn2Li8svKHNxFHqrPiUP1lQ0lw3Yk/bSx
/bxeSmYhSRwUzwWwbVHO0vHAWtWpQREx1V8dkz/PTfSz7KmE0EFeP6Op2lw0OIf3dZHXqyB3rPex
L747mZU9lF6j3EMPTdLbEnyP0HmYo5EPZJObr1nYfbd4z955uHRoXwILiI0uWsLYfEFtXtwXFDGt
I9cFSew5SGZqormrA8qtffgmR7RzkNtRpyPfls/axA8kOiDov7V9sLE9EJbwvUXfPf4xRq1ou0SL
lR0BwK9jDbF5ZkJAXsGH/quWBYbIXC+dN3M0/S1SJ/nWrsruIbTLU+qPOqJcBkf/OvumtjC7EHQO
L05cPQgljO+GIbIPkHjDCDk3VnoOyi9FFbbBIhDUixZR/1PoG9VQt0NUeZ/Cwhfr1lDrg8sB4hxw
i8u4Y5NlwOCwQXXbPNdTFywFsUiqhaoYpmgvTBZtlziUfapnQ+umL9ossQp5CpyiTlnyiRo3heq+
hXDtfnXdCGYVQcEZD5R4a9cwo/iqJd48G7hWbYb9t8Aat3VQkbjrjOc+Nz2q9JSHwM53rQnZwuhA
OjIm+rJtEZkWWehuEzjJD8XQDDvbVfb+VORrbfQOU9r0C5WgB4GYbtj0kWFvCr/7FDp5i8K7Gy2a
fIy+wst0ca3K+VHy5YHKGQ1YaNA3ntK2e6hf9x71zfc4zGLmVCjc5yO49AQYyBCE8YNsICjTDkoC
K/1sShQFWrHMtdbkdrSTcEbtpIry0+CWl8rOicYX9TPl4+kZYmf1pVC0V1gKnXs9LpvTaNUXEQPl
KbM4PkTej1jt8qMK6YQXD+Nd4MCAAry/MI/Kvd9RqRja2bsAlbEFmw4109xVRvs8R7Yebb0X953d
UriuAGozlTha1WoXHnSvO2lt58JZPyMOZ2Bi6HHFFuF7UoZgpEboC6RdNhRjgaeXLrLvhc1nNv05
LNrjy4C20LlK45dWK5p7Aq18kyZBhk80/avq5vGCIotsW0f9d5dMyAMywcZpGBxKG80wWrLbKI5c
PchBSOPFA7oIwJWn5CthfTyEZo13XpSUi2s/0p1hMTZ6Cqgu79fl4FavlRF3a0Qhy63s2obN48fT
4JcNJurfvHJcipYyUKJsRn64XjqcWg++SaXfcgZVHJLAfCQVrCxDgQhh6O3zZrxUY2yd3QxUq2jX
pmd851xXLdS4/SpMq79MbUbaqYDms47ep5rvYazoy7GLm5/CfBKuA8tPEnrHijTTAhaqfjUkFM90
MVLkkdL5O4TiCDjxdb5kMHle8vmKNPQl09OKIk5McrAvKJQSgt9K2VV1M7tXtPprAqqnQPfruU7U
nmcQtFCy60TBdBpdgmU8557BfIrHrCuWlEHYz2WhZosImACJ8+FPbbVp7qaJwVM3tL/8nbSa9JAD
Ho+HO2Pk1X8ruDkwZY9R+rPyS3c/VHA/uh36NlTdZLvIpMKK+kwqk2u4yThyjxujNKrz5NYOxZZq
RwwnuHhtVewKtuqH3CUvF/L13/EMITlXQKUA4eF0hpS5WPtRpD52U+KgMiTU5zJ9qGs2oLNc70Pf
x/GuN1GEjwOvPY/RnHzx0vpd9/OTWvFNT9IBtXXgTES5jKXtILludJa56/xJ3YGVRsm80NO1ZjnV
nWazGuDu+ZEhKjLT7EupWl7ram3/cMvsSRuRCWoKVUW2RlkLKy5/csq7D/ktfA967lCESQFFU9Tt
6rG9d/kqbRPdFdvBcseL6rjBCg5o/U0lQanbWfwzt09ksoCO82W+2EPrvDshPKdVrzWPJJi6TZW2
BViXGmw0YSz2XM2laMxumTdO8rUqhmVY1OkPNawRQcij9MUGGrjpoT45TJMBS4sFljf0hEZOfzzp
rek+u56n8ZO9IcpVfYlCi/JOV632vikc8ITihxYk/FC6DlB8q7EBwnfxASrieE3kZrzPPLtc9Jb1
NdbK4JlSxHGnQZy6hfTUe+GMDlVkHnzzxAwgzLPxccxMQdlPrW7qvO/e4EXdS4/Ibieq1ojP6aIp
tt3Q7FQnSO/ghLDvNPIPR/6XCam/1j5DPeGtIoj8191A0H3Uo/GYE/ZdDJHnP1umSTioHvYz9kQY
MARXA2jBoU1PEUA9Kmrqdl1byFQHvJcrG/3LOx4uymsXT+HC7V3S3/No07kozljms6rOXKR+waao
5UFaA6kwzF7cdR3R68nV8ncvdX4IkKaXyovNS2GE3xFrzymA9hYlOOoldXwwLHiqfYeI1Lgd+iR/
DPQ5cl10zTcb8qws6rQfnHJ+VGrkvFRQP601LXl3x7pckff0LtncgFmGSZXc0c63FV2B86PRVlMN
Zin0a+8iHT3PBpofk8S+2UplsIn+8sMyryLdUuJKF/e69nWx1EZcpzsPvSDYrATh2i3K/KQEDQIE
UwrxU2+kR1AXnx0Ak6fIsNZF2DxBQR0t9Uk/To13MDPiuI7naqcSUfflNIbaymrbYeeljX6HDsl4
Lucm2uUjIRdQBtGuDLxoZdqd/maP8OnXw/CTYrgpFJzYobV6qYm3L5rWK9YCgiR+LtNg2pNBWIam
YiEUVRo7dQTElla2RqwmcHZ+ouRLPvJ8X7X0U+jp0MC4iMAYajkeJ4pVl5lBOjq2jWElrIQIvTo6
lNR1Xb9I2u4JsqBsJ223hqqwv1waVxdr4QhjwW7kZJIqeHMbQRjGMaPXmY1y1WeWcUm80NuEFGf7
mbUlIzUdKTDKd4GF4o3QKxh/ovYkaiN7glGBfTUqe2CvzOFO2rQM6AvsssBBFffCUcD5oemEoaZZ
jsx9DAx2yahNfFEVZdyHZjHtwWPz7vhkMCKK+o8d2CM2gsknpSHtICjCXfcQMO+yanAfVOQ9VUfv
OfSgNE/dK7HSiDNOGHXLNMiiI5jh/C6aCFi4wDxWlTPpKyP0fMhdxGNANNyzbFL4U6zYpxaEok+9
2oNSBMUDe+m52hnZiMlm1xSA3n2xEQJAjjxkk5e29QsqXwTRE/OZz48NRmcJw3t+cbtZV7h7cShG
vhD5zK5NRV56VcEQth5nLzkQV41/35bfZAehU3VNwjRZOU49XWCY8haG1g5kWYzpcrWplr3VU9cE
/4qLHOC0YJ4tIJKzpRRxslQtBNxbpauPg+dUx65Lf12lUC3A0A0NI6TXgJSlz/WSXyI+V6nab1Ke
hKfaQt1XUa1ym2meT1UlDR8D765rHeL3+XSyapsHQBY/tJWS8PXnZ5EdrIMiLAzdCJtQQlJbzoO0
tW5BoLGBtjR2dY5JjU+SjqguqL/tpOb5qqjG+w46oIsKs8HS8MPgIeSut4TmUrKFAtb8YLq4gImO
fOkaoa3gFTR5TPvmwSv1bNvG5nsf9skp7L8TBK/v024sN57rwxYToUDU+JBuyis4laHJkZe3pnXu
h2oYCZ0iPzLYqo3QhANftZK++7CifLaQt1hYptK+8nuvLdvYD54qt0apLa79s63yoYgSSHui5GB3
aPPqncWjZe7KRkDqQRWkVwzFQg7pA3HrXKwUkeoXo3mMJDmTaqfI8/AGX7mbVMJxd1SFkb6YKCrh
1KvPoT4E3CTBkmyqUGNbENrdRgtU40rgVLcdYqSDDr/QTOEk/QS6VvBF28ekgEegjIN01TmauW8j
6vU9wFzPWmg3jxynF+qQFc8wP66BSSoP80bd7xrtzUi96lhnkX/tWmWWLeNRxBsIXNBYyftBWSNe
qmxTYLqPjVl8o3QCjFguxJ7vWrQQZKoerCIBL+el09byfABXtfIaom31KMZsaXZ18xyMY/1cZO6l
hEz4vgyU+tkzhLXsx7HjF5au62r+lhRFvPJb/94qSnHqy9G/zxFbh58zfguyuL6L1LCkcCNI3uyE
2CRxyGgnRxPqqMHIkyqTo76CcFWeKE+qa6qPPD920jw4fX5MwwJkEwdNAJJTCHkDGUzLaNIV9RD2
i5UmEHjrcIdTUWW/ZA2xb4Bm6sqdu9aoatuy4PGuJI71klGlBCRUS9dyru71wRaG7259nduBHOZp
b8DwizM7vGZTTH4ATxpLJf0QQdpO/Zfs6ohUrmHmVzfSORdg0k1oR6+japDkhG7CcnudOwz+CsIf
dSudDYopVnXo+tfR1G66lUOZ/U46q5EA9NTPaVj5ulOoLM22TbbgRneW4/XnPhidTRZN5dFNDgUR
umfUvnpNFc9zJc1zVg+v5Oe8UwGzwA6GB9j1jUGcuza9o6TdOziGAhuLtLXal2qiMutq6g2R3Jsg
FXy11COoS3PzQHZk7wrUpqV/XkfpivNzhHw56iZOLtjiReSJ1ThFto7cRaYN3/LS6r+UZagjE25Y
Z+rS410Eb1RLOuzSWclLpyIVZnu5viem3i9jbwjeakLHGwOeg40c1RpkP9oqRV1kHi1MIH1N0V+C
yDVeuy9NlQU7PSwgLReE7eLMrleNUtVbkMs8t9xgGvceMhXWOracvy7T+dLUskpf/uHwx6WZaeUm
mau9AuvRH0XwavPnUbQ8rhRogF4NPm0PfooQ0dxTLGGe42B8lL14yov7CnSe7IGxso4GCj2LaOZT
n2pIntxhgO98XhWBTmMzs2utYlsxzqOv/mpM5c5RRHC+mdnwl/vUB0w5O93sqQnnYjhG9vLDQBHE
6qLys3F7c5YuxCM469hwzf9+Ob/nwGjVmvaCMMGG+u7x3Z1sfzW1njiOWq6eVJ1wV6cDHIw5I4cj
ZBPRrCgkm2qWFZJXqWHNPBgIw04OikLSpv2+Sos5ydwjT/thQDrLUVh7Ef2YV5bT0PwN4FGAyGI9
AaK+rtoQWwb2RFKqW4BkXiXjlO+LJvrVUBuY74l853t5dRu4+d0GPvj9By635YGbQXgv17/Nk92b
z+2V/gOXD0vd5v7jXf7jq93u4ObyYfkmUP66/X98pdsyN5cPy9xc/rv34x+X+fevJKfJ90PrR/Qd
w+hRmm63cev+40v8o8tt4MNb/t8vdfszPiz1d3f6weXvXu2D7f/jnf7jUv/+Tt0grNkdGgWivSNb
u2j+Gsrm3/T/GEqakFk5OcLrrGu/M5Piz/51wh/T/vYVpFEudV3lf/O/vertrlWBCs36NvLnSv/b
ev/b63OY4egtzJjd+e0Vr6t+fB/+tP6/vu71Ff/8S+Srt+N0sSrRb25/7e2uPthu3Y83+o9T5MAf
t35bQo6k87/8g00O/Ae2/8Dlv1/K9Wqoc2vjy6hY0aFT+pkhEbDZIf3dyJFkHKu9blykWVrkVSMn
3Hxtv44PcrgmgXTnpciyGSJ4LIzOXAaNRW1VaykPRZRCoNYOz5yCIbKde2lJJWEPvmUel3OmyLT3
ZN9/ynFp9+GJ2kw1jFjSJptmgC3DNgGBtZDtH6GLPkPqkZ4rV0nvhOsh+Cyo83Xt5NrAUJmeyhwG
0tnLSBKU5ORo5CjA2QL1eLXJYT0xf/QAqIicdVDLyKXKcKDOudTV9dXRh1Vy1ViRC0+yRX1JMSGx
w8keHCZiqpswQcvVhe/Gon5eVGeToAF5+5jqnrk7Rk51rrS0OmtaZ2wDswK6Lmf3RjPu/Apkwx+z
ncEDmJx375ALsqKc2NglskRW+3BbSy4dCqMhqBkcrutFWdUd4zyFlvevl5Ru+SCGk87G4upmThzR
HH3nqfVAETN6QcGsUH8Vq4cemRL1P4TrO5X6q2kUW4v/2wFQbnAMm1nL3reYJI1y+m24AifiKZ65
z0QHqsItK4pOc5g+CueurJzw2vG0yAMNM9tL4LgQXBG8us6Qxts0xZmSJUmPdv3HnKtnM9ZrkWb5
4ePESRvDuy5WHj6sJbtWYZ+IdFt3WmOhVZ/aJlrWIriPuiy4l1eAvQJ0W+tg6wOZJa/N6G1A+glv
Sk4TlaWz623mdSGjf3TdJCVuGpl72UyEzvYoI5t7eYVg2niXKdlCDma/3WTXN80gp+CEGQXF0YjN
KoveU4GXoTYWQjzWVfp9ryjavbT2iMmtwdQaSzlwHZ3d5ZWYVELeenCUvjcPMk72Rimh9ACv8cv3
Nppo4RMiQzoB238ZNKbC3Jm6++Vmt8ET6vBp5QVZHl/dypHbi3loGIKqE1CYzHf9+76u3ZxSPUoN
3bW8CcsJdN6ROoNhy/X3srGKAsX6a3uzisTGWlATQrRw9s1AtiB8PaJ8N6VC+WMBsyoJGKQiVa4L
Xif9sWA9wPWqwNCw0mFGP5hzE8dld5BdeXVrPtio04M2loPY8jbwXy1wm3Z9DX3wNgXUdjkHn3o4
ZhwRUUDWs0uohvkltnJOVzGCEnKAeFuCBjUitQUc6fDSuntKARCnlH2wp7+MjhU+I7SgbqQd9Ji3
v824+dZS2FIuI+fefD50y2CgGsNr7yY1eVe6nExGacHkZsbJUwRA7c51CBqofMLeqt7YSQ8KuDzO
3F54cWYYe15QXVfaaQ2kyoHCf4aT9DOcpBsB9ZRTaZN6nC+lsZ1H5NXNR05pho0zIN90c5Xmv+tG
EqJyWylVp3u/b8eHybMuZpuJ54oD97409Xo91mn+JTAtUkoArAidjZC8zSkoNfE/VRbA1aSCfi1u
W3+htOOdBBtLFLJs2sb1l5blZeubTcKWc6rq1hn4raUcuMKTfc+Pt4bLR/8P0HPQ9skdzItfr44d
VdxNBGMuAlf+3qs8b8/J1cwX8lI2cLFbQAgaNO2v1poq6KHSrY1x84Ts1EeGc/Yhb4RM7NzI6W7V
RgAsCQuUdjPAGJpDqK5OQYtsTtTc1yW8z/JKNuWYUW2bm6A6/ObXQPL7Kg0AOcDkbG6ls2oYyEEn
IZyordOchzx9jX3PgXw4BXKqpCO6IX/ZYlJZZzkQzlf/ZM+G/DX9vUbSPxO2LI+tVyYnuP+TU1c7
q8Yj9Amp1y+THJwqMYEnabTyDhLaozq5o1hIn0aAoCbviTJ87iXUB85rZX3bRFt5mXbWDzfSi+0f
NvlS8c8SXvCjvFYImQ6DkUF0Z3r7bG4GW4OR8taXV+gEo0tiN7uPdqX39n9nG6zQ3yuIPqHpPvtc
V5VW2ZdzZNOPlJ4s5UhVjeqOrHJv2drFNMPytSXeHKoA2e00NF+IerR2V74GQa6ioC7A9avFq4aE
/NkS9pOcEZdueqpLNo2lSbTW7vihMSm5PoR56B/kVSbKz2Pg2hvZE2PlH4IGSDIP979c4t9XN5sA
Zooajo/6xDx6G7hOluvIFT+8XEu1zipvs5kT/1/m3Zx/zY1UVCicaKOGUbGtJjN4UNQaFvrKSz8R
vXu3BlP7ibi2Z5mkft0gfkqdpH33+oSUTtyHj2Hs8ptpxcrBbu308GGdDtKvQyhq+G74EB81tXHu
hFISf4J2YNEinnOMkJcYTx2sgJs+BnoJFsGu3+JE8dYpbF0Lh0A5CdMsWcM71h27uSFZ92dzs0kX
TdXWSe0qdze7nHDrSjdpy0vD3k2Jh1bbvyxpldOfr3Cbb8SkI9osu/iWRSFUiriDAyv5VnZTtczu
vSy9B2CblMsuR80iCFHbCo0Wnq8BBS7NiIYFpFqCxPm/NAV6vei9WnB7L+RQLDR4rOVlGWSowFaE
1f4w+lVhrw0Rg3Lzmm4TaYk2lxyE/0PaeWy5rWtp+Im4FnOYKmdVdJU94bJ9bOac+fT9AbItH1/f
7kF7gEVsbECySiIR/vAsi85EQAKv+0dZCyoEcO4Zg0gbyIic+WcGsybwjxr23lqVNyuOHYNzLUWS
qjZl2u4X41oGkc4Mz5MUREpFkgz+95x7n3tOI2SXZEMcG8FOBauHglBpvKIVkvha+do3ONH9rPxs
qZRK2eSwoyDDiPueERTrGCmHpbwN3u+KxYQybiga7rHbfVQ0mJPPRrq4rcriPtS94d7tPtQ9ucCw
if3aLOe+3s7PcP3HhcuJ+2FO8IvRMyfgrBVKUer4XbVs0CoJO/1pFI0IY7jLTgOZLXNHxbaOUSP8
bgujrzhWiY5urUdX2RqV/EXyDBlzWXU4mb+YwXjEOEh9rqd1Dz+mAUkHZEHYnbuFsfI7O9znGF2c
MgcVLtZEZbKSlwiLT83CLUB2QkOtN+2Uj82iMtQfqbf2e1d5NURCg2FirSKr7LLDZhoB4SVK8eTC
Nr74raG9TBx6Lo3EMfegprSXsHZc1O4DH8fpEqkw1RyWtjh9tbB83VtG9bWaVZflqoiBaQwAgXX1
fhbnsLIwA83cR237VdY6cWYrcyOoO3/NFWPeu8srOa5WKPUela70OCZDBX+d+ZTG53A1awAzMtZr
sDVbz/e2c1UolxKe7npqe9zmxqBcjk2mHWZZpA0Ap0LYCS5k4Lcm0V6g9XEIsv7HlUz5LdtIove8
UOsd6J36oKsIS/5yG5SWg7JaRMWRY5HwKEOtdCVsMo7ObDUXEvw//Qllcm3DnFNGHegxloW/9Ri1
8mjZTnC8DSBb7qPMOXLXq19vY+obDsrnIF1aUfmNo9TymROo6llR0k+c9fcnU9Q01Rp3QCaxshIZ
ZaVXz0XUrZA+nx9kvlbNGBGPUKRko2LZzaPesnUvustOvp9qAI7w+r69gJtm5yy34PYbZbkc2CpZ
2IlXHGUyKIJ5r08wheTr4xCh7ieXY0mEq53eeOua2jg7CvBYWXUCRJXnFlaOrFae0yxUM3HOeaCo
bz/69L1mnJUMnXG/8oy3ex8msfGDruP2F6JpGTnplwwMzrUQBUeY2jXUM2s9CvfSe0w2ZGaBT0KC
y4+sykKmhGb0PIJOPNxD8grO6GizOXMfh7ND9+DnSP7+erlbpg7X3B89sK7iLchidEwU1PNwO/hK
e7RYe5aoDejtUR/rnT0E087V2hZ5WkKpbhuwVmRdXsrorY/sbjccIgLFrZp1OIN/7triLx0KFc5n
Eik7rWMJIYu0D3xQV6LeqIp+C0J3+dF8T/wjNosend15PzrLZtNI9a0GLv/Poa3UczO8Pf81bAn1
ZWdM6DeiC5KuEhxn3rXOG3jSmph02kHxrrmviCI7HxA6q89NjGWgM6b5e+5P5doNoJezxEbouVYX
TqFqK08g87GCzo+WQG7KKxmbAaIDKxYtsih+XckqMmk0e1aKLM8gHrzFsFeZM5/Qpe4etDDrH3TN
8lfDgOPNPWarVXBuSn8rQwOkS1RmhaSrMbnjXgZlESMMsbUBdAid6+7hXtjPcesXD6AzHZaKFiTO
oqk9APe8YBXb6jmzQLNBMV3FyGvuSk6rP3QNn1ATW1gOCydm+L+wq/2uPZqiOrQgWGEI+yfZarvh
52HypovsCgL2mtV69SDbXLPcdqadPsm2SGkXIHDSF83TvNcB+2EUXjxbeYlQynsAsNkcCx9Eqqhl
SBvcrjovxYRA65u9bBitoH7warfboaTFfEQk3xu6UNmrmtlheEGazAXHFmy6AGDKPVeOjolclYTh
rfetLayBYyiGtlaCwN94Q4gOQRoUV1moFtZQc4uBrqxiaPyjoSkbpGlUNdjck3PRiuXEsAqTEum5
X6Mko1Zcg1D31kNXYhD0q0H2sAZ27WLFQYzJVDY2Stt7Xsfe5xquMUKXUhVWe9hy4RUsZS3v9Xsz
xoUIXsr61LbVrjEhL4fJvC04/0flKegffEPn+yaujOQc4wF45Uz5RyT2i0Hs+vAHkgmioS/bGgYD
YFJ2i9e+ksLTjz10AhGg3Q9e6zxMooCViwtwze5YqkXOQ5hZzoOl+c62HRNncY+ZmqKdYDgdZUh2
lbnI2CzaXA/BKDKabNSCILq9zD12fxmvh3Hco01z9EKn30PMhpyelvObzZR7lZkd+5Gi6qJGBW3f
fBx7pXlOTGcbqPoM1qQPjikI02Ukq6aTrNMuaHayNarGz7EvjupB57xWfHtlFtoqCN+zIMS0gqGr
Rss3yHJEW1md4woUpRZ6Z1nVahCfSv6WG2F34UmV3jrhz4LyMEoNa5lVGpayqGvw/LKaOwh26hhu
mxVfW7sscFpADmjflE6+5aZrPHPYwJ0cIYF/Ihv5bQTxv6AROC4d/Lqvf+Sa6ATgxUJunuLyzvRx
BXnXW7XqbBx7UcgrWURYUR2dKvQrNNBpUYBbLXojaRHcpJrUzZPhtfHbkLRe/FLmXftWqt03rYs2
rlNVj+Wg6i/Q0oFH1g0zxSg0XkbQHqvAGvytbI1M1vu4lhgAMEiecP4+Jj4wqUQk1+whPkABP8hG
2T+uvqYuqyEZCcv4Y1ArKFyLbKVE2H9GWF61LHWV8lN7kgXkK9UKnwarL58gc87sJamIXc5+ki7d
lOVqbpoIo/7Kb/tia4SWddEd/ZufYUg2Dlp6HQrulEwnUccHjXjtRCEbxjy398GYvbZ29TMkOuS5
W55rO17e8js7OMThfO6kRKkQn5dX96L9S2zKrP8r794tjvn+F0o7rsw0SMBK+yjuTCaMYcE51ZtQ
RzGIQl71JeckC1n/oxksaLQLI/8k47cRZJc/8u6x33JKtDo2/B6+aWqlM8nghX97pXsXefXnu8lN
9oZGpnWL/5ooR7yPLfOMULHWFXcVlLrxCFgOLqrSfGuTcmMJbWlZR9okAjwMoPEeG0YDD6Pf6qJj
J4Oyz72oXSc+lOWgPAIctJ77Jv+qFNZwkjW2XPUNazNr1fO9ecY4ZBclxXjKO1fDJQemxmTHOv6m
uX6VMVn0uYXIpasXa1ktlRnsbtXPe/Zs+f53dfgBNHQEQ03r8Aos8o3pTd05SRoPnkoUHBSh/Mqg
bFwDEArnOgCDHoRXeWXpPG0KrUMd+d8NuIyxe+xbbzJuz1mMDIVI0dLvzcBBkhwjK9wQcYhR5zan
2DjIwg29DSxz64kDA/9rijHJMWvT4uiM8WNkWtk2/hWS8cquw3Lx5+UIo50oH/Stt2z/LenXaDL2
34csfe/n6G0ZbAE5uWtt8PJzk0Y9QgswDUo4JovI7sNvOTBPSETf+cu8G2hjvc1a0a58zU2vRYGS
IOJ++m6yK+1qM0db2X1XLqHuexw+tPMpNIFnb+oQKpHTOOPqt6C8lIURAFDvW8MHrgVmG2y3Pp/u
zRMS992i8/mY8E3+fG+IkIfFiQ3PSzUrnnjacjtGjlTWYEqYx6aYP8qaLIbSFF+aoV7rzVQ8yZga
IQRTzy4/bkI+ptkc1UZr2WaKEPIn+nZWjG55j2VZ6y6mHrD6faAx+eJreJffRoUOdoAmFy/kGDKW
e2jL+ukYb2SMyVG0rPSo3aEzci3KCYsPbJaees8ez+hmnmNRgyZfPU2o8G8QTZtXsioL9vC/AZSP
2Z0kLW0s7+pz4i07yVAL23qLskG/rBGGhic8TiDJfKwZx1K/pqDjzXKOLq2oybge2uaRucNB1lx1
NkEp6lO1dbDcWsjgrWhU/errWIUZHUpzMhYOqnExp3jRZHW8tj2lukSlxeks0ry71NGMC/9vF8Cz
o732Ngcoam+G/0yltswQQ4HM3ZuH3IyKz2EFcdVFlQqxI0VZJ3PlnEwUSg5eo5pbh02Rhx4+5AoJ
FvXNKqIvnHDV3514i6NGsOE+U28d2HMPnafby6IKiNld5y0K5uanrvUOstVWEhTv04mvOF6j9k4F
C7lPsbhZGXptn6DNf0NSIYRAoWHpLUL34h6z0WjfFWoH35wMGVfGqezRsv7ZDe7m/2e4v72qjIl3
yLpLXwcg5WtxfNmKohMnr7KAbLSKAfye7iGZEeiTtul0lT+oyJUx2V9WIYI+gXe39rJ2HxeWTI4W
yLaALnXogJULm+XspepTyKLOJ6TsvWvDCdvU5NWu0NXokg8t7F/LsB/ZDcJ5yvMRV8KHdIEthvVp
tLrnIeEbrIzN0ho442SVf7zpq/4mtSovJy/T13VlQpURyqq6YVHIK1HIlFmos3Zi1zqas++zXk5X
7mjIXI9h/wWyyqGCVvkWIG60hV/e76rIj7GxUb9YfMd2uesgv1M4xYcRAtLWc+dpLavN2PZrjJry
raz68xCvVMuI97Lq6UL8CqOL48StEvdZZBbdHumtSlWVM/7P4Jpz5Ncq1dVfRy3/Ua3Ffquseonn
I0XW/2iV1eyhNNdToH7r59lD+dVWcR1KTbC+bZ6Ajh5YwdgajiX8Z1aZ0qtnWZNFFmZCyEL/Fg9G
nq1HZ6/bbPSzbWBAh1GN25WYrEOMqQYOgSCayQZTz81bKz81E4qSyE5rS1+X+oD27K9mr7KMciVH
vA0Ls3Yx5b6ybrGKWfZpXxysJMMnELvY1Qz+/ItqIcKge5+UebDWsxZGh65282cjMb5g4pltyyAA
p9MFxVkWrj+2p8G9ysrUVFW3ujcaSqAtrRqLpbGrhh2Chh/8vIJM6NX6wtMd5dIKwxBOA4JrnqK2
ZGnGb/GyygNzMbiIT0Ztx74BabIXCrT9fu5xuuT4Iv7Y6WhU2pb7uR0CHnRJiU58Dy+jG9oezYjC
+4xM0Get7Otn05iSA1MlbY3E8/A5YXqcGt5nk506TmpLFSysrj2Zs/tN9mMdwOMb2snjCOOR84jO
5LkbWTdJMnV8NjVb+wSjFO9OICJ7uXSURcZSKHRKHlNiNSmLqIL2qbYVBuG546I0XM7OufTslVyE
urGwa8uDpea36rVJYvVaNP7HOgq0vazJQjbGib8Y4Mad73FD181TVxpzhVWl2ngf7NmYz7YfTYte
xVRwRmRu7emju5XVTLFecXVe4saKJ4aQrTG1OORT08OTvErmMGsW8jII3KRZ3JtUt2XRUmsgw+ny
W+KPS2z/FmZre6g5zuMpFkXALky+qo3h3SnsbisbcN/ysT6JijfbzGEclnXY8LceQA/Jy1DI7sTC
1EI8cE63Qij53Oq3pI4jNw2vLwSxBGZaoqIb9Nw0lp+hg8coutQKW8X4uc76rhXePQ1weZ7qsbFr
M11/VXv/RyvSd/FhGnCGY57gLuDSBV9mJ9nWsWl+R2F/38Qdm3yINLB89Pd24xQPciM/1at5oQZ5
eJTVQAvDdaUiTeYmzmszzvgjJfMn23fLTdqObD56Tv0u4kWlT5+gzCLLyleY451lBULqUKhj9G66
CWLGXvPSTahAZlH/TYbdbAi3pTEurGxns0Y7oNyNUrO4Mv9dnZRxEPaFNN8ub+khcCuz4sF57/PH
OLdsDXuBfHEfM/CcRwcexLbOneGkBMWA4T1WVtagXTu8zE3MfInJ1kQdh5Msijp/UcbA2SZNbPtn
GUMaBAyNXtYL2QOQScT2tBi1yudkp3H+U2L+itc3nKQyHTbJLzIXf0BnXshWK4o/Fo3a7eZW02E1
iB5R2HISVNoRLL1fiZIFhqSPDcDsM8vYJEHasmdCUzIJqVsOMbZKndibEj0z1K51TV0FQfu9LNnK
V9IKn0B4LzAr6h9m7/xfueqGHw3SAP4WEwoZfzS4uQP59T6MzJYu8Tfj+H+P/7dh7rGbffyvHrmF
sgq/Xd5NJN5NJOyhZfb9vVqh/hSYubHQlKZascdQPOAwlj844gp8AQQm+yojsphDXOTqwXZ+S/XS
dmI9tLt1+TXCWE0ZtzG/W8uecmjTVfvLxF6WDJlZH+J4YZlsI0dhvJljK/AWGs/Vc+kOa01WZb+s
TAuOM1VzowbQxqH59d0pAhF6f2fy1eH7Otzw5357b/Darj82bDre3oapChMwZYWRs/OYse3UeWyU
6lblPqaNZ57BvRxkmypCxeAg1GFMzI5EVTa0ZTesa83zVnrMPHzJCs5fNLQLN2jnlsMf9Woj3nOS
o3BX6B5xs7m3g/1r96i6nB032blRZ11aq0h5vmYcgWqNCkQHZYNLPJvWRV65QW3sg7Z9vuXJLsGQ
/pP7+bzL+Gew8U0Ph5/Erm2MaGGLUWXefSiBC52csjjcXlJDKyOClbUaxGnj0HcBFLyy3MkqXucY
AVtQkWTVzZD6qLtnDAPcI/4Szq34oyobZKz34mhTTmGM8iDYPyMe0gX+NvUjHnP1YxRz5mWWOoyv
Yar5mCngmfwek8k8BdtVOqDWIasyT/ZtY+YeJhvMt75/jNc0YbstG7jYGq7nR7PofxRe5xwHJg1Q
4FFagkz1s0FYllcYISDHacVNUW/QLkdzApnBSquClRzht0s5rMyWLT4KIvzQsEaaVcyjMN/EErPM
8IRvY+8EZZpNtsHCLb0cMnV1q8NCdU+3rMkLULCwwy+/tViyUyH6o3rO8hueINPwlPmKWfvKcYZV
yPyKwkpKBRtmTv0Q9NG1QzKW0SmC54r6vHGIs3QTsMe5ix1oVXNZWQfObO1dYA5PijHAskYVeWHM
fbthATV9SthFgH86vesBmgh8Q9pNnfa3eG7X8y0+ZPpvcZk/Aye55Ztpp5xxVUSSZUQ+aaiqSy3c
ddOE5XFbTtFhFt67g4O1gIaB3qYRZrsGC5cdv6hwJVsDpFlPvp3wgBJ9q3yyH1Ql2nUiF+sD9+AG
/gckTOfHxu6NRVOj2oMWHDYOlvHZ0DrsMYI+Qs7chOKqN/oijb3k0kdl+ozj0rVCTfwjMKt8YweN
gsCaV370YDKzf1RC9sOjnQN/XBOzMxTN+ox0NQZCFSZAg1vfQoEdIlDESX591mqFvbQMeLZMljmy
QVZlUTrw2P0AR54gFJov90R5pQhJ52L4eh9ehuUg99gQRp8652M6FvOmNppA21SzDWlRYbm2woi0
WnIfbZhGiSYrTqrT2BncxTMvTjdsIGWL/+gFlio+GJ6xug0ix7slmUn/pilGvYuNOLrcC7sART1M
y3sEeaTogo4lXglzZL2wJRnsZeyeIq+a0p2XvqYpq3uDNrl0Y9c02Fp9Bu9QvNgtKC+LGmQH6k0r
IzV/fxeGw1ZcV3af3ToZDoE/9QdPdX4UMiarsuFe/S0lrpR08Vv91zDK7JtLH1utpWy9d/6vYzni
hZW2DHd4Nu+R9pi30eiEi1pIaLUo+yMF4JarUvGMYx56SG9Jqa0E0ahzwvnOcrIiNnv9elJxuaSP
WvBHmWb9KFOQH4hQVsKAKQhKazemjsPssVY+DoO2hzmHGrcajhx+Ce1yEa/m6puRoNQRxaF+KVvz
0ITdZlD6Q9xYxZcwcxuekobyGsVmtRobZXiwVSvaOmhrHF2sJ5ZdOpVY2+mI37ft56xx4lejVJyH
AiJxjtzbq895zEsRHGSTLJB+ANKsNvgGks284rFpzAWeu18rvIJfEkPn+WkoS1mzMDN6cUZ+ZG7S
rSbm2ivHWNhKlDwHYdc/J2MWr9zMb7dpZvfPalHEZ+6AH2SjLMbA/+QyWzzJGnIczrYx4W7GKttC
SwZzxWCeE/4YbG7SbstG8HnqWg785oI5jBDx6VHIBnMiqiifrJ1W31YpakBRpAw8hH868UhjHC1t
EHa2wJfeG6qm/IzNi4PEMrsAShZyyjQmDxJpBcrwWrVZ8iBBWKKtETXZFsTxtVFTdTG1zDocqy05
LkzUBVj98skpzOKJuTRkiXzOt7IqG4wCnnAcOxcZaqy+Pumt83LLF50CRdilBix60qmP0+Vgtl9i
L+iOMoWTDPfazvby3kFT26XKTfLUaOYicZgEJ2XUW0gFp/7ey5RrXAcKiyWAnxcsy/pLNjSc/6sp
pBUfKc+t4cBZwKOo3vq+ZvAh+s2yskKOyMTDNNUTtI1jbH9ETRaysRAZ97T/PTb1uPCNDeTeRFkX
tos6IWtqF7mR9RRn7nEcw+qKR0m1xKU1+/p/Z2SMMf57jE6r8CQximBXJWn73EzKu897PBWiVudd
uJuHUVsqitk8G8XYPifpu26myZOMWHiM4GRoDRvZFk2eczFHdJKCpn1MYx1Yc2VeWJvizJ31/ZeB
R3ZoKfF763jGpvGMaF8kqn3puBnYg+sfax5zNXRdLsfZU9ZuCQAS13cXOcwZs6W51V8npJduVb23
9deu953fqvdWmfy3vjl7fzs0b7NZb0+y8FSUD3joFkg5/ozJK7VD8YKtYJ9TkFwAPKcMW10VZcnV
LdgJNGncObvMNubDXKKOLUXZOxyQeCY5L702K7up74Dq53r0Ua2MJaKf4ReAk8DBIvdVd2IsEksw
OEmPsKsRXaxB0S8JCjKQm/iZnLKgXN8a7bh19nagvoVQGjjq8T8UDbcIz567bY+BzarwZuOlCs3m
yPFHv5BVHXHwh6hJMOmplW5pGG+aXnbPsq1GYCFRqvAia1o5lUv3Mkfcyh/QwHGPU6IkSwAA2ItM
9nTuq9lYYrcUfnEMZ8NMyXrr2xJVER2FLHtSwg+lMAQTCbJnIoxJ6hFFJ9mTqXX0Za6sTT451tsw
DOW2T9ZhgPT3DGK4/ieq8DmcWk35YPfDl9qqk6usqfqHpmvVVyB13SOHa+c0LXD+7nxOMvU0WMqq
ng/ZFiiwvQan957Bj99XtZ3PoOyVeVeCutZTtoZUUVjhiObUr6sxQymDxcCwkQ2y0MrUvuU5CH4c
EQ1b3vunDYco2B91DQoQfrhxcly0RrdjZVxPycXrVJ07Zqo9odQ8LJOycfnQ52DROLWJHJcxLks3
KI52V1Xu7TLzy+KouRZb0E6JIqPytTNQ52bDrcBqaAQGPvGUKowBW5yuHZ51X3iGZ2b8NfX9JVuP
3fcs7h9MxKg+zhM/GNOoyofWS8pdP9jsEWqZfjHiSl2FGgf2aHZ/lp0md1+iQvTNsYZsEap5/Zr3
GK3Xjt8v6gAHcM4HexRF+c01k1nv2sTuXtiTEF5jYNtla12EAYc85lfZ6BSB98wHI5tkgd35B/y7
vbOsGXbjLg13AHEmhka6+K9jycZKmd1/jxVheGIamnc2RWc5Vqy/BGlmruS2W291Ke5GUftjv+63
ej8q7jLrUBxqxNy61dH+mNGD2aEVYb2kWuxsqj5P1q2Ya/dxjfStwh24F1V1NOYLu9ac+1JTtFJ/
HpNH2VEO5ljlHgePgWce7RgEVbC1Mu8ox1KN8e+vFLyWQcSjxwj8WxHorQV0NEyiTdc33UK2eH31
o1lWbzlq1mh7cB77e+e4ZGURoB+00CaD22gNxu2o23ibAWPlLDDl/ipCvpA9V0NtirBl4vKWnUWA
axUtPsxI5Kmu9tFSQ2DGbedvhqCYPhkz2lM/w12F0q4Mq85fw//KloPkYk/vX9kyHMbxP16BtvGo
uv2OlZO1TVCjfzGn4Gtv19NXREKeFASIPph6bEGuslSYmzXLn26eFzIDmcXN0HuwOf2wBNDevRmx
Ni4NTuDPzCZRXlWVtjjLegdufBC6UN7wlak1tl2F+T0Pygu+Mu7HQa9xO6rY1XbYT93W6OwcnKZT
Tn3v6eu5GJoXhM0HdOWa8WtRG+LGY35nY2iL6vCiy735pQfYgj6JCsZLfGpWDdzjL3E81M6tWaov
gYsW7GBZP/IjjKLu+fe4yO9Fvu+QL8eXH+i/8++vGzDOH/ny/fw7/y/jy/dfi/fvTMV65ADlxfCs
b6HRDV87VKDnJMUfxl3ApIsQ/LfyHVsG+lf80/8ZY9M5IHLbM+G0rB3qQfHGd/3pE3ptSLHVypuj
o3lciTjmxdMnFHmW5q94DtHuFhf5s2v2O3ZP2kWG4cqxMZO6XqSZYh+rwXAw8Oj1lWyRhWy4V+VV
3Rh0+aO5iLtDF47j7h6ftMFipyxUn7F1RpcpS/SPZd+8upyqfkdvN1Mc9Ma6ediNeNQsR2RYNmnp
1Uj7UeCnVZ9kVV7JQhk4Lg/MtkEJhUeSAkWrnNuzLJLSa8+RKGTVt0ZricRLu7rHarNjH1vWA2WO
N4YZzAvZT3aRDVOJqiyczhp5f0f92M8GVm918Fq4VnTqB0e7xacYiZMxtbHTVHEkYW1gXvoB+Zck
zQ6V0+GinoLm2no5xt1otysnNnrhzTlQkWdD6N/l8/MYsbzxCpZbzvSMO8j87OJdAKW0x3xRxKDd
TBi7MuGIbGh+tv4AuW16bkcPCVxgGSgfe3W1DEYXRkGqX2SrHQmeFSixtWaE83OHEJdYDTOZbJeG
anjvcTi9aegSfk+TBwclw2Bh2+AjZsETRFZ/3aXMW/QC2EGvdp90GG7DFue58IIElFhiGgNWvihx
jTvVCUEGaAi7qVV5kLWRrZGrvKquTV+Nt2uFZ+zK0lM+sxEgEBx+WENZAPW8gpl4rvNyLLZ1PzFl
RlBvyeHkeLagbeVoQaH0Y/Rf/KZYjuVkondbKutAzaJDog3zU2PFSM4iLLcbVctbu23YbNwRx1hN
CcYPbSIEH9s83OtxN36Y3FhbsADM8WGgda4SnigY4JlZNOJSUvHE+FVgAvmjyvooPihehR49WkAX
aFD9a+N0S+YinJrEGreNJMATR1Th2SN61+ereDT4LxmOUNcswBKzBb+2y0Z/LxXhId4k3pUDt/po
gi7BG0rp4UuG4YbB20XVwo7IXVd/lAWT+6uhakgZBmiX3eLIDphK+dCA3H4sUogpkT4ju/2zixlV
A/uG4fs9NCPSuVMNNrTvw3BOirENT8Zb1wZhymU6d/lK8zFCrgHjnJNZN96Q4q8CtX0rLD24uIh5
LmRYTXQcNEz7XUPVkvN+d4MFO7iphA3FlaILuLKa7+uk9pRVF9eskYrc3My9ll3dJMhvRYbVCcbQ
SGDbQFEuBcjKrWrgw2Y13XTNgt6GfaM5n5Bo3pRmUHwrhva9qLXxg+mow1rR4+aEw9twKtqiWg16
1770VeavOCKPdo0WzR/YXwBGE9SQLwZt+hC63ScFrAk0QWpqYDG/yYZnM2/NFxXsFH/e+UOOM89D
OHtPMqkSXxk4D9rCiVBa1vNuq6hjsqlM9PvgvoyvRu+dFJ67n20XHUxjBJwTRbhOQslEl24c2s/V
BIWucFL3cURZ7Dho4AAmkNqfKzbfDM8p31DeT3eBE0TbprXaj+LISCbg0osG7pT3h7rX9Wc9qj50
7LtuA/YCdrUQfm09TXsRiKNNUjvRARtfSJCIWS0x+9K/jMr3SlemfwCUcveDL/4Uek60M8rI2LmN
rz62AdreCI/N/4AfQkBL+VoHbgruptEfAgfb6qZ3sJwF6pAXTXz0hIK0LPxpVk9gf7LNJKAV99jt
ykVk2m35Qt1aLJEYanzEjmESdH6Nw2djY4SKvVpV5uMhmB22Fv+8lHVZ6KY5HlRoJP+ZpLaKyrFz
MIwHK64YBQBjCEYIqQQVkJkRaf0lqCPrsazH/iH2Psemga16moX5KZj8J9nmeK31GJa9uqtzMKkD
lIJ4mVihue4LW+MMS9QDVGaX3JoLZN9I90w0Hkt3m1Wo/E2lru3mmiNpyOwO82CNE59mBv+NgWXf
PTRNBOxfHS6yhuBt91DaLjvMeaKvZUwWQk8BrwLtgpEJQ8lY6+vvmaa0h1uG9a5nwYEdihkt0R7u
VgHWAu8YgX+sdOeR0/v4mqoeJjOh+5gZlfOYZ1Z7wFM7Wshq4Iz6FTdFtvB6d/7caMNh1EG6KF4y
71rFNDdMOtSPABCRP1X2zag8svPUP45OlRxcS/cWgR98N8tETPmEh7X1bFfMTVrOzRYjCsqvehKn
q8avGl4/xQgAlODZaZiwOA6UdTWr3WMXqg0ntkV/9YVdARKx03PXgRKcTCV7DwJsmx0HoTrbRl0A
nvdj6TfJF1z8gkWfmRh7DEiqJW6jYwYRA81w+uwFuVi8sLrYeezY+FtPI/BDaOPapq0a2BgAD3Z2
rhvHnknvPuj5GF1V3CNUu92Z85CcoX9zK7LH5IrVIo9FVgGPkzAzqYJyfsbeTGV7BEO20XEttFdG
7R3/hATGIT9qByHbNnSqf0x12pe5EOH3LRjD3YzFQRZOC7vXnNfZxh436moW1UENQ1pPVl4T1O8g
kHCGMArEhw2nfi/TBWuh4H1S7eKElEi6lFmpA+fbSF1sR0QnJF9Wbpoji6o3/cVq/JrftF1jhVop
H9zQgxTpsTtR6P2zFShLdTqF1qVPywjPmjE/6FgofTXK/B9LteKPqgZ8MYpdfGU1m3PXNJ0BytpI
XWRBfZF2PTqi/Y7tVqWxUIemv7qCRiaZtJJxCxazRw6/f3IFHVeGhiRAnSXt9YPnpuXzDHfxgMl0
v6jqpN+NYOI22COp16SNIvQrtIusgZQFmCIKlAvbbYI+MU/IwIzXlTHoC6XM7CfkWPTFNNr+p76r
rrhAuMGCR60tBG151XOUJzBHqjza5EbBk3IwEgVwVIqnqx47EDNa58w2lTGvAghXzBO7061a9b6+
aS0EmVyOpfkzxPHGTTRVPahJg88WMqOLVPersywycXhT88mPt2CS71CvMU+yUc1M1EfYI1tXFmYe
qQsqpDWD+JIa2cZWkL6fwIH9D2HnteQ2krbpW/ljjhexcAmzsbMH9K5Ilq/SCUJqVcN7j6vfB8ke
laSZ6OkDNNKBKoJIZH7fa3iMc/Mada5xDfKuPEMwRNX1X1X1fNagMOkNo338rB9ixVxadVdstDD2
0YnGsHN3uxwzItidUdwuJS+M5Wh7qqv+T62e0NYfgvwjPde903wosWgXplOOj041ufylZn9gZ+uu
+ib/xgrAwkWDFHKnZgGZMCh2svjZcCuSvIrdOrv7rX4wW3UVoau9kt0+D3lOCMPMrrLGdNLCWQ2j
1i51083Wg3dQdb97kIfA4av19E7dyyJK5RqKvyjxDHX3oPArfEDmMtv6joO7/DxK1qGmCXtdi9yD
7Nc3EF/iydvcBszdcj3INvXkjSs5qq/M7qGq1BcsSfOTrBocvGa7OjrLQWD3ctxGgl1BhuKs9QTi
Rg3nSqPqCcYiy8/sqb8rfupvTMvwD4SVtQdtQt5V9hjs+hvRLfWxVp1qX4m633gNXsFqHu3rvBAG
Ji+6dy4b+P6tK06okiDhipfASpizSBXWhCtkYKs9cUvnzeLlEha2+RKEWnTqwaAtC89y3oygZipU
q4hddi5ehIf9SeoEyyYHMa9pTryvU0M7gU8Lt1EU9Ze8aYo1aqPqA9F6a2nWdfRSlqGGvkyKLr01
flEwhPij7qJ9ERsG7zZn3Ibe5MEr4dAGTM5uNursbojGWx7C+sn47onEWTaTOx3LuLOfw8RaB8VE
PforW21CN1VkxvCe6USlO2RdPSIRuJAbpEDm4WMOLCwohuLSFlN17wX9Vzm8cHRrlQpk2XWy13GY
3hFsNvauC9S8LYbubNh2tg5w230SpSagsGbh19rCPVpueap+H3a99SciB8/CivP3MM/LpVpr+kM2
jP5GXrFn63G7oo1u61lJe8ynBit/KodBAO3Xwq8i6O70WGcTxRUzUBXfNTJe4x+z94yhB867FRrc
j94yTkYamI9BDwyjT+z33gDKoqA+sDdRkX5U/YRdJAIFU6FmGHplNxSdn5ntkZmjXUoUHajWdjlm
3zynDDGg8pxlpVX6zncp9l2CWFLf45pMvAYMdWNuQwWLcNk6xOzQAiDZS9lqlJDabaiFePuJo+Lq
zgrNYv9bEqx5+WvfylZrMO1K1ZMI6+QyKmY2U9WGpxlhVuT6vqqt8Zm9fnHw9ShYS2DZr/XhXC+B
aL/WF6wX/lO97K8MRUVGMhU7NYn8TepqARb0RvQcdIaybWP0D2wvip97XSkOlo75pWzNtURh3zHy
RppbXVfHTX1I7iZtTuI09TcJ9zCVLjn0PTIFn+gPWUe+k3T8D/SHMpjJQdZJgIhsqAV5gRpwqG0g
dOzi0HbnTAZpZCXS30uHmb3WLSxPivcGx+uXahbQJwiIwtncNfkQ8abNQTXKSIE5tuZZnunzGYL+
l0GZkoOs+qzPM6vZ9j9GyQYS4n8N9Rrx0yg9mL5XU23udE2LLm0a26scus9KFKisyzp58KE27PTC
xdUKEs+lrrqWBS7cP3he5rKb4o6/8McQ3MG2btk6x1s/eS3PgzTZzMSVnyoV1bNW9gTeoRV1qKw6
M692FUK3i8StAww350+I+QR5bXmd2+j5E8yis1eppxF3Mlr33po0mHbaUH13jY8ij4ZvosiMJV9D
eiG1LA4BBmEbHbvdS6DFAo+02l4rqcvOUuuyF0vtYOeUersb5mImKqSXY6c6yFbEHDqgTEF/GtUw
exFt+sWNeusMpzt7MSO28jxVhybgZ6MmfGo9qcU7GD7kjQIzOkeKmz7CHLrIeuHkOQgNSMMTjkrv
dl+sRtfKXrB9N49FH/413EuRGAtRUT8bVvIfh/uAWt6tKb8NR4TdPPq2qy/t1ACNYYTeMnaJ9sTG
yF7AaaPXun1zETV6bqpaufoJifTUiV5bI3AOhHgaPG2K+HVg17pR7Rq0FPdk4SpWvdVHD4c5owrO
Q4M7+4A+9K4esUhS/LFbNUEhXqbQ+rNIcKcok3uoySyxZxIGfI1FZOVnxzCHk3TalX68cxW/d+w4
xL8sen9UVSWehX0aeUBYq3ZfJeVDhDq1uoUT0PxUxDum3WMV9VC2an4O4gqGoeemK8M0UUCcD2na
fkmQS9mPXYlx4NhE6UVDcXwZ2Xa7kUXZT50b0lEniVgZ2e0C1VCtXCMBhdcZ49PgEUWIjPoNB8KS
DPkoVqCR5oACgttocid3Ay+1F9Eki1jEzZtpWOrBGxxlKUf5vt4uU4FNtGxV30bk/d4ItISnNMFJ
DY53w+o9Sldj7RWHOlStFWHNYNMlvMHRGOgseIzswGzzdpoj1F0DyD2BHyJK0pH9j4M63RuzTM6K
tbezaPqK9zsaZUuij9Gz08Qgs/BK/UhrkHqe9T0ChkDY2J4ejQwb2mEw/aMp4LMhFRGuFRvOvahy
/Iomws1k09FHFN96ZmFSgz7SltgmbAevsPdwt61zHbrlyh0T/a3SxUV+kBkGuxguJNZwvEgLdQJq
kHvRRZ5ZdfldUQKbROAv9WXVuBjY4y6eEvrcDQobzk4V3amz6v4kz9os+uvM7oVyVEOg4nT4rP6t
K+7o/a217WZdFasgMBmTNovbIN25WFnd0mY9N+iu1KM32VjMcJE8XIyJkzzJ5JetmF9ZKmV3sgn/
gGyl42+xlY0sQZLbtcrQVQ7pQDo5iHX/iomdWGHUBLQphM0u67z5jLj7WlF10sW4FN7qS0+vdx3Z
24Xs8TkgCZGWcu2hBKX5r4uEKf8UJ0TkZ/4YWS9HxZ1jrtwYO3LZ8NPV+UDzEkZqcc9Won2uM+cu
HDuQIHPJ0dJnRQ3dsyzZdf7dS2dNjjHtnm0c3fGaLKaTmIsFeOZFaTo90AlGqojWLHXf7Q5tPXXP
cReMyxSfvL0cS8Qba8nInHZy7KAyYY99YG5v/wYNhRGvwzVBjnVIcm1aQ002srWPPQH0cfbXK7Hg
rFILC8WuL148K9pNqm5/sUzFWiWAHyAPBcUT/MHrrR5VjlXMfv6kDlnz4Jj6V1kvrxOONeqcbjNd
rQzudddMzpehNTVm26a6BGHsni1dWIQhNDQEm3RY1QO2kqUT9FdYmP1Vmen5Fa/JSXWBnP2oF7oI
ViQuBSs0esgGX2iYVWQosMxVfqEqLsKu4yXDrOQo61IzjhbMmGJV7psI8LfGKn5duvq4j0lsPvX5
dN9UPT5BDbHA0a67J8uGjIhDwKmfS7eqADWTCs1ZWYrgq+FlnvRHWRy9KFv7STBuvBgMotO21iaT
zB018NpFMZ9iHr8xqy6YlzDUtTO7RwPXW6yaKACEM+NwtSnepu50yApbeW+YUkXKipyt9Q6RUX5d
ICLfm9TdYaKWP/OSqI8oxM4Ou9SjEfTHiOuNqj2KPsuD1XgNylI7hiyzjwY8GaclQq4zaS9EP1QP
mZK5u2CMhu0QJeNTqg9/EPq3/ogs5hH0El7zwkw2DsiLA8H08IoELnIyVmz94WQPljq03xodi1/b
s5KzqwEKqGtQr4qdmke0EeqFx7qHaY6iPHhxbx7nwAxw/7nyp1NX1hptmW7ID6P5OLc3QouX7rzV
ZHm/xJDAOxG/Np1Vb6vhKlQUe9WmjX3GwbtlzxPxtARFuesMwwZfQ4MvagCjnRggKTJZ72QlGS3n
1iyCALKJa3WLAaWuVauhd6Ia1vSAd67YzsZSWHiNTcpsPHxg7lJh0xBND77LhhORlbMsyQFkD9XV
MG9VVaVoUxa27bJM6uoqu3i8w/ZTrlkLAzXgBzEffB3xDT+L3b0sGp2fnAN1B+P5CuWesH71IlBf
8BcQ5x9U/snvgR/H2CWF+aMKd2WtplgMFKiy7G1vCvbslvxz4ob4IRF7eQz8Ulnw4DdfujL564o6
OZB/XbFGN2vrTpm6xipU35lajKZFVXlvCDF/VJZRXQOYBNg9ui+yejRUwivp5G6duVdhG1uhh9oT
u+0J03ddcK+p79DHXQ1guQ84U9VvWbqS/w+TUz9YBlte6HR2XsDFToafi7hbKguSUNYyHSeMlnqz
OkUKhNPNOJ92sxWQPNRaaeMdQp8CAZRmISs/+xgo925FkarLMCPsKJ2BNX3cZQ2JqohnciHAaD6P
dqKTB5rgAfu5v+6rxnlprPkXlL9iLOae/T7881YCtLmrWe2tArPNX8cybZhavWzve0q4cjyv2ygl
uGvdxakr7XhTeX235Sebv2WInrRz4NaEArOKixj7T4Ro74VvxwuszaavLUhS3mBpcq/HcUL61Iet
+EOqUZ5JwcWbKuOthY02q1xv89mvi/p0GVqpsczw5uvbrL+O8yEpHeLofvHRpmiAyJKsN/wQFmk5
shZFf/nWzU2q8lKIN9nrs7oZWeAIPU93nw1lQQArsgEwyqvJz6vVTgPvamTx16L31yZTwzmpB3yu
2jF8yMDyLHULFOpYAWDog7z8omnNC6aX4UdmkA3VW2ZdV9tmrVawBTT9g+7UmEop4sMYA+PNLceA
CE46POl9PKyyojSvHRIwG72O6rtWh1Gi9+ZM6Oy71SdevguGdukULhQ9EmZkWPqgvpPNNXxQnGH6
j5oN4rYkHIwUTx5jE5ffT62Fj44GjCtTCmLvsY75G0aT3O2wObTg8d5g5snuEXGWfdzVwbKq+3zH
LIXsYh2Zq2CecOWhaaIiuJVjUWXVwqhhkv/jf/73//u/fwz/x//Ir4RS/Dz7n6xNr3mYNfU//2E5
//if4la9//7Pf5i2xmqT/LBrqK5uC81Uaf/j60MI6PCf/9D+l8PKuPdwtP2WaKxuhoz5SR6Eg7Si
rtR7P6+GO0UYZr/Scm240/LoXLtZs//sK+vVQn/mh0rs3vG4L6JUIZ4N9hOeKMmOBHKyksVWE/qx
wnyHr5xWkAnexfCikyz1tWc/QXsHb3RrNVhZInl5kQ25PkCtKnN0zRyEuswuWbeNUbz5TujsnSlp
VrKI1mC2rJw0Og1mUby1KxDV6VtskAxKJi1Zyk5q3HUrl1Do3szC58zJzlMzVFfN9Iqd6+fdQjNy
6OOyMisd6GqBd5IlQqrVtdKUcZ3VbrxyyrS65nb39e/vi/zef78vDjKfjmNqumPb+q/3ZSxQQyE0
23xrUM4BU5ffF2PV3fdK/ixN4Y0MTFE2CWsjLeajTn2RvdhNJGym2RH4WvZRzJwZeRCd1uLpE38A
zavuueXUR3F7+NFLzJGSH1Wqb5mo8qrtsvCj4SVBt2LySBfIEthgyCjhS9Ak7UM2OZB56eMrXn2O
hElU5Ppfvgzj9x+pYeiqZrqaapgaPDzz1y9jqLy08XtbfB08b23MatjafGD/1LJ440wgUeSBMPhX
ZekMwaoiyfFTnezdkuM/xrliwhmfR8uyPAsGxIHVKSWEOBkIRDXthhhGwkLAis9VkCS3QzdkEarn
sgJyrKoip0AvWfYrF2y43x3lGFl/60Ii+BlVEh9dhFpTF7nIYCUY2JX+/fdk2b9/T+zVHF13DUfT
NcdQ54f9p4dZBxw6dWypv01V3Ww0s003JmvoPeHe5Dnq84tjRurXzElJRLUiJO4fRJfATZSFbCgc
8xkNYu8RWnZ06FJ3XMdDiR1h1Txi0oq155QED10TJftbMZhTLDLPohK43rZKhEFPkLRwVX+0yFzM
iO593GPp9pmZkWe6Yth3n2PlqM+L/tSZ8fJzZY/Pem8A9ovEIvMCkJdjkY3+0YaRn9/KgYHdJ9/W
VrZac5fPfggJBrcRrhzx2ZxEaWYte0P3/8tsq+vzdPrrY+0atmYI3Z6DDI5h/XqHalWr0X2HBN8p
YbnpU9XFZQmdJMeFeEo4hv07FnLnyKu6U9G4iBl0efNm13p4NJIuuw9FlN1rCS6pSe+ae1l3O3Qw
ZPygwLh17ifrEAFOifF07VYW29HK7vtCdwg2J81mlB/ueQXJ77zs1lBnPORCoHPHppE1i6FS0K82
Yk5LmAeEkp16GdtacXKTAr7QT6cNwsy7aPKunlrDCogyvvE+ETvmMOs0DWW8HXojvORRoq+B1/b3
ETPHCsPK+MnvCOURzfBelKKHijdMynsSBN8UFZC+ojsndLmnJzhrD5WpNbsJABnh4Da+6sSEr/IM
TtF3LoCC5Y+qvEEMMmrSF9OdBuc2oCh9GKwp+NnP8U0H/dIjXBkqzFr5LIw3WXkZfyX8BIHbRozK
V0t7aYoeP2RdQI+ez2J7QtJentZT6N4qZRFAvnlo/hQxOXJ/CaY9nsOmydptAqDe8uDHO9MZlT1J
4Bilb6U2lpoTYJWA2MAJqwDvlChNdyQuj1AAJVlv+RV7jZ9OAX+vUa2fDp99cpfF7UqWLd36Fpl+
vfXyZh+qRfAcqG2xEuQoTvlkOmeXPPrSmJMCbTobbybijVdxviHLau4xLieP7LXkdStrvNEZJINh
8HysDB0orzPhYexc4tE1sCzZCEg5uvQVugjCm4qlWaXjYlQjbMLmzkbjko7Owi+2YTenye3VM6jS
vw5ZhlEPMQF7y35+0hd1l6rnSAO+iLz9RvaztA91bIKL3cTO3ZhhYT94VvDF7WHHxKNgW9bV4moP
6N25uRF+qbocgpbnJOCITOWRdNzZ7DzvmdhVt3CjA7m08ax4leqvOzw2Sf8Ct3PL4mIo8CuQ7sVi
PJ3Ko6zLwLyiCaoVFyI6z32BxkbFTt1fsxUmAAYGdjci5uyvC8HiVsnAj8hxcog8c4MIwlHCX/N5
rclBOD/hYVknQcIXG4HBW5uTF6xsthVrrdFZ4aCuf4YNkh+FV1mX2tatyxiBOvz7N4dcTvwyLxmW
bbiOsBxX001HLhN/enOIMsLdWLGKr4oZZUubqNA2Lwu8RQEyvXcCBTt07V5yx2mPxJPRL5jrnQil
RLUQ0yWZFO/qC/N7X1gjPrXsX1hO1AehD+prVBYLWR94RrgjGlpsZFHLsAgFwfFE1M44mcFQ3S5b
agUL8kZNz5MI0k2iaz3GC0m40R3fYU6J7dceeaN4BsX+Vp/6S7No8y/+GDvrHmOgfYLu4muo5jeA
cYRW6a0eN/P2NSGeLIG+v/XPqJeAYTdUInQcjmHl5I9zXnJVZKG5kUVlbPILrNRdTLyrQHhZh+Ed
dPk+avPiEYNsMixN/TGOirb++7vl/Nt7nneITSJMcL+EThrj17dIVdaGQxYz+NoFLU7QWv46WbV3
H6Wlfe7zql80ou3fhzYAP+C7FmxlR3tGI2eDJXb/Lroh2TqtHm6FmTbrOgDpYoAvOWrzwSGzdpRF
eSbrAqGTq7HtQ6TH2ZX3OJIuKguuEi/kK2KB2MUOPDR9qRYnTxv7U4FZxnMziktQRdMFUaL82dXF
B/mO5k6WgjlI2RRBfZTFtA37ZeXa/b6aR5Y+WzV/MuytbA3Bja+NtKo3vqunh2CGnIGBbE/dzCey
Zu34dtnUfX0CtQfUUtbIts9eZa8jI+6wW8hqlKbaqP/OZGbN+b1Ut8iPEdt8YH4udnFUE0xJVEIY
sUpXI+7mrnXj72wPcmbtjvadjZTbtBBmbt/llXmucjHuy7lBtsp6rbHs/3Lj5Y39+THViVEKTbUN
1WSzpv2+wOuRou561ze+jLpfrXKrAFErlP52iPnBo0bivuRVZG3YUkR3VulY9+mE8K6NwKIskQdP
LqIzgYOyBZ5Npbp17pnhIqvB1Yw9UmbygFZUdnZs5jS/MRUWWXiOO6hOEWoZzh1Lvf3f/6jN3xf5
ujBUfs6GChPWMAztt6VRbIrSMbRI+2Jr3msNqfmuYZb56TD0qPPBd9RYoEz2IkVc+g7USL8yM8+9
lqmeb2K29xgpoUEqstw7lE5oHVQgNLsumaY7rxuqTYE18xX6Wb/ojbE5FqFGLN4s6h2ga1BCybR2
vNTbm+D3DvKsUKPudpb9OPtPrZ91n/1IrMX/Zar+t4dfF66lO5rpGMKdN++/bYZYmEzs2cfqS5Sm
H1l2ITzv3Q1RZJ3DGcsj8TlCT+MVikdi9Vknz+LW0U8aBlu3ASUaNQt5Gk0ziNgox428gOwsG1Cy
maMf3nEkaT3+BfXuUBgogzFAa8Xp727wb3mqDvUs1TQm654YKLgDCKM6gB64YXp9saWOyVxnh612
d+sC6utWNOYuPporC7RmR2Rg6+xa1emT7gjzIM2GcCLOrr4qmp1ARBcCFkV5kH3zNL71TcH7OwtR
Bu3OV4ZNH+k1dF+n1RbtUN6BlHe+BGqCPb0DGI8Iic0mVryZje9+sXq7WcJcQF1E651rlSDGqs8N
iA0RDs6D7AKyxr8Uk4fo5tyQjaxdGm/EDFwE+V07qHN4iIZoKl5NAJF//5jY8jn4ZQ6w2A27AFtt
2wGEaPweGUCyMtHQsv1iDSDHyzok+IW7wDpSevulNL1+Jera2gVzUenBcKtGk93JVl7duPcSFR4L
IZ4ylk6yerTATvFy+4YaqP3SauA/nNxUl7LR1bFh8XhUOMytTn4f9P0T7kTlWZTCvhN+qC9blJW/
AXOHUWWMb1NdgPrDNWWfhX7xVCnVq+zQKVm9sNqxuUfuMT4G/pSsE29QvjbhQnbI9cxdFW4wHr0i
c/GJ93j1z5fGT++J9a31xCrG2A2GghuZJF46qUXYz++5v8gcbVUtqu/H+QD956+6KjOre3lAKuXn
Otn5c6wSdfWt32edHqGUxJril2v9fv3SBhXENkkne/5o2+o5gBPynhjYC8XlkO3zWrHf+gjd+Np+
7xo4dEmnVqg1eda7XWIHDmWRhWkHrgSDEUTOqIdeCTWhzqxrlw1oXidQQ1233HcFiT+EQhIeE8PH
Lhq6fwR9rhr7IwuPPnhx8+bR0cG+6Hn94kIQuJvMxnkEzmasexdxtxA34sfRrzps7vA9ipCuWLJw
AWE+tBfZd5hw8EoqxYO1Sl9fIxlW5VOykK23Q94sTTea7hM2RCcxaMZW/yGUIvVOfpM/+RRZwUh7
2mLFfP2skgN+G/9b8bfLtTD6VqXQrYUcK2VWPq+XYjl2UAssjXK7WXd9blxFoTUkOPhYYz4b5jrZ
qhaufjv7+345muEbVyXH5s0Yd0vC3eWpn3vPRmuZtwZi09rJlQh52erMveVZMfiAU+gXkyOaDEgQ
E2sxUNRqdC8PudcgZuCF6XJG09zqGmFOezub4cJzv3Y+qE0LvyXWL59DI7tVzvrULvto1NeoGz2b
jjve2+pUL7W+q7eyKA9DprWLvnPSfdcU072s01LgwQqkJ1mS9cXo7nOnGO8+q1oRoZ/fRtfMEM1V
ZB+eRqq4TnA0ItQ6vmHr9UG+0b+6imY+DFpwbkZ7eBOlZYCmQb0Jh5Sfe/UxMw3UyvOYFuDyYQwu
o9FIy2Xinz2kzR5cVRkeaz9iF03KcOt30/Col6NxmvmHjttlJfFJPKDAuYAUpG+XKw5kFF5OWvyo
845Al3+8ZxtYPKpD2q4trdfXsji6cXifjeVSlm49xlJbmr6ubGEsEzrz2SMj7GVXG8MzjWOod6z+
+myHTaS9E6bV13vZIA9JD+xz4wpj1rLqq4XsLVsaW70LkqJ80FzEs8tG9Hex7WhnrwWQBIi0/JYg
QJYi6/iap2m2zdBT3Ak1L56x/rqXHb6Eum8fArtWQtTo4HW4jXk3OM5ATGUcLlBg0zNkgMWth8ZK
5qjE5umzh+zmFxkualYDMtlUHRbLlcPuOMCafBDD/J0l1VHzEZEPUoqJ1Xj7LOuNNWoNJcqaBCrs
wUu/GQjolLE1fMeoCGAxlpoP3eQjj5M21s6L1JG517FvXRKeOdey/7BIKkt2xTXL0nHP+zhFseK1
hemFSd+AAGCd/3Vw5+JnXZGa3MaZaLkB4eYuAnK5b1j1LaVyQFrZ6O6pADGjMrcvgcprWSoGTGPy
YKelfip6vuWp6FF8RrXxy+TMlCVNGc6pSqjKxExEN9mkgvxeFo1WfoE3BPoocHO4NG37DjXXSrLy
ywTIf+vVU7GVxUQ/FIMHPGwYy900mvVGDkYScpnDc3vtFQV5Jy8e17I+qMNdE2niuZjU7pD0pljJ
y2iVfVYTwmBe1iMd0KI7mQjLhC3oDe8mNsaL0pYGRdN4j5H7F1mv+WC3wXdLY4PhLR6OwdxdbxR1
52LYt5a9ClVczNoi5QsC+s6wCgXFzn54H0WDBEC5iPFbW/axI54ttbUXQ1NPb41fx7g9heNXEfnw
1iv9uxFlO9IkPiBM5c8cbmREoOJSsmMPFqS5N32eVh+xn94rQ2fcT36YwZgWwzUDNr+EMOFt4lif
tX2V1tuNepOz1huCeu1FyaJCP/HiCiXzFoYGQ7DiK93EmY9KfvSuB6rLDquslDuv15S7wUYHLNbL
o6z6rJdnau/1/FEsOH9rMANDWU982LYaLBy6pvjiJCGyPabiPY+ZkYBodpWrmxf+PTscZ2FA4SAT
S53l99lZ6ME9KcpTpBr90Rg086I2vrjgFxLPsmxrWSUPKUAbbFqG9kAqkshsy5LBVbXguY8B3AJ9
iUGRtOEzSh32Je5K5isaLS8eHn3jIy/D8LlQ9WrljCmeR+7Q3A3zodAj5B2yaqd6WXOnOjaH+Uw2
ym6laRRLAYlvLet+61cmA7aX1hOkHe1U6ep07N20xECnjp6mgTS4D/jiI8Q3ozG9j04E4cJDeop8
qz+tfRBjt0EQ+MpNlGgLAVT6aOsIx2ow0joEK41up5jN9VZEVd48jTXqMAt7bcK3e24yDAyqgsck
Emn1XEIUXGMMFmwd3yqfMwM5S2Z1G7cYinppYiTq5IhezsXQtu1dgJb0UhadtisPLDCjWxFFRfcI
LxH80dw5nSz1Ti/874n+5MWT+hUo+B8REM33oS69hV8J+ymp9HqVO1ZwD/sv30T9oN4NSjkQvB7V
QzJykxKrQGIFP5+lpertFYZtvFP5b29pY3OGlCdWfjVqbLK775oW9H/yaChVkvwZsbJbxFgjvJTh
GKyrAojwn06mp6vYSngC1MhyT32p77BZ5AEoTOslKzPjUHjjeJ1LZVPwTflB9gwKOFkomjEhYqqm
z7ZvAon2leogW10tQ3MRXXsg8bTq3dCjcudOG1kkaxxtewJ662nM0mf0qMxF2irxyc3r4KLr2p9M
ht1rGKT5roBns7YQpnz1c1cj7FeoqLLQ6nbBSQ+a/KHJmEGEj7DNXG2XZnWEzSwn1O61Qe92XQy1
upWt/FhQuU+qBHwWl+z7VQVM6cVERu9i9+ZPnwspMF3LMUY7bHTsGS21qx9wHMuBJpdYdsVWePaR
Wlw5VVq/Ipf+CjOJ32fUL8l4u9+cyQOoNQ8ScE+2QyCwCp8HBQ5ILQNb49cpSG6DLKdfOlXhfPP7
FIEKO6of/PmTUj34+ZMAwdWvWeW/WoqvfKRl99MnwerdTYq1YC4VoETnZLxM0ctDlTab/7LJm2Md
uUzW37LypId0U7UInAFA+vc4T5t5RaCo8CnsKDAQ/mzjo15l+kuqR++TH9UXhP/0l8CIQbDW1dNQ
svTpR28lO8HFxtYYqPVtSNCMh8gEVSSLM2ByiwqdwY3jEs6g9Cu0SYydvCISkaAsipjk09w6htEl
xoLmqrErPxD9Cc957mW7IMFngdUawh9iCk++m+SLIGJLmYcD7NJ0wBkrsZ5kD394RfOte5TtAbYj
fHZzlqVQ41WUjmpyGN3gxaldC8EUg924am29ylBmIKFzglsKPWgu1koW7eI4isAbUXSTckBe07V3
smg2FszQotGPgTM+MhG/6I6VPdhxlz3EbDlAYhKh7wqehaUf8fCGWXqUrSBG2ru/v4Oa8W/hLDJ8
rqsKYjUWLCHxWzgrsplNytrp2eEN45YA4WSQlZyYGL0UcawGM+3orhWqebSqjB8VfytEO48EqjWK
q5d901UneiiqPH4oMbHeO7FoSI9FEMtdtERVhIm3tRoq6zEvuje148XcpkZz8WsHtZVi2ieK3r1N
XT/tJgGMM0Ac7q00UN6YCIGdLROHHPDht+HQQ5q9U/Po9PPVihaGrOtY5V2PPcnLCDxbDq+LKT8U
ZIcx4KJbOcMpMjOtTino01fnr8903To+Om5mLmUvXyDopzE7HuU10EQiWTeuFCcalgORwKuOwty1
wHzBZ3o7f1a5AkyMMSDaJuvkwcOKZ2OirnsbipyzdjJL61XFRPfk46+4y40Uvbf57LPuP539fT87
cv+6nvvj7LerxKErtkCnySGq93WneNsoCMMlG7Rp3qVN91oaJBvRdvnqs87X2mnVtZqxlsNkQ2fq
5f/n7Lx24+bSrH0rg++cPUybAZieA1aOirYsnxC2LG/mnK/+f0i725/lhv1jAINgqpKsYpF7v+9a
z1qZqd3tfuyzhQMwbdTLreinL+jAwWPWmuCbJ9WDMChjTaKHVF2Hzj3893xlZUH7rHfiEf1YgAhH
2bADA5PqlFej7OqPv7++f2lkGwZzBAQZFi50yrbL8b81jDKLSU6oN8EzoJowPlr2vjayRwxezavl
tDsx1tpHVTpiFei2cVPC1D9UwWTtMPvn5xz6vZcjHPRQWHGRzwsFrP/ailGCLpt63Vx//ysbb7sm
hu0K26C4aRmO6ZjiTeHM0lQZBnSlPk7jsI7cqUb6wMJMCjKfbbvZM02OvV71v+9TB5uIb/LsPD01
u2c7q09Y+5Cba1isaCNgnkrT/lmi1/dSkaqXHmbYgzKmN1aq9s9FxQekEymzT4M1tulCZvplbCpK
m4NJvnae8JC3XEcjNpEjy9qyWE6kA9+TWxXmf5AgGM6bGxP/cce2gChbtomeBoXKz80jXPQoDLI5
fsDihimSMj/Tn5FzkDer9rxIdZmf/QLPOQXsw5v9y+Zyxo9zl32JyGG1JiZZf/ObvDnvx+aP1+Yu
xh1cTRFMWLO/N4CbnwLhPmMcoAZSmyMBDbYUW8esOTqfghN0NeCcv112odYaDtxJJ9i0HFzepFeJ
caqd0NyDoxvu1aLsgWnciijnLZWOa1NWLdSW+QXLmyh+GXjIAuRpeRMcZuM1JjpuOSjqNt74RW8u
jZJTQo2QISft+XheLGtNbeYemOV28+ZAlsJq95YTLb4qK10DJFu1hQ1OL55WgRF2j3ZijVf+IPdt
2kH3mhfl8IxjKn74dtyiNMoguT4vxxBn6FnWnPOEzBurbGC5ykAjs8FQz4lWfl9b9i2LeD765uRl
33K0bkz7ICR0mn6SxUl1W4oPY3IntKKgLv6vxXJwcgDeb3NzLE7L9o/DagTSmKbBQJPWJW9XmZSt
MT95tXmhosuItDa9OvNzGHlIfJma7Kb/9hhGJL8lrLWl/z4fndN8QHBmdBJRCyxv0pWpeifa7XJs
OStMp+oAdXVkoDI/y//TT9W68RD65vefGqWDunIGgRQhnSYIugQ0JiD3nmuULLjSCvcG46Zzs2z2
+qg86z1VfAMAw7kb9OwmzZpP5AsbV6jy5nVZs3yTGSApGVZZmEwTJ8Qly4GIeT4xEnW5WTZ/LJZX
VHBdf+xSaT54rRaDSWl65YLABRibnjnbQLWUy7LvxyKwZLCSRZgcqR7HJxheJADOa8uiVvwx95ZV
ulbJFjbqTdQGyTmSGQQsp8g2Dh/DuoqKapOC2YAqAQ+aIteA8a39KsscfkbfZQ91Q926H3V1822z
bts7l9gg3TD9fCWyitJLWXTk0XFy4PbtNYumM8Wf5CLp4YE9FY7nN6bxNAy6tWlFPe2WzZxwQM+c
xvimDGr5vmLEormJ+ZRMY4dh+adXWd1tikmG4WYTURfQ6898m48jorUn38qrXd4z/cnzoIBoGd4v
J0B6Gz078K3bIXS7kyhyEMKDW3xGDTq/gVMozjpDEHQCLKTftqM5ecsBJFB3VEqad50vC+gyAGXj
DPV66OjH5QRRwqRWKLp0DnmqxSpOfbN77F0mrT6MNmbO1XY24Xwa1oATEQ/FGNgYMht7P9TN92aN
5Gg+HDkxam6L+UraV9bGCcRwnMXF+L5AzymBcioX4tygrjMbeNZizJBFfAjqIsWX6zanIZffDRv6
0H2hn1DckYE2XquypD2FBPO5NqeNFjbKDbyF8X50qSsVaEj3caYP9zqUxbvWPC/Hlj2VZheobgJr
tWxSu7gzTdM6kqkYHOrQMLaxquUfxqzeLn8La2i7VdBM9TVNSlp4oxDf/ryAmNdZlmfPmsGXmlQe
9TAEQ/kgCHxaXplpMQi0QuBJqBHgKKZ0N+4wBh/xanz7IHQfyF7vwOg0yOq4UZMyW1kVYASlA3mZ
mbBN6xKfHObW0v22Mi4rJAl9W/n3oVH9v5zz64/gfbK6reZhwY8foUhd/OGxrP/6VCaZylARb5q2
Yblvn8pCyMZNrXZ4Z5qTcxMn7Q3xHeWz1pKP2cFo2S2bGdgOq9IpmFV0Bld9Swly7Nd+LpUu5s9j
F6sMIB4mQSVCEv+vNcW0XUYZY7Rb1r4dLa0/tCbBlPw8bZ1HVrQlLZuAXCRExts5D3OHuizQUD+a
VQ94E+quWhna3jaBcS5rP/a5/2Hfcp6b35Aa6o1KSlcKZkxyCClOH7uppPKYuP6x04vDmE2RsdMG
396OLU+eb9uk02zhGcNEGZLnrm2StVFX9rF0AYqK+iGylYRRmZUdwiBMuT2zGY3dF9IXtVusTAam
v/DLchYVgHRjOCSZLZuV/2gjaXkqkAtuu9qprGsyZCWsubB40lvGH3XQkP84b4ZFvpaGXz3KdDLv
+P4x5psFOqNN8lLukrgZMNNzYj/ZBZCcbnq6vGfbH7bL1hi37s2yVrWOCmWMPL3YBj/tLTsVK32G
oOUffpy8vJ4q1VadX/rt3OW1ScvTeNnZDaSOh9LAJWto/k6GaslYpS+eKAHbKAGK5Lj8TyLXvadz
aVK8Dbt3XZNR4eV/ZJFXsMJTPkDcymzxXKThpyCa0pdwip7NKjcZ9g8+F6iDspFwyMf5hJDnxLtQ
lNzqehex9Txc+ra6jKH0MeaT1ca2XpkGv8SPgVWltYW/+jGUglBK5gLuuN3UmunWCafywHjceaRN
fGcYofGpEH4MMVEaV8MIiqssax5C84E2mK4FX6x3rprJgx1W3bbsueHU0ctynNZzsJkSIunNRp2z
Gfx+YzD8vyYJ44pec4tPuhs94fLqwPrp4kgjV1kv+/mrryLigT/MLNVd39r1zi5c5UMAvGY5ISE/
aqP3RnWErx49ZiEFmvkNVWlWK2ecnAvuYeOmLjpaMvOB1qfhC8lKudP92j9NaVqurVS4t1GPwwUu
6fu6ymvwZYV8J5gbFFIbnzrbLs5jZcJPGrPxCZtHuG1CI0ORz9GwAKyqEP10XY5WeJ5sM3uCsjRc
K2ITmJJwVhxO026UCjCkNpyemqiNVyrxN6flRbYrNy3otkel7pVbOyNJdvnB+F4Otht06+VFhC4m
68Z3rANIs/pSRbBZpnFC2FHPs6YwMt792CQn6vtmWfjVidLS3zeXo2FFyWF5bTOnK4WlpKSb0nt0
TRr/IvCPoezE91Uefd2cT136Rw0bt7L55djyCsUXGyO2VDQhhzjzffGhHOoKZAfAOQSYlOxjGjSd
bh2SfEbT+YVKrpQdnYrRFw/x5Nx/25+4FlU3FLJOM/h3jKZfl/01Q5JVWgMEwLSU3KZN0XjBLDVR
RuJa0sAxb6yp7K/oP8mDiMDqdi3CGuC8Gztr7OO3VfJq7OOy7dOM2RG7CSOHhywwHPOSjWAs65Ko
nm/7ytK6hOqkHP8mrpn3Se1uRKrtc7Ng+IrKrYvCz1Uv7+3ID1+7vtyRVJwHXpF+TgkIj7yivWFm
LAIvjyOIFnJ6rUf/xqqc/jPpO1+mKtee9ckcoIIBuBsoe3tQ4sHs+rYNUjBhBoGBzeU5pPrwNDuH
Ite8upy0rNVGQ1aU46SrZZ9SYZnxlID3SJf3oIMQ7uB3fl0O/3id0xM9FgRTvun8dPBcMOd4TWO5
UazSvDLHVXGzatohc6P2gm4LTJwI6gclYKzsTFX3EVLcjS9RK3rKWmZd983dFM6mpsXZtLiYpEy1
UzCh/Jn9T81INIVlpLnXVYONAI0FxT7sDwWZda6MGIhgZtV5+1sIat1RBvUHbc5nWxbu7CRuZXoh
IF45LbuWU60AKKQP53T941w7IHlQE8E+iSqx1vVR3uhpM5FeZY0k0yXmpYnUbqO7efZILpaO99aQ
n40BCUzNGNrr4mIdg/V5yYd4JvBp5js3BH64vFMlte/vlM8BrYal6DtLqcSF0lYuwuDizBsJw9BL
2k8JYLe+DLe1rcy5CByxEzPCh0g+5wolJFWTqNmzkp6HeS3SyvQsi6rZ5yQQflsL/r3vzdFc1v1G
xcqPOkA9utRGcZXMq4GlqkdFsFg2l4UwnMzafDsJsqHQCdrgVCe2tFWuFeFtB3ozcYzkCcmPfnTM
tl7rFlZneBmQwQKqA9jV0lsnMchhnQ/AQyvWvds6x1IG7vsqaVeJZQ5kpCD9z/pu3C6b6L4OJMmJ
R7J9ItrFGMAS6Nstea78qRl952HtfyS0PVyl+QwoU4xqmyVhdgbLi5YZ7O6unGR3p7nTuAoC3Otq
QvPBmCtMcq41NX1oHpysevqxa1lzyt5ch3OaoUrgjxanzplEcodJP745SHNipc+by75lMRWMXDw8
h0REOsD5IAbdVRTAVhr9MEC6BSiFZXuat4daomJatnmK/2tbptWTqWYwvzL1g4p+OK3U7CsTRKCd
mWC+hNAgiE3rHq2wtQ2cIjxZdiovrTM3nJSmetfmGfQLyL6v7eckifOvmY6GtKp0553CbQ/hQNJc
ZF/px9xO411StuU9s04QH2mZfO4I3FxepXXFjRy5WyHc81fcWne/r/zp4mfbDV1C07V1lbKwK4Sh
cjn9XPOiRhl0jlr4LyKf8QeTIU8ptT68HV/1Wtaf03jafBAtmOuIgPVVHF5GnWg8rcZWrAgtvGn1
4UASEpF/pW8wIsuvYVTVh9ZdG3YR7tIiD+6D7D6Jm5vckOZRVYRxpFpAoEteJKuwa1HAmJgNmDWZ
61wdoX4Nicqtg7fDQQvjc9s+aaZirpsRfht1u2aHrYJyslFhFWkCYi20ozWLb2wVVxBA6Q+6Blwr
Mz5Eryhnjdspf0cYnYvSB4KxTn+T5CgnO6uar+3Sqn2nuBNBRZIGJl57saebmq4wVionO3qg6AHV
W+/rGzGSxOV32GxCKNInRbVpuUNI9TJyWrcpytR175NP5QTJyhdavsXCpW57PzG2k3hpTT07dJRa
Njb18ZUAZLqlAj6s7Kpg7C3agz+FyR4vLlqZCd1QLHIPRC+GTjLUlJBfuc7p8cQChnNaeoMaTg89
0OhIIb1xDHjmY++FKaLH9gYdk7JBeFdsR8PRvTjoad3HTblWAbKR/ABLRun1T3EOsq+zsnKTST/z
FKVM16nUi/sINSCSAv0CxFq/NHicYi1sSWQIVhBuhiOCY/dEgiHg8xqDFD3D4CHGNLlKBp2SI7lu
iBDL6gCHbw0Pk2Z+1BwmOPbAGgrPGqgYRFP7kqqlcUY+81kGxs4OGDNZZR5lnt+N5ZFquGxkek4N
8/0QWcZRNqq9jgX4XkYtchVpbkN2pFXTY3lkVpeeMfOn55Kb9BgAfW1xZFSRXzwEZvEoRJMeRUir
2jdPlK9vwGJZH7j3HgKHcHdyx50gu+SGFT1VSrLT7L4n1CqsVzntyDsTMV1XmV4S2KgfioAAOBL0
cMpGXtd1zaW1jhMyiM1M89wS6ntpE2e6BDkCFcWmK44161z4pMyqOLK29mCKY1FG7/PU7y/+SFE2
hpnhaJW/b0f9zmE+6nFLdg5gS4FC68ODFlXtdVnoNuTEocyI4AsqRFelapyMsUYqZ9jngm7sTY8S
ZT1aAfh+mxhaxLar3p+8Rr3I0hHvsR96ThCcSqrYRyVVhsPods8p/vGLqQ9oow0+RgOB60o3CBZm
Ro+4Ef3kuqsAJPiTo+8GRrLrVLdXoWK8qH250UOdx8s4DBc1S28bPHmk06OvxSQPHmM0mnWctQSh
p8GGgoW7S6Sdr4Eor61BfrJ0o/vDbU37ebrNXU1owhbYPakaEAHzVgkMiSyz3crNviA70p/yET0V
2TF2p2DIaWyFSRemZRhSm8KPsNZ3ovhKboa9C3iikZMSE58ex8eYLnsbdiOuYb7bf7jz/tzI5le0
TaoByJU1nU6Ebb5xqmiqnlRpWUSvA8lQIL3JHOzV/K5MtJzM2rHf6zYpKgV1oFXB3HGbaLVn9Cit
FoxwMUHliEag4kayNTSr3tJwYdoSNuldrmbuRp0CfTvN99os7sOVayXGxkwFGUB58NSM6p/+4j9X
aZa/OMJrTSC/xxTyi32TWqabxzjbvqQAzY4wF60Tip01OfIRoUwJPCzCWnwvw+/qUa71ST5PiDTX
HZyHwln9/o/raj+VW5bfhlx2ELmuq9FsfuvdHxD56x03lC8usxC4J21FgHf+2jnBbFoam/VkurFn
RZBanMH5aijxS9s0w7nt3emQm86uVG3mLJQN94wNh6OvBAjOmtDeakEJV36CJtl2wQc0YOq1noJr
XNsa4o4uvKStnuxakjjEZil/EFX5pOSh7+lF9Bi25QNPMXcjiz4l0SwRu0o1nsKEoMfIhNpmWjHU
uLnBELVuy58LCFFbWupGk90hTWt9FQi1W41Sq8jqsrERzZuVZSWburdPEusXuQ+plw6kQQLq/Oo2
YbATYfOsZxNoxSK/zx3TPepSO/ah8gAbLHof8631NMf9nObAAo2xVU/ocsx9JnmA5EoS7YSvVye+
KdWsa27br2I0b7gf4IKrks3Yw4+t/Lg962rToKl1CW1Qi1NTts0lSYljtmTeruAVx16sOiF1Iu2W
8ASF/k1IUmk9Tl9///lrv4xquBJp4Qm++aZu286bUU0OKdUuhcy+ZLY63HaVWxCv5Zv9ir7OQx3o
TIsKqur6fHUWZR7cCe4Fv/8d9F+uwbn3i0aFC9Ggpfq2D6wpdj1gZ52+aHnyQqpbc0a9kUCXSyUq
VUgxS3Naj6sLQo8dMzB5CEZt2FDSRv7c5842FPpnggnay0BYLmiYUTklMAWiMVPXfd/p56knFvT3
v7b2plS53JiIGTBdR9fcuRf6Rp6hxUwn0TXZX8KKi0+NxSe37fU1wYNAQnxZHjLbQiIzNe9FsKF4
fwCebnzMneHAoxuzKjmEDEKK/qp0hUf11T3W9ph4kUM2AWEGK43PjKGwoz2GpaZuxiDfw4dS100t
T5oDe8InwtCq0zX5KdZhkFO9pnLq7HqHWl/fJHBWUvJCCWeaMd/Jk68M2dbuoTEH9KpPJfLRTen7
kFhk2J1ta6SfQxsZKy6RpG0e1V4ZjZ8zk95mgCNyFStjuxnlYG9z4QTMQ/NuXUddiRtydLeyNbZB
Lqo7o29SvPOJvRnI7dr6phkxInEZrQrZU92bGvxuRrmuTNms/IKBqxt9whgY1OVnxTTFhTu7WCsK
8b2aQ3BoiU3ds6NwpBbmP2KVcw+9GX5tGffhWlrGzsN4AMFb7Iu6QU1M1WXHiEE7wtANgQa/qAax
vgBCjKojVytvgoM199pMptukX4YkTAbmoe7lsOlBmPEIENmDC5V973btqwClmDKo0bW9hiHutqgZ
qd4gQGJ+p6KbPfrj2dWLeB+UveaNnRlOVEuylSiT1Uj0+a1hK8TKlrAse9UNMo/OhXIXZh8yEwED
SRRaeiJvk7Fhpq1l/xXYePpQ56a1N7t6WjWUoFWh3QK4n2OOcBPmU1P/4THwxhD07VI2wT7YlN9d
sHtvDGGt6rt8L23/i1WFAaOpLvNiW3G3MQqkraaGLU3nrrtaluiuptTI94zkKU+wtjN42A5m99DN
gYM4Fx9TPpTff9N+vUEwAnCFi+BAs3T7F8CMoffTFA99/NqH7Q2yYe1Bc5G7VyiMVz737fXYVslt
Aw0NnUS30vQRR5rmaKtGMIRRDFK961rLPw5Oi4I2tg1EkFH3YPePbu58HuVYPEp6/n8Si7hvn62M
VQydToxhOK7JN+/nGaOlhXVaE1nwqkjANxNIxT633zVJxIMLfOnWGvTBCxQ/P+DZoT2ELPYB2vCt
nbjHTLPEYZlMdapxUeoBvV520HvSsvKW+Y5GPoUnUVfaTV9fDK04RBQOd5ojZxAHxhqIae6x6ifV
M/x6RzTQy4hS7NmIHYQrTXWJUr/aURuOH9OuomzG3adph6fff3JvFGzLdeWYTN4cVehoXd03epkp
bSECDHH06qR6vXFjS/I88bF9186dERbxyRo0a4NX6nVUCIpqh6My1uKUDtUG9xIA4j64GINanUUa
FPCttQ82wfW3hqMcSCzslMZ8j9mXNEjMGmvUi6FX1km3oqgC0yOS5XXK/I+t2nJT85lU4XN95+Pr
OVUtLPLf/1+5fn75vNH/8AjVHS5SS7PefImqPhW1I7PsNRFCXaOk7a+4gV2CtjtpH0IGPTdpGK/R
yWQXd5IPZhN89ctJX8WqLraJ6crLsshdSruQe4AYCJSV2K2ito3vuFX5h8Kpn4lgHs4K5V6nSTeh
Ul0JVB4AMFAexd14Nfndbk2AQyHX1t41JZn2iWLeDrT7rnH2HNoHIjUS0izJcYCHk7mGJwoHu6tq
vCutduPTozdiUzsRSo6Wv+lUSLukhLXoZjLs8YXNs4S6196XUbBqCQ3xapnNzQ+mWNO9SDNvNC2F
UJMUBAgGnRtwBtm5malHMnVLIuwBgqOl4RcTrfJeGZNyTYviBv1iftWHx6aZwj1TTkmd3sLUnWYF
KcNdskIIrq8m4x0DFCSedf/aWu3JLSuyfLhbAwP3aCrGNwmDOm9C0LqJSDzx0pnDb4mKqOIyuzKC
dE+OlYcnmli518Sm2GuBPxxHZ/w6hK1O1yHTjv6c6Orr2WvQliAcqGN6hAYM54KUDr8kl7KB7Tdw
K9wKhilY5Ch4qEBr5lKoKeYKXNfZHtEzp6GrgIpFyXvLrMi0nBN4dYeaG5ohvDHaqQ7G+mJ2X2nQ
NzcJowcPPMYB1lu/M/0qfo/Q/+hX1Ijz8bOTKPLMpKfcDhKqd4W0zotGqEPUxtWTmBc4pD0SWouz
9IvPsHdeK3zgey0XV8DO5r3ZtsPehqbaw6W90UMklYNIX7K2upgWVPrGkbc9OVu3wFJXtZbekxyR
f7Ulz0LrSm3ffsq0yfJGWg+nTNWvg9D0h1ELdqNTxLc9Mx6YZ2Oz57ZEfbsPeiKEApy06PX2Vkjp
HzwpD+MidTcRj/ITivfxIltKVZPj1reS/LM/jC/tX8a4tqUJQzB/tF0NveGb+3BHMiVXndm+WsTH
rOJgZNiT4sty3JZ7KEOGG8cpuSDrrU6We+FFEpCHpcl1QDDjzgqnl3QIxS6JAc5HAvD4R6oetgcm
yz3E0VyhYhzP8+9MQiRmEFB43OLkBW+GF1tZT/qLb3m6gU1a9qOz1uQIvj/tx7Naf4yTbG8g+rwH
EZATIJi1F+hVYhvl2teFBoNrZEd2iXEQAz0g8GXxc1p3yRrrGE+RNmBizs/q01Bs8cToO8wDeENl
mJ96oFrxnPeZ1VX70Ea6tpq6x5TOF9y1IdqoGWigYMpeBwelkTV0zU76NJTi+RL2q/DaRd14CS1x
20xF9W1W/98/UePqhSL3koMVQwzWvNn838c85d//zK/59zk/v+J/L+ELHcn8a/Pbs3av+fVT+lq/
Pemnd+anf//t1p+aTz9tbLImbMa79rUa71/rNmn+Rb+bz/z/Pfhfr8u7PI7F6z//+vQlDbN1WDdV
+NL89f3QrMvXDGuWNPybrzf/hO+H5//CP//af+o/heF/eMnrp7r551+KJsx/MNkAcWfwYBV//ReU
wGW/pf5DNy2GGahTha0aPJ2yvGqCf/6l6/9gdkUNRajc2BGTM1CpySzlkOb8w6WgzTMLZgKQOOoD
//q/fyf/ffvQ/jMJUDPmR9zfTAeug6DBBInMwx7qnOnw+/2dHobUN5kiIfUHtYiUfTIm7V5BZ+hF
mQbmPVaeEnKmvaLPTlrTmu8cZAGe7lbjMU4Ld0d073toKBqY74z2QKhqa5WW4RGOy7qJS0jQaptT
FNGqXefW/mpoMAIVTXPoWyOluCwYYTlKdjbi+jHEuas2IcKRRjmOVLGOqp/0a4UGUOMqBRZIsn9a
jboF9+16I/t6z5zS+ui42J4RS6AncHmeOCTv7cO5tY/zDdVl5mcbl3H57TRUmadaebPOAxK/Yqe9
K2UXrSae29sWPpfX1JFzaVq5mWrrXZkFa92tH8p82JuWX2wmpRFUIcRmaOUeJcoEM9Cuvcz2YLsS
TMsDY8u1VK1U4hcwK+BR9O1OpaXUmwTo9S91VaDuLkwqu0VL94CQzV6xPjdifHJwq1+JKbzTzaq4
6RrsigmtlL6M0zu8ewkyfZvY5Mg1PShX4r4vorVZ2s1T7fhfywKhnhW76Xag3eepaJs3IT2MMtXW
8SyZ09123AAhI8Mmoojbod4TJjkBg98hdSnX2DZMatLD15x29k3fKh+UUL2tide5TwVFujau5UMW
VtvGtoZVUJrFpaPPSNmHBjploq+wo/tTGKgvUeNa18pOgrWPwmQtKZrsy2lC3mozCmkCNAq5Xd5S
hgz/MCGy5oHpmwvZshybL4eqop9exnp/06ajuzEjYITWQ1YS8aX67V4YrdjMyt4NAUb+QWhFs+Hn
BmkSfVTFHKhAt9dhnPCtld65ebFWUAGsrT7f9XGn3dnMxNf11CESwqHhykctLwBmjI482kV3F8Zq
t4OmR0drgC2qQYDvW+2aaHFxoLAJhY3K/DASLtaXNiDciVlAaYdrg5DKc+cy+QQBrSp1fSUZZReM
DH/o9YQrq0le7CL+ZHeYk2p65DRN3ndJK+6DQtt0U/9RTzO5Jv1WEpBmAREz8ptIG+9r06GC1yIT
tmWvP1ZJXqIjViEFQIh5+NtN7vut5O8QUV39ucxLFcWE2cJNyHFIaDPF29lSgRpM+mqRPdjgwNfB
iJ6BocGm7wLjYkhm5b54ymQgb5IzjeruFI3K7VB0HxsVQU0cFsMaU7dEh1C9iBZzFXgdHq0azpJx
HtTF+iXUQnJQHZ3wiXkhZ0kmD+NpUxe9doyGHhmi366UFhkXgYUHcmucYzh8lpkZH5Oie6pjxdlH
SYjIC0aXGtoB/I/0PZADj+JB+E4vcu3EXyk7K7oBHgm/dUK+rSHL4VY4/ntpDvqO9IPwaIEGQS3Z
dys7nDRvsguIV/U5SYpsl7aTsjNBiRUTtF9u8ZvSHYiGdIrnUK2dW6s3j4jn0r06GV8yqz3THEUg
x81tJM9hl3ZaSXpmhOdG9me40Wt8Bfamodu6NvAP0XottqDECCWKEGVhpnBPI1WPtid3KgxyNMjk
0YBp0kglRqSmTqGnjZSQjEbsAr0/pKG90gi8Q8zZ0ZGJ3A+2aF9yTFxxYPjnwnyX1nmIaLM7xE2t
rpKaabo04l1Ag7NxiIQmcYOk+j6i+N5KdZ+67S4ys3XdZGS8qnW1jhLl2mF4hok8iVNhae8IQb1p
TbK4VZRHa4hfOn31sN+6dKX2YVij7wrslKt5PKlTpa90iNTroij3ZRKb1xZK+Ey3UAKHJ0nHV3qi
uH0qQ2bHhZ4fbatYO71sDyZZDb5Lv53MnGFb2opzzBCXe1IrWiYjpnhw4PsVXTsex1Feuk6kO77o
Xxor1r1K7xSv1d0QHkD8kgU1OQy4RY+U7JKGrhLXFYQR8Ef6FJ9LOgwBpP5Ty81EL6bsAl0j246a
tvVJX9iWNT7jYbwzgtS89dsQArkvdoxDp007CizkAEExfLAA7EBpti2PTEnKGepd7AmSyDxXNBcz
wSY19c5HQw/lFkomKLzC2vMliPdUv8lzEPWO8CbTy3odC6tquPSFZXw0amIldEkIyzTnUU7UwmQs
z0E/Q0Gc4rax6pe2Cvo/6D8pYf5046Wt7qD8pCJtaFBYaEoZP48gCN3y6f/Zyn2UVODAwKB4esbo
3KUtvcYqeJhcUCxx6RzHoadtYrfuCmRFoNjhgS8L1rbYHU9DOAnma3y90qx7L6u6WGk83g+dHL4Q
cyoewvQI6wB3PqElWOESvJ8O8LqdUhVikxZFc1SwO6YBPsPSKT4Mrhmvy2loD73gSsb0Fq76ZtTP
qArDjUU/DFO3bW9AatGK1zFMhG3EjKJuNqmuwc03slfLN1p4Na3jUVZvvLzwu9OkYxJGjDuuZHYu
0TpvIfwPnhn4vP8QRhuh6tSSV+QWfR5SQ+6R3aenqqbdlg/JnlreUU1sQi1IBN70SheumAiNZyDZ
sMYbRd+MfLHO0ErcVaNSHYlQtPLsScxdA+N+3Q6AHOBzRgQGK+JUjur7Lg0+dkX4GQeru9M7iQHd
QumggTyn748Un1io2gZN31jTlhRTZ2NT01+5YdYfK+qVUcEMauILfLIoKXqyM7pt6Dc9usTGvPSZ
UXjOCC8SMizjMhHLUyj5eJshotQxJBE3gHjHhAXTV0gEjVvElwa5zLrKk2yVyz4+OzL+klOA2ZXj
fai4wZb5LbGFhlLf65HanpPSejSyFeXp9KyBEZ0hhOd2suXtstgPXfuHLoo1X5Q/RgvzRWvMhGXV
sSzgaqCWf75o+1KrFTlV/n3tD+7a7eT/Y++8diNJsi37RdZwLV5dhWBQBJMiky8OMsl0rcy1f/0s
Z1/MVFdf9MVgXqeBAroKVRkRLszsnLP32u5NbLUuaWUAsRVDe2lldaStvjxO5u98cwGimAQRIxNh
zN+9K7F+EHVZhEIpOQXD+AkyrdEi4j2WC9PKAXn/I42x/LwMljgQAXMVJhFoTk2Qm+NCnWsru/Yz
V8kOBlitrOur0HS0ycem6fquIycAZ0QndyTeekBDt2jLFrCWCfKkyprjA1/jw8pmldADZCxLv4UD
CRrTcq1j27mAyexxB4J4oOFGCFxcSg7R3DSLKDyXEeVmb+oRMM7gcxK0LuYckpQ0PGCaqYImLu2D
TbBhl40i+s+nBmOvJ/524Y29tqEvrOg2+Ld/vfA1MGSppon9WFobQJ5cXe66ltXzpzGCkq0Xdzso
BpoxUrqjeRjIOkpvmj4bL62p4i01RP5YNXeIo0TYDeUa4UO0grFoX5RYMW+mjjxMIv/cux2Vz76i
e42jmne1VJiMpyUIaaM4oZwv6Xm0uLOa3j42GhTxxoT4SDJR8aTC0CgL5xf07+a8TWnq11pckyLp
eIBA+x9DEvekjJAKxin5JIw+Pv/na0Tr+7+5SHTQ6RvQANGMv1+kuZKZxKpmPnJGZMfMgf5k6pWk
qvEs00k58Jk/LS0vfGsCPaGM20K5kk8+nAXjVBHVQGohuOmiHwfOvsvskxXFsdbokqC12y4kRkIl
QkS9ARS53SpuPdJzriTrdm2dkHxNZ4I7b+0uf21GxTg2/SWtpotit03Ut6l6msnYgr8wRoNVuQe3
tz/WFHERq+L2ZJPjIRfdPbU64X/Yi8ksrAK1dVZPKvkWQdUipMchwUV18vWuNFjkimwPXslgyhJL
7jVuY5y7oXYu4EQyCEjziPZ/nT2nuMtxc/6k5AYznL1+hzlko4EdoAC0SzxjMK6p8aSoyAv0YkPN
3NPD4SDBQnJOmJn5OeOle3REE0gZdDDaEhlCIVuxV4XvtjkZTZ3505p5LWdqnXCZa5N5HoITo+mT
41wRGpzXlnrTnNCdEcHgWuIoODQ9qMZMQpMrZSCGsrqd5eqD48qCvrEuzViOj9mmRGKIQeQMnXW3
ETUR5JmSXlwz+znqPctGvxDMV3xoyzK8O4XmZ8OeBWzGzrHiTIhk2X5ANf1JoOxKHpw3MCEM6sow
PXWUxuF7BzJg4+1i+Qsx7ncZaePlrDr3shMyQrrVhIYWbHXZk1Y8nzpFWOedANFABD6Xid9gwCT7
2xZnsstPClSEF72A8Gmt2XoFPXyWFrP8bFVeyadWn+eFZlop+6BexErVKciM1VC7ThO2oUE49U3u
2A9D+1xp2NK6jioH63AE6ZA0656VJ6kO37yknt4v5IXxhiEhxody/rLV0Q6Uhu5mm0k8OGgenvTs
nGYivXRO0kRtX2aokflbB8G0XaHtbypCxRZOcbxSlL0aWXGO2/HMcNkNiCaclkp620CJ9ZXwakI5
PBtiH6GpCSZesOr/w3SBxezvb7GrG5SjKrG43w2bffrwl4rUqdVq7OkFP5oWh4OlcvOgNUf73NNR
uWNTetwsln64Esa9XYgfWrrTBTswAeW8dIeVbrOvwgsITaq7RTfljZ4b+E3jB1HV6Lby+snEI6AN
25XIqvSY6SugJNLpn12nN/zMsZD0ku96aLT2CYCkeVB69u3vdVaXTHyzcteIxQR7EMs8k+EefyLi
flRK3X1KkjpquM13UxGjK0SfRQYirF72TCfEZdf62uQsB064TLddMWJDUssIGiuhxcKKjzHBHP6S
WhsLeDzALbcjKVbnRmyOQ1u7SY5jBWS+xVH+z/B4c9RviGneQ5Z2AlCdjL9seAZ5Xmx4r3dSeaKk
IQnCpl+316keoNGKJn3Wt647FhmfW4olf6riHxb+4pAiCHoQgK+Ta/TlacxIFe5iVjfFTq7QaJTb
GKobECkYUrGFPsmRdD5M/bW3wBukq1ZcLBKDT1NqVEEC0Tp0R/t3xbT9kda3BTovAzqvi9JrmyPz
mPkGBxyIkRyjd7mCyG6npdu1EOJxUJkJ00M49KB9vAx0a5jVI8YDCrpF3TjNZ6KLynI61Bz2vMqu
4juta1xPwArxU5JEDk4qK28YRH3XLwV9jVm8ZFNDiPs+OIdLwxpnjZQZHDqaRjNvau1JUVIknM1E
0E48bn5MkHg4WmmQ6dhDtmpG9Te6BFsiU6nAg0kena4bQqcdaUa7Se2lSf6a5gnB7BAng3JkAFTT
Zvea0qWG7ZH859Z65TpAnix+z3gMfzTWHgGLFPactXV/b5WlB2Ii94e5q35DUWLHjd+x861BPPBG
Jupcnoom02koxjcYd4u7zMnOOEbLZwQFHzRsVKQF/N3QuTdusj12XamfYWVpT2U9FGGikmluZS9V
L6DiIV14iFPCZltZEELVK4gtlcrhFrrFIwPAhXwfym+j+BPL+eMbi5u/aLpI0DHMW7TA6tKbayY+
syEl5lYSZp6WRJskdq0f1slkDqA0zrOxldWBLmIXirxsDgVAFGbq1gvuACuAntNfikS3ghghi56y
/y59taLGqbKnctVaf1jq/JSY9TMIu/EwktZ0bpWnSZcceRDK/XKm6tjJ22HDjL9B0YiGZvhU9dy5
WSttd5yusDyKLErUNLtTaHBf52Q4mWKyosQQNctru74UMY8dh6MUz+ZPSCQ8PFitg8pUa39lFSfi
sMa2Vf9qlwrOvQVwScvNy2S0zLKXZvMEtOiH1pA/RqZLUel2AgWJSwrriHffjWlPTtnCmUz06zkh
xbLGKBUCVp380XGrQ1XjnKyTKfVMTU1/Vqrd+ah67IfcbOk5yE/6FNodwRUgzbIMc2eRbhHaf0gR
k9H7A4FDWTI4T8eas9HjHnol6k29OEb6nMeDCNsE78Qgj90KORMEfHVjtSvHQOonbxRGfKyE00eq
BJes5+r0qLYR4LcmVIaeMDgyHjevkvHDYtI4Naa6PFXJRJCMocdno6gkF4pIMVsl5LnuM41Vh5ig
oZt/JE1Z3mrOuhx0pJMVsm7v+9i8mu9D2coTxfsPwGuFv64uVkwBkifLgtJdD+2Y/y5JC47wBigX
rVO8DSxBMNtx6jcNuS3WGl/E3G1381Qkntvuzl7D4DCrqM5xU3VIFDbS9P6XrW7aUanW5eSqHBKK
IcfFm9kzGlqAdTSLiSSrFG9y4CZoustFcx94WeQ5V8b5roTcRK9J/1N2oL6KBSuYsdb3iUw1zyAs
4cZG//1YSCty3ReV6O+fDr1zUuNNxVvSsT9anN3/uVP+/8nS/zRZ2juofykN/m2ydIth8utfBkv/
/C/+a7BkWf9wGSggANLM3XjrMtv5r9mSrf4DBcfeBbeZ7MCf/D+zJcP+xw4Dofh10T3oVGH/e7Zk
6P8A2w703FaoSQz0xf9Xs6V/7Q/TD7bRJ9OOp1Os0yH6u7piwA0uBtKQUX57hI0ypmVkMATK6Gm/
1bN8G5/EKQk2ghZPCAf+cqH+m+60+q/Sjv3DHQQ3aHZdl19Dbfivh6+mNhu0pe521PHaK5m/DTfl
fFcRdjEclMxbGCZbX2QM/D9+7N/GaaPBqEFmfKz8OXaMGu5HcQiRYayaF/fgCSLoK//5I/dZ+F8K
6n/7oftd+Msps7BcGTsTnziQJrJdERJyBk9iD1f9kL/858/Clf5vH+eojCuRzSEu22OZ/nZd+1K0
eTJ18pgMc4yTi06Bod8vg4u6tna6W05iaag3Dshn4qJocBekqe767dQ2K6/R4GdU9Qa3OnYinlzX
r1fG7zMpcUTiVCZFoU4x2itjtNnKKwM0lbGXqhBcg+Y+Nz4njrALNx7BuF0j4wWjIfVqhzdwhYsu
DtN8vo9FRwR1PiOQUKlYtj7HeNPXWDCcaOJ/Qa+c2KqVk9Foj5CtDIaABK9AyQ+J1sWIY1V3Meri
M0mM0CPkawHdisDv5RlyIWKl1f6x2Kz1t0TUMOJvs+OMbiuMMekEBAR6atqrR0u+9+vCk6e/pysY
5aZen02OjnM9QlEuzXNvTfTl9R6iCIQX0zwDb6K0Hqhl3Dst3grPrfUvsxpvs7ajHzw9z2uLjacn
mW1+XbXZ9u2BK7vlqu33VoyRRTIUEAYJBwsJQybHYOtjzGilWqu+eNtkUA+N8/OCZsJvWwmrCaBC
SlOrzkREZkWKxc1mWrQgOdObY1f8VmvtC7BeBzefO6EVGTYx/ijo7jC1MXaq9XZt1AYuCGM2Oc5x
yGU7im79icHaaooqRBrEzkw3twIkWWfqwok5Cw2jebOThnq8CO1x/SpoYaQWk49k8TMJiXLOUr+M
28NUWxzc7O1L1+Eatp911b+PfVcGKxIQMl16AXzGX4u8Cu25fYupJYVtkc7nGExjp2eGfF/K3ITZ
Lsvc/5xKX54VQirW5sHqyKYuelJmaYNmqKYDhLweoMjHhHw1r5UL1bLgX2n2yrm/bFlMTErF3GYU
bUcfboEcqetTgASaK9tqwWwpf3qN33hanKbwqsb4Eja2EnUA7FEpiMTFQ6wx+EMd+6cv+AVVH8NZ
E8Ol0OGbQeKDKF7Knznh3MT79p/oHaFCpvYSjtg2CN/Eh7rpX0qZtR4lURhrezAb3i+V2aTfOXyR
jnG1v9Vb5StTEubYjm9LeHmd1RUMb/nOeKyvriofjY3HpFTpfeckUk3CLUNdaUqvhAIyIFaqgfZH
MxWp3xX0g9Oy9ppVCbIYwVJadJJHhv9g6jgOc6Ndh0Wni98d13ngz6KfMLDGx1yMWZOHVsCWx2AQ
QM+8TVrtutrZPx/fWnMHj5LwN8XuFCxOeYVZgfso6XH2GA6HkRgZW8mvi4XaIqYtcIuYZDnbVnHa
nxs8O09FNd/h3kuwXQ5vamclfi+IuGjI2kapiqQUyQKZPQofsOMyzPGrFHS9cFMdJ6jPvL43IJbz
06iQEdHqKBwL+ZDVi3og6ujWaYdnUTPdyHFSet9PHiaagHW3RtzQvmlY27wy66pDnsdhJpn/m/sb
19gKD8xB6dLIJcLXW1be2Y7S/TihCB21NiwSrFPOgPlvK9CHSqF8VerwQ5vzu2KX/xi8qSgLaGeZ
OnCskTXekLjorPkZQAi/0pRv+PRkYLvjVa7kwOacNrFZdcA0cD1OLzFCaIYAyJ+qoWp9Jpvkw8Bv
UZNyC+KxOu2Pk9OIKVg1FrMEcS7mxudSf5GdZkQKIjHPrKyr2Ygot3ghU2x6a7O+DG07U2Fx59OY
9nTNkv+9HBWKDweOM3A1gDpEvzuWOEwozLWZfgwHfx7sxPgaehaqaeWOlA6LP5GntFkfnZZLkXNT
jU37kjRCPHiLx023HlN9PVh8sWHhH9YulZqRXeU0H0ZZPwu8BpHMVnKgMvn93yPij0xg0642g59d
n6Vb9YGI7wkGaVFoLDY4yOV5rJIosbMf40Y5B/SVoZrxpUEo88Z5X2Nk9SYzk+Yqilcm/64E2puv
zxrQM9ZM9aQs+nU2yquqVFcUa38Y1DPyYoii7e+xwR3dFi5XL4rImJrRU5xqRWeOJDO214MhmGlt
/e2ocCnovLf+mF/6lMu67Iv7IliDbAd48gDczywY0ySz1XkZ+48v1+UWkSi7ppvQuJXaV2YL1s6c
OnO4J/2tw8WwFsxOWD8FQCAvcfAH0KqDwy3f9kuydmwxmoHTL+FtqlCO+8W0ff9AFfuO143p+fuB
N9vhrWOWUTO8RIsQ9nymv6rso/imD3Y//GJHBuqpAcAFJEGBuMah0ldX2+hv2drfUj35KYuUNG/b
OFg2w1TIPd5o96HqZvHBXVJAEhosCll+bKrV+vm+qpkxas9ZLQgmllvnlduAPZUuazzPfjPPxdWh
y3oEP0PFiNnNn+3+ioFk8htXYpKV1gEt6UW2Na9QSj9WnSuSHngptGV+MJr0boz72642hUe4kVfu
O18Kz0rPhytT5THENvyDPfqGW0iK0NSciXZNfGd+bmEERszQNqbdTU1J7/4ZiOKtIB4FaaW0gUqY
cO/wE4YUll9qtiF9L9MXvLH4K+sKhcf67NpYoi3C4lllxaFtKy0gMT4JMlJ51/5Gzk9bUoWYte4H
je5AaXVbgKPrp+xsfR9a6x5KWa2zp7BSJzotSPp88BFlqJj8UWyqnz2jZ0jqDznSADbA5VLwVzNg
317j4UgGkPY6pyJwGImXE8eaOKcHmw/jTW51PKVQb+oKJ47A2mMAXfOyzKCON39ZyBi9riG4TFm0
N0YU574p/Dpt8ZTKbTxNVhc2c+Leb3K5plsqWGMNYjzpdhZlUvsTBmQfHCEzBJ0fldYOl7O0qoio
0qdpQ7SiWVtMJ7j8EM2eNG9t7BVTAm92FLSDU6kFiJByv6lQ9G44r3uNbzTNwymntkV3M1s+YqrR
ij+MtSwoksWbGDTOOmLlaqzTEUVEAzOGruxMqLOmQaJ0TtJFkJ1rBMH1renVpMjYOQc4fgpBiBLs
G5MWB+61vGhbd6/PVn3DzP8lESw+06KJUN+wXRKzY07KEeUeyH0VL3iddT4cU4VjWbx4nVohz9hM
QtGc+Tc6kvqc65JOrYm0B7sgmoAnZxgNz9GAVyRTw0NEc5q/zqvOni6NGbh5/8lqN98w/wF7uqnh
sIyl58zjU67i+yGM7x38A2K47y9B796fVvNIxL0mtou7ZG9q5WZBp8ww0fVy5v1IORvsjQidTqnf
ID3IhfIqErxG2dAeLST90KCHkuFyW3sQMxgUDBDZKEKxYBtPq44gFj1HYIMzPUsNcYgcVDXU3bgO
4KBnfkuP60Bo0J1R6pwDdSZZypFotuYEK6cNTfu0NPZHjFSSTm6lHRCwqtvyOdm8VDG4vtssp5kr
QRUPQzxEDjQzepStchy05pFRLKekrv/d82qGyDuyigcindLfBuFlHmoIFI0lmkASIwOXE2+Qr0Mc
Lpi/TfQFxFGHS13ucJKGdXsreFtYcjvhZhzw+PLfTxQLRWY7pHib8W3WWHngLlFsy8nPWD2S9aLO
LdKHsa59B0P8kSuh75WECmxwLf08ibPLQmJeaX4mJTcbTD+9/bq+ZYBLBODIk0b6RbhA6QjXPU5Z
z7IPCEpluFQZFUheeaRNCVgnRF1Q3HKyoWXvwYXXkc5b9AaTnp1e7fVAaMpzpiNtSbQiLKm+fLdE
gVbM5ntVTeAMmhORCND2spVlwCR5JIkPMVt4lPfW7sUd/iySjXheig+qot2gU+tIVuiF0x47CFCV
1A8JO/q6MWahCTfoTPWSxoxQmL/gGMQyoJaIPYhp9tXmzkZJ6uupyrWKN4bcafHYKqCm8il+KtBE
H1y1w1swcmzR+q6JEDJP/oBIgYF64FRTznyWtMCs+EjruWZvO422hgKqZGK+GMad1ZifIwWrb3fM
46Wp0cmm3EJI/4np/09tbMVZmhxt2ybHcYLix7Ogpx8WqztZ9K/9XsnznZv1WlrTo92i61QxQ7AF
pXgAJU8B4tOrTNdgoi0YpnZ+J5LxjymXmGlIT2G75s+6UqaR0Ob5xBn1zqzLSCPymkGM3kSqNuFJ
4GgxkJGkdLgs8NiEnCktL25Jz8r7kWIDo3Rq4SanUoiYuvWHxI4jXS4TkiznJ8YzEw+e+JG19qPW
TgTQC3SDpY66f7ZxAqQtp2a81MCCOMSuLUmgOS4AM7vVzfhHfFvWpvnYF43007hIg5q0VJxNhtKY
fsxEdEpgmuUNrn4cf3gf8+3D3mBQEMkZze5khIkLZgFmGqvNdNCNV2RXw/tSuj8skqJOnKxgUS5W
7HHVrCB3bZbw2bxwEMY1ufBeuzPkM0jmQCb0+3ScV9/qZe0XukObW9GeTM24F87yYcgSBaNKwBSR
MDngzlMtOW2XFjEB7fKxz9tYFHnP1F5BJBvX1O4OnV2uLo/7MIcNwWiBDWvwNMy7xtOQPdKHhSqu
H+De7q9bLuejNVrBVk2Op+Fb3qtNHk+3yP0lkdGMROUANYknDbhtoJrKQQd8z2dHqF1hF9IcpShm
YAlZmwOl0M/jMp02wVk/7Zw14lalTRLQgTgS6m36lk3vAU0t7eydFMBak9vYYxRkxE5x08zt7VCW
wBGs9aDFe2BGWwQpdIVAAY68QIe0av1XrbahVKfiPFXlhy3StzlH0vpbKtsZwgE33ezeG0NQFyzq
uVAZowNkGjW4+85yEFNn0yOprsrWfRXrSruaa+hK1Gjo2mDXNDy/9AuPVl//UlZgSk2tItFqr00m
3tukQk2iUXyBtmA7gY8xEWsNLtXyest9BCDaB/cqIHOeWPmpzKC7CDCiV1Cr9cEm+HjDuBw04+LS
8X4cTSrZeGhSNBjFR64nRJbVuJhXo918PuZHbdA5LLb1SPr3hHQ9sEZdvSBuuZG1cpjMF7HY9WGz
zDSK1eoOpfx2zFaeT2ZLYVVnZohhpAFuFhnt+IUQ4BGh1A+7jl+wmeW+VXaU7Cmw8aRkUbUFNhxT
BAgpsaCazWs7mBqjAquJYifU6Ed53Qwry8U7Lwtnu2lBmsN6INNbg40k9WufGQSuyJKOfZMfcrLQ
xlJfTvi2wL9YztEwjYu7mduxSfJbEdNJybltnGr1B8zyfMtkFZ6xYNRcBdN8KpTALqqIGcOzUtM/
IUnJQ1S9RUVPjmPSVg9Wb7Ay000K15bybpiIUWM+A50WZOIhbkXICPNh0Bnb9haLOHNLUkVm7KG1
8GHDQI0wRutGd5RT9iAUZyLPFqxilY9/rNTC4HWA/EaDjqB3H2AOZyQbiSY27cTTMc5THE2+0qnE
2cYMNsc4KCuYKxb5WoCL7Od2zdxor+8Ks5Ph2r1qdDB8CwNaWrO85blziJXV9Y19Sta1d6PN65iu
ZXopc44/SH3OjaI9lnP/EzaaEhjrhqa2gtNsSzRXCzxnPbMOq11sUWoaARF2tT/3TBdXkPaYZjL0
ukgh9RQcQrEAARsWlAcZ80/od5gHqnVGvYm8H/Oh7+r8XVO2+uuY25exm2cQE7LGnbM1N02BMhsV
mKcrrThNgMttWJEnRq1XvdP1m5pD0K64QhBu41oAj7Mj+3Hgc2K1Y9Xv0X9GOsAxvxOJedQV9GI4
jT/SXj7NfXsP+cQOwEei/FrXm1KdZYT13+B1djEKQT7GnnCaNO0exLZ5s2xaYCTdfGgrdlcc9nAa
UxpOHZFACYX9vleDrAXwTJmWp1RNrsuGbZL5ysHfdmmnKWkwb91rszGrGw3Omikr+4Jah1JrnHwN
sXJg2/GDqzdBNZMBVYHkiVqtvBB64jXLtt4v8/wa58wKEXo5kJXTc+sKDss26KJu/l4X8+fpG9sM
Ov1MHmcAyzA5zPE0+JNWlaE0aLV25mtMymKoLTGsB/nZVkSBFzxnqIbL81awK5QmzPv9AmqmPBGl
ziAWgkDr4mUuVgPEV+YeajuX/sTaizHQjPrafXHMXnimwTWti75HXFdElYNQeTHO5SpvLLO6ppB1
wt5lx5yXhhNLEeR02rgydTRbAGZ4ahBSF6gY3R7zOXoZwr2RnE3gXb7lNsOoZ8jVkDapsK3CmSen
FKKnfPu9g5/Plam9uAn9W3z7PcqloJAJpdEvyF0EDQRU3MthkfLUVKpyHmaajyBOeVfU8k9tWaQd
p/kYmSbH8ngcCO1VeeZ5uJcbOr6f5tjRFIQnSdfIuC11cT+h0rCW5YJHsfK3RSsejFZ81IjEYUYE
mtK+u1IhRjCR5ZGtSD0nb5b4o20YeeySBTjpGS6j+XYP+LSJ1ZgYKtgeJZB2KNc1vVXRRDZQ1n1+
Cqescb5CnSS1iwLC3VTT79zis15Y31e3Y/z53GxLWNnQvSZTkV5nk1iAgIOfFZPGNZrIndTJ9Xu7
upikP3pUPz0QOuvOtJl+5kRTP9k1Q9JMR+c/KCnYTiSiyLkQP0mLTpDb7AsQVu0NOfT3n6wwNO6d
lak7UrdCQ5cwLwHy4upKvNWGj/9AF+XWErXgUI5wml0UQSpWhXoG77epXjWarqfZexNwozfezN09
YreWI7E1+NXcPM8DubjIkwsvBvDaqnAzXXKDIqla97OgAT0op9JtAKxUT+LTjIF6boPtV+Vm+5Cs
rt0KrLPV5/2mReaURl3bnkaje+/M0yoL/H0dJTkK5w9EQ1GcO3ccriIU1OHmmiPHAtX1Est5BQcI
yYSMNHvdvHpQL/ikvL4DltPzvs/8CqeR74WEXpS7LKf0RvHUh3uAkavRUs5UEnuAsqHn5eCe92vY
PC7WRbdWQYt/ga6EgTuA/Jp6gySFDRZV0mIzdkb1SbQKK3yPA2UvMlLsX4qZXpM6PZlAI+kMpA1n
af01RqZsdN27o6FMWkZx5YT6TraVt47ra544F+YE115lsZvRnGU2NCZNvi8F6r0ZWY2V8dPk0rzT
GHzNFv1pE8bTjLYjG+ZbwczRK3QXDR765YAn/r23th9IIH4Zkn9QCHnj9qMSrGgjaIC1oSXax7IF
YNazWRYbMpx1UQf6WD+HboCVkrmXimfBa/Tmty4UTL2S9YzMmcxfXypVfesgceLK0EKmmlSJhUHD
s2ElH6vNR5myU9JtrKXsO5grz7LEkEZ9pcQGu0iX99Qxc+UlS3o7uXGoUtaWzIeCqsQaZRqPjWW4
P/SYbK6MIlDwp9QxMoGld4qDbDlzg107WLm0/GnQsgAAGa8kHpt4OigKgozZQcrR5vl8babuaNvL
m5bHAYX2fU9/KQTBY/ittTxQSNr0z491XNFr0qzbom+227W3X7Fu/1SsKQu03Wubpg2OvvouHfC8
GClKWijLOtFfI4dOgimtgm0mtRDNfxd5ZUIXwQABOih5lArQo8W63PUmy34mkHhUSc53oPbb1q4P
BhC2Xuw2P9RJd65mQUcPTAkscWttT5rWdpEVD+51rg5K9TVP7kft6A9C4zU33e7XMrFaDLjpJudJ
yIXPy0F7ILNglEz+LH0WKO8xSgt/znjq9Xylp7wXtoN+NDFmeyqvVYmfwbOrq1MO3MKcBZJ0vbND
nJSPXc71CWN/mtTkUXYjDdRpTiG8nL8PLF1Hi0idpxI6wbWvcySfnf2w5HVzmZk4XC3lNOnKSzWr
gDWlYp3NJXvNxy45C7Xso2LVI9EoyJqZ1XmKtJ7NbjaOpfFAWyA7wOiNbyrOLsgxvK5rtaOsisfJ
nro7yxlPzVDKw0Y65sFQD6RCi1tUTU/punz2omM2RNP/hsOevCEp3heIDoOaiFcP8Z43Lhu7SY8p
Ge0Hm3wM9Ha/Zo69c8sm+STN50pkyQnmT3IUr50MVnWgVSCdc4yal34I59TvvRBoK1pa7REFALvB
QgC1yZYNrONOFzSAK5qqYQkXRnfiQJg1mIPWfjINfZcG40eBbYXFoGc2ujBGVLh53ws9igVgK3N8
Hcw29+Byf3w/uiL3KfGVXYJSdPsJNKXtN4s/pYqcFUTWBZXXg6LWQ1AV0122YcWpsHHYczySCj+9
GYt9hxCShsL+nlOv/NEl913LP2Sm0lfu2j9jkoL15491+zTHEQGgIl5Jq9ufhql0n9z9O0IazZiE
oYZxaF10zX4ioo/Y5Q3Et7phJrbSCB1cnyh63g/TOC4Z5qxvLQ/2rT7AMxqNqmP5GWbhs5a77+7M
mJTMirAtnfWYF5wAcrtKPUUd94UorwPACTU3J76Oxg+dxuLZbuBPNGXI8jOEWUkgPd3h1Fec0N3Y
lbd+ZPQtZ0p28Qer53pWcdMB6d8CZF68g3q1cT7hS8JcotU1iyO6Qs/tKJ+ovTg5KiJ0FuVPhvou
dEFFnCf7rA7W59anLi6jRPFQBehktAzL3ff/G/uJVN5WUxnoL1nkxlkZjERIQUx0/QybhzckExwh
HXzOzOnYb2G9BjhhQVoXxUktjvZy1QTvbD5U+PuhRIFAWhv4DqzWifqqZfEN88ryrE6CNxkMOYpB
Rb1vFT05NfNuebFjvFn4X2L2x6MUu3sPC13iVtn9oJRfpcEus1hypKUAkjjWyp8dLHmpuAe9NH7B
Bluum7lSSmYPmIPzKNnyz1qxGZNqDlMblbT4MX4zJ3h2Gl/fb6u3FfsZreySU6N9i1l420Y0m9aQ
35EQVnrdBmkzybrXusC37FBMibOS9X2QqvnPlW/OOznmN6aktoN4H2QFRSubNpReOgtap2N27oBe
2o31e2YAb2pgUpAakMaBJK+e8/KX3XQP876hbea93kqFDQ9mbarnU8gYrPbUbP0zgmDPB3I70UU8
TNQRnpn1v+q6O9D6/4zb7FYMYIzK3SWqpQiKK5e5RobO17eT+DUZhHizp8gGdEgF9NSg0/YWu/9y
mcsHoqfVSb+3HWzpMaBvPAMCQbQyWg2MPLMwDJtvWqZtZ+iQG1+Kcr+mda5m3QXALUOkaupPXVvc
VW2nHWqtGzmQ9FGjM8BS4+ldzHX9hN/a+1+UnVeTo1jUZf/LvBOBN68IAbIppVLpXoi0ILx3v34W
9U3MdGdXVMU8dEV1ORkul3PP2XttSsvUo691zaey2AyEj8tUrKtRSZQV/oWaIhGacFMhYC/7o5FM
MTLZcPKobpYu+Njv1VKN1t2wzks1uMocz8oe6bwQRA+SWgcODz6TMnBSgZmrm6LOj0zHt4EOQxqo
irUNc/MwSaiIykx6S1uEumOaSt7AanRSFq8bJAjqAFzD6IEjP6l5gqt9+pYZiDhdP81bmd6SpyZg
pCKGnZY80hxiyu9Go9sH+rCTK2vTkCrt6VpLdSTL3hgLLD5SO5kTFSkT257xrtCJqE1uMYtm0U5I
aw0YI+fGfLiU4gRXReMRSmFjrRBcb0xjru4NdQ0TRfe6wjoNMo1OfcbGnZu6nwtK4rZxf5eog7Qt
58xc0XFd53NAM4XzUFihQJVS4640QoljhxU1218/FDzFt4qUR/IapcH//aksssCkBrI+/WFVd6u8
Of7PX2V+yG/9+rNVW8/K869/4SY+xAHGUMQKnCxuhNao/c2uuY704/ln46y9uUocXMWw1DZYLmHq
mzWuBqweUo7ZkZNNtgp62UKBMltnUujiFeY50rai0vIleFggZEk7CO+sqBbe7vW5qEFLWcFxMlgs
ufwOhv0rOYPClzY3nBsu4Pe7shl2SWTNSGD121YsQZQhnzZMPHql2Ft3olyS82qG64kw9nOO4WKd
dlGCAOZLI7mbDplqIGwjDCDh9S4SD/TZFC7BYCtJaqHzVDe51hJFWpYvSZS0dBKGlziTVosl/yDq
UQ8STs1QB9xAG1jKIazV1p3wyS2+r+tYDgu8htap0t2SXZaNnnXjG8lgtNhypvWHBTWLomX0S9yJ
vkzJlMW5e7OUXX0LEirr5D7LitoVkuI6yggz4iDbzui+2JuxSWBceGqLAM9TeZkSgTGt3J70Glvb
gDdmHTT1jp5Ujt6s79dt2mtbgSQbjlQJQH10fytNHJcTVsGG0C7g5G9aixTpWvpkFXB4gU0OWlBy
eeF6dXRKK7uQ4p2YLXe6ijzPUsbbfa4Ux34w4FHTOVxLYQMey8rwrTBdHuTCbWucAvkQOnGWMXJH
WmXqE09hCynYcBtM1zCU5tghl61DguUUUc68ebbqpY1meQ1jNboPWndFpRNz8EYufSNlhAbgjUhp
yx+gF3Ei3RbC9DXlZvKEoMLG1LHto3Dc5A3aj1vEtLnKcfhPGr28vG/7NSZKQHc5ix21ll0Bidx1
TcToqwRgrwf6olDm/k/K8nNGre6WkXlflgOdiZIpLormk7rwBO0+0uKdOoKZymp9O8E6h14yfMuE
oXZFlnLGC1fGXHzHivaoDdNHRywpx0N1rxnajtmbs2RsrmoJbh+dJZzwnJ/DLn9gEWtHdZICKui0
9ttoVi/6yRRu3bnDXR3LIQ1LUYodRZxxeBeB7pB9Z2zyDCq2kRGhwnRrW6NH5VbpDXwU6uBpRkrT
jAO5j7HE3MW0izZRI1jbvg+sTaU00XbQ+Bgs/2yDWl7ZFWLRcAax5L3eBbM3JrJygGhsuonSa0fc
UUyDo0NTqZgh8Oeua5yiJ0MC5pFXSu7PTHtQuNSmg+I+vJfoQzqapPX3dGA7ZxA04V7BbNwLFHBm
mI2XdjEV1kJ7e6jgba+EuhIfOqvCxqsa2RXJTr2qjIICONIZcjIo30h45piOLjyGPKgfB44xqyxO
6kdMXqxw7VY+hgG16Sh2+SOALCKXRj19BJcAXnVgLizWQMBpX8aPzfKPylMdPdILRTQnJeFjMDFf
ailSryMBSqs0tswrGxMN+aY0rsiripXUq/UpSKz1bSpkOtzIo8waReKv/42jWT5q5CysRwxkqa4D
aWG2Tog1o8VKOC1hqyDMmuEYhGp/bNvbcBzyUtl3EXPM5ddRtLfr0sp65lSGdmikFqg0IvNONx/b
xLy2A7rIfH5Px+GGxXIZLwhSss7M8CWeW22VRjXj47DBWTiqEt8ShLxiuNXrBm8PA20uhDAWkoPW
7YN55eTe6npJztTVdVUwG63x6R1k6hIaI0TTJm32JkzzXhSl4oTvafDm8jgMZPamVWKcZt6xEOv7
PIy3Vlyl94j0GfHSCKf3isMjIy8bqyS5sElt7DCABTyImAiqJUoJNdcWwY7QrgqSAjDyrqEmoptv
jf4A9oDpyRCYW0Q7ipPX3X0bxru2LmavagamNVpyqm83v4P9vR0XzRcQ5tnue+bJo5LugwL8QDtv
gwp6KI19KjvKKR4C7WsuFrPPkK1ZZxOuhyCm4ZYc5WXXDtMSXHDW1YQtZJyPatJMguVcy5QEIz8K
LWWp1vK+2Vc1jwY9qpj66R7GEMFFCIYrGzM+nVsFLhcmWFspGgp2wuBYVWTYKZquHwB2xxyaLNcE
fQuiZgAbQAv4DprhnsnXrqnrGfymiaPOvMkbNoTRZ/nh+cvI3xorRKyzO/Q3mufGFPJ3G6QgBu59
LY00v9N1zvRj7ogTdUg095wcYgaLanzFRlWdwmmUbWAnr2zbs6cU1bSlsSeHt8d57mfMUmW6Nyq0
LTBKgkMDqmCl1PDpMNVtkcSt8kJRmf2nbCW49JOuMuBI0BPgQ5I6G7XzCRezTKfuAIcyOTam7k4D
QWcpIeDrHHbuVu3xdnW3KLNTcfJgHi/nMplEhgyhqqI8CXH5NaX1NULIzMqa7vSSYTmENOUgzOy4
UdP3dsOuBaBLo2lZ0Kvt6nhPXhBNgXgy7NEa7hBajAbbMcb7bMuzP1jDKM9X4tQ/FSPzkUm0iGJa
ECfqCCiHHFDFk427VgU93kQMbLpSzrYCzl52/W6Px60ALd4PsOmKak9ldgznoHc71huj9WSliFHx
wLFOQm0Ei3q0xi0J7DW9+77xSjyCjGM7l5NJugWnWa+HCSVeEb4IIig/k5axN3XVCRMpj4ZaAoY8
hM+yzDEoUsyl+ePXRn20ZEFc4Z2L3bwiPTpIlGptBYirWj3cdiYWk6qsz43CCbinIHAAR9JDzSPF
mceRWWwg7qlsJhYjpFqjdYcxrXdjo9/9OjjyTdp1hjU+qmYfyFtIuwAFQa95aFL1s6BDBKk6LV13
fB43lY2DZiDHJcJUXyci5+hKlFGGC+FxzuRy38wcLwSMnetMV2nrBBZdQsR4IP3RjROT/Ai1Ot0m
c74BeqnvLL3dT7HW+mocn7RiokuSAtJRKrUjMmrgLNSGqbQLi07azT3zwXJ5+P/6tV8/9MvvBrOF
LE2rJ5rVWaM5mW6QqK03fgjta4eMzRRWeh27alBlG2WcxN1t+Y1fP5MXaHxuaUtHvA0c82DWrnru
W1DIqxkrGOt0i0sJlah57p8H5O4PoVNtbo50wpLz2n9Ye4lxYfQkCa5A43dNWaU+clxQzxULQV0P
Z3M6BG+EobTDuak84rjYb5a2ykTGqhtZtvQS9m7pxb7op16+1j/4hbviovNXkdHjgpQKO3uUz7fm
OBNJbnNjILLTTrll17Svr8b+5s4HAXut/1gXqPRpctvzXRavrAdGhOK7sZGPAFSUS/KuG65aODOW
fA/qT+Lkn+UDKCarOhjYsSNHP4ePauY31XtfHtgQSLlReI4wyoQ71qxhLCuy0+FEI+/6gDIagCNt
a5aZBTSz5MSQuvGecDWkMPJ99V6IdgfJ5WAaD4LwwUdHnOcq16RdIe2hxzR8VhuEJS2jSIxb9nhU
kWnVq3JbelXykF2outV8M0lrEbkie8cZD0m3yR/jR+EVKQGtJGwP68KDL6U8qu+pvJPh0oykvH21
B+VqgSZyUhyuaI/9kGGi3e+qPfo2/GLxa/+W9bZyJh74xIebVurH6A1P5bjtn6OH7lFya2WF1PYg
0JOe7enCUw0JkceJUwIfaYPzNexyBZycWW1+FQsHNYnwAHt+jO2xX2NkC9rjfNcMTry38HGiocSR
MEBMWQ3xqtnOl8HH/lK4DHuEeM10a2dENtdm2hIQ8CjdaQ/5sFL1cyf7KQrfg7olJ6HvIFm51kU8
Gw/y5MgsHGEjsq4r57nb4g2Y6Q3HK2Gf7cwDjWMOkg/xJh2XFRBy4pj88ImBXe/mX/WhehHO4zZF
oe9lm3mt7q4IJ9fRIePDPJFMgaCGbvIHoOzbW+3Q+ztKnyPtfltzKmwOdzXPuFfsEE9swJmyWRKI
MeyrHkqMlofq0dpEiK+blbHB+igqm/hqijgTXWncGjSZuVWd7qFy8yPncLQE00oglOgxXXTVDlcE
q2tYO81etuFgX8ar4MVHzbttjGudn5akjSXSyHmSzvIp2FCbJlC2nmBVJF/1jnSVwW5oltBbxZHJ
c8duXhqneK53Af3yp85VHeEergsG/tZu/QgaCpf3OL6l2/pgnErvbYxWzV7xIM5hviVoYHxKXjGE
XAzctvxDABLoRRPtkGCSXC9W1e/4O21txBNAlRAhHkXl1PrSjqbP8MpWprwz51sE9SjAPbrfKbK8
I/g9EaWmDzf7XUtW1WtxxWy4gyavPrQ7c0Du4EvvzauYrBm0WmvhUG1EUFuoe1fjynyuNuZFIjLl
A3apU3vdXXZZHD1IcWdb9JNLOvjCA72iuOWS0g4SH1RX/mie4zcIVNXa8LTzbNj1U5k65oVz4vwt
pXYLDnovXpSzdY7iDW2wYDPTQAaQa3NYj7cgOJr3JS3Ho9zI14yJ9G20Le7058E1XoN9vQu93C+/
GzciUuid8Mips61sB0yLwhP1l2p3IillPnO6XWfcp2cCsID2C3Z6pW//LJLycxerjkbRhNPGx7mL
GBlp3fAdigcVvW7HI9E2PtFxThMGmOOAtEbBsGrXD3gWKp41LBoo4ZNdWkjzHI3ak9QrZcM3b5eP
0Ztg4DVaNR+cWMc12bWoExnGpna0bnwCKVEfe3Hi6Ltuf6u52CymXMIdCvqLaaVt3pVnsaVL6BAz
k9+gLXuGtkIAjbxOXzfb4Eq6jTqtRDyc7GvzCawAc8f7+IqeW6AVDCrMa9S1dJhAGNqqzzQW+sV7
/xEezQNQwd4R1+1euIwnaz/fCQxRqRgO1j4EMPo1EH+4F1xOifgwlAeeiCBX82ftwTgZL+GFR8KL
sVE+hX3jc//FHOppGMAZaFaRXz/WW8RAN5SiK/HOWmNmWEUv+jekorMRMny15ReJRv9gM5HomZH6
0tEiG9FjkGttmxCdwgoBMFZ0y1qbl5pQ42+SlYQtLD8u6b20ke6q7i3eZ08BS5saHL3yYLcrTm3I
ZAqH/ymg9bKVTYEPqtoWBw+GfOWEm2xyY9IkHoXZNh2NgJ9WPcBvY9ArWA7BatxZKupap3vJNk3p
M1JCU2GwzjfCgREsKuvJIeQnZwDiz2cgh6Js5+vQaYEurQ2k2WcFC7jbPloHSfTKHSZIzbArb9zr
nsVtIt0Jz8m69Snd5dPtKzzEhWN+iv1GZ089TRIQC7dzjMxDJ0wRpH7kfrtjxpnxEatr39oTiTb5
atwh843W0HFerGdqdInAIBssJmNA4Y0+P3Lc4FM7JoMtnxLVrknO4ZjSvlsiOj0Exoc6YFtwhLN+
Ic5MH7fzLnUaD3MyBiCvOhCH9p4/yQ/Tc8YY5Z3WD2lBu/yYqevmJXosp3XzwS0nhXa7U96Fe75d
Fyxz5PCFGcMdX8RMdDmkpIck8i3rHA92J20A8GotbU2uEve0rTyJwPbM9bjRiKqxe1/yZkQaz63f
otw17TKy9c8gtWHKQTgSd6RSGYf+uxX9gN6XTC/Iyx8bBIOr/iq8wOPDBYcZPbszdzeFedM6n+7T
XZrvAG1z9rerfeSr76p17u4QJhbQLie3+Qg2CjyYm9vdx5pPAlZzFXBgYKMPMNDYGV/eDoPiRDoQ
42d/uNO6vR55uDHkvfFdsLZvtqbZxoGZvHbGZK4Il4l6A9jXY30ekMm/52gu1yDNx5PghkhqUNYa
KJPhzKy5MeFkemBfWr8m1aexm1NWbqTcicQVAyvkD90OZJGJFSnfyvf8eUOwc9wGRBLcj/3OSNxF
W5nY7FXMkfTIVXLX1Lac2W/6mUohLq46KYOt05gPHCSF7kDBVn7V9611aWOfLGztNc420pkNCvmT
fLvSFMzvmzvCj/BUbslFCi/dU1J5CYMXjT0K45BjbEwKl/JDNIi5X4WPGtQSfCoup2KUAbofFscq
2dKco5xDhXQ7hm/mq3xgk0i/4nP/atC78/s1gRv7ahNtu137ot6XqTcxEUZTelFIr4Qmiwcqmv2I
jJl1BeTutc08qJd9tiuUFVb23HCwABIEGdyF86X4LF8JtSLLmaPfzaQ0/wq1NXaP/BtvV6Z+4S2b
nvEuYsNKgWSjANWwMMICslvXuKtlW9zSJn3IvVu3ay4LKfBJEOz5MH8Xe/1SPMfmKvDNh5Dya5s/
4kFdKSRK4s07lJpTcrGwjoBi5WblKrHYzpW0qlGgrNIrdVybvxHiA3c0P4z09Z54n5hDMQ/w+Nom
6LoT27xn4haUT1p/Fk7ZBafMSEoqtxmnDqSi74g95y8ebBXGiF1IKWHD2Ref0K1cGk4dWzLDNGbt
R9MH783X188r7awd0NHHj5MbUKO+s/CFbZ9uqVsx/Dg0zPPXG3EfX92e3EpuGR5PqOoQ5D+SYyps
A5+6xcnOpB/WjuYWW3Abm9vB3Jd4wYBFRivjAF4PQMcr90y664ttiQUGhJ1olxd93paxu/htExTs
69p6CLDGsNq0rXY0Mnvc0VenT6HC+UXK7ybcEfKqvDD+DV8lNiwqqtjBWJLvEtNLHwPJmYvPF+G1
HF9JmYK0XT3TdSbwNXCpoG4eEgWE1JRnY/0wqpVn3nflOggp61uI0NQ+om19cjF4qiaU8RxoNrIt
HLKH8Wre7P4VmgvpRZFNl/2TUFbtAUML00lJdeYT3BTBrZ7Il414CAVIiuDmNbuIwk92aQSbsh9d
uUFBsvauus3OoYfI1mT/3KabdF+89aYd7tKH8FhyhLKolToEO180Au7Vd+YzHEQpWM01Nhlrj2I5
tBPE4tvbKb/nbUsn8VU8Kw80M3hZ3FGcEV7w+pCMSy0u7gqHi0uyziu9Ow4K6RcZwwhIlin7Q/jJ
bpyRggxR/2g+Ydh9j79rP2aktynX6kdA1K0jBZz5qJHt4mDd42Wkr1fuh23WrODirqPPDAwxz6je
B2zDfQRkYs0zivXSPdMq4HndPdP6aKtVjbHFkZ3wTr0XXjJX/BAntwzthlv1lLAfIvzkK2/fYvpL
H/U3T62hctp5VTQOjKLeIZ7tI9g1T2G9ixHzbuS94BjbDJtb5IAk6cyN6FYvFhkSI3coX/Y3EnpB
s60tPhADrQRAYlfzrHN9bq+IOZ/MySnwPyL85F5FEepO++iNqjr+ZveTCHSD2/E+0eAL7a++RGXp
Ujahz+Yp3z5150jZp5/aM6vz/vYWeJlvBaBMHGtnHCX8hZ/MFhBdWPNjRANzbShI4W31VdiLPtk8
ytqa7JvD7q/vGJ040YFlNTbreNNsIyzwJ+mybDaLSIwznLGRTuVyiIUGlnv088LjdJWenyuJsbxD
24ehLZ5zHozVa4qWfQXT7MjC4SJFZ3kXfWF/XWKM7dt3/NB/8BAQLpKbv+QPU+YVPCfOgTdujAt7
FDeF8cnUba/spy1JEsZLArohXc0X/rHxpYWvNm/UxKZ5O8WraENFHHyhHOe4jvY2/lI5YlAZqSgn
7eiAvUq8Z5cP7RG7xSHGA/NQHIs35OjWfulvCkx91sF9eIm4n+zgKf1iDffPlNDTFj2meL7dsR2R
ZSxgObMZd0FDftJemie2x+he3GEkOFXu8MTZlZzkveQau01yFtfGc83dViEoLVw2TzZL7YXa+tq/
Dj7TmKfyikBNcCZ0pNueUtqdnjmww6Fr9iU6ycppXJGRH8O+R2vLanqvz5VAW2aVIArLneHBfJ7G
neX0x+BjGJ9iuHWZpxFhpHK2tFH1+8YxofXPbYPDh0PcgI3RFl+WGwjc4bAjks/VZH9W3YwKoHPF
yg89/mDhabvpWN6xC6I5tLYTb7b26nttO3p8A+JeWTcMBK94jCMbvCktiREsOH0hHpQMt45L+YyX
8D2nLIvW41r8JFUkadZs4E/QpfNFuGCXvnEo35pn7BQyB0/pvGS2r0Kt7bmVOtUzEEEPVkqEIqOZ
7a+fJaO+BM/C62lmMXaMmlsa8T6GptcwCbh4SjJAtx4ANu/wykZisrv9+vUEEVaWtBVLxUp2jdSb
hEjwHMfzFBAsgWFKmdNnIVUa12g1PrcOy2kLnZufhmayxXHIxI+ETfFG7YVKGYXo0J0SMa68lAxa
Jyp7rM4TN8Ow/BAju1l1TDbweM8KMrhmr0oj5dJY/J8fRrM+dGqpe4kepaR95owoVQrKtE6rrfVl
fRWN1e9BmpmdjZyLJiz6BACzAieVXz/o8zU1hNBjuEATE4FxuSZUgPIhMp8QWdZ+VFKYo3vEgkjj
WcV7ipKDFi15aaIWPwgJmRnleihDE9GAhPUZ9Lsqf8qJCE0+5jCnm+eAz7u9VYz/qqxzioV7HAic
vy3c3VU4fSllcAjaQKaEDTvMY8+xLhOIHBIjioHS7lTZR6+c2cIw83gcz0bTJd6M1YLODIOzoHxU
m6dJRb26/PxmjhVqkeZTiOMHKy0v9djct8JM9M2sruDWvg16SQt1eppKQfFAivp01l1pMk7JFPql
IB8VDp5WH9znknoxAg5HsD8J05g4sdSKL6fBOWC4sx5a87HsZs1NQtRAwThfh1m+43JQwBSAm9D/
fZoC4Cij75xaHD9MWRO2VhDh6Iv8QKn3TT4SwYvLin0mTTe1QelqjP4gTtGRQGbqhxqnOIEvXi+C
C7+pyxSzMQ5mao27noA32+ppBlYZ7SBhVj3Lkj8mmsZrEGGBfUOc4YRSgH/0ae60b3VA+AhWntut
S10tpVzooHBiYD/GVcRpWPpbwKP0A/6pmvCURUPTSc+yJF70B9AFpK6c94JZ+4MKH6JY4Jw9zws5
uG0a4nmyrPJqmPWlIvMwrqfr//p/2RW/Aef8l++yvLolATwk90JXf/BdjFEbW60wal9Mhu9gVB2x
CWkdxHQxwA7e7KDW6XaRD/wXjI30g8j762OTF2pYpsZwS5WXN/YPjo3Y6OUoj1LNpCUL7BqnWK17
cK1Ok44XfhZR02f1ARseDG30nIyTOdkWyka1hr/xV5fP+C+kDleA6BnyOlTL4h39uAJSookT8tDa
D0SwCHElgIUQvqLCRBV5F92FUNLiBQjD8oX8HPRXjVColUUl3IfT6s/X499xr9qvr0WW0KIqpqrJ
1s/3ot0CSSZjk1l5RZJlHvOAX7AC6VS+RXjRAsFU/3IllN8tQBmLh4HFRNRV/ceVSJZ4grIUal/P
afcZQ3YljRSdJJVWN7cL1HAEjta+liXwsiz3AOCpQAJxHPbon5t0q6QwIxWaaCJWWjj+1Pqqxl8K
EhfbLY6run400YCUAL7tNuPyloSKI62krZu/IQ5bE5R1/vP3+LtrKiuKgUXWXKhXP9Y1iUslT6Ww
8c1siVkAD2Pr1fCXm+fXIv25cgiQE82FMC0ahvzvRTzidJ5aS679vtYeYNOc+8wglIvmd8sdU9KC
NYb8PJc9OAaLnwzmZoy1A/6PEft6etYjVlTalKdhHxAowLX3SlP9stqFWVK+ppAB5wmARqlX0DyD
k9hF30Wd1e6fvyz5P/Qs7gBF1jV5idIgZ3ZZIv+4GS1NHaVQVjgOwJuHgFhAK9DRODFqmTKu6Vzf
Mj8zlM0I7Ulc2sqmm9fpYygNCBzJedX18Su05C8zqa/NwlxQQmgF8xCegsys/3KP/HbvUFQGdwtz
TNZ//f4/3q7SWHph3Hi7rKxVJ0G1wXC1gnKZIGXqrwkj9cXT/zpqu5jkPQwUfM2Un7D42r+9l9/d
PQobt6iiqEcY+mMJhAhLJMGcaj/RmJ4QjTE5C21kWsIRKrnyQo37qYXLqYeMMYYo+/zztfvt7atY
mqyKcN50FuKPa4ff5H/W4IigyKklmSZzf0MkOl3NLgbmSqREs9x5lsT3My6UGKWXL7FJX2nByYzY
5LCxj1/BAkSZEfuvQEV/tUZCwzU8lGkJuyfllG212Punhz4K3uFE7LBR0jCNYUdDWWoXDNWfP9hv
H4zw8XWDp7FMnv3PfQkNKgtIrP2m2GmEnNi6gisQ1Zo7gpppY7TEs2RtUhrnMeSXP7/6756LrLCF
eCYC3FN+PBPUMVA7Fai+Py2cHoHWxDAzTe2H2JNC4xqTJzPVQ/uXz/y7XUsVISap8H0g2f3AySVj
l/dTOtT+PHItEdy86mbx+udP9rfX+PHJblor4xNlwSLyO8x6TZJJ9pfN97drkptB4vKxKo3/rEkr
htUiQ+xMKslVBkYAE7uIRdQgI+78DIiTxpd6W2tVd8Avc8bUxDAe/XCa7tOg2t3q/tCL+ENJ9iU1
MmVKZdAxiKbo9VaGbtugAO4VVnInTNeo5Nk8LcCo0Lgvb8H7AhwzA1Qaf/7ipOVW/vdur4iiRoIW
e4+FZP/HM0XVyk4RgAX55FsxvOIxbqtptpYRQa3ijNvMaFJgzExiFtxNKFRMTUpK39LKnT+/lX8H
ly5VAu/EMC2KVYiqxs9Np9IN0ZxKhfCU/FsIGbZHMv1ro5WY407nsW6DnQKwIlJ2f37d/1YnqCZN
hHWGbpL1/usb+sfGa4VSO0Pbrfx5jhxD5p5s+LJXRdnjR2PTrYO/1UPLiv/xnfP5TI3cW0lT1J/V
sdXcbvM0mbjDVBj0McpsStnnso4f//zJfvs6qixC+1/KcPVHQITOGU6xaqPwTXo3cyB7woCZofob
69/8b9lLGMI/XufHpiYoqR4gHCl8kBStYKkOmm9O+botjMgCpEJlrnif3opN0cQj+3b5osYbyPwP
fHx6DX3Xu4K1aK6UbK2gx5KUSHRjKiF7jjLecU5+oUoLCjz9za9UADddSM9ItUbs9yV0cPihwnrU
RBS90H06y0RUEYSXMMMHRgwn/T9lo1VN6M69W2RRth9UJnRSbxQrixjLIS7adVTMH/jMBWLdEnA5
nL41jVl+2X30poi8IIlCDsT4xQCKvA2Gw/GUUVs4tujVzBfJQCkB9rHE3DSQxLBBhiQ94GPcmmH0
AnNfRLgKXUcb1XNYRt8iTDwnCZhgG5pJD3OWgItr2rPoyvF84tBceQEd1sJiAN7r2G3iBPGAOUaP
N6LIwtvdn1eK9JsHEwWloXELkuusaD+rpTSdBYVjWuHHhHrQUxkufZqTqi1fzNp6pxvR2+KUnLHz
PFlZfGqsSAXSNGD1J3VG2065esG8/qxJ1VqKyusspK+SrqQ8qdsa3rbszVNEY6fSnZsYPta9TlZq
RO4VpkRvDMTPmggK3UjO2NqYUqnRY9EzOhUAgirWezoMF621jnPbXWTQwk0fuOqSZi5k1rGuorWK
jbAlyhZAzm2ljCR5DXg543Mmq3u8JGe57S9Y5sL6M57yjaJIn1MoeYFgHOHBJLZSy29dLnnlyOjx
xtceENOj3m4praZ1Vc+IK/AsrJb3KatD4jRGd4l06fPX3+v1fVM0Z9S3TtNDqJCR87WEKY9K4GuM
BbtafGvi3g+IMCdI8VmR8w0+i216yw9zJJ9CTb0LE9gQUX0V5uKA2wXmThRdoyF5qSNi1toIJk8Q
wsPOm4PaGZ9kIdLNN+unAjviiSBevFv5CWtccc8ZlDUVYLj6ywr5zYNCJk9aovlEiAvW/X+XZEEG
tVSuJ9TRYMiKsJ62LeTSlW7Rh8xqzb1l1ucNATuSjBo5i8hlT5qRIWig/DWvaXmc/9hAFdlY8tos
WB7WzyMKXZa+H0i+88GBIE/fJoJwW4xq2dpEL9fpUk+AViGuhHJ4G432QyrEC8mFkOgjU10Xfck0
0RTCzdCOf3mISf89dSic0EQieSQTKubPvb0Op16IOj33QywD9LtKE6ksgxfE5eEuGOuXIJuhExpy
6jcGnK1IGDYdSeh/eagtcOSfXxF8W55npqnx38+zYjsl5hBMHXhZ8woRIPPw/2XC+hc3BFOHPcbj
tMtTxIlKsakXmka7eM6JnUFWTMS6KeofMMlT7AS05ccTvL/5UAQC8ieMJbKarEjUWsdB3TqzLpyU
PuWz3FoZ4hxsLbWY3aDTbSwb6f//4YSYCl0ByaDR25DlH2eDJmnLNMFTBaG1O7ayxei9foNBZfdp
/VAN+UPakbNSKTOwmOLtz3fBfytodXmaSgZIaMLhtR91ZtKXuJukGDuKybgJv5IzTtMD3Tr3plfE
c2T3s4B46M8v+ps1RdUO7towKIwUUf/xicumKLqw71K/SJB8oiUsk+Zt1jugH/GdFqCTzvHIjW9Z
bJDnqH/++eV/lYD/vttUUeFjy6S86rr2szALb+QDqmmV+rPWqswWyRs1dRnpnbiitXoXp/q5xxzA
eFtjJi2AthjoTlS9ao+i+VR3ykO3/LZ5S+6mBi9/ORJRkxVv03SvdAcwftu4wKJv1H+7Wv/dJnjj
HDoo2jWNt79saf+o7CqNvrXeZbxxTPeRght4Nj9jTPggKP9yOvjdwlBo+hEiJ1MJaT9eKkIqHJit
lfhJAtfAwOERGl6mdQcCIeclE440IuvpzxfmvwUzHw9iugLkfNlsfpZdaglYUyCJsGK/S6zyrfjf
3J1Xc9tYnre/ylTfQ4scqrbngpkURVkWLcm+QcmWjJwzPv37HMjdkmmNNbOu2nW97DYKgSKJgxP/
4fkNyhEkw0LOlQ9TkUdustTVb6z770SU/5E2ybssSOvqzz9+nFbqMktybZqs88UnjcCoMGIgAhRt
pKbZDXG70fXoMjDl/c9vT3mtTA0Zc5dmQxZUT824TLsQVuCzN15qXJkta/iMhobBjaEy+1hI2j7S
1VUoGysbtoBe0cuWGplWzbANCAoEUmXAgRutW8l9q2a9Ml2iDBShiGwjKsqK8Puq1UsqGhghab8l
eUBj4F9rRk8f4O7RfEZc8aPihgT5hDCilLeqmiFG2tP2KLo+ywASxkhz8t0MILUD5SjaOAZwCZ1E
PywgsBZkK6Nfz7ptDdNtRoImuAZIJKnmMUrbRBUn3qVPEvysa91xDnzwYgLe2gqJgDaNWlPIPe6T
CGINI4EXzGj2GMwUtVyQGUdQSN6kK7dK38c6SeS9IMhM0LE610mgJ5uEPLFYZLQdJ5aBhEqf0QEv
mt4OEM+BnQT0iSRyTK3g4LruU10Zu7IFyTBmskiK91a+rSEkSoyA4C9g1yPyDaX4uZS1G0BczlxV
insAz6tcLAPeqHA/TnF4qLYjTDOK7einFW4MYbj6Oh3d0Emf3JB4Od9YmohklESjFQBRXKPZIZau
z0iaeiA7Z6nl1buf/4hXGxeSA7gvHBX+/0lHkugFkwc0OjbkdBJSxW3LkXK0rfotB8GPizZu1jFZ
99Kpm9j6vq/BZLtpaV6kMQp6OJ2ITbQbkB3001XR7phCHWEeEA/Os6k148pv1H3ptvvOHt/6IT/O
VISFXsFNZGP8pPS//yFjKJNGDJpVKIMQGs9m0ZfryruPkuHOEKmcVRV/LgvjIBLhE/vzf17glILO
gK4jAnxqkaMZmG3k05sNaEeJ8i6JL0NZ5Y3OWn2tvFE8J3+CUudOT8q7r6JUGTN6DDPCxeDA+Z/F
eUx0lnUVDQqUB/qsUKs3QWs6s66mlgMkn7XEmKgoXDKXJtIcIufoMOUV7rtAd9AwU/YqAp9oghFQ
pBDg9HY3/FpvgwyFzgrfecUsY5sl0nFjGxHZ2eykDonSPL+nKFEUVPeD/Gav/2o5qRqsO7AX9g+e
m5hCskysX5uhv5SUBiRylN83mE1BQtpE1sTB5yb+rAN+6SRwVR0zUrPYBSkBMD+vGJZ4Iqf9LA8K
J6+uaIiTnIxzTqMCePKKaEOSMVk6gP5twA8QKAuolQGxXyRJZcjm+cwmmBJcIVm2lu2Plq0fkXDd
Z4+9R+pKkLSbiulSyAAJatpHyoFN6yhEtvfGheG4F0OtHu0eY0ZOZZC1/F6voxtHq6+TPLt3enmf
A6qfVURO6uXH0jaWKEQSXct8CVM1JkjnOCrFew1aU+4EAjz8GGQ425Ed1paZau7JMX7faiBgcqs8
9xsNvIW8wsOPtrsF8NRE+ohlLtVeJuK0l8Faqnuf6jCLjADWzqdp3zITNL8o5bzAouJnn0P5rVFV
f/XZW1hY6f/I7Tud2pduJUwKCSNbUe5SYEt21O46nJwL0SDKriM+yB82htKULGA+m5R06CjHsEzv
Q6/8gnT2dpT1oxQwy6w7OuyiLK5hcbwb9bJjWooyX+l/CT8rDsiRxicowRzekeG1QTH9IRKcKSs2
iYyWzIeWymXnBgp8GnGPoi/WLC7JEPDBS+Vk67RkEmTe+7rCn2VJbwwDr00wFFlnGUmCtyOWcd/3
irHVoHMPQGQj1cpM6ZFs690dEm6KV3zIyuFeRjUNkdMrJxveWOOorwxBCp2hmDTjrNVO5/uqQqtG
hD3bjK7yAK7tDtj/jaWgXOek12H+qVG0jbYZHk2RWGYQuOPfyZm1z1zt3m5rtOsB6tk5Xr9cWKrW
VU8ABeqjK+w9pFQ59bVfxtuft9XXeldsWorJfJ/52A/L7hbaal96WbbpQiLarHRbNNh3ku66jNLt
mEc7GfU+zSdDiyjNIeXHEUcy6+TmOq6JjrB8Umf8y9gav4S9fpfY8sMICy60PyjJcB9V8htrqlcf
r6LglsQXw5rudPTVJScMSrvKNqTTHQqzKwkauvHq/FyWgyuPyVYa98goe+vBRr7t54X12sSa7xaW
Z1UxHPrq7+sWXV5XV3pB3UI8Za5Sm5Ve39NqEL5bGFJ4TWb9zh/lhzyWH7BTryC2rdPOPRhqc01q
/iyqbcKYgU9rcnrxxo97ZTrAj2M5ozEHY+V20usmbqkDnOdJjnV2B25sNYzGXWjQXXq+NWN9ukcx
rpx5hnFA+XWn997NG7/glXUVT0Z2NNtkgWWfTgNzSw/qJMW6VAzttXg+nelsvAqIeX2nO+21LEc3
WWLu+8g+BOSTEeeRhdpdWI0PNcqMUqrfpUD20XDbkVP8Rut8ZThWNKJqHE1nTPrBO9/Ct0xH7NBE
Qjesq7NHwyiOiGASOOsVV3aTvuUMfmUVRocsq6qhqISUnHZE1Aw3U6sx3WAdWJUe0fDwTGaQVxe5
6V+H/sDJ/o3mLJ7xyciLv142NA0PtK46ood6sXDPx64vZRfjFRnLtyNxjD254VZ94WXpW4Zv67Wn
/fK7TuqbI4VRqOvCUObAx6oClwRTBVIXKxwluC/6DACbTVijrq19uTiMeWaRhGOf24NDozUXpKwf
BdE30a2Vhz+vzIetnOm3gOoTPPmok4Bbisd1rjRIdFrytpLyIymxPgh9rcZYC0Xi3DrPm/I4kY8J
0UQPl7+J8kc9VTaDxrzQaMGuhOO2Qri4SK1lmrWXQ/DgqdYSfTsi6aydTQ42Jhe1zzZ1Nqxl5Cbz
sj04CdAXaViXY3VAm+8YAfBpJFJNSQCN2wuElrdaQ5Za0XwNw/rYVvxKLz30KQSTxB2vUfzG3e4g
aZSRpD0PLBA2cT/O8s/21o9YnmU68ruJK98hZfMxqsxNCbJMGrRhDkjb6RetjEiOBpFmVZCPNhEu
HW5lpRMlSTaevjOJCbJCr1glPZHScnKfE5qFZbFCB6s+H70BTdY0ZRwxC5R8MmogeIG1ro0qUCQv
2NGCyQTF1bIOvY7AzbqDTQcoqhtCBCKa6H2TMEnUHB0wSCzHfISg7hOWCCvBOPi95a8hCxEyjgV7
hgjDnVsQZx062jpFFsiW8isweuToUOtHO70Cdb7QcuZjltxvq5Sh0IAaF5Ev3KId5ESPDulBVlAd
bdc+N+zysQ2yK69Mr6SqJpbCJeZJJ6U9+1LZyq0ak7eYRtlN2G9hGc4sE9wtjoNbCziSm5PkDaTY
8Te+wWdF7oWMqFUDOEDzjVUtbUWV6M3iyhmsc9scSCLlR4p+AEj6mvjWtRbBPXT9fRc0d5nl9Yu0
GdY/7y5fbT+KZSl0DhphKycLVrOoinow6ZDUyl2UJj2y370bchQviBLSB3PZjM45t/hGP/jaJAX7
B6tXgimIVTr5WsMfYKh4A1lkuH8U2TmkUYI9P32jJ3rN9opnGF8jHlvciM7J9+gEBwGvd9JNNzib
pmvIiYIEn5CtizUlI5wO6KZ/5ZTqRYAsTqG8PVN4rcdnULVMyhgr7OnC0ckRGc47A48CORxxQcRp
Q/x7J5l7Th8IFGDRZ89cpGXp/JfogiIj7Ax7uQSQbGN8bBDkqevyXaQiqWWb526i4sEygCW7CNF0
kDNniZLSBCt348XpQ+bV7xsfRdmU6je0wBRQm2qNkgyFFGu+h1CIRwJx0jWLITOPWgMGLqK7bAbh
I4yluVpCK/UHkekkD/daOm7SEcEd35orjnVIfJlA/ge1igjMaUnAR9drZmnB+yK/Ku2MGHadpAG5
Hu/F08wgg5H/1UcLOzRvWEpFiQm0YQCfFV6V8JYg9zIT+eRKHYELwmPn029ocPQWihdgqGnDC5tJ
KloFITgFrFBVYtULNWw9rAxgHBWhG+4GayQ/UCEgQB0R1EcSqQCTyrC5+xYsP4ERnacjaVDrx7zv
itVAzL+V1x54B4cMbQUOBb5HqzV3lUwSZVx6s6Ynx7YNb8Yoh76RiCBxcj4Dly8QWMGft8HXxktT
Y4nuEO9GVRVt9MV4GciVkaSo40I/xMekfkjM+Hzo5HWkIFfzS191ukRrc3jDGcjHjW9BUkzhC6fY
2MEkzrtaeuO2Xp0lm6yriEshHI3l3Pf3JRdqnhV6yX1FG1Sa/bmXLv0+W4l5e6gMHxUPeTEy2cEN
v3Gbr816sNJgkmKqxTrsZIpsloQVpDHdS4/bFwJ6kpDyUtcHy3fOlZzny/HPC/b1bzSw5Ath0x+s
DcCpiW6BY7gpw5IEsPIIVeZecYfbLC4fa8YQqE7Ln3/l1HWczrNEfCy2TqKVrdPgn7HKofqjoLAJ
+9if64gctsQ4kmzpIDQql7OxNq8r2ExowXXxtW0fiwiKYzkwRyg74erLyDGvryQGqopkV/JMk5oZ
aTCunYHQBkPKoE6gPGIlxnlE0BuGLpekuHFr5pY5H8tx7bl5Pbds2ltHVhpaA9i2z1s4ugvaynkQ
wJfCeVvNFfe6jEmMq2HCJY62yRL1Q+8U71IpHWYullgCmlGu9qEJO1K0UNFPwDbbkXUsss+LCmgS
AYCIhGVzVp/pHI7/x9CGOmEAx/t5qb5aa6mzGq4gXNPEoH5fa7veRSvNd5JNV+SP8XDjQBuJ3HEL
vu6g6su6WYTkO45vGTJfq0DwgDBkYtDVf1gZVK00+LlqJhsI1Y/hyONzxup+iOv7RMRg9GV+Bffn
+PObfW30x/NExLssNtPs+kXPIztlREAy5MOIISQDVzN3iNMSQ3+ZGbvQVi7jrDiK+cnPv/e1Hu/F
956un8NRj9vMkBMSm/u1HVPHQrs6dKpyW2bt4eff5by2JMUESpAYy1J6hRPTbd3ZCHogyrTR0vB9
37fdIiBs3cMaq5ZxjYxL/tVAzA3v07geZJ9cdhtmBnZDhQftupU1M6qN5j3EGfQj0+wvQ0+7glXZ
Jy6AUy0myE9SHjyTXKxKB5bnGh9DYiSXqkpYXo/sXgVj0A8B5xjjh7oBaTJG1/SNsHshT638dMuc
lrRosk0qsrVRbrudkktMO5SRfSLtzjlEGdlIhcR6QwF/PWPlhcE4Y64vpUdkNipSQrA7u8raaw00
7uoKNT2EIQmlWqZG97Ed9Q4ROJY9Sm2sCfc6uKYHybkDfommCUNwDWMimnsqDOFI66/02N+JeXNR
arc2M+K+om4gqbD0/P5W90ZksOpjmDUH5B7ypRVJ531kLDvws4Hkf5XGclgafr1DY7Y+GKWPWhTJ
ryj0vjHEvNZoHCFAjeOB1noa1BnHeUXcZY5dPWd1lWm3LTiKWtZvjdw4x+F7WyNR9kZPr75WeR1i
MsiGsHAVn9Yn1pceuoV0EGZsHVSA94TduupCQdUcEm4g1KEU4YKrAmdjuiGShol76IMw3Hhhcl02
uDVzFbdvgmqHGn5N3fyOeHvErdpRoCWic1i88BIagOpgs5ZxSwqwYkCD+Hm7eCVTQCfHgjgPle4G
W+VJu/CkISamMoZ55CYr4qfIcJexePelctAT7gr9rXwWkNQnDfDXI8lHbM9xCMweMizkHomIklOv
24ZeuE6vUdUjfotUpzWqBWTiwm9H0iO+abWVa2rA43OIl7WEAEUsC2loGd3XoPU3P7+pyb50MiYy
2zcUMZmyMf+IGvOiR3PMwU5qVYs3vRouC4zqoNTsY50hZVGq/Upx3HyRJaDDE1U5+vAVWMOnpPd6
aIPUabQOIpYBUCtt336jH3otEIOgbVxHYpZg/WCY9XpjzN2Wzja3/X0TxPdSXFz5GYnRhk4ico3G
SQnHuzL6I/DHS7+vLwxcX7PWZeVZV9ZNt0r89LGOeFBQ6glzSx4H1Aqsjo9oUvsc0RqifXTp6xtl
Kr/SgxIbQagAAW44dk69mnLoeiZmo4T47BIhpYh8v2ag23DlHcrPxIhQuv2YBdvO3zkd6IEsjMYL
R4bd0PkP8lColzjQ8G7HEIM0V+hzNgVRb8pw7400lyH+jD5kuuzS+hI6KtwTlBWdHBtHatJajKCV
FiFcVXQ7aWwD1HHDDt7TWQGoTDNrE0eOjtpuylrK1naZikKO5mMXFp4vuCn+DoAakL4YA0XbCq6p
+0ie4vvbqtB8Yg0daSkXOZGnkvbeNoLblDCkmdboyqzLmSvZkr2PnC9WRxdshs2DZ8gL12A2k7Yb
AtkWhfkJYumj53q73oP95IXGwtOyKzGetNYHZDA/iUlhHWu3VVkelaZ5UPH14Te/bQNVwfvPB2ty
ffSZ83ddu3XyGge5fw61vl14Qff1wpW1g8No4OlhtMZaSEp6WSCZ4lhXyCGzfIQISBfbwvzK680Y
C+7oIH9Ks+HLG3XhtapAQJomE7TCovbUqzbgTIirWks2fZjFYCG1GXjf94lX9WvWc5RP4Fy1uoSI
p+i/yLOJEuWNyJJXJi0kCNrEmRtiRD818CJ3XRSJmKA5GY+vi/Mb0wIx3DoFZUM46cYZiuVIHuks
gLX8Vit+pffHVIJPBzMuM8RT63uKj73pkiDdRA0iknkabvQMhpkF6H6hFaRXZSQj7W3j2qANrBLX
Bx5abdw8Q/fZr+21moYHtynUrTYICcDWAUKILpdsbNumdy+gZS4QTDoGNsKhzC3WzGqYE5bl0yj2
X9+FAVX//G+Ov2Q5wqueX58c/vOYJfz/3+Jv/n7P93/xzwuU27Iq+1r/9F3rx+xwnzxWp2/67pP5
9m+/bnFf3393sEyJqxmumsdyeP9YNXE9/QrvMRPv/Hcv/uNx+pTjkD/++cf9A48AGjFpz1/qP75d
2j78+YeGDQgTzX+9/IZvl8Ut/PnH7ZDxp94rf/N4X9V//iHh1zvDtk1AviHzWZbGsrZ7fLqkKFxi
Iq0J37cmcmXSrKz9P//QjTMZw7/p8B9GceIe//hHlTXTJfmMpAmMQ/JTBgW9618/7t3TyPb03CiO
b8cvo7tOZkSk/Bmygusdcz+2d0c7sb0rI5aZ0im6g1bc+azNDFTjpBVwHEN/JydvTIWm1v5itP3h
20RjeTHaFp4mC4sKgN+L4SvGFvMGCxDkSPeK6BPw/8ZtBmb2QltnxwBCwl2+hC0Fxg7qAFqbSPnM
MW7eKPsecg+4Coz1YABRuMmW2RsrDnyJJ/0GEgkE02ok+Go62YM/ZKUReanEBjIMF1YlY/crgLun
YuN0IkpFl6xq1+Kkmuc1ggtaerSqsd9KyQAarSmMclcrXbmb9pB5QCSnL/WFj99lUegpchCCqDtt
WmUMV64ufyryFPiN1/Vg6scOcjMi49O51O3MmUKi+aIIHWcRBeiQuEXRrkY7gfojFVDoxQZFSRhi
6dgSH6dAttBiO90FcuYDEjKijCxXjtuqznbTIQPmu9QuOjLb1WxnspCfZ0qO+b6Uit3zpvGyEtdW
aCIxkR1IKi9204aoGWLo0V15PlUqATo7o6XgbNV6BxJPme9kVGx3jZUjw9Y0gAnqHnpaIL7SsDqV
LOEcKrib7XSpJe/InLbTCWwy+W4Erz/3YxiHjA7uWmvJ6dDzAk6unu+k0P+254i96bAiRaFW1K1R
DcUu0Xz4vxgji920KcSegkz5okNRfeZIcolCjlPurFRHjvj5ONNjZxn37m1BqlBdyOq6VaKa2LC6
3o2GfCHgDqvpVD1KaGeQawRJ2Q4+2jIyA14dfSXGrlia4mg6NW2eD5UivIPbJiSAIadPt2uIQghr
rx/n051PT8Uuvb1VJcF6ut/pLqc9t9Vg1ky7sh3lq2QMr5/vUI2k4tttI3CPQVPWmofcB4vvFiJJ
ReRZvrjZ6bYV2AQbmsNykJpqJ8latZv2sKK26xYrDsQFb0WY4s10LcZMBFoOjSW1IjFZqqR5HzQF
dmRih2eOWnsru8lung7JR0t3oJ9ETWCQznfT3lQ7VEJ54QaA5xHnp1M8cRCRDnXeQ9sUwjxerl3h
IhyD6nMNGqYipIqpk7WrncIgURvZB8kvAmZFTd/tus5i10sZ1YORRUbvBP0uUMp+16EWEGVYqMnC
yZ8qcSt+81SB27G5Sgx0ml/U1zwkbRR3ObWYqGx7VbmQQMWvyaaf9PcGsnq2c3KTnynOuRWpMEE2
Gpt2oNK4Nl1FklFzpsNp04sLz4cnb4n1PEJTAmEzPeN5yTgfdx5QEqKuUexam062xqVNUoi4Ooq9
k8PUHVQihaoAsnUL+Ijov5mmuYCWpj8xldFCwKe5e/74aa9G0GLTxO3Tu0q/otX1cHNKnfLqKlo+
OO3iaW86N+Q93XdaBvo8Ypo8m06OCqIIRuHEqHyKyy/eWcuPUktMRii6q2gYURIXe70e5uXdtDt4
BM4tp91pU9jGvc+QgRohwc9Q93j7tJn+mtCov04+f9p0WbKRsY5TO1xMJR/9XfwmdGqanYrXo+i2
uHDkcU4byXdYJsTDTgqEFEadubz47ZZH/ZjufNqoWhutHU8+f7qqmyP9nT+IXu/puq/aywAjSDb0
AIpDbQ80fwljhW5qeu/0ruk4U9RvnzwdThemc08f9+JvUqlJ1kMXnyuED641WVrh3aCRvfYxz+fU
TrNHvDP1g1WBa9OcmowNqqndGR2sZOt+OgrFKVnU19jHIDyd6xTq8LT3vDk9lxA8C5gcMUmJ0kgk
CSLg9J509L8O4uZf/dvpz56vZNPfPR9Pe6dfJX7h8zmP9BoWG2ttAARayurXjN5s2YoBF7XupdXn
8UZK5TvdBYsXilFv2nRi1CtGXLIxwdz5ugV/bBQeVqYRtYz5SLouXqiBhZJeNnQUbCAmvNdCSAWa
GIeeN7LVvjycLqRB8VgFIONYbFKeaHbPU7IfkVBnmEu7OoFR2qkY4qDtLBpRh6eNKgbk58MX58So
V0ZFT38VixpuufIy1SnktKuUBc43dV6hzBt2RbJi1bG14yZbRWX9ieJot0xK9yGwoHVgWiCXGWnl
pKVPb6/1Sz2KoqfvbGntO2Rh+fxCz6JFHxG8YPdOtgzALEDBiZaDAbAwDYJ6qdYFhFIxXrZJ1TFl
E7u+Qsc0bZjVGmjreePCHrJV30EszdsvU9kYmpRmmywVJjf1EIsSmUrJFONdZFWXoTOGa6+qjGXS
GV+bUIN4hUD90Nv3RUWQOErhGyeqhg1JyI2SeTvd++CHNN5KzLB6MT1xrCaR523uvg/QElxN50R1
ICs/3pS9EPKppNHZduq+UxhCqsKC+uBGV6bi3NTMdYfBA93UnWelEjFFSsy14fnbwvDUnSJpytNm
1JtLkvEIjq2HjR5l9iEno9dXx2ORQLsPh2RHotr7QGGCQ4whpEGAaaWbWlehXuZzte6F7qSRQIti
IzrbnZP03w6fLgTwHKM4jZ70bSaRm6caMO0GZsQkOMK8FmB3ZrUh4aJCS0muUN0ufX3fuUQ9WmrU
zuqx2qJz713WPTYhuAjMl1XmrWZjXZrEdKxz2QCsqCTK16qXSQEXg9y0UaZR2gm+HaZaC9DUtNdp
pj/kvfIujTUSUEAe7aa9IkzQnPX9cuFnNMKEO4B1OvJkXhwTcVTsQBSL05GDJNN0zabrwNUcr59P
Te94+oykIQkKoe6aOA0PwfdKDEKF2MSxrSFgKXYbPWxmbgBC3CKqh4lO58B0n96aR8w2pjdNe70Y
uaa95wvT+57+ZOyDhzhUq+V0ziowl9ilvjLzlJ5AbNCWwfk8HVPZsbuPiGAwZ6t30zlLQjcbutG+
HRQDjxd/MV30ve7bXiahldoW/Ly4waVo2fKyRMNjmzbGu9419RU1hSFd9bdx6XbrzvSgyzydq8tH
z/bKJZaqYjedMhJFWpAsCflX/NXzhefD7jJnhqvPlHjZClbL0pYWVACIytZasdtDvPbCVa2dK87S
sJfdbfpoK8lFt0DKXVLX1cI8orc6U95LSzRv/NmiTd4PCYkm6zpcsqO654XJ9Bxr9vuq25fBQayS
sEZ4u6G9adR7YTrzo3VsL9Hn8qMbPbxUwjVYvkQ6z8JLK1zXxEkPa0s5t9sKQAXte4+1o+j3Tb+H
QAkwOnHPCXyx0f4zruDidcCNgy2hH9GQzct+BdS6XZlA4G3cmYzY8/oLUgTFMvla+POyXjdwPeHf
ZzOD+7+uLZyWQCaHS0JUk+hWRQEONuHC/0ACSvFZQZ0AZLVKnN1yoqDNiUSDCqTOa2kFHpCQMEte
mckWFqcXrJCWKvRLYsXCDyUZ0vLn+EJe5bO9scvv7Vl4IP6aJjpHMXKn7Yx5+GkATRp+RWv+vsKm
uMwW0juDnoj8yU/OGkD5Vn1QrjBqbqM7eZHfTBz1DXpR/qW2EbhKxJveWWjCzsx3LDpLWM72IrlQ
NvnngIVlfRAUY+S74HiiwittcYcijtuS0r5SmGGTpS7N3MVncqQu062xGo/mONeX0ZV08B6HB2DI
4GGLPSAVY14ukztS9U2W2R+gBxoH9Vjd6YtHTIXn2+aTu+VXBetxHcz5wcxDdtm7ndZvrHU+IIK+
BHKNqzhETwwRiHWaLM3iDkZv4L/vvCWswhLN52LjIhKA4ww57x7fpTU3r8d4AQVVftCzKzy7w0cP
VXJ5aSLPMSz6ZOaU867Z9CxrUTCyZiHGARB1OBGq+agsc6VGmfRTeb5HApHbQjZjnl6DhLaRFlwG
W6VbSO6tJsTsSU5f0kMK6OsHmMguPGXnSl2kF96q/4QKXfWg7gHMJtUiIhI0WOT9YrhGNNF0VnW/
qZ1l527DapaZ7yGRpvcaYbzj6mOdLEL1Ko0QMDt04EIRs8/H5dJnJBX/gnQ2fLYeLBJXuzmS6BFh
MLCgmQp3c+0SieToBp2Lc+PYgqQ5V1a4HW6NB59xEH24ipq0BzsJOfpjmwLAm8efnHoBKJeL+rmu
b9pPw9HJ96q+kffMva7Ix3+EFIRlQv6MQlO8a++x+4bFHnofs581EtvQ7zzkDlDqm/vIgdmzAFUO
f6bepoTHkLk1s27Mz+1V8k6g8/sL5FPyjiSxPc1farfIpAINMIkanGHinpeC2akrS5jObrbolVWc
rXR9zS/k4+OORf9cudB22lU6zPt+Kdzl2Fsf5YvuXvoSvyNNe84i7ajeeQ/REXJ+ARGwmZvQ0N1D
dIvu+7l8hXUA9+eyOTfwqx6yTUyI3l281Q83w3vjWtpo78JHKKKIE2uInCwQBE0X5g6FpyWefzqa
8gPupyswg+fyNiKm4Ub1F+09q+Noi/dqpi8lItvn1spdkMa/aI7w1+kLlTmrgpBoS/hBihDgiOiy
WUCAf0622FlRNApNgpFgXXoL+tRbXdnByrrOJoxytiSrp52prH6BmINUtzfplfMxWjg3ZM0uxk30
CRDnUsrngX2pIdRRLUlbWMcLb5dW825h6nN3lu1pbuEKIx155hjJqIdkHs6UGaavHTxOWr4awtIM
YUgLZmx/9YXgrj0rzw2uThpqHM3td/VGxnM8a5FtccBhIUOBDuVMXRTXlOm2Pu9nJOyp2ZzcagiJ
CCDj44rlRUizfufcFfIcHlpGEJRw0CHdNAOLXRysDShkm3q4djHvrL0lcOJ1+LG7yMoPrL2ApJNJ
kzor41YBaU/dS+ba3oZgX+zdVbIzbwCy2mtppmxgK0MRneNDzlf5RmNMmeuM6jjLV6k7b8Ll43AZ
7Z17/V30wbvw1v5nZAaMQx8noOT/Hhdtoj9YcYoxUaPbSNq43mA82sm6Va59zT0oNhObWqxw3Iz1
ui7WRugAaTCQzWYZqPadCSC7Mja62SEFlefNQsMCtmvFn0x7nliQTHudoRHB87TryIG8DOP2HJXb
cB2I98TT6uZf/7UWweArKpVFSW2Ei6wR8l5ZdW5bX/0stVhQ+U6za/7ehKXIydLidjftTRcqGGFI
MwNfKUAvOl2p77xxXPlRpKIUsKntTiJoatTpKafdXsb2WBl5scB7Bx+48plwdgWZTp7d9js/R9mI
UAA/pN/FBhFOx67FJUuLF0MUDQhsOUyn5TTBFGpjKpr2al8sCp6PIaay+vDlc7MllC6PS3CQSpLu
ZLGxArQbp73nc4rTduukbN65MvrbCpXfHHjALE9Y6Rapki+GUJHWrnfpmbK8s62YOYiZKtvQL6t1
I+bS06aOjEMxSAo8eawLzxtPLAWfD9XOp5Ra+XKysvVi1TbtlaiK0SGIRcp0krhlApqC0l+qYhVo
qs1c1kd9M5mDa2ESnPZMYQ0O4AZu8DTNFVO5jmXNXdkOpqm8b2GW5gwTbpMX56WsKCtdoz9ubnrE
E5GG7eA+9w6CR38ZkGQ7beZDZIrGGDQQwQvE2pIRS4xWl/TqjmAbqsw8G7TPQVFpT4dyF7TEfJKb
1rpHy6uQiElQH0ONUjnmpV2s8AH0O/wA/c5Rem2tCbz8KJ54qRu3yZDbyxbs7EjqG/Y6HV1DIpjt
fGFnLSsV8eSeN8/nUJWDd+/u005J0DsuLaZKsM4Wg14c5ao6WKx6NMs18bgxYE8mOuEFmRstlOpA
mJP1ajITTcbjZ2OyqrafDMOiY5UyZMKzXtulA+nWAwDt0Cw+D3Xk0EZwmqyyCt8oEdas3NjIgOtT
uWuWVWkiNiuWmdOznDbPh+Q8BdwkC0OZOfn0eBWxtJdI42BhVDjGPB86m9hQG/NOIYzOTxthQzZy
pBJnnodopQMqSCtg/UqjgoVusrCGaljuno7Ja0+eIvn+v3HGvfDb/eCN+9s5JXx1E3PgmP3P3vSX
1+v1D/p33XtTmOl37r3pR03OxZ99RnyPD7J5wAOo62cmpDtDw4X09PrjH3GWet8uS7ZzBt4MfAh5
jtNLm/yJLwrpXxXDz+/wR9fnj5/zszt48n8KJyfBGurTj3pyB/9dov9JKchn5NILNsK3F5EAL0vB
ss7AztmOBUxleuGJpNj/90vhS9aQMYbj2Auy9KXbdkJO/Ds14eQTnmuC5pwR8mSYZH0/3SOe45dl
4Dh4dfHaioCA6YX/8/+kDP6lu1vVGJtO3N3/cXtQzxyRxErQ0ve3bxlnJPmSTGp8u/0nx/r/fhX4
l7evKLKI3/13KsHJZzxXAtU+M2js+I1xKL98+rZ6BuxV01Xhtxev364fINpMfmqW//N+QLPPTF01
BMvi1TZgy2cES9NASG75PUtBFcFKv1gJdO3MtA2MxxpxA+LFs35ZFyzlzLAsgikhS02vp1r3GzUF
hivq7y+1BM06Uw0CRentnm7yZEgg7Za6AOiKlIunujJ94W9UCHRiv9wfaPqZyPm2FJ11iXidVAVy
vM4UYnkIUXvqeX+j+ye5SCci6NdqgXKmm2Rlktz9dP8ntYBBEYYe0dgkT0yv/6uJwUmP/jw9YkhU
f3VQpFsErs0tMv+ZXqelYJ+BBYDLAy9mev12YyOJrfqvloJunQGaoPcX+d7iRbf3sltUVPkMzJ7G
4PHbDY7AE8TP/bW2oJ5ZDLGW/e0hiy725f2zVEDCAtQ/WQLT67ebIBLQ/ctTBF0+I9qQnoWAyL9a
/Ekp8DUmFe6vYvrtxgWdScIv1gVKQYe5QnDhtx7hZFxgushSiUJQv82Wn4bj32h0UHTgPb9aCjr9
HjAu6sOrdUFRWF2zcrZoE79dLSAB/ld7RM04A5NP6C+Tzul1umZyzhQbIhUpIE89wm9XCk9B/b/W
LdqENNt0B7A0p9fJ4AiD9YzMb7Jkf8NRQRECN790+xiQbEsn+QLA4fRiBvRdf2hgQGJN4vy2ZgPG
c5EX+0uloGlnDgELzJWfF4bflYIwMKEsIThK0+u3GxsFMfdXZwi6ecaIICLy/x9zZ7fctg1E4VfR
E2isf+smMx3nwknqttOfdHoJS4zFMU16SCmO+/T9FgvKBOSMM11dQMlNLOeQBBfYxdndgzDfk6mw
no8n9AtAU2S3ENDkImcF2IyA5oZL3v/lIvGG6wlvH9FImvT07dNFwZVy8oZCbVkffwp5gggBmgD6
lIk3uJyNyc6gkUsnhf9ktx6iv7w0j8JqDH0mLVthl5DYwgqKicObRErt6C4ys4U5zfFGW5hPxxe0
2XJsyOujsJ5BNqNgSn+RjkJ26yEyotKpb1sQsIUp6ROvyRG5g8UYkXTCQpqk/Ce7BQH7XJvXQwIf
zurBDPQdS6vtcBTWDI/2gREd+E9uyyK9n+YYmbQJm2ZyVC/7weEgkFfAPNBxRkLQf5Syysg3oK8g
upu2mbAYX2JRax5VnzKNEiVymEG4Zkspr+h0NA7CXHhzZMBo2T8u/ZEpsGme4UAnYbgzsoHJ2k6l
zsciMMPjBb48CQ8IjcfL5Vx0vpVr1pmX0SBAoplDZKhUlLkWHHIS3D+R8NAG1uTZaLMV/kgnSn6O
Uc5INc4Ecs2yHSR3og95QiUu8Y+QBst1mCn5+ccZqhvGURAqkcwJxRev28IK9gi2lUPRwihlNwpy
brFxEJgQZNA4+1YEnOWTLAuUXiASJbuK4D+z84/TOblS4yiQchUNX3jjEBAm3LrmFqAPQjyS0ao4
of3e+PRkGVntSB8h8ew/SXQgiyKieiKBoY4zPxvggCdruMyeiXzyjBQSjzf0CeTb0dEh99qHkBqI
ZGQDiD2IcpQtRCSVynnkvOFgBMlC4OMDjilDxik7n0hCRcQnzM+/4AB4WVP9h1k1tALkxUkmwLdT
ntN/zwUzsgJSf2biQNyB7JkXyQK4WpJQgleBY9UlIjvyiJdiXQFmbAAIgVHNCjUnAA5N4HLJLsof
GxB8ZXZZNcL7pd7U/y/Ckm3SlOQcJUY6EdIQeT2GZRWSMVtvIG/RuBwwCkQ9VN6GfYDsPoe2IEVY
aLxwHFFYLrObEOxyA89vsAXkh4gM+ZNMhRVks2hcc9aNrgf5hQQTDoi2GgHBrwj8cfCFToVkFBAL
h3NnV4qisr9URt5A0mpmxoTyM/LUaE8GhjCNCS4uxvhefGaYbxk9v8gfmhcBSo6oPyNvGKw88Yr4
HNhDYVX6LeKPW8EPDNWx3QFxjWrrGx3KovN19Vq//+Yv9E0ApwChuN9X8KNqF/2iyJoptNaxyb/f
RRVuPuwZfNmHQf464b+HBzy9dHSt/qn6H16XRevaze7Zf/EcblPl0n6q3K17cMO6e/X6L3dyosZ2
jAnfAO7uE1w51tqM25b/NnUM7Jk8O/C9qzvX9bcor1E3glbkK1eVX5q2LqO71oJeM3ZTNa3bNsO7
1goQO3JdF5t9uTnsI3BPGlvB3xeVe3JtMUTWzIQZOYgGjpovo6umOjzcxsOu/I71KrRLt+U2ep+h
V8GKjBZjexffMkyJZLKtyNeMeFn2ON68kV5m42kF/rB1u8gAQyGaGbfiEPamjGek1juaoett6ZJV
RElgM3LzFJuFpp6tsJ9O1yatgjYDA3DY3D/3ZuDtQhPFVuifmwPKh+kwa1WKFfvGlXW0elCFcw73
cuPa58rV2+FwBBLAfstd5za7Q1fs95FNy1HqRMFm/HKzK+9c3ENHcdYZZvhNiS/omn1k2aG8yn7b
XVfy9/ExWptCefc50DlXIYWWpJcZuqn3iXFzQqtskKzIvxS3rUuip0BD2KG/uthvBaLPDvw0unYP
j92ujN06+JIAOQf+x6LtimiloiFIclbnAL8pvpWbyI2FbqNzgP/TtPf9bfr9gfZ1mqFFnXh05doG
TxlPTq2FPs8F3jvkGFN42Qla4X/lLMkexQ+L1vGbYe8rIpJ4VxOqf8zQKHulbco+V2YF/q2o6+65
+uqSbULoBbfC/75rtsXoQ3fi25TXs8L/IVrYrxpiKEU+zwVODTFQMlb4Pxn9ouuKKKQIVUJ27G/x
rjJ08Vlx/9q73XDyhIyVFfZz0T7g2SJkpT3NyCU7m8S8Q32qFfpvh9+p7/bx1AwtcmZw1OFHn1+7
ee3PNuOX3aapUcSJxnzplTDM2N+Xw/++3P5LDi5imo6ZueinA+7szV+AARMKa1MVrn33HwAAAP//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CATEGORIES PROFIT</cx:v>
        </cx:txData>
      </cx:tx>
      <cx:spPr>
        <a:noFill/>
        <a:ln>
          <a:noFill/>
        </a:ln>
        <a:effectLst>
          <a:outerShdw dist="12700" dir="9600000" sx="96000" sy="96000" algn="ctr" rotWithShape="0">
            <a:schemeClr val="tx1">
              <a:lumMod val="85000"/>
              <a:lumOff val="15000"/>
            </a:schemeClr>
          </a:outerShdw>
        </a:effectLst>
      </cx:spPr>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Calibri Light" panose="020F0302020204030204"/>
            </a:rPr>
            <a:t>CATEGORIES PROFIT</a:t>
          </a:r>
        </a:p>
      </cx:txPr>
    </cx:title>
    <cx:plotArea>
      <cx:plotAreaRegion>
        <cx:series layoutId="treemap" uniqueId="{5E08CEE2-41F5-48BD-8436-65AD25DFB87B}">
          <cx:dataLabels>
            <cx:visibility seriesName="0" categoryName="1" value="1"/>
            <cx:separator>, </cx:separator>
          </cx:dataLabels>
          <cx:dataId val="0"/>
          <cx:layoutPr/>
        </cx:series>
      </cx:plotAreaRegion>
    </cx:plotArea>
    <cx:legend pos="r"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tx2">
        <a:lumMod val="20000"/>
        <a:lumOff val="8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STATES  SALE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STATES  SALE</a:t>
          </a:r>
        </a:p>
      </cx:txPr>
    </cx:title>
    <cx:plotArea>
      <cx:plotAreaRegion>
        <cx:plotSurface>
          <cx:spPr>
            <a:solidFill>
              <a:schemeClr val="accent5">
                <a:lumMod val="60000"/>
                <a:lumOff val="40000"/>
              </a:schemeClr>
            </a:solidFill>
          </cx:spPr>
        </cx:plotSurface>
        <cx:series layoutId="regionMap" uniqueId="{DD25BBCD-57C4-43EF-8A53-D94C245A01CB}">
          <cx:dataLabels>
            <cx:visibility seriesName="0" categoryName="0" value="1"/>
          </cx:dataLabels>
          <cx:dataId val="0"/>
          <cx:layoutPr>
            <cx:regionLabelLayout val="none"/>
            <cx:geography cultureLanguage="en-US" cultureRegion="IN" attribution="Powered by Bing">
              <cx:geoCache provider="{E9337A44-BEBE-4D9F-B70C-5C5E7DAFC167}">
                <cx:binary>1H1Zc9u6svVfSeX5ozcGAiROnX2rNkhKlmzZTuw4wwtLsR3OBEmA46//Wh4Sm0d7x7eO74OUFCOJ
gtTEQnevHoj8+2b4101+t23eDUVe6n/dDH++j42p/vXHH/omviu2+qhIbhql1Q9zdKOKP9SPH8nN
3R+3zbZPyugPgrD9x028bczd8P5//g3fFt2pU3WzNYkqP7R3zfjxTre50f9wbu+pd9vbIin9RJsm
uTH4z/feNk9+qKZMtu/f3ZUmMePVWN39+f7F596/+2P+bf/xy+9yEM60tzCWOkeE2ZwLLND9A79/
l6syejxtYSyOOHaII5At7h9Pv322LWD862S6l2h7e9vcaQ2Xdf/vy7EvrgFO/fX+3Y1qS7ObvQgm
8s/3n8rE3N2+uzRbc6ffv0u08h4+4KndhXy6vL/yP17O///8e/YGzMXsnWcQzSfud6f+A6GLu7LU
Y95t3xQjGx25AiByHxBCaIaR4xy51HWF46AHiNyXGL1Wqv0ovRw9w+niMHFa5KpJbrdP0/TfqxFx
j5hgDBMqXuqPS45s16E2cekDevTpRx/05xWS7Ifl58AZIovTg9Scs7v+3fG2qHScNHdPU/Tf42LT
I+4yjgVlP6f/uXlz8BFzHE4EejR/5Om3H+B5tVj7QZoNn0F1dnywUK3vGn03Ps3VG+CEjjAFEBjF
DzgBDi9wso+44zLwtQ8WTthPv/0Lp9/L9PcgPY2dI7Q+WIS+qiZ7mqM3wIccCSoIxa4zA4YdcYKQ
7bJHZOD8Azf5BczvRPl7WB5GzkH5epCgXN0NW+Atb0bc8JHNqWu7+FFjZqRAiCNKKQFSQPaSgt+K
sx+Vx2EzSK6+HCQkn7fgbsrIqPLtcLGdIxtj6lBs77VkmKAjxgA54ApPv/qgKq+TZj8sz8fOsPl8
mBTtryaZVPmGFI3aR0RQQlz8GMjMLBnG+IhzmwnO+D1yoFDPLdkrBNqPzc+BM2D++naQSrPK86RU
yRuaMohvMLGxzdiv+OW583fFEbZdTpnLHr3/S2ReI9F+aH6NnGGzOkwWfR4n6mlu3sDpIzBljFFb
OHvJM8Q2EHECLOSJlT399oNB+500+zF5GDXD4/wwqbKnyvLuxiQ3rXmamjeAZRezMMzoU0wz8/wO
wEJdsHOEPf3oAx6vlGY/LC8Gz9Dxrg7Skp2pxsTvvG2jwKK9padhR4wK6jD6aM9mnsYBe+YyGzv4
MaMzDzpfLdd+qObXNUPrzDtgtPxtpswbYrWja8CjkQvh58PjZXwD5Bp49o437LdxD3P9e6n+Camn
0XOc/IPEabPVensTt/rOmLckCeQI0tAUqDNYtefsAFI4HEF2B8zh3kDn1fLsh2g2fIbR5q+DxOg6
aaLkTXPUUEeA7KdArngMeyC4eYGSe8QFJNps8itcfc6uXyPRfoB+jZxhc32Y2GySmziJtm8ZktpH
rmM7wnEfbRjUB55j4zIgDEg4AopA9w/+kje8RqL92PwaOcNmszpIvTm7+95sdfaW/gfIHHEgX+A8
BJ1olviENI6L0S6H88gVZpzuNRLtx+bXyBk2Z8FBYvPJbOOndfvfk2wK6TNCHZj0R68y43D32QLH
JYTwmbb8To79aDyMmiHx6TB59QkY9vYme8PywM67EIcSm/+n6SIu1D2Bwz2YLvtpCTyEPK8RZT8g
v0bOQDk5zPTzJoFQVL8td+ZHkBvANn2yTfilXxH2ERZQ9wTy/BKVV8myH5ZnQ2e4bM4O0mwtm215
++4KgMmfJunvrNf/YePCX022LfWb1ieAdOycFsW/aPlz0iGgME4FpJfYfsf2Gon2L5FfI2cr5K+P
h7lC7hSw9TfkHJQccRsSRO5TaWjm21wKMbFNHRs9QgNc/jlXX/5eoP3I/Bw4A2Z5qExda9U2ydPs
/J3evmxJ+sduLPeIcgc0wt5fBt8pjePQXSr8b5j67yXaD80meRo5w2ZzfpBK49/l2377lq0kwAgR
ciGEfcoziJfezmGQKHK5DTXyB2xmTP01Eu3H5tfIGTb+YTL1s7tu+5bNVzuuzrgNVOSxx2rGQzDm
RxzqGLsGrX2Vvd/Lsx+Xp3EzVM6uD1JjrqB3Edoz7+7e0JyxI9eG0BX04kEl5ux9RyAp9J/+TffV
q0Taj82zoTN4rg6TJ3oKeha3t29Y3qPuERA0KLra0MCze8zVBkEdw3ZccDdPS+KpjvR7Ufaj8usi
ZqB4h+llVuVtsn3T0pE42iXhoNv6QWHEzMm4/AgKey7i4rGfcRbvvkKg/cj8HDgDZnWY2nLy1tGM
C228NvBlyDXs0xUBxM1FAMwTOQBK/Zwy/16e/bA8jZuhcnJ5kC7mc6JvVKmTt81tc6jcMcqfNOYl
K4PeEcgbgecX+/uvXyXSfmyeDZ3B83l1kPBcqvb/ph5OjwSiAko/j1HNrDbk7u5vgGATcqp7o5rX
y7UfqPn4GVqX3kGidZ7l21gVb5kXAH/vUkilPvqWOSEQkIVFu/sYHCgV3T9eGrnXSLQfoV8jZ9ic
nxwkNqtbgOZpcv77tIBtg3cRUAWy9xfwMIb2eLBwkAefZVp/K8h+PB6HzcBYHWZDwnlzF71phy+Y
M+pCqE8faw4zjvbQ4QvWjAKhfk4Cfi/IfjSexs3gOD/MdOZm24w55Lyf5ua/V49dILMrD7EZEA6H
/kRoSgDX82CuZnHMayTZj8ivkTNMNoepIivVv6EfsckRcsCLOPb+XhBBwY8gxDF6PD+roP5Omv2Y
PIya4bH66yD9x1/59vv2TV079IRCczsBlvwQv8wpGIdMDbRQEfR4twio0nPT9QqB9qPyc+AMmL8O
s8H6VLWJfuOQHx0JaPFALpthIjDQYgwtBu5jaDOL9V8ly35Ung2d4XJ6mArz+U6bd786wR6W7pt4
FlAaBo1Tj2oxr5QhuDke7vUR6Fdk81xtXi3Wfphmw2dQfT7MPPOu0rT7W1XJk415A6DAvhGozvy8
Q2RGBSANALf1EODHj7nOmct5pVD7YXoxeAbS5vIgHdDTrhPv1I93kLRti+9vWoAGwoagkOmw/WoF
GxogzHcF6sfegXkp7XFPjNdKtx+2/dc4w8/3DgK/m3/cK+O5OXzxyf/tZiECiBuU2jhYvPvHzBxC
syLkQClwiP2JnNkWHn8v1n7AZsNfXMlh7A/yMYa9St6t9NvGPzZ0wBMXkpyPVTYxK7PtNjnALhQN
4ObG+wcQjede6rVS7Ufl5eiZ+nxcHYT6vJAadtrZ7duwuRuSmzdM4sD9p5ABpQ62Hzt9Z3QPI36E
Ib0GPfSzvMHrpNmPzvOxL64SLnJzkNhc3zWFKs3TEv7vuQNk1xB4IvgzQwRupOOccMEBlPvHzA29
QpL9oPwcOEPk+uogEdkAHG9aBYWbsna382ABLWj3jxkwGAGds+F+E05nMdErRNkPyc+BM0g2hwnJ
Q8nj6cay5472xfX9L/0/aIpNOdyo/VQAmPl/CIKOCIWNwjCf4fJaefaD83L0iyv48/2lf5BKg35n
wP6p2/fvz/3sLvS3ZhvcbxL3bBezfz57P/mwed1s6CNX2GtoH1bW6vbP9wSDPj5bT7svecEyfnUY
/segu602f763IEiDHYAElNl3sRoY2x6ienhfwP1JjiBghx14s9zdHfvne9g0gEPBkCMCHSoE2ozh
x/WugAl72nHo1IOmFgc+sHOorv1zX74LlY9QDPg5D4+v35VtcaGS0mi4EAgR37+rHj64uzLYlQA2
UYHtPKBV2YVgH2pgcP5m+xG2DoHP4//XYJ7WbR3Fa2Jaz7WjDxUuzTKLiFrnMTHrMcvZkmXh8v7V
/YHHOGgQSo/RmFWrDt+ypFLr+4OrRj15909R41YeMtNZlhR+aMeTTEzOj1NXfTMojD0Rlc0pnpgf
0+KOw454cFdfs0G1lkkn+sVYiMFrUCNheHoaDpEfDcTveIvPw6JOvIFH9SkqY1k2feWVok2DEYeZ
dNvpshtxtqym6aRt+1zyjItVaCEma7fofaz8Wse11BwzvxF5IRsyZOdZFvDeWdeNmD6jYV3WY++1
Ij9VGQwuw++64tyPVHg6Calp0i64zoTkU134KsmoR9yx9CHXwiVth35NWDjIMKy6YLBoKk0k6HG8
6hocyr5OuOfW/YJYiZAUZV6iQ7PIRVbJLhqWmITnQxRvcZIp2TZp6Q0VuqPkSmg8LtKxJIG2xizQ
PG4kOH5LTm6bSWXXUZCnxfFUdZ8qVMSeCVkTuGRctOqkolW2TKP0B0+dj1lNyMpkkZ90dhYY6lzk
cXThVuPK4HTwEa/WUVYrz671CSZtt3SnQLtTfB7lSZAEyFHEL0Z1UpdJ5fOxDzd9yLUXkygM0tq5
cCwHy9KYQopMnzcWz/wEV6nsMpDYmWA+sjC7msq0lQnuu3USpetCfUxxO201WQx1fzeIJFwVIVIS
c+P3Y5P7OkcsyFV+yXrhV26N4LZ+bfu1aWMpohjJTKghmJzQSLdJw0Vhmk4mVj+sYitfT8OH0S3j
47zKjcwc+0oUTbMOjbWyO3dTNJW1gqk5cWqFTyJG77qp6GUbGuz3GOC1mHWRdCAmw6Uc8XJAcHVN
nnfHTqP5QrROJ6OsS49D2yn9qELam6JyXPVqTIKswR+mCTueSkl85VpOUI6l9khNB1nnyMjCGOsc
EZjMLItWDHVfh5aNPkXc9XJ3kCXmZdCPPul157s2LWVk5WrZ1UO8LjU0cuUfxjgXIAEaz6febr3Y
Yp86JUB6wtYo7QtPURT53WBWFsGeobT5yKOUAmi1FxvQM7fpYcYZGz9W3Hita9/mIS6+xXqla3bS
2sXaHt1W4i47tfFEpONeRVP5FZct9sMksY/jJJwWWn2MqjFZKFsfC1oiWVvtuCLcloSOyzROigWL
M7osHF+4PaAXW4M0qIt9EatQWiNZ4Lg96ZJwlElenakClKduYmlGbS175XXNsp2iCzrwBWF8we12
8orOhg+UNmg4idHSFOlx5ZDBq9W4iCtUByXPSq9vokWVF17X2pMHmx2uWB5nG4KTczJUKrC9JKH9
WTF+MtqalqxqCs9yj0lhRZdwO53YpG56Bqnur07nrnTf1j62nFNV2BdDAQu5KER3UhH2HQnLh+1/
qiXXgPFpUnWpl8Bz6YIxXkXJp6TXrWyzJl5Ehf4Q4tY3fPKiKO4DOinjobIrvby18mVYZLA22MXY
TdN5p/UXq4s/p3YWSm2rMZh0rVZN6C4UfEfF1Pcm5RJCsXwx5W5AomkMopK30hJoG+FeWrUXFgmS
dthHgTbFjzjv1q2obsNsDM+IO4Ft6mIiWcZi2QwO96pxin2CLFeGo829ujG21Ep2bVl7tm2lvqnc
xsudfmOs5JhNqbOwc3wyTfycJmG1VLyqgqzV3+3CUgslxF1S21/aOm1WpEximZDqHI808eJhqv2Y
oGpJ+0ZJ2079EkybPyZ8FaettRjHcTvaI/WcajoOO0cfo0J1AUriDY3oSd9FFDzRcKqSlnh12ZuF
mxVr0nTHOk/IRUOChobHqYPUsjJRJfUYLUgVjWe1TM107Qy28UKNcOBO7m0/dp4i4CJw2J7GfX1R
O1F9nKr8tu6Sm7R005Owi1uprLJbxONnx2Ru0Ixu6jN3gCcmlDabtk3SgL40bgZfxMWyslAnK5Ix
2SR5f5yh/sc4KBXgzN70WoyLxCA/T4fa68rJCsqhqVfgWj4g+7JWit06/TVP8i/GybLLPhFMCgZe
0+6jyMtRf2dE0X0o0+5jyLjru2IYZUnFiZ6I5cEtGd+S5rR3s01ahmukBn8wCjAuJr8N8RrzyDNV
Xsk8jIQPt/QiKSqYJdN1NwX7HBVRdIni8lhpDValOBthO70lmkbsDQJdU/2hpU0e8CQsZCLaKhii
cZLiO3YnicXoeJHbd8sxoZdIFdkZiWMwzHV2bKrBWTg4l/YQaVC/GgeRqr9Z4zgFNCfcE6IPF6ir
Mi8PFQ1iPnzi8fQlsavK40ni4541EtbHN+USGihkvhruut7EIy4NdnrP5OlCY7Vw6FCC8nMtGZ4i
D8e6kCNkYj2Bky/UIekJ49Ytc00WZAzpoEnp5MPmp53HRF2fJaOVyj4Kk00v8oD13cotDL1QuC9W
UQmwOjXx2pJrf0ydzOcVCXimuzWzpzRwurSUWcX4sgCykdcZeAqNwiX42nNWx2u3aozMkYrXiOQr
q6W9P0SiOq2cppYJ08d1E5Ve1uZ84Sh03aLuC00QuBBdBojmSA5ZzKXK6E08dj5v2JmlK1u6JFuW
Fc49uMvXeFXprJzW+sjd7qKHZeQxfYIaDWqcaOtGpB61e+tKoPQ8ol20mbQ5Q8bPzWTWIknGIE5c
sDrj9CWrQHlt0onjKEpHWZX6C3gdtijHJvQHF5yZw1AvGzRZ0kyZbCluJJjN6FxFidRVK0NHl2ur
GZhECq9Lk/cLZJV60fFq1Qz6WzipxGtGJ1k3DN8lBnhGOJXHqVWnS+ZEi5oq7I3aRSsWFVPACsWB
2ZXKc2DzuguMplxaLP804KJaTE6GPaiuhGdNX06BEW7kOc6UnWaplfkFcAUv/mJh+gWkHD0tJrDV
2IquNWvGwBFLO3Losu2ARDaq9CoHxUFWsHQN6pXLBPWFZGpaobwMPdgxh/u6KMCCufTULsJEulkC
XrCKLK9NMmCkPck+qIqsWVZKAX3Qi6zAi2LCEfBQzpelCVqN2bHuKD6GkOQsFQk5QUOY+z2zbxtX
qGOujT8xYCwtu4L1SQLVo1SOHGW+rYq11RWuV/QtXoHzhpVBjV+TyASucEugZse0Q/GJoFMhi7YG
AmORuyijOigw/2Ybu/aHRvtDmfWrOhr8qOyYTHt7XFSZWoDPif3BilhA00IHCcznqLRso53pzB0h
LaTPaWV/GwislcRuTiZRpH6RsW+lm5tgdHR3ZVCMfNKCe7x/WXclll0K2mhqBB5EiIu0BXI6MrYy
oBx+m7all+bqEjV2uSicZDrt0c5+58L1Krvqlg5vIrCC6mNNmTQkyxdZ19XXRaTXA69YwGozAjnW
6QlC5SY1QNgZi7U31n5df7BQX/l56cQLlk1UJhCmaF6nJ7x0LjDEGF5oNUlAAfIiBctdVEkIi1Bd
d3XBN1OYnNNi+lxZtgYnbNknuPcj4teuVsduT/rA4czynDRb6rAFNqzC9HQi2fchnUIvj9NM8qEv
/FyQExsbfgpE5FzEnQ6wKLjPxejRNl+4SVtveEKmc12fRgOvg0zTpQ2dQZI73QJiDv15ygdg1UV+
MooESAFSl2qgYYBjaqTpyxODFT/ts2kIdNYsbQe+nGUSMu8fB9J+1YlYkdj5OioVeyiLqdcqRqUi
kZf2YEYHLLxIpHTRVbE/0SQGSTeNNWVnCMOFuFPhsWiCZaZ1MEXf4moc143x0hAiGAgcvjSunS41
AbdKTLcE03iTNIX9IcfFSVOIVAJfWlEzFF5TlXxts+o4WsfaCZdx1N1ACdvdYHDsXhinMh3t8NJK
u9tc6HoxsMT4ifWxixpzHTNeLJP4VlsDWrR1M5xOU3qSW+SEjOvJHmqZtV8FK7pzCGXQJJKNU/ee
6qxeAnctZdN0rldPXzpAbTumVNZDVv6IApR2G8B89DjC7VLU03llHNDp2K0l6QhZ5MOU+JNYtH0A
S4mtHNQrmTckWjU8Oa7cNgoAcC5R5N4QbgHNsogtQw6Wse70p6jS6TGr/AiDksZlI3wywjqaxEcn
bk/LyEpkWk/gBxx3pWw8Lm1Xf7RQqjwxCHtbpCxQqQqS1CpvSZp4vMOg2lVdA8MtPQAHNBli4CDq
s7NhHE6jKDlvDMmvDE/AQDO4/gpbzZoOXe5ZJFzlFmVBUyLgyjAvHgHt9idUJXLKsVpmjsfQqM8r
3l+2SQwuMqmiJULdaZgN9FgX4FZHZc6HfvpKq+JiQKQ97eyOLBJigM9q24ObqXfESpdeaJegjngK
IpQMMtbjB9LR3itRfl04jb3gENwP0PuzaNhogtLpVkNX8UVis2HZFlEfQJb7s6FJFsRh36+snPRS
4BvtujnoafEjzepF3KTJBnfdOeT3MmCZmSXblOhVF3ZXIsP8pLHN5McZ+PiBOn4EvOC0JD2QsaLO
PUpDoJYq2lSVvqu4xQMVm4DlzmXSwmSn1MqDDJpg/LGCDIAoq3pTp7E39M1140RJIMAOLAbYp2uB
UYc3biMbg5DX1UJ5prS8IXfsAFrIJTTnfG54k3iTZadgTMllbDhwx85Zj5bT+5PjANexgGI5lpYR
yAawdXc6wZ/0ENkrJ5K0iU5QaCdA5iCEQUEktRX7eQfGpBItW7Yk+2iP9gmxx3rRJ7oIIAdhPB6O
scRDqU5QptfO2CKJMgTBucK1Z2UjeD5DJGflJ6KSu4nA1xV0hPCYgvIP+XdgvltCWAoZB3Ma9bC2
SwXahgqBpd1U9pmI4OuBf/PR4bIE8lY7LaiDA5dQRqGSVY0+c8gPxFUE5H6sPFY355Z7lfQZC9LQ
bb0RtxclJ2RdI4uswU45hbx/PbWKru+f3R+qQoZt2a5drjs5Wh/qRqW+sGK8vj/UrMZrtTvcvwTj
jT1E+twri5ysq90hznsb3FETn3HO0yWxYwasTVzwMAtX97+mdyLcHypa63XneL+EQAZFkuVEB4MT
TnAODvfP9r3UfSNVaemVsxMQFQyttbNVqMSr+xf3bw9kGIKsa+5Qg0sfKAiE3uMExGkn7P0z2iXn
OdD8RTuEtHg4ayWTB8s+WuW7SSuiljxMEk1L28MEZ57dpu6am7YDLkKddN3GF8bYkJ8xxPZHC5nj
timDGgzPWu0O988E5OcenjUA0/0nDBAAEpAmTHze20QCmzVryJmYNdVRKzuket9quwh7U9q3a7ob
NwwaAlCAyQ4FOm66yFdl3a2nPn48DCYTOczN05sdeBRYJVhJiHUvrCbr1yFyOqCR8EzsDr/eK4Gt
H5d26vEh7NeG48dDbnXNInOTq4Hv0m0O/hjVXK0h+6fWXdxjWbVd4pOhqda/DjhH1RpIdrWuhel9
F0Va9oonKyxqKYyVVccjuOd13ub12gGODgu6Ep7dWDUgVJYeEK/24aWVIeyLtq6lvcsQpgXv1xlo
4grzr20U9WuEo3JZx8npQFW/7naH+/ddlUUF5EE7Syp3Yp4y5Y4Bj223Fg6E8HUuWljPmQmyqfiK
001vN+06G1iuj6skbdeW46Ze3/eTp6PKrH8dcjKYdcbHYaGG8sP9+/D76VoIL0VTj7wIU72erFav
qxLFkMXrqRxHXC0j5awpyyovreLWKzQ361+Hcvej2jY0B2sPZy7o7htwHZl1svvCeidFO+YIOPTu
dWONrVfmTuOFjbpSDNZdaotCWkPiRw6YSadPIFEKYVJZIi7daFCL2FyLvgK6LjKw6dj+1g21kWnW
Q15k4jekhuysk9JVn1mbsNMrt3FiaYXjIKfMlJJZ2eT1qtZex8KvrqM+RHGz7FDHFm2KL2sqPo9F
2QdhsbCSNF6qOr1Ixm6AULo2m9jYyCs4v02tS1uQOhiKWHicudcji05paueLFti6FHEvFsUI/xfO
kC9d0OOigyxdSvKz3LLZIo0kOu7LLvNLCBqOUzskPnfXFinSQNH8OnKHUtoGsqh5sTCtaCG+iDow
qfmlqlzqR4X5AZSuXbUMWKmVXSeZXUuegr1Eyy4fmW8zWIJ8ly6HyoCcVNgthOu056mCr3UtV0GW
Um3oYJVeUffZIm1KLvO+k8hwObT01tBe5kZAPMFFBpJbX20E60KN3AHVKj0aDqHf9TWVUGveWvm1
LpzJZw23pMgh4CJuJVueWQvVOystUrZ20wbLLG/4ximbVZZ216LsNl2jxnWtIDyz4cpkruv2Qrex
py36qS5GT7VAlove+qxoeWW1alq6Zhdllt0SWyGTdifDiZWB+tqJwkjYk2yRr4uy+ZywvF1D7h5y
GxZZORh/bSl4VdgLwQlUOZBV1F+npm+uIJMlOemXmZhaT+T9LuzMPwwRc3xdpgvYtjb1aoGHwMHt
lw76VYBiQgLK8C0UbPLvvGu/ls6AJHbi72ZyEllNlpBjD2BYUTtIqy+/w4R/JnkauLmzEIZU0qFq
GXXktiu6y6SPpNUpGUXhxRQ6oz+0kPeEbWaWRkACBNIScuBDsmycEJi+7YIFb8EHp0oEkH4/L/vj
EA3cZ12IllQ52VLYfeo1URMv8yG6oxlnkgIhh9rCLrvWfZhqazrGJPOmuoXIDlWOxCo/He209qkW
nyBCGOQ4QIhpgCMk+hvkCr71Q2r7ERuU10OGEUoh4Epg5+aLEep1kOXQ6Ji6UA0Z409dUxKpnQYS
VZBf9XQZnxT4ovk4EbjwzO03QMG/TtQ1C16NGALSDhKhtc8H1W8ozdKAka71mg2oFqwuZp+lY9HK
iLGvdpEUx2X7URV8Aso2XCNc2IuoM99Cq819i6EcYntYZjqNIXORAvFR1iKOy68RAANxOPNVFNuL
1CBI20DEqN101ZR1Istxyj1c74pQRXg1jSBpyFy1wE6aSsziDSiX3JUycqc1ge2OudcVzorSvFrk
SaGlU7TpR/uiKpLcp06U7VJbMeRi6BrV7jZyFToNVVdCeM7OK1IpydKw81pI9Y3cik7q9Ntou9Y6
rFgl8Shh85zYS+Icf8Ah+sLT7BsktksZRqqQfbWqXBydgG0NSmWWQOKCuDE8sAYI7WJeYT+uBtmC
710yk9RyJM1VDIUVCE1uLQv+DWM6ym6wmATv5WtE+cLNrRtmF5N0OvSj6bXXTwO+Vkk/LWIiMh+4
0RXv+xiqah1kCsKsDRxb8EURDsgbO8g/CzDDwKdDKSDRLXlcVOeDJfNyXFcx/9RnhlygY10HWsHK
C6uarZTSkZdZHO57Vp/KIfczx5j/T9l5NUmKs9v6F+kERoC4OReY9Jnlq6vrhmg3SHgjCcSv3wtq
dnfPzLdnnxNRQZBZJFbufdezRFL2br3LWX/oPdrETenpRJjmoBY07E6VF2mTs9TN0Z2KCS244nrH
pLlgipMbGiwnKgSCG8dVODZSkwgub7x69bTwYn/oX52lyE7E1bs+zCXys2J5nTRrE5k5yKwt3nFw
/FtrXKRonV3nDuZQ2eJCRfhadmKIJeaG2NtcRsiH1HtjxFWXuY2gq45o1aUBN19zMi77IpvLqNL+
MwaenyzuEqSx5n0Qov9v+ZBqKXVU1flViGFMrfCTykwRe7KyUWemV551yCYHJ2tyEYx0ob0PTPA0
UTtdjLWnjnGjAnoMAj6vQ6jcfmkr/amHchDZvIymQH8R7eQgrrUfx3lpkB0hUd1nQ1y3+XTRlrob
6+oHkoFU+zE3S3PSFHkx6JY10vyZOBbrd9s/toUgfXOqK9acirx6RV6z2PEFo5Rt0fcYnCo0uqzm
SIuZJj8In94mM0ZWODzW9Tjtcy8e+ulU6UHt/RYjg22RWRiubGsmk5kVc1tkuzGzk25OWR9GonMg
rSiizyaj+R7z2MTMXo5KWHkqkJOETEezBPJnH2WQ/HLaLqeAjvOhysprXaHjCcPujs/oxsPCZnbc
TMN86ip6LC3LYIQv5tMcTj2a185JqhbjV3SSI0YoGMT6QRU5xdget+/7pXL29TQgqGcPPdL36aIg
T4ryccqkv7PcOjzBWoeBtY5n6YlT5yhkCusFUSmkrGPAMBDyxz5Hp+pNaUPaJgLV3aXGquqzu7Dq
vNiqPtN8QkYE4VVuRFdFky/DqM9bL8YbHlD3nLFIaY5hp78utrVtMRUVQqpttVF5e2p3mlvluRFI
DM2la0Mftn90inYnw1C3K4oBnLGFSpEt+55bxXCSxO9PXjsOp+0jQr0u8ok8DGZC/mN9ZEEm/nxa
gV6mPS2GSz8HfQKIk8TLUJQJJjU0SNiLMg4R/MViPRSdG+TO8yZacDuKfHqwakH2LvXrQ5F5aW0w
DPy1cPFik9PoCKRyt9XtP8bvdxmm6T2UJa/PXOYLhBJxa3j3uVzLpLHmfolLMVxJMwW7376T/njV
9lKgoiLy8xeZ72ZHQ1BF6bbXn25r0KPlUTWvU+G7J7Sc7qnWOWpCGZGVb6Ch6D4W9hoiLAstq4hn
MgndGrmZNYoIO8QT29q28IrZieyp7ZJxGsXZ0WRfNMhTi2JwIxf5vBMZ90025icRDsjluXMQO13P
kG1eh/VUZnnkBAPK2DrU3xaBUOHOyYNbvYZ1UrAfrUGWFN36MYA0r1yOYTiGcI1A2WnXYXiQjwHC
lhlpg5XpgGAnqmgeZXtSXRDEtm/8yGkaxDw/F5j5rjrYOULYhldVhPtap4sgf1CNgkMK3n8swp9r
bh96sRugjHqSs90s1K10M/kBkPiqT6vS7w6J4UtgxROwl4P0aazXGLFeo8X11VmxyZHH3R5E7pWA
TxYDmmMcAj9hkK+R+ZATRHwMybt2Ro86NN65d+2zhASEBGU9k/3iefUpLxbkU8PuwAMJ5S3vWr1X
hh4Upm441V32mIVhs9uOM9V1jrrlrU3eOGZ0l7nTg2QL5JxAYayetUj8UomT1fTAHBVPWyBEvCDV
Zfs2atQwdy0alvAwbg2DJS6Y25zWDv7Ur//dPtJmkHs3lEe5BnkaWyQZjOjRtFA0lO4aC4a8F+g5
FCKQcYEyxCE8MY2ksKu++o55LJZi3DlrFIoJ1rpTVeYtWqX185xr5DwHgXuhW3UOql4cO6QVNgRn
bmZefay2a/kcRnc4QD1ItlPn/Zvxq+G4nWlbITkcu468BiMeoS6dAjLKVp6rBOJsuMtxkNYy7pH7
h23vRgkUpW11W1il+Dg2pKr+tC2cccaJ/vqstTvGDV0eiCrfee7u/Ymz/agNipmzli6UEHuJ+UIO
2bw2Lut3A/X7KIAKkWxXTAPVVBCZcB8KMr4t1GZJMc+Rtd4OfmkA45yCSvknOY5xO5XuR93cTlGb
XkW+6aHTrWH5ULOvmWlfqjU9MvYm3/trKmX9lBnxXc+1ToMla08Z5MOY8myM7UCjqqyntdWX7eO2
WNZ/TIqrRIfIuW9nPhvS71zXuYSjd8tpBboET7cIvPWpGB537q4UCAL1pI66rsuT76LK1wp6eGfe
0IORqPDrat+VwwOpdlXfPbmKuYewVDe7sRE+5FnUIKZJZuRaIhkOVy2se4wgkIxEy+VUskoGXTlQ
W3MTAX9U+97mqIPk5LS4q06nv3XIa0ZtWD+yznkrpP/Zr9it7+wwQURJ92HXUNxt71IVy7LvigLd
uSVPXteex6D77CkXeodnPRKPjlEdgMoxHIzBWL/nobPESjt1WnUibngGxRWZRe2yct8L+qLM2e2z
a1shnHS8KRGOuhVT9d6OFdpZelVT3URB2X5DOn581MhV6mqGZs3NY5VZB4nxGMt7GWNUeAx6IhPM
eJwlQ+Vfkaa/Z0XmRsGDHWRz2tHSoHMXd3OFkbHoZJMyQ1PXQWCMQSoGKnI6dkP7DTVyiTKCQZkj
MoaeeZwRQzhDzEbgD1ALmrPpPT+a3OZoml59ba17L8joN54NBtLEKvG0GKPqOk/YZL3mlNxh8pYh
LeyyPPqT/MMOMa7vuX6Y+9GNx5aEu60yIumsDkVRQHwbrP3ks/3WioSDUyzxtlrOuXPszREYAto1
I+07u1rILuRNeJrrwIJbAW/P/ZOu/Asr+K3tzCBy/udrfH9+/L/PbY2/7Te/vlzfAvzrE2ZB/3h9
8L9uhckx1+m1xr9vtJ7Nz30BXPzz7Fa+8i8f/gF7/g8458fbiP+Hf/6/sZ6YTQf+up/vGf4H6vnP
lwJvHOX2qz9Zz3XKChsvQQvwvi2KtzpQoMR/4p54F9T/oXijA2bBAmu8ui9/QZ9wlsMRi4nq/xv7
/AV9OnjpCt6HhwK8Uppwzv5/QZ+4nr8gnzgtZHgxyQNmxsfbWynA09+RT7m4bdcrNd+ayQ1Tu7V2
nZwp4oFu3ucd1y8tRmtHRQVLeuGxhAygLGwpur3I1JPOUGpqq/qW1+1FzyFHt9nchM/BciWF5zR3
NRCoU0bNuyAMcclQQbQJ6WEMu5eJsfmuKcx8F0rm7357EP+BZvUAYv/9wjDdngPzHcVbGx0fXpPf
L4w2pitDrvQtd9x6P4FqcCRFpR68A4aLzaUNAp7YiND3zUCyWKmRXYZptm8dpz8kX7pzOOs7QEsz
sLCqOSB4BEfkaP86lF1qTYO6DwSnMRIr5cFG1xsNLKuuGcu+63ISB2tuHttA2c9B3Q7Iso86zYpO
nwUDUutbzR+y5dN58JkTGSpT0vTTMddNcXbVVJxLOap4DsYAw9QyT/3Zzs4un+4zQlgyZtp9UXPI
IhgL+JmnXkPyY2MYefKXzkW+G+Jqjj76f7mnPsrqP+6pH2CSQ3iwAott/PBvfDAVAWcQouUNOJnc
acXFLtRUpbkM8medW7HXLeZEFoqTFUQAOSneZTt9B0o87kXYO+dRIjeSldad1so9yFYq8HjaiYBz
DPPgPRV+VT7aOVhW7TsvmNavj4bMe8srqU+68qdId7o55zPkLMoQxU7FgvGtNT2XmFsYeY7iaa74
mrYscwFKubOjwKnbG51tvu+9bFgjEzsiLavukOtNLKVlkfQ25DLjTPazG+Behss94379anIv0QEo
Yel1/Fra7Z3RGEN3iGWEWeSBO95jKdhyKLisXx156z3VX5D+eRJrOv/XQocIKo2BQPjvZdz+Z+UN
qGsBGUeG0vYxbfxfy3hgSD6Rrhpvjfe1zJf2zEpEE44uyGHgKouKzBFnTT3/Omsq9sAMUz+DjuPw
MzjKAsMW76aQvr4I9IIuJ/sQEUzfWzBk/2wU/0NdhOf4L8UmsAO8AgpeSmiq62ItVr8VG8+CItmN
eXOzHDKegE5cG7/2Uo9PIlHGD/+Xwzkrpv47xr4eL7TAxeNlevDWrDaz34+HQYpZgIm2t2QkNr8j
9o9eotMnxPFSe7DpzciySYW7hE89KlRk0REIBMDoEMRSrqj1GDy6JsxfpWvVRyRc0JwFX4HGI1AX
5LUFKonkwoo0ZlaTgtYLru1SD7vOCZAEtTIfhrR/vX/rCf/1glDXYNyiiIHhw//7BWGmZMHzphY3
j7rvQcX5OeAo/DOzBzRXeR/nfmmlsCHrdNQdubhoic7Dopxd4fePQjiAfUErSRs/cg1aw7Gz77dF
ScMfYPyRtRSogsZekNWzlvyMDJGMRz7sHDWgZbdxdUGzTLtJUZQqpG16BiRW1NqGIuRCrwTLuUOA
Vt2sIEPqBfTnp7AGQML5CSg+v9mFAgcuK6aSWoIfWUY0Ad24y7sJQCmSy1cC5dWWIWA225lPdtAB
tB7VH3K0+I0MFrgidKgJ4gz7wlgGhc6UyyH3q/GctQ2oBSobzPH4b/fd+2dBQv4I3SOyNA5s3HSt
f78VXMtXXuN5GbkaBjl7DeCJNz0wb3ibOEHDqwsHJDGbEoeb76XNih9ubSdOgVlo+jKw46Gk/h0n
hXUsJ6L30gmyx8IAchbrtnqMZ5eY70qVN1q6x9nxi/eiZSaqmeF3JTfmvq/qMhq8Ci1R49Mv1M4C
0JiPtGdeUg1jmAIHRqKgN/dFV0+XpVxU4tGQgES0n4CY0Z1xeuDYC9PI7FvNAfnwftfQmR5Eg+ww
siMHACt9Sv2muuWejHQ2fNYl2KPK7YZXGjwMCNw+sdGTGEqn/36DMa3kP4r2OjGuG6wzTNkUvQoc
cL/fYn9gwhq4dK8SkFzc2yCGQ6bsM0bbVh/lwt5Xi88O2z+2xcyyjADGxjYDIUAXfv3Gzsi3bumG
3776bRMvKGzItOsPf+1Nj3UR68B0wBXX/W7/zqriv1c/tlx8QuJGMJqgpAAFWs+STEMNfL7a/fbD
7R8fh9xOkNdWtgspff34Dso6zuDXwU1Y4mFkgbKOI5fJf7ymX1v/uV/7e50zyGPbOfy8mL9d1sc5
bdt8HFR19V1hJ/agFfL/zDq36++3DTI6MPJx57f/bAuz3f5tlaLKlv2No4/f28icpUhSXYibnQUm
Ezl4iWhHhYwamj4dzm5akC7bSa2QIcE49lV7yx9LJcudkS+GTH9oQEtHVbqXgi5/WLP0E23Esyz5
l2rewJv5a1dbXlIooPJTwMp4ns8qtLqXTAW3YnSQQh/9fL8MzSdHYLjaesu1UVYqBjvfq6Y+o8OH
zGhXelc0BHEdQj+eAQvt5ACrBPhZGE6cm+PAP2Dmh4mgO88HYGeIjOXkq2SCgSFeZEZWZ0iUM+i3
DqToCHmzpwnCd6o09iEgE8dW8QOjsyWGduamtTjRJojHyfE/jcy5+eJ7X+ibLoPiKlxyxGOTu9If
7m3t3Kk8NGkJng7iatNBPpYmAZK7r1ENkiZkYu+47SN3FTokX+9Qfd9p9c7qoU0803WwRTFApiPd
95RDd6dlBIMHsuMMKngNo0hHBrilyg6Wpd5PR8HDKKT22zIvJGLuqXSDW56P/EykBaAF/gFMOKIO
II7SsRmci7fmz6u2fCszCyAWZAW7mr8XXvfkACdIWt95LPLhCnmHgXWrH5ec4gaP3b4PRyiMYDGa
7DkLuwxGLRG3FrLbSn8L5hkheVOCdgYCOre9e+fS91J2CGo7dy9NR2IOGwwbh3gmfrNnuW8jz4SW
0U7QX4rj0B1ID0aL+/4JPfa5VGRIFK/ErmBD4pU27kOAp1fM30RfPdZBQ64OQyvZUhc2kHmX28Q6
mgBJHzKjgDUwusTglGrVqgiA63Hm4ElhCcF75eTBLiAiwx526T2z943OjnArQEUtG9xpuRhwTIUT
OSPPk0XBD+LUaIrL4MXuqzZaHCS4IYPW1TwApBuhjS1tgJtvwcqmneMQEGcVsU28OPMfwVSeqvmV
esV3v1UgMAaderR4bPJ2uDAvOLVWCeF76tmun1RaOPqrG/BLBbg5JuJRop+Ho8q+NH35pK2IFd2Y
CNqUSDkbBzLUISNIj1beK4SP/m5CJh6oxoBHpu+H3h8SiUhvASjK3Q4qaOv7aT50N+I5CjihAKE/
2tM1yMOd7ml+CjM7Bcj+7OpubzGRJ2PbDZGyKDQzUUFcnBvgtxRNa7FU3xeYqpBdklM6y3jprHwF
0D2MuvVN1RKq6GRdcncBLASbi2X8m+dYw84HRGwz7gB4YDkYIrNriuCrJvkdGqzqxMby1ShSIrLr
zKGBpmoy06ReaQFwcryYBhUqqZ8/0DabUbUKMIFfaqgXCUgVlIOZ7RCty5Nluh3z4f3Qz0FR3bkT
Ty00iNDqgXEvC7IrIwPK6c3FTY3UiWsFLKrwxudeIx60F/tCgnaK5gBVeW66w4LxJfCH9gWDrV1R
hC8TnFW7pmovtjXWR+n0n1GGekgZjB3csu4jr+7yqJ8Any2995kw3L/Z02XadaWzo63IkATcwP4L
89shDarajlpFnxyMUCN0281BW46IHdKTpAjZjwlOoBhn2CREBGeEQ189GJ3a9U4Lz18gVJNXIly0
fn7+SQd0j1BsjrtFglSC1UkU17lnU6xz5OcNBNii5QiUDEhBr0E7WSEqWgpaPFRMpNox4/1oFUkx
0KMCY4YH4A57EBZl0mUwImYyDHeLBq0ggagqWb4DyJ4i3MjR9wEyyE98LI9zqVg0BHRBRq8cwEXJ
m/Hu2x6QxpyNY1R0/piu4nPC/Qe5ONB6DYJGWYfnwcBFgInGY4hmyOtVFmBoW8GD0ZOzvoOM65zr
Lg5C6T0JqwKqVMLiNpRI0WcQtp2hfmqyCiNQCZ8c4qJDVmXN3vbeVagvjoLqUDbus+ewS5DhCS+S
H5nmLDYZ9O9RLE9OH4CikDDqOK0977T7BRVM7yslXko0nLEZRicqnX7PMapeSgF8cqLI0ZY5HCBg
TEOrScygumgo8HEIute+tB6jrl0+N6CeoH4ARIBSGRPXfxv6GcK1TLt62avMUbsg6HZ9S3msao8B
WK/K3VROcBxBT5tXkj4js4EhGCyxBax7cm2MoF33ySYVRwKnRQvgAAoFofusCMyjvU36pCb9SqSE
ZwnyYI/ExH1QzE+FXg4gwq+Wzn6opvxhqxGcqJ7h9ALxbdvzG1DFBmIzmEdBIaCKjsMwMKtrL/Mh
oZMCzQJ/nvSaT/6AJDC0B7TWECD8AVET9/ojry9jOOzQwIjOpd/gazoYk9lvjkd0iomWprPOQ3ID
GWDF2xbbYvtYLk1+Z/l8PmfeotPtZ+vvoZ9631iOY8M2Rx7lrOZDp6tgn5d58QyT1R/bPsbJXEmr
1ace/emO1pZzmsKA3BkCaHpZ99GwB11X8iuwC5G0ns1vME2NlwrYa+KGA/ms6yHd9hUstYkC9OEP
DpnbI0KxGnQyEKKCwwK5BNWXgHTDd6e2z+Bo5BuhNlLQDmkvSLtMV2LxOQktVb8TP99tm+LWVzAJ
5kiPcG0QvU3lkS/L8DBQFN2PvelrYcbqmxOQCQ4wy7qzGiZPjBN4ApBqecm68M1bj2up8qqzgL+B
7IWqZ+X8MinpXXPwOklHQ/O+5FU62X7/HUpuGxnVqycMec4zoubUZDD7aG3bDxaE9mjbzKKfXNrR
rzBlWrEL4/adyWf75I0SXLE1iNfAYa/blt4CcKfmzicFmi0VMNqdazLmN56UBOy3HWry3tRt0vbe
8J3lAmYh3y2ewmEge8cY5xBInzzQ3rGj7VooPADAvsavcxvSeFgYv1NBG558yIU7DUYQETx73m6Q
XfX36K76T5U3uinqwXTuy364ecFUJK3lDF/ado63TTtfqIjCZffYlVl18FuqARiJ/rFy4R7ZNoG8
FzHOsi/EEyEABAKsGSTZmZCKpD1rvdcs5E/bprnKH6diTRv0FoyBsGaea5S72+DWBEM1Rb9IYIAf
N5KBvm+WRj/aGRB/lvPuYE/SekTOHzrk+vQmXccdcEI4bbAPbwR9rWzTXUarpzdpZhNzeCG/TfQT
AZ3wRWdw2PR6sC5464a8OcgOfmzQkPPgglQrhFQJIUN20YTwm8E5xplxm29hi/hysr/WPu8SCkvN
1dDJverW5sl2iDqeNQocZj8tkorJ5Zr5wXidlF8nfWGCrwxGiu1UBoXsqgzCK5MD0PtOjUndMvTJ
o1tdMn3YtsKQz4sljnVr4ZG/bBtYYcG+GPK4nY8PQ2bcGGHdyorKVURzk2lZxi9aI++3HqjmC5ya
bZjdTGcXF6sPwqSRHnuHx+tjC+QhoN6wur9D4+mduXGKVLZGvo/z+HHVXghzNIJO+65COH2WYdCl
HC3eZ45SuR1lBIUV4wbx+5x59blem6Y1uP/sixab4jwWicfjhNl4X+YuOy2V5aSGVvxzY9Ruu5bM
ZV4Eze0gCiIQG/Rgw0UTpihM5q2Y6X7bjySeHfWBXz54ZuihZdNi5/ukeNN5c9z2w2ekEngxzA+j
Q3JgHEu/8wpULwwPIFriKZa5BLmPKvGw9B09OrU174rWj5UD21Jr57E3L/MXwUoIfJaBcOy1zqPX
W98mUs5fUHkg0WV+dsc4RvsWR0ojWH8Ab+IFeUnvpXIA8sOYLncZd6Z3ezxvP3RAO6QSeY0T+vMq
dS0+7nzWvGz/7FoGjM10/m2Cx/I2d179sdeiXB6nyVLPxTD6R6+vaNqWwnzxJwxu/PyLnId6pyze
HsPK6l8cJPi207d8OcVIa7lX+AdmKGHCi7bT1Hp+l15QPqnRdU+iZfBfrqcPSgRBpJw+d6bF6ASo
x2GaPed1CehhO8XWNXky5ca+FFK49x7kso89+kDGMdar2IMofOesDdrqbZd+BqNOpfgbm6W9b8gA
x0Xol2+WoMm2Sw2pMmGLQOLAGrIHaRoRhT6CNMLG8L5rbBn1Y2/fd6NwL4ucSLxd+9zxI9I8y2vb
eIjPbHhkizlcPncWhvbKLPeQOaBi06xM525wTqKg9ZNi5PPHWTkoaBm4rztQCfTKCHSB7R8jx1Qc
edC86AVGSyCliHFnVX6RIBHWJ6+WyUv7UXhHXrU5vF8ZcsRO+/hxd0bY8AYYldCWZ8EN/jn+sdfB
Vi8TEqNPgT1Vp9mtpo8HWBHwLp5+h0KrIIE3KDJz67+wQSA8xQMmNrHjrYipfMrutmJnMIH/u1Ps
LYd/mzW67twu51NInSF1MSSQGQuitqtUJFUFq2jhvxO76A616/XXlgOztBsX7jLaBtcOsOuOBWZB
S6jRq6rH0PLaYxFAmp8sBKs2tfeThWkDhlBVMUZ+7A4+8EcjB3ptQ7B4rAv3DSJYdDFffVOSe0dQ
uJIn34v1iIkLwtk3oAjIe8A6yDO2AME6sfalZeFRFNMc1VnvnmbNDkODGFAEMrgGLqLqnMKhHgoI
b4ujn0hF4cy2D1XBvFfl8Dx2HK0PypfOjgeoo6MHCo4DmDstsuzPWR90H4u8dgp4PcJyfWjNKWAi
KFGesDqvHAyE9/Mw93zP4Mo+/fr+79ttG28L167//O2sKN/nzXLefrbtYNti0QOOsa3++hLNeBi3
gUcjtcGDIwW9U2qQNbQLYk1GpAvYaK7YV4tZW+CW0mXz2gTwOAmBCIgTuexbJl8Ff6uhcGFAXINa
8IFTjCup1q+LUlkY63aw2hiYU092Nk6nCfjTYbBI4sEUETHcol3lfwmkZY4ktOWpHTDTx0LbLtWq
wtw2bAZ4re8CqvyPDfTK95Ur7levi22tPFtITh3c2XkqqwkuaT6epPWjJQQXxFfYZ1sYuD8WL4Sj
AHanXTjJlKvapKLXb2LM2zPw7xK2OeDP45RSr7+rA/cS5MO4324PatmYOuVUwLY9ZADsEDAUvX7Z
Lg7Z0e5Uw6FrdWvKETCjpF9Lib0SRCq7JhAvtgYUOI7y2Sr4HI8lfgCEHfcKs1gBQpL2Rdggnrfv
tv82I4bovtslHFBjAiwo5qu7vGmCBAMF2DHAIqzPjbtFmLQdorgWWGoVLQXJ8dD2GI49jyW+dkdy
z+tMp62jb7QQSa0QWgahm9pNPZ4YW60iK8wHwHrABC2WjjNfZaes5GWC7JWHqStwnI+9ewMwtO1z
LeAwLWZPRZzKo50VmLYhKw9gIZs0R1MFicWqVk5dJSDB26QQFYm8BS5MH+7hWMvhQdFG7S0OIbVQ
1bx3xuDiEzOAeysBzEOFhiDShWS3DNOroAJe+p4d2jwMQYXFdGU1+QpA2qE1nAY9IwmpMU8PJnSw
o82q03Ut2t/CMaup1j+ROfs2jeP3IsjqmKmhhLzm3qhuuv3Q+vBj9Tm8RNOrXmskpl+qT+NKz25r
A5QzpPjhCNhJTnUqS385NIP7uojQv2bVxWcquCdtz8+LU2F8WHTsqPDT6zhpHVdjSHdDTxCnFx5N
i0AUiQDFuc+C4TAqHz6CDJMnOLo0e8/WYepqW93gCCuO+aJfpaeWsyzc6ozpc7rHxfSYnsfk/tXz
W3e3+hljo7gXQ4QMdlmbuSetbPeUzTCimBljizlDaIyuIQ4NcfegCZo7pjADQI8EcV5iZN2BpLfM
c06n7L5swwKTOVRtCip/eSQNsow4DrAuhZxtyQtxsg0UjsLrFzhPbPvw4cKj4dXILtj5K39VbsiU
6ttqP7rluVgBwW1Rz+59OMJXZVrnwtYGjBdo7n4tSmJj5pc2HHA55FteihcrZGCGQB6dSKtefU7g
iJ4hNiAhEqzuNougygf63WOlvQP9fc/BCZ2C0UMIzooDdxHopD1G/qjXWkQTZrM5acce9pPbXmpp
4Lb7uWh9MAILHGYRqduvGa9DOCNhp+Rw+WznP60gJmy3bqQ6zIGzubW2BVJO6iSC17DV83EzZklZ
3Imm8nabaWv7qnFg39rWNGBMqAre6+bVqubZVNHm3RKrvwqgOMGsTTNmaoAmjmzNfW2vjBbN4X1X
WYF08MgxN8VWzoPYXZlMEhrMX0HcGJytdcTMIebs1TPmTWjDyHIwx1Lw03q2+c+2jxYYlgqEAjpY
C+lzvwXFPK1Xsi1ql3hJ1jRrsotnp2VddLmu0rpRQNaBx8fN0t5abT1vlj6e4RS2BVu9ftva5vrb
1rAzN2p6aPnlioZuPr9tjf60/f36B7wtSV0AQt0sf9vCXXnesq9fcuqAY7fD4bQt6h7tGKYL+/Pj
9h0rYdoueE5j0gONzlzMCMExCULEWfBf7J3HcuTImmZfZV4AbQAcchsSoRgkg3oDY2ZWQTocwiGf
vk+wqmfGehZjs5/FDUsyL7MYAnD3T5y/XnE7eO0TqijxQp8iuP8o8Ul+HpzP2pXNtDYcfzosAydJ
q65PDBYHtTLJRG5w3ZBGA+7ttjkiQ2OB2rtlVG/OsCDUOOZTrCvBXoK43WiVdwwS94vk7sEaWhN3
oKb603z8efDYra+UCW/t55n3sggR8UNUyntw9eeZFC3XUMxx3aQjKYKesG7xbfYuABRamM1sjVF/
v0/93LZ6rs4NVa8EIyR+RF6DJbSIcguqaIJt4kxHgi4xbsBYrdQSmsc8l8mhIHfJEYmbtvS51Ox7
j/yfr4G0rZK4Lw/2mFcbE1Vt7UhB8yysj/eyaXkPDaMV6KPubcqDpZ9UuzTuX8p7dHm+Xys/t4Of
P/237yVef6Si2eC48rnoNa2omrTBJV8o05Vpm64LVVRnvMKwQ2RWKyMNgtViAlzzpalxdzmM2cp5
KSoq4+aUB9fJs3c9x9xvPBi5kSF8qbDQC+9GPB7Gxjg3eNKXnrgzEnDC90USeXe4CEFuPkJNt8um
tPkKpX3JsFhfpNtOp2AQFFxuqRtOz1W3hA/ECFdKGMMxDzEERYq35GCJr7zE6mDmJPN1bGqy99og
Nxx4NgJhCAKis0dsmnJI0WJt92y5ai8LL32UYyEDdu9Sb1KZICkDdPMn330g8TI+ER03txPstM1Q
juMTuU6OUZYZR6k37+zFqB5lW6ESe+IxDhqq/yHWTQupyUd8+bBCWoMUSLhbE21fuwUsMIucGE0l
oXaeXRZnv05ACqUBqD6ZhC/lkP9pzbi+/HyFFs8WUHFTKXMqbV3oOu8TfWTq7dZX71CtF45F+sKW
2fvkNNuf7/v1gItgp9bBEwWdetnulcrd53BUn+0MbSMsBJpSo73IngnA2Iv7Uptu++7g8x/qzCo3
fVJ178qCNTglFabQ/W+Dwlw3LoFSUZMHp1c5O6vSSo2DSXWO9tPcvvtefGQ7H/5q4Cexe1pgv6gC
0oFOkXJ2mRynZ/1QeHl3/XkQXZ0RnpjCQ94UJCVqZX1royU8IN2XpI97DgZsPDq3nB977HbOHm+N
NoI3MXdZVI3FBSOl3xoqtR+T+5/mbJH01yYVAT/h0nF1cewKZ35Ky9ZYgz+b1/Myqw3ZL81LDc1n
KnMaXTlVXate4qO/cAcq+7k9mKlrR11V/iVbMrh9VddvISHvtcw6xDZnMTa2IHQWBM5A+HvWsCqK
7NeQ3MJiiJJamG9TkB07UEPrHPLiC3i18lBNQ7smwYWebD50neHyS9DLzy1vIiPXLcT+JsqyZTmB
QyrjVZkXLIWh7p7aRvanyVIxtUQtt11HlGhrdf1hbJv6rcXgoL5SXu/4pMSZxIMXViSMbfslA2jy
4lFh8/Nqlc2a3t7Ud9eKZ+H5s4y00NX550rPQB+fsmrnz1hdMz/Du8ZSVz2XVdlfhN1efr6yfEJ7
htng3PjNyhBJSqcVPkhkTKXz7tPbbRclf43wtNbxkCcPhJA/m6mmaeZgLluuAKwUuPaTe39YhuXs
5ujo0nQKTiw+97+GD1mYl/qR7BNNP5vbT9sSd469+Um4CwTNFLctFsUmVoRFQAPKkx2z94yHSnzY
iJWrlHKdX1vpr4BAshG34Amq/pPclbeZus49xmGiXsIQ2cJrgq/kLiUgVdZnDKJ+7Uv6eXXhmlgf
8/w7KL0tLMflMwwHElFlKjdJIADImarbGc6sb1pS5+2bJfs9JdkmqH3vLyOHhbIzhjHZsz0LjqrW
W25k6ScByGQng1Qex94Mn/o551w0vVthIl4b18wwEFkI7NS0X924+ffLn7/F4cQkddkqqi5ubt7E
zXmanQ9H0Jtr4oTIyv1LMC4fYDNJ3Nnj351rLg9DmqySISyvM2GAU5CHbHAdFGDXk8UV1VKuIQLh
lWbAMu/yrun9hvXInrjM0xcHlskel2SOEjPwnxfLvNswik6+WMaXau+6ifO3qYdfCjP5vaogahHe
kZQC2CVlYUWBjij1Xs5F/jFm7Y5sYv5KgezTLFS+4voIvu2OalhgN3+NnsKaieOU4nWE+AMRqiv8
lVu73JZViUQKV3VVzJCK4GJ4L/ECly9nR7A3/MWm+W5YW5gs4zUrrc8yS5aDs3T64iz+Bmpr/VZz
Z5e58zp43niTXPOVcPQ1M6CFGXNgHfgQObwbgYLWWshN3/XgXB3PPdWDvqmmfLEaobeQzr5KW6Xi
3lL1jp3OnjujszZtPxhRstTDOz/zUbQOnMaGC6PFKl431CLWs0bfmikIcI06wfuipmDldGvgRN6H
wOGX1WFqTOsKJGNfAujcNU7cI5imkUBKipCZsrULMyICeGje11e1NTTAjxTmxkrEZXfFFebAOIBy
BHqo6Wvb/q2d4R51qvKowQg8PRcSgS765IB6tOxF6V7ywkw/04TC+FIav1LLwKPLJ86uyWxsZu7I
v7vpjzONeLCjqC/CcNS6agfrocv7twkAzipQ0j3nffdFdbK9lUldH+O7vukFrfsdfE4K4E2nXetl
tOzyFGppPYPsq1bcTUt2vpV4XRb/O6eBa6RKrzwgNdslhgcEq6lad+T8992CMBeoRh8GVwSrvA05
nemg3GOLsIiZyXwmKoOukCl/j/ulLk4fLivXMS45Ie0tfnH9XLeipfWq7PW/7yBUn41I7BdPdhMM
wKL77rJ8RxrZ2LtjWh4CdX9VTHFrikwczKKsT3WMj2tZ3UYM7vScLpPxYAFp+vnK9YYYgzXvLl2l
iYAs8HYxtzaun4k/xaL+QGhzdpJ3f5t08HtK8CUjkdgFFqtu1n6VNg8aiOAKeAiQGoIXVpA5n+Hw
WqX5fPbGYCZQ2RkXYTryNM/dPUpknjq5/NdDq/a+0f+Fk/E45jHBQoO+yZAt08lQ87lMrfw1M2b/
ZBCfW6VVHl7nog+vXJUz4W8LPhmZrb9AYZjrPHWWCJsqv5Xy0LZdcGxnKAaJadw6kfAp7DoUUs9e
HlRVXCr3zrCgAbdeYp3u6DAtOztt7NXPYbqTvT7FpX0YITfeSssgAJNlj70k9jB5YffALcpXwUM5
cqyq78+Q/JNxaWI2WM24zcdXac79BfEieOi0D2m0Gdy3Nk33MqTQOsUW5e7RqTdL00F2qvhZ7Tbh
kX/uFXDkO3S1/s2eErGKx2o7xU39eXcev7O0qTZOPnrbuZvZoUkMBJ5NeXFqoA4afeFojLOGblr9
RuG9auCYT2ORBIBRpnxTd7m57wMXhM0Ij0d73bECAvzmmWjpCUhheb9Mhq5SFGSa6amY4Z3W0rsf
4anOkVc9wRyA6kSFF1hyt9dDe3/m8WsiAAKV5Fh/x/cdpTFFHmWIrcqctQqehGj8VTsMw6+AhcXr
QzB7aVESD7Kyx2W4+/exsTHtpX814nwrO5Wx1MUoSotK1oL73y6tivzsduLm+LgsXmYsV9hGkPMI
YUdJOMW7Eu8DC7/7liMmUN/Kv9FocNUsX0LGZLdke9lzE9TZpnRyFbnBAIdKcMNePLc8OVLNAI8S
/2CYpYq6wLJ47XviYosxwra2QV85qUMHWpXvbmUisaDXV7pgzae9+8tksTDTRN5qP7+2fmdunMEL
r5kt9L72U7rNKksAJCTe3lL4qXaPl+UNn1I1CebtvcDrW/su1KxhWfLhJv7ILxyT+jY2yqq7S5aL
LYRkP1hRBawe7dzt1/wK+E8WRyGeNr+UeE0gOpJvSJ7qvKBGTgB3i4BlPcsmN5+5gNtpRUO//XYc
Dn5Oe/6JisuKrrqRdZAtl8HivpJCZqvNYc/6QSyqt1uaXLo91RmrvGrnQ0IAf8+OIwYHYJdbsyrb
dcHfnNpgak+clR8Mj0xWrMfXqS0vTdGLA3uTalM5NjJfnooT2yxWt+4z1ZBXpt5tYFMZF/jjxUNQ
lJoVzkkvKF/0c0szPRdluXekhlcNN9oypfEYJ4u1mgYu5RI17L0t8Cir/o3ubwap4UEHonwwmsWC
M5g+/nxLFhZxWmlTwi3nB0itL0lm+i+DqS3ipeH7kLXeU9a8D9N+Qjp5zjOFAOw19n6YVHdvmW1B
9cwn34p0qrhg6mUziLbaJwZbHenubeyKL+Hh+ObK/XJpxj7nNXd7qJHeL7Ox1kIBWi1m314LTY0m
yb7yfgh3VM6qSCd6etfkkvJqCtdSOrBC4Q7eCpcPLPZHFIRJBwfUTZD+pIDsGVc3Xg1EKaDzJ5Iw
q2T+pfv7cVd8TYmVkNSI42hcwukIK+EM3UZeVRv4EABV+62JFQ9mAZ6t8O1TD6GX4gevRD730zvF
kwXYTpJjMPnTO3sWgpRx+9w7YgNWt3jiDFFtRlh2W0rjbeQiYNy1g+Ty85BNlGDdyho20BfWraP9
l5+HAmkXSsVqzOT0PkrCUA3M8n0mUrotEOzM0TCPcdqXly5mOXYqEjAWrKio1Kl5LOIRLrns6i+U
qkct4g+o3RFn8YGtFbeCvL9Db/qgfKi+7JnbXd4nGXEq+B4ddg6BlNIgtjWUe+DzENiwfV70glET
chIYGmPFKmU9xDUINs9wOKtn8sUIC6hpqLV5QnRbc6AJC2M+Zn03roO6rU+2AewzS0wy5KMjDprQ
XqUt6zJ3HDNV6TfsTYx8T8jW5TPJuW0ay6fec/QlH8Jz4k0pR0pFyExiOAO+QXcjm63rRh5hjA9h
x4VWDOLo0L69+AEeFSJm+Bzc2bZl8tUJP3zrlU9pmO0IGVEVvy2TW+3eOORXtFvK6krAZDv49nhO
95apkmuSNsWrm2abwTLHS2Pf3UDZWdc2cfwDpNUPq02tKzmWE8yX5iB6r3r1K4hkU5NjyIChz+ap
RqzIs1/TfNT5fgzs+KUZ5/HFXoBytMUffCx9Mdyke+IELPH3QuixNC9XUipF2SdvLv6I8Wp2oyCb
1WNBmNpfV52fRYWa2xU3jzLSVF7ZYPAAjR9xTEywDkx5dos2j9gDWadpmpDPlIs9PJruS6r1Nakc
+R3aUGoam0BKm9xqAfVl6Av1WdUJBo7v/iWw2b0qrNmIuuzi3XDfgH0+SldZF2Qq8yKxWi7E8WCd
tcZZV0DGkaWAgxOsbXRKVzqJ3zWacISDh9zH8R3N+TFrqTFBNnmJtd0/Ccjarqxw6dmHSrM1v3sj
IG9n4Bn3lkm4Ddf04AY+klEjxZsZiGwH3gz5v3DtN9sjLjDNfnkbAcnGKuj+gEx49WtiOkOfLRxf
u3qHqe3s0PVaBgucO2sIbtKvL2kht4hW7nECt5PPAE4ylzsdYKSY3ZuZiJ2NqnOdBjPhTNC9M6HB
uf58K027AODMUMOsVGiGrJplZsZbltVirWt4pgMxy/Nsu78dJK216o132SzTMe6b8TFzkunRcutk
F1IBxLnpCRHhJuduQO5/gvvIie+BqlKzabOeml1o+itN8DLCfRcoH4l3zu3m6hOB0IGdXEbqWs8a
PYNGo/Hq93q3dK6zo5qW74Qh/IvXZycCzvWz53IxgdzY2IbjIm2VmCIz4mSFqBoFVhru6TbaG8j6
r/ZScvEt8rGhmbJ1YD8QeLFeYU43cI8LNgyWIssAyg5XjDBim8VbFS/JpXTCfx/uTIdjUS1Scp+q
v6U0vNPPg9FpwhD0ApFcQmhF2kRGUM2NsL/15PeqiMyMPnydlB4YT86hBCBA2SxT4DxBh0m9Vj/l
9wcAvo3hkEDyG2+jcVU3lnVKR7MAyk+0EU7bsPXuqEDNbgWpW+SkOA0ojV4PKlLmVYQXDRMkaMCy
TLV9zVpRrmn76WgwkA3n0Rj33Tz52xYllQJPFRwrCvs7K2tuvecHJyTt4MTshXzT5UuzNTwlwat1
6pwZ1XLr8hfnft9NrCzYD3JsX4iGcJDvtL02dPcHgFp8daBCbOpxqo9uSVjDCzoZkVK/szRIwVTf
XQweB7DQPQw699cx48KMzVcx9PoSF0SvGGZhHAwreZ4Xw3+YVO+9zJrrPaMo9s+5egBes8aRRqMm
A6fbr7AZlk/gvnyCY5Hvfr4kIHL21EJGHIlgZaqKiSiT5VxrMTfESxdnXbn1h+i0eBzHP+NIxXzp
EqoMijRQjwR74Sy5KyxfUaeaS06nIUwU0iUu3ID33JmGXTGa5sHO+kcuNJx82xw2cU9e1GtjH4oZ
H9VU1Ss8neU4Dk23jYe7gZ3Fzmn6eZgeUH2ao8ZaVauUOE9E3vboFbb5IEc4uCCu36Q9NmuCxuLT
a5ZILsJ7ajyKA0qBWRLeHydJwEL3+fQ8+s2Z3UEYjZlJ3FYV+St2YPgAmP02BKI9ui1764Am/nMV
hyS10fSKO18EOarN45Uf52QhRd3vq3nC47cZQ9EkHHmy7qEEGn2fyTEcLASVo98PK+HY4TO56Xxt
FakT/XxJ2GvY+FRzH5fAOk8gBs9qaMW6CLhWhGFeSDOrLUqptwYRYV6UOZiXcrS5o+csiZZIutvU
f0rDzp5tv+tuii2ykdiflWear5nHS5EY1b9/+vmeMUB5W6TY+9ogPknp6ibK8IKMMnwuMxJXPQ8E
m6x2DX4/9FYJrJGdRQaJMipQPT+ZvxBGbwwpmG5Z043I6OBwbY/Acj/K9uoCrVnl5SLWSze4r05A
WHOGmvPBU8IYy3L13evgtU2Sp4xLfZ+6C/qiqR/7hfoJNgvHdh0zDsJNp+DXvSVr5z4J7TQpDwwK
GRkOQXgHNS5+cTqy03bqHf20nB6ESdkszbp7c0CVB0q27dEGznwsdiVo93NeDoyn0X38rd2cbHzt
fQy56++U9v6MPsqv1ZckX2wCWEwkMZ6RkJnes1TFJ8HF9wRz8lQt/BMjp/GDp4knqNBInrh/Ercv
qPGVxI3QKLEKSqaS3H4ejBm8ERxj/2iPsgFgGy6bsfaz889D1mNwNKn4/lFwU3KWkNeTTd33f9nc
IiGQP2ruXlFhTKAR0F/x04dgGwPJ4MNhbBVOG/FqixZk1uSk2S25J4lF2yqWmLqDHvCzCli/loOw
rX29N3MD/ckx3L2H9xW5yL7rosXGa9KQIxDOZBT8ooMWPmkErnVXBnKPHdDB21ZirVwEZUuc3Ls8
3DiAtX6acf+fuPB/m64Fd4SK4P9saf4fyIWH+1Ss/7H+xprMqu//mi32M5jrnx/9l7vgu//huLbn
UwF2fZvND6Xkf7kLgfMfgrq0Y5qW4zmBI/4Xd4GJWm4Q0LB1A1PY/Bg/1f07bEswOV5YdN9F6JoW
GKL/F+6CsGzmdv3vpV6Gxzm2EKHPCLDAMoX/35qPfjE1si2hfWem6+y9qX51gznmczlsq5r9YE7B
5ynJR9CxFr0YnVgbUZvimRFfZCXk0h9dwirFWHnPtdGETICxq12G8ngeZ7aq4+K4jyh2AdfrI4v8
Lkmq/KYMui1lNpK07+v6XdDhgtlYZObyBSqZMzfoswebStqJRD3EpLybKTFZ/lMTLuF6dmN58wv6
gAk0fHq94jmwjXmnbcs+uSoLTx57uJ3VeDGV2Mbd1RMrBGPApt86NC4pQWl+cw8BpfLKaJliyVln
Hj/Mtt3EaIaf9NdWRqOJV5DX2hNBUO/EvhmMBATpIEriEdCLX6e7C50ac33pUTBeOxngmtba3dRB
7a0As6evVQL10S33pVzkCfDQw7w8zXHqHIag+QbIUW1yhjBYzVTuZOYG59xb0n3LbJnxzpTS1oMQ
2Ts7fgifd5jFIodzKM/DPfnQAWaNebHeTN0C4vPEIQ+XF+VJQYB3aDee5/xljMGWsoRzMLul2xQL
ilZRTuOqGTbsLdKIKvVzX5DG8e3byAk/Sxy5q0zrbrpwiKMLkHd9+Gae8icmyVWPST99xKMcd3Iq
aTfIfKRY0qso3BdjMuxAigFutipYyoP1yPbi+UfCBm7BwUVS9Qh5CrZ3plzkruqiIfUM5FW3poxm
9s2Aphk+Rsokf4v7YONkS/VoBPBGHSDLUe384TpqoiKXTuQzXeKahci+zGAhBYb/tOWeOAVpdw1s
5BKf0/0hrAeie6497WtbTzuXN2enw3TvmPOw8whVHcqpMdao8saqkjP73rzpI13cJRSM+pM1Gn+r
zvxVG+aMStuIJ9M4JgPsdcuuwrPLnKIDuru+g+XEVptechR2z4wNfBoOHJmxQxkM95rM8ZqTs3gU
dQUsY5DEvEX51YJ+P2Nj4lAvKLfFkEVp1deISkjgmJpm2MF7Y17B0Q+fl9K3L0E22XBIXcngMYeE
lJPfiqzeZXyyjkE8B5sxn4+BE8MFFsTQmsB7mgSUaisF6u51oIWwqnvs5aqkyML5IGG/QKRjntAK
JHkCw/ePxmDy9ksQsSrzN3CvGAal5rdqtg04UnG5ZuBFc6dI8p6O/SqP82WPuKOo9FMRZRnfWnXe
r17GqcJPbdNfJCjKQ9ssgEWZ+sKRtSSP1QbMm4OP5rdtNBO4zvSpaWr/0Tcl3F/2Y2tztpmkJ1Qb
TWhiG+0Eeq/vH9Y61kRA6KETca3pggxFcILK/m6mTvsYKvvmJcUxi4W42EnwlhqxOpVjukFKp+jj
JepDKqiVLaR/Vlz3wrXz7mqo+Etn+TsARk/LZM8HcuV8uLP8VMV1ej+1QTKtFD5DH3t7GmQ1SbfU
p204LATLymATlwUXmsNtolW1txnLyX4QHM4uuUj3QIy/HAcepcLugLu67qZXg7k92sl6tji5tZrb
NjjcRwYaptDHNMjmjUvguqLNRz6USTJAcdbdOBFjWsKPICRps1R3Z9uFrx3HOCFOvGsCQ32iugLI
83d9wwkeHnOFVT1Nz8QOJHOx6vRMBvk+noZzsAMxaO1Vrrd2DNlftd/abJ3Mq91oAnSjz4i4wli3
aiFuQwH4oQmpAQZQKBjKtW2Ue0jq/C0Zk2UbyJoT+EYB4DzMHfTj3iqyw4AyBCDaD7dlm2UMwkgz
ZGkjj/La+OUCKLjBBrkqEmROKvAeTI/IZQlekHVInb1WPNFWeDdn7vzWX6af2px9XPIHJgUMohr5
qgp8Y5VM1MlhOdjrhMjOfYJgfKTvtnYa/zvJ4vBNxAwTc1rr2Bb3SUZ1TKIoR9gZc+JjHnv13Wy6
Ibk+fCnfnB6XlImQuTs6V18Yr7MpTrL1+lflE3GJHUEkKtggnA47U/d/54yX2jEaoV+xJUvPbtWw
eJhLFkliEacmKD7KzLol2WScgjglXlUWL+38ux7ia5/awWtuGB/S7081KvxmIS9DUgtKrZ2SybYZ
YbKVaCMrbt4tU6qACc4DX4z0o8zqa/b4f4JpS3fgepnkBjUGVXIGMpfpLAr5xLN1D9snSAwAEP4k
KiXekTRuRMjoMSPyBWo4SG/5TOxinLPnySwaQET8r8oNKMdiQ5oxJrgRDieno5eYNdVHnLrNeiR3
cqwLRm0MTPPYU+hGMIzrfue1ub33UpIdi6teSDmToOvktPcsFV4DMUQm2JSd3xJDcAfXPIdNrVfK
0AETHT2m0zD/6z6/Cq596kCvhdn6MBqhcymU92Uz0sK6E3mQOhCIc+txyWSCWOu5z7DLIZSOO09Z
w1HHzIDpGUG9Z6WuqUQY4WZs7L9pb33LvrDeZtAOQxW+zeX4zMboGxexWjczJAun6F6x8ulmaLPv
zktj4FQE36kzw8c1xo+6OzKcCR+kuQOkw5pxfY51+mch8ef8QISLVTH3ra3TtGbUdqyJfa9t9gAM
bizIkrDd7+RjWJYc++xvuzHdJ47hFoepRpztAjktb1ipU+ixeNcVgXJNPqa1Ujj0Wb5sGVIYbDE4
7iLi3Eal6NSptUV+UBLeb1/MR5MuacTlvqri8bdXwqZb4lMzxfleQ/xYtU1hPReEj309hNgkTG0c
EYY6d2yPvrj+oGc0lZiuTpgBlOFJclSvC00CQ1FnnZipaKX3uWVd3T11YXwKuQGdSeUy47GQDBai
OHMeUCu8Bl5KXkt/5ZflX81CscQxsC/7EaGIT3addNNzYvY3fQ/qtJRPSu3Rr7IaEwv5njlQlOLz
r1KY1QGSMrktV22rEN891cT0s4CW8EJNTndtze9TMKxgNunQD0EZ73mfKaMn8mtET9/ZpNDrMQnW
P+IEala9VnVbRenMZB7eabENks9//IpGga8WGpjVuFB5XYIQSSXor4PXs3nMx3M8N1YUj4ARu9Z1
Nk7Q0Bse7PTsueqvvsXYU5O181JNSNxxqkM3Bu0j58P3EcLyyWluzOpRt5yxqmwjCpPwwmI9kwOy
dmZD8nks+upjaLYQ2pPJWJAmi98+7MCDY3ebxqn9S8C+cMM0vJY+b0MSLvys3GcjdcarEzvfyDv9
Xi6RGTBLwLTy7gmPn3aw9k9BWTKszLPOZO+1U1ancpj/Fq5Iz5BdfQZFLCwKOOm0QTRmTCXJkFs1
uJt4BohTM8C1zfUjo7amySEZkuT9I3tWeZa8imvPnxbmJCYlieSiWJNaJvglEovBFh4qEIIEEw7M
COmbYZc+o6tQcvWpgB3AYIls7dDxieZgfnW6PttDzKAy2WaRZgrX3s3Ha8rejdG6y6Gq6fItmmte
8xt5tvGCL27HQfvhN8y+CDZY7c21doBJJeNTiC18KOqjBZY+MguwzKE1m0fXPqr7DrvJPWvDRmbZ
tEx6YgLSMD1Lp35LiXQUvVtTtJasnfXyXNArNrN0vigaoVMyTY+KWEsvMuvQTfgoxhRuGao8bITB
Jrwd8d8Gmg67tKz+VBVLbmyI7FxU5KDpnSGXaZ+yZDD0rHYewwNm8JiBIRALUsPfMaOK/vx9RemK
4V22uXP42Qzx+1LLnoLtoOtbl/WYGnFvX5cEfAW+2dkvRgj84C336Ms3f4oTxscRuGjS8glEf37h
74+lF1gbr1BQGwqbWKC7tFum3hJeZgrP+mdTxoyt6Uy+WPGSMHey1nl4MkcJGUjfh7RV5bnp8+ZA
TKba+NBLzi6uP/EobxvCsdkGXjNvaRKLqJ/g1HuQBPIm4T81le6tFQFQfTXjnrFabt053tprS43P
IpytB/i6xLT5S+giKb9WjTpWz1CJje0UuvKZ8jXXLrfj1DP1gboEDIGB+lnDZnsHKunufDclu8rw
YAg2vn3GntpAwwsyqSLGYsx3jTrbE6KPfB1cqpAQCP9yt2Ea0jYAw7pV/ddgs8MiYequPNdk9gdw
jJ9WVciaCkjmNwOxuSBFTSO2JrWTFylsHoeRw0nHnMZxabM93Lh2w3I/QGaRiK/DwU5Qy3Gp7AdF
OXRZUaeII2GAt2DFbDYkuj5yOBOwbYKSJZbbAG/dtivfcqTTK3Mz3Y1egvagGyYkECfiBDWOkdfS
p7ft5IHQc/Vi1dUHWfVjpu4DEdkwolFxr2fMSHpypolUljfslTaDfUlonMMVK93EgcUsaz8C9Pqy
dDA+MlLZDJjAGuxDpFT/Bvugx4VeuIsWvWQB91p203FLFgaZj4zne5g3WJHaR3jr4nET3j+Wrc20
5FEMR1kUl3qu30HAoEN7Vb8KKpGd6mr+7OQANtuZqaarGNx/NzHYcol5Q7Pio2fcOEQfL9sU/cJA
xoBOiG1UR5dBKbzjipkaXp4cnQmkuO00B6tx/1gB2JKJCdlrlXgVYL4SyzWJR9bVjvmtg6LxRvv3
fuDOghniv5Y3+Ia84oP1t2L/AlUkhdTBoLfZBSFR0ox2Gyc4aw6f67RzeHKSpk7vZeGZYX1sbKXZ
r0Y4eHRgfHNTF0RjsUCDjUqlgH0VMIm6DaKuq6vIsUKm1vimHxVMW1gx7AuoX6YuhiMgu7NbcbLY
3FlOT3uwc39nYlrHZqO29pjYeyzGNsJ4tLpkn97x/pr79i52mm/PnX8Tb9WcO6Olm8JLPZDzUFUV
EvExDvVUdFE75WLT+2J6tmyGFfsQ1E//ydiZNLetpF36r3T0HhFIIDEtekNwpihS1KwNwrZszGNi
/vXfA97urttVX1T1htf2lWyRBBOZ5z3nOVOlOJa3LMKVovrKmIPzGJBPDBK+IOvJRLjtu+v09qEy
rPbalNciHsAxRC0EFEPtJFLOuq54XRCtdp25ZnDpPcwDuTjKWHCHUR2w1ZtUrPG1e+tYzb/dZAY9
UTPtRl/3QW+6D5mhiRcqUk3ekTnbxU6FDMrZlLtHcYNkezAto71kGSb5vg2jne2mlDXniooM5iuG
fDAGJzvEkMsXi9fSNuAodwWIXzEq5+ZXqjze5UES7zSJ9zVV+bCamPbTKFptNQ+FO4+Ctwj1t9Or
dBsmFNsIk90Ofd4Q7mcq1mFap1X6yImg3XUemKYqC/WNG8+V305u49umoftYd7FKNQaVGl7yykRs
fAD+OBLr289Tc53I4ZzA/+MnCdSLDWJNma3vRJ515tyxS9rCvbajfquou0PPeUtHNl062NRDRycZ
eyICfV6EfdxL0vqdcupKUNXB7XKxp1pAchT1KnFjUAHOMROPDPVzs/skGDtfS/erX1qeKQK8ViLf
CtV6G4CBFtNF2z0I0/SbTp7kXGg4Q6mazw173KZY0deOpDZGDPFhIlvAcfgcp8NH1mrqrXYhxvfF
z1bT4meZxR9B0uenMIi+7nesBKtZoApnI0RdbMtZe+0RYmZhN88R9Z2W2Zjn1JhJDXT4+1jkjAPL
Clv2JzNss7fIhHk4OevB9HhulBhXdMzt8hhyFUFZehJVEO5KLvIWwgMMeLsEV+AJQUsKNZZNou89
jYuae/Uj8r239N7rnJplfPCSAQB65NSHeNo52LVpIhTTnsYEentCtnM1A919KsI/9uxM1yyz97qp
qdvIFtCYbrnVVZ8JY1u3TdCOsKlv3TFDm5IleJrkTyIb/WxFwCXzCB8vEu8hYQBKg4aBiLGgBO2N
9Dr3UFOJrOzEx268y6NBOwBzSU+LF8UP8SsCCKqdc1GW2r52u+fSG/j5m1Q/9DkGFsMsdn2ESyEh
AoXjPoqZRFnGrsrwN4cT7nBvlPInZSurWh4qa1AfQnkrKVA1qQKaLzIfoz2UObb4C5G/1LyzXn6T
Hd+NYz35jYKrFeneZ6TxarnoMxjtkQJC7m5XhUNLn1NKsDpOM+xshmv9hdcDZ4K5DMqBzstgcfrk
mnWLIji8Sn+P+tb8CrUPGHfdKTatoyfs4EDvUXhK3IzKM2+42ArvgTBoBE1cfZ/FrPPcxbW1pmmI
Mbn+pCX0TVSx0z8Ooj8k2YCaC8D7mUHkzpvxAd7zyX3ANUtjFTz8Qd2sGH4koz2KHorI2cyJUfil
pDLc0Ys3lT6NDKWRUuxfBnjbY685xUVi4GaC9hKHqYOH+xCioT8Qk/INMQR7S1ENqigPZPMtqZCw
ceD0OXHe3HUD9Eay6Xnh8I8kdD3hImFWPaSkrsJQ28cae+uio+67SAMgaT2oHKNV4daqegFsEMWi
nzusu/gIdlpcSkw5NE32oZZv66ZhIhiX3g4Tvj+XaOVOHl1LbbqVJqfxjH6Tbuz6t8ljp8z9+XGQ
7q/eKr3nNBHeM2gVPxzRJlx5HWywX0Jo3iI5U0qd21Q9w8XSXMzvkdWuGFQW5yFM31XGsZflMsZt
ySgKfcQvxzJdYEj5YWSvh6zPLLucoP6mdOsxIIC3OVEeZebRKq7znTsYnwaq+Srp7E0HwPTddqo9
oNi32vrV09qxKBwu7i79j53idBKL/OGG7JypBzqAn6gx+NeP2CrZ2BIaeUrGEsxw6+zYfY2HbKLW
ZezDQ0hV7N6LILJEPWCcIAOZmJUGimtt2IdeMzy/66DCADRDC26oPO2TZq8t2GSnYH/EvSJZqggV
OJe+IvEw4E9a9ZO4jjnlP65W/HAhpkUz5CTypkfuOFQiaSzJxtLa0Y4OtTyN4acYSw/YmfwaV+Qu
oR7jnuQknDJ2ugnBHdk4zW5YzyjAwu0mlgf9e4yRBvN02hsOYfM2tp51JJRtGwRfWj1qG0l1RNLR
OcjmfmZKj+Kq8UVakehH+ob2U+7qflOTz1C9fmEHYm7vOUdHydp3wdT5SmkYSSnAsFtuXw6FZisP
9WoVJx47f7uDCciuesRSYSXehGwUb+7df/favxGSnMvLhnbbkEhqoivHinVTW9rOzOWjHnrWVk/s
R0W/2m6Y6yfq4zjwZjQuaHmIl375OdPennm+xM1NygB8nQIIDVIZs+dzIulkHLGOZL077tlSs7gC
4vdFbJXrUMdz94siChZ6NdVHmoCGJfVwuNdA3h9CtutpCXgeJD6byCGlRjrc9FUbbME8vRO//67K
MmYtCh/uNYD3WkDTyv44ZTdvurBTHItdB50Gc3kE3YAshLMbxvrXSNOyYnBUaukDzvjPOfi4R3qN
BddR4pi0NBJ2zvIQphOQKbgua3MpMNFha+CnHLs1nCRWxeUByZfoMvOX9T3USmIg3QVd/3APaZLw
BVkRDT/bCA5VaKTPDvsgn+2eWk3TMpeQ5UGCyMHcPHBooOKqEoJ3ukiJ6izh/biwwIIREOtsYvsR
nTtc70d8Pw+TO5o7trrmSBdIAfyRQ9ZqJPe/iUk1b7XC+xnW2XdJbqGtnJc5yX4HurbVyyWKOTPI
4C5pc60cpiWTjN0BL2Ckv90zsKSPADX105dF6/uq8tbsAklHj9pVjWQ/pmpYza4hEG5ybanGoXc9
BHlTT1T41MWrbs5gwXScH7EtqUsdrzjKuQWW1rlb8p+2TPKtVMGppNPCx7c679AnuHjC8K2XvfFa
zq1YRamzt1gE6F9wOri+ZbCdq+nVy0xzfZ+RzArTr1ks/9bjg4gn/RHiafrplu060dh9WI7SjpXA
mKfRs6VrjnnUi+nNGEZ7o8etBu/YwnnjhsQiBtbsLpSUlhjYJPVjKALgrCkqN4rVpPsV4xPOMpAw
ZeTR6QVjbyMsumu6Ep88kaZ7UecQY6GZFMRYjpq3v67LJUY9oTOuNGkT5unPlG695N631b6Rfbxp
E90Vc1f/cDwxoFx4cCML++LCLAUUlv4Z9WktPWieIGNZhWl2XxmSqubl51eqtWlAoSaovfMoC8c4
anxzZBSL4Mh7bINiXm7GvhmXbIq4KCFnoCFusQevbag8B882N54ikhNr8mHI5A3FkVQfJSua9H64
RvWlxz0f3uLUp2yA7edRXedw/GIczVLgVBxwhv5DK6p39cuNHul6J2QYPOhqqR4hdw4v/bXRFc55
sAZEeYld36oF2myM64hbAq55OqdAL+gCfmSde68pVPFAc1/vQWwnEpvBTNK9tSSqx6Aa8BTDuRof
w7o2D0w3ur9CvZNdSES6jolQx453RiGrgeQVKNoMmUm4xmrlPgwtx8FaTFASp/LJTUcBycAmK20Z
ubfmwKqv8pTeMawiAyEB1PfwlhoU1HSFWJpI00epEQLlFj7FzyHyE9sXgtset53QHOh5xjr2V1oZ
SUOnUKdYVZNNBrFbaKcMAIt9RRDXbUDUMTLl2cP6BGlBZmSGqtxgBQ05EAkIRHuT/r+OWPheLGvP
PZGsJ/LY1TQpWJRl7h2yriHAYDvxYDYO3Lep5eaYZHrfeaTBAAln9syYtjjkI32hD/ianXCo9Lxz
bDsfbIhDfLH1hXzC0th0L2+yxJ6uJH0XL9n+LJg+mUxwxEhc4lRTyGcj0BNaBmgdJzcEIzQfJHa6
Ot/SGvfQ4w0d2U+i4XX6LjTLv3L4ec22enQklJBxfM/Bsm1Nd3qrlm8LQsUNr+bdUdoTOwRQi1lw
WQL+/8j236EFMk5obrXca61HJyK7PL+ABE4jq/oI+eu5tiyW2AAGT1VGYt3jy2GtqzmrGJwLgQaU
TKiXn5aczOiThOajXeQXXAu1nwds+soufNR1/govPFayu1TtnO7slA86nuAf7lBtwpg5Wls0HJqX
u/Tyk99/NWQ/6DKnOlkRXCaC/MEAE5hvkb+NT2aRUW+J47KiUX5i41uxnUGedQPC60TX6savZA8d
wblxvxo2TVvfvDKRWw6l89HSO4YAQtCOnjtnbxSj3yf9u+HkP7qQIGw8DbMPU5CnYBiSE7L5896i
bG08k+XZLBiq4bJba2xPYdAI9xg4FEQ2A2xOMOW7TgxvlsU9g+UcxGxAzW/kpbSIZxJGTFVLDJzU
+1pZElJ8FXDrykiWRVrvHTNh/KmldQAxiyQ9m7v7fRsBqzto6geWsReSi5douVLchd0R2nAw5E3h
w9k5ygn8qk1n1DKmCE4/XToFVyVItqNuM5ys7J0067eJTCyXd/OYtuPJRBE6SXjJk9nIm9nkNROJ
Jd9gjw+8kzR9esNLSKKRne0TpzV3DVi92RBQ1XwZF39Ik6EmKBoJdBy6zpy9u3yS6q6a2DpOZwJR
+/adZnLjMKsJN/iAXxXERrGR+m811Oyeylj5rHTBLu4R84YgeG44AlI3qpoLiigt1RxZlLsPjIKy
nqwaya2OuyyrWQUXYc50ynCbvtQ4xagsip6gGgTIisgYQPwyF2W7EqyMtKPBPh0C2CHA8VtCN4i3
+bXMaXbXbG3X4PXeWanK9phfHeLukwRoRkN3bukH3VXbIlTIBbn7GdPmc9AFmxhnuvREOE5N7KIm
4Ljp4uHShpgA2JhkTfcjSIqfOm/xynanybcEVD38G+YKs+gX5edfWHvBFVonvQLrqSc/C4GFBdYd
bgEogwdaQRfHiKCBi5O1X2SRr/W30hgOnHgEd8lV4un9VsamseH+SJd9SgFVMDn9mp3zm0cD1150
37rQ9gor+QFW/Jq6Qb/whHWFb5utWydtdiJ38LrXyYvDwHavpm6f9oE4DtZvWDIak7bwYHGW9Bub
FI9X/mnKIPvwCuQVWLmGitIvvPZEF/yEHeR+kIXczqb126uUvUmUwgw+Yf7PYZFDp1jZ2KL9Pq4O
phLlhicQbnUbgUxS9IS4bKwZgOJK9xyKlDHTrwJpv3ER+HJGEIpUZXA+whgQJsRRmMwHXn6Jhyzc
G+1N77HuaAsOAfynwrfOh8ov9PAHGAKKGHr9F5XI3pq4J7NtUmKgGnZZ67LgBh1So97YW+hQfMDz
g0fMlQmRCHg5hxCl6blpkvCABYuixFSqxy7pr6GjiGkDiPbEN/K9dQUClHOUOrezaNd9WGm7IUau
6xSie5ZdBAdsCw/1WoXhjgUq2btlBQVZYrroDlWmfwfNgDZhjiRoPA9Pkl5Wu8AqdgHCEKsVuxQw
vtl8xvu+CjxnKTubSEw0bEAcujPISPqjxLUF6vPdNMjmlE1AbsfFnwpjr90bpvO7P8+bMUb/a6BC
UWsjhV/SaTDZ83okiiKrbZBAdWvoWTGbQzfgUYjHRC7zK5w/uD82usLnLhC5Sjjgdlo8Ya5wtw4V
0QyUsTDk7j6VGrejFOgUyWDPoqCZqQzH+I6hYzsNzBsHxl0FRml9Oa3h0Cljetay8GTr5YdDK3JO
qHDFKujUPQMSGr05deAjLk0WDQ0aK8ns/Kc30OIFJyciow2It54I+RcBtQmqrmnhNb5d9OBaP2nW
SOY5Sl+yqhYE9yg/rDXOd32KlVRjk8xtzsEygx2MoIpNuCGBoA756MYpj5u0ntV+Fc8bQaddFnfT
QWb4gBolNhbZsCgfCj+e8yfQWgkho/4nHcrPc9v0PjL/uqqSQ3CxXTNHNGVshO7oUwB/oFJh68qx
OZbKwPavp/u2KzycMjSCBAPTQwsCojTVdkx57UIx3LQm9PyIqwM4wJHBaObXQbVLpCZ2gSgOFo3Q
Pj7LlCS6Ma1CJX4x+jV9u3JM/P6Us83GeNVhvqzHGyccHOMx8LHAiLf09HzVMbnfMqhbRK/xwy7P
oaca5jfyZzaYWOMHR992MZ/zvOw/Mf9Q8dgC6koy78QgmEBtk29cvmWbueOtKcaOnd6IDWn5WwZb
l0CQK6Q2XE4tMSqkoAPoqurJzosrsAXvyPzGXstg+lNC192bhX02XY/i945xBGfVtWlE3HjTUtKn
SfPGQIMJROh9hz0vz/qHsHAFpvWeuBZXa1VXw1rXSgbNzC3WIXAe4qrwy4d8E2rhZ2M8FW0xv1b5
buaKIgRLttwwxBbHd+UrcoqokyB3JlJIhHq8B3xjJqC1hprJ2VhR9PFRZBOQOtVhdBmfwzzhcG8Z
kT8qygr0fLkalMMUPiPVix2/GVqSXnry0tni3WV8lMsWfQWbqCtKUFDJa4YPcYtFg2M61wcmMlM9
mZEbnRhTnSk1ADSa2ZQ5GeLk2sF75EHygdm6TcD3n2wJwyi3YGOj4rcKhHjehaafsP+fwe/PgolR
PlGnMMooJf7QX+squwTkjbYCpAKxgSbA3Fdr25qOhLwZIKZU02fyCFrwl5nxcZ2q4rVqa6a8vfcV
Sw/cIUy9PMombHCYuFk2T9nM0aLoKXpf3GDklzm8HUMz2VQ1tDW0LoP7sscojP18/BZYdsLGwwj9
LETn1C2iWcXySRzZQ7P2UboYLxyhWu/69lTZr/TUtgd92bnfSx7vD3/91uHgZIM9WFsxxD8aR1JE
DqpC74Wh5qIp3B/u3bH/+O3/x5/l0MlWLQfPmUzhOnL/T1soyBZil+PSkWh3Yus27rPOkTAtgwm3
Ed3eDdTDZOFc3X8V/d9f3X/73/3Z/Uv+8R3/3ZdIOXJYiK1uraRIWWlItyeqiS4RwYxNKObR18sW
Z94UkItRyDMRPBaywK9ykN9hFzaXOIkHHPmEpKmnORV0aK0qis62Ejuyb/NVssdm2ppw0oINHqLq
6BpgxcKJsWvXohYOffLAlbdjiTW2UMvwq3jReBm0etVGuVwX1qQDLKeGTSFzWIxqV5I8V8j/nyJ8
x/hY/G6GWdUEX18iFd5ZZn9YM0cfZALl52qyNnZN4F16w8oQP8IE1MlEncma/iALfiirpOmwhYI8
qHviWAbGp8vScQjsdTGaX5URXKeQfI7DEX4ZYmvd8NOo6KgISNyIliGo7aALUY/My3OB4mCiGZqY
H3scRYZNC8KyoySo/dblf3Tl5c+D+GzF9BtxNVrPOtF40EWI6tOOcFF1LNM0WXXEmBZuHIBrd5dS
2LwNBk72w1h+z1NyZu/CbVBXb/ih0aVnloKJVCvbBXIOGC8j4aSbWHS3PKBGVrvhIjIJ6FivQ2Pv
OKXHfIXeQBqNfykEilUyxeN29Pp8bzTuS6HBAmmHYVqLLm5p5+gv5px/ut3wPOZsHHQrZseTexme
HonYEoYnN+rMXTyTJiTJbx17EAJHWbovmSY69ryc6CjobRe5aIFRTe52bJrHrOu0Y+05nR908H6D
9ru2+OC2NX9hqUztWI4JQtZTiAJLWrQ5lePFYFZNYQDp/Q2p7ngd58Q+IfoWm2jMnwiIPUeeqxiv
Gz3Fp0CgNfC5RzsHau5OOdQsi7BlwrgljZFTBw/cBqsgPx1aep5PcC51FhTPOLiRl50mr4TNmA97
uZzx+rJKmR+0lHI3eCW8ktdChLlxks78zkGRpgBPQKscInJZzbGqUjzfo9jfn79oLqbtIKGM+iPT
8qMxTzYn7/zdSdOrBcUwGfC9RW9UFKQnV690bAkIy4jSty5hv2MgP93/Is96MG2ekzYgOUc2kE80
gz5q7D2+jWmVzWixVDKFuPnc4Nhq1JXTbb6ncrTf95O1M4E+M7QCm5WXpxRsMjH4pEiOJUAmV+/R
9KHUhVSsa1ZwdGqNC4f9MB5XTv+pt2WT99lEnAWlo3CnDrQdVGzfsnRcJfHZtcR7S7rYN73gh6rE
g5nYuzZzPuci+xibHk8jMCtnCD7NIAqYYif0SZrRSp/16NhFOacaRmbSlFie6cRQXfAh6k7fOiZQ
iTqePtOqmpj4o0eRmk5pVwx4Y/VIfy6t+reeO7smSpNbh5Fhpde2nwzZbkhlfCsiJlvdTGm9C5Vc
y9ivc3zYOEykGE27ySVPk72uBdFWo1rhTA2udxiJEu88SLqAOB7K0dP2XdwshRgekhCRSVtFF9EJ
jjM/7uizYv5R4C+aauc2IuWETBwrTB1bNUVP2XKKGpwSbsaMb8Fl8sDckQR6Nry4GTpH1iX0CC1T
h7LyfiakD3BzAT8VbjYR5OLyg/9hrz2AsivIvCS/VXeKABWsaDWQvs6O1A/YZ+yCQj1Goc3cqkre
k6oyV94C2yNNUR9np+Uulk8g2orBYP0Tdu4nBOv9DlTjcRoh8FGrMU/UCg0JndY6nhlmO8Pnvc7Q
XKqq7w9eNaP4G+gGVdycyfH3O8EkwoUeS0vxocjm5Bi0hs4YoXrqhfVX9fW9/7qrMKhYugZl3A3e
xpTcPbkDqowtaujNfvzOSVz5rofVuYZTypapTJc7SNqupRG+0IiXr0hO0AqJYH20O707yuVhLnsk
QgJjrPkQV4URv80VX5srQnREh7uTUSyHHloY4rRAXOV7cABwsFrWNDrJ/3iu2/pDLN8kEIyYS2Pv
QdI4JCBMXPxNn1XFBK/CaFYE43uzTLBLN03X+pB+Y5eKDr1b0XGpcL87sNizEP4/fsV8DuIrJuPW
HzU5cLqgn21QxFkDe2QOoFORUrlFt0aOg/aq/ZnQ6zlJyJOtYpuWVEbaxSya3261KfwMSKMvB8Fd
xfwYOgbFuo4ZyyIpf0llTS+Nme1wZBTsy7pzzk/feEV5Awz6cwSNEkqwXxr5es8Zxt+5GZ+962DN
ULzIU65nWPRMcCgDGtxErZnavdFxR52PNcAoQMGfiAzMEUNUz6jiD6PzPs3Bar4n9e5EYOYK/Rq2
EsK9Gqy1LMw/gYMZNSlDDbqRmxBnNTgbFhi2TLIoawGxG807+J3OEh91S+33QnYKy7k4Tw4WUaBf
3jPlylzBUCm+xHBoK3Vtdetm1zGVd02YHpTrbt28fkWjYnCVLWmBfF7AYT+s5CrHOHopGoGMHtNZ
xlCfTwYrm1MnP4ysCZckX/7QtiYUTIWEYIWYStKyfC7xyFWBrvAXK8qp6VMcsI1Kz+x/uS0lBy7z
3pcqooCcne3KKm721LUPAT1pADSLYxKLAK8Axq6pBhQldUEoivcRPGd1CF00WGP67dGEUMC2KNNB
/jFqOmYaLN8c3u1tPPBCeZ1pXTooMweWwm4ncVg8k/ninEum6bcV7sWsQYVgh7t2wrk7hZFFYqYT
18bCqj02jBVhitFnU+4mOqTOPTTSa2d38F+NCAkYue3s2vpTi10a+7IqzmGdMl1NEFP7RndZ0zvx
qYwZ4EBqOEdnGVPcH3LOhMf0fYja6gx0B3BBE4OUq1BX//otQv5OtXIC0J9QITEPV7eNPiJS2ZzS
mPB0lXFL3MBam16Pn6qOq02m1UtMxNP8NKL1UbNgelljurHGFnJMYLeH1lEftDqkD6G1vOYVyo1M
hXyoU+3V6gxvgw5QbNroj3Ds5RY5vTEO6jmjzvghJW5pi3FwB4mJtweXo6pSTK7ZfFSRFUA0Creg
649xNKVX93mwUyxEVlEA6OowSHhj5jeF2KgBOybhDbbEhkRLqgjNlCzGey0v3I0bQE7+W87x+lfd
5/8gvEcdT9Gq//U/Lf1fA4MWeUaD2KDhEB5c2ir/1kbZRUFGXXkMzAKqnO/Oyjj3rX6MjdZ74uXa
QvOOj6k0i3aFbrOx5aS4izP5nwtCKWylMLNTopbhaEne+gUDUOYZlQFprO2xr+Sgq6HmrYbK/N9R
KJh+hl82ACfCSu3tMU6OE1t4HAOZ/UJriSL7QZuimeLDL4WhIyTo8wY9KdobVfCZFeZwVl6dHIzO
vFQLEeEfD25eqH0Wdi+hqJlrSfZJPQ44HfjdzHxNVZtKFze4R8F/eBnl0mj916t7L+dm0CVdUyz/
cVyqJ/+5NHeICETMRhvu28H5rvpQfHZN0vupmYCATTUbhaOPP+aPalJ4fpzMXCPjmzfcjhZ2kKyk
DDszb8xf1YXGqi2eBQIsMif+gtj9zAeXME7nvOiT0g6pB54RSe46pom95rVXG7rVfmWiUUfMwdGT
QQwRy0X0lVGMt+vHOX8T8Qi2qwSJzxLt+Ng/g0dHdAd3nOoTltBra5DTk6o+tMyd2Z8p8eZK5uf/
/nIz/6mZc3mBPNNlC2jYxGQdZ8mv/u1yK8wuKCN8AfvOAMdS5PAjArWr4Gcj8RsTW0krAQ9dt6de
x8oa0bfINQD5uovhPE+PQeHpDxETCmfKmv09wJZYbb23QsuD2pWE/rdV5eHF3dTjPL3mY/w46vm4
DgBArbUg/9SShE6EQZ7w8Pz758a/+68XAU+Osk7Xxi4s5PL///7kJlKsRT9je7ez7IC9FPl0O5Rm
/BVVlBTIsKz5KPFGML2SW7NW46rSYu2nWwvuXSWb4Car9jKxsk3hMmxlftqviEzpr41nDWunyZG6
uaxWai4xrzCxvYSmk/3tV6kVPTqGSdNZB71UM9L2V88SaesT/VhtAMpvh/lnPJLKFY9zSZ0btAbn
M6jyQy6ZxhWj/qa3yWds9PEru5uOumsq5aTTGbcMIzhghx4j5jDZWNS1d1Qf+5moRLrqklhuGs4c
S1mO8GvmJnsYFQfbXPPJEScjujauMa/qULjP3PSOWMsp86yz6KHy7OiRwywLQkCWsknG4KTq4r1X
dv+7Z9gVyPar7KYJjztWUMO6tT0+BojtNXDUVj5XaPm7Kh+Lo8uBeq0JgqR5jZ0PKoT9UY/lRTSz
9ZullUD+EJxseyRQGwfBqu3c8CUJZLbphGU/ErMjcaHle0KXMfcJNMhoy3272c4aEZVhq+ZKfRJ7
c4kfHvjskt8dvPbBSEi5yJ7b0dBUH4Vj04uJSQEvljwmkbUwYxtA+S1WzD4xHJxV7Z2khhW2FJ//
/io0/3UlshxHWA5sVl13xD9/whjwxBrUn2wPsbXZ61iXTaTNs9O/Z71xjR3a52TY2BvEROOUibRE
8kvDPRZ6TvwuPRP0GMzHWDd+5rAmNpLZ3c7RmZPrk8Wkd5qgcRPvMBRJgW5x1VNNtHJalfv5hAap
Gndjlh76fRB9YmzDtIE6CoV7PustX5m5g7XPmVX+h6f9T63KLCy4KUi92aZ04EmLf1pYwLxqc2c4
0X52ykucTsbFAG3t25COaCDuTnlh5PsiLF5Kw8Mm3+vdCyeaizZQwDI1qrsqScYSSBXTHys8U4RB
CVaLDl3PZJarHvd3mPc4BxcjJHU/gvTfyqTmrg+T5JUPUbX2mImljXq0YZgYpQUTUMHGoGuQwpGa
ZmUjt7a1tVPMv8DkJP/pJeAJ/8v6A5FAAucm74H6KJbK9L+tP06vVySC62jfG1V/mbLQPXcNcKvc
+LCdtn2aQzs61mH8y5F4N2RcvQ9xsG6ccKQYU0eQy73qM0svbS+esynFxZwb5kvuhHJVFxm6bzye
rLrp3734M8CmcO2H/mc96vqermhybprU38zEWeNI4ZOmEvIqU3kBk4Z9nzF2VGZvBYO3yxw371rY
xn4cpAmtFU33DMEjCIrqpUMRWtf5WO27rrxmlT5cGkbID2M4fcEu6bGZ5ltVTbjDLftNTYl1aQ0p
L6yXH5mM9bVtCC7TNm5v+IfMB1gDj0bdWcc2zImHDGAySRX5VMtam3iYq4tiVLOmTuF895awZh/o
BcEiqIOataZ6vlWWuLkddPyubm6m2boPdAvgGeYwWHkzjmP8kjtmrSetpOtOtEW8o6uCNMXs7rqZ
vkNoH8d50GOWPPfJEl260+xW96M2lJtBw5BKTDGsJA50p3IfDEvRO4IXbzNiLduif3xTwaNvSFOn
KyJgdE10WXClr/OC4pDtkj5rNpWLk1gVIWWBHN83uoCFMroUa41CS7exkRZXPe72WE6x78Wcy4MZ
sdsSIdCnpc8ET7eCOIdobkVusBG1MHaSYr4me2Nzxf4vQ9HTYIcm6qcl4Eo184SVa+4/dcdUuznC
hEIykr1fR8CxKiAp0ORq8WXRnzozrvg2zwLL1mXIEUclCVMXY86q5th1bbIOhJ9jmZtxQnCJJ5Ey
Wi/wAjq4LaZYfyFnXj5lEZ2/g813RoHNXn1233CKrUyHcx8OU5u23YkBTxVor/9+ZRHGUsj+/+7t
bMdwJLhQKaTtyX/aIkfUV8ZT72g7pqmjv4QIL5kTBD6ObmM1zfK75xB9K6okWE9CZZvKkcVxiMRX
Xzgh9ASEOy2BK0GX8nhVmhEdOo/bWh55LxalzPsGZMG2dwaxN037vS10H/h3frZKS13aScO6V/dq
ZdLR+egtFeKWW3LAu45RGl2Xcd8TG1KyFcJw4Lji+g0Yzrs6NVdu34K7a3u+L0ROGZ0i4y5kpme7
xPzQWwO91ESlz5bMGZuX8EZzr/zB2Byl2i3PXRRVuPu5HmNLOI9GBnDXpF1yGw1Utk6C6HY+te9Q
2ZzrkMYwsqd7Tm+bw3DSOvXLmdQhXjD8gnIr4yfyRb/XgN9jowahNkyPDjtc7iTDsAcegv/ETtYD
C/Jm6PlXQoMmLD0P5r1pA+opEiw3HMEYzU0HuBfW+p6Dt5yTaSPrZUEFjQrFZpXZg/dGjPacTjV0
CvlUzHiu2Hibx2jpRMhbp94Tn49IJtAqJIlhr+a6MC9pwdYcY9IDPkxfaBWbDYJeTYYzZiCa9F/s
nUdz5EiTpv/K2tzxGbRYs72kJJmCZLIoihdYqYbWGr9+n4hkM1nstu6Z+1zQ8AgHqqozE4hwf8XO
zgN1A4xdgNoEEgJwNXgX60sM84bKl4ssHXphyzgp5ivPTaojgrbLGdmKtRlAxgMlidRk9sNLAAZ4
eDxrta/vdAeuovzG/q/Mz1nm5wcPkbaeTr+CqMh/0+oxzQ8/7b+I/DzmUfvr5/95aL+1v5q/XPem
8GPb//EclRqkR0MQkyResWeBHxZS/0GJzPF4FOkwHW2eErmQDfp//+Vo/zEsVh1QglxN54o3cR/N
/Y9n6Jbmefz0NI9nyP9M3Id/zYfnkGmjIaSrnq2xURd7jM9b9VRDdkIbEutXZRQHqbULnkhfgUr1
tmcevVkhTzrX3lbOqq6inWf1GsHwQcymafI2+3fXylvJ5L+7VvO+RWgOrIKe7qg8wD9mk3aJPbGb
5KX/Ni0n5FiMzPufiUqzB5E6Ig041/vLIS29j2HEM2mHUqFXeQbqYGlGxcWDzCDCasrV9TCEzla3
K/NZd9qfSd4OtwFsLba968Kp441UVbDKCvFFoazLGsfyYvh1FEgBC0sO/TRV/k6e2SW899wPAAxf
4sTXjJseNEeCBtnadHxUi2oDEJw7zOh+phrSqnJzI+PQ7m7RPkVfJqGaMsVmvo/nsNjTYi72oT+C
0VJxSP80IUN5sAWnBUqawptYnJYs4Ac0c8WNsFtSgIOMeFUgGLEZjdk90kftN0Hpu8dQnM3jiFSJ
B7C+1LY0t5onMIDKXZsCRU/QiF+MZV8cMRMojr6ScHCqiSIXPcq2HQLgRGaGyWqJXvXWQC1Ao1x6
BBBkPmgA3tZ6Dy+xHkGJhEE5HKjcPFZZhoN3qFr9iYYiGzogfLbVnDo1bU/8O7C3jaLoPCYnxG9F
CNQF8D/Is/GyP/3TRfJG1KOvjBrBggHaAoBdsCy7QQgmXQ5yrNSd8fNYb6J+df7MXeM4xf2ViYXk
bW1E4QOUJbESt7VlbdoheOYJoM+ANh4mEO22Qh1hp2l6d1M6Q3/lalWEK2hssy2fi5M+ouxqKUn4
DC2ERiV9TZivON4UUHPpCDXxkzxL38+aQYnOY5czB6mwqzgN7bWGmgpUw9zaInstsPAiHvLe2rIg
D64Qs0Ineaa8q1D6Z02d5Fdz3VdXwai6p7LpWWsqWfwzpNoPZiF7bX22yojQRQerRZA1oJS28tsJ
GYPOhPZQ+hBNDVVFtMmDI0CnrjiGE76nqlMjaSUOlTNA5/fqciMnancKNX43zChhixNiVf5wuhEm
avqqx9kQLkuvotNKmOc9nkuFMyv0cYpXfp78g97DOjfre2itGu3e3cxSBDadqPPFeZoEK6Sa2jUA
6vo8eJ6PG+07cLvwysloHhShgs8sb193ayk/lDYbD3jvGUc6kEsXONb8hOsQ4ppVFLg5IjdINqAE
C7TISqY7D9+Q8yGnazJ60ceRgPV+UeGw6pukjulIg4N6FAZR0X2BaOtCn+rsRzSwoIuRp2afe3Ty
apsILQ554Knn70B1vYWZfJhcYj7AW3/Gn9Wp8RFmh5Udwtp0Vrxu5pcAJ1S70e2fIebv5mxFz5nr
DWvV8uN9MdfZAXTdW2qfz/sYqfjnD6/Cu/Nq9mMdWNOMT28XT/V0E5igyfaRF5Yq3j4fN49aFnWh
Hbq/EpDKYtlG9UoXeHultAv8LwRrQJ5+jj+nfoj/cvr5Wii9CUqto7nGHUV97KrgVFnTeJtFUfxY
0LLPqCv4olvCits4yoNmY/hNlSbZ57jWy6FMuovIU1jEmEgD1ljLvMtl71dcxi1apZiS/Pf+jCqv
D1U+5A+wgxP4WMVwH+l1vfdtxGnZopTfgqS/CUYjeMo8Jbo2XT/b0Mcvv/W7FtbhtybD/qbFMPjK
TpPmSVGoueGVMcztwxgIcTQbDYws7A7B5HQvkwU2akb2ba05bfeS9xWdxpqGMFWZgC0Dmzut1kAY
11P42kNbW4IMHtFpQXA0S6o71qTha+OO4VqlQXhdRVb+PHeY/IjxzoudDdZG+hYwQPiqtbcDIrwv
/iQqVF1truVw0JvXbVxGjwGGhrvWRCrBH1CMN/T4vGL9Mf7f4Ffxd98+93fdQnZVjgM8U0c20WCF
w1fx92/fHBtug15U9DPWEgOmO6+uWE3mV1OdIe1NOmuGEmHAbnZ5lRdopKYeAIKgRdKnmYxTSDFy
4gcLD6WIVxPOnvtaSLFlZf12JscUN7tDMDkAyfDbuMwdO3uEkSWuvUxDYr6rMZO5+rvbyTGKtNsy
7O4dXEPXY9cNe7XNrH0iGpIZUlsvrR3fOuLHbfnWXYWC5LNMpUf2ltrPuEW8pxZO6vwsFPAaZaY9
2/5UrEGEh6taFAwAtJrKXOYgd4drfpKbAQPvACfYeKOiIQeZtwvfzn6f/ZynjJGAaXLF73mF20Dc
gDm+dEWlXZnmjwevpFlo2PX1p/FLbuKX6l6GiOfs2zHzryjGTUIf4q+3k2MW5p468mpX8lJ5Yzn+
+bLMU0/ImyD4VSQb6hfTF16eaP26Wv1iTzAZIxqn3zGaPUDmxMApTlrsfxUE/LIITQzLq09alAlD
qPxRi8f4FqKb/vgezcJPKoqqR73P4lvpHyXmZIRSgnHJ/G9dN4s/4f0ulz8v4E+Q0fvc5c8Tc5fo
/W9m5alznVCLX8Q0dw5uCRpjtPRilUGmOcgxeXY5JHIiSMFAa+Nb3t8lh8Kd4Z/fI47z+2uEvZNh
II/qGbbohrHp+f2HPIYRBY7aUH5GsfrQzrV77zpxfGgSlA3kL5olwY8OqT4qOnaEMcef4y7jzft4
P0cIAlT6JJYQP0akJD/ky3GMUn6k/reo9k5em84YR7qZtpf9IfklOp+JMXVuqnUMC3HhhQ3KHpdp
mSO/bfJMJvJ2NBdUmbmjHDzfHGQ9+KA5VFdKwaK4SpNykfdevqvEojgrUCIIVVScZKjmbnrfavE5
KkSG4QclvrYgoiLrdYYnC3nR2qVV29wO+oDmRJRkPyoLIDeojdeMZTLd3j8zbOunb900qKVcOwbI
v1azWWRd4tL4l9WA0LH9uNUUn6LY7Oo6jTrPNT5/imU3FQ7PIPcnptSaRUFSw8lAbgyh1qUdGk0y
oIk9WKXyBWZ18YDnep85O58m3MG2AeQu30OgDvyFY3ovctbDE+HeC6aVyvvGmit9b5gwIppS1feW
ODPEmDyTY5fZgvre9pInz4ZoOGn5jOaz47EHMfWRtnSNY+IcvB3kRNF56F+8j8mUmZfsUk6UFhUl
pNS4ThOD8jYyWyZ6yeQt/vmXYv/1l0Lfnf2hjq2nq7On//2XEuDtqwDINX5aeRssmyjS9t37AWwO
31QZt63J6hDQhAF98eYyVOV8MGnUG+s5skzclxPzCB9ogUBlczCnzjziVvk2HsX0uFBjMpefJuRV
o5eys9Wjddt5ChpMc+SkR3hzmD7rGQ00JLFkMbIRRoiGKEuK8cK0ASjJXJQyMMbrkp0k7s564d05
TrSr6fo/Gsnk3om5SnX1x/e5RkSmOXwpinSCdqFU181Qxjt5Fg/T21n6fnaZvZwFgxPvEr2pt//8
2WjGX38AruPSokay2aMc9LmVGzrgIuJJrX8m9Mkac+2U3gZUIv5AbnVXKiO4JxGdhxwNRwuU86dV
AAMAVU4Zv8/HSTTdDE59PeUuRmRZaPVbgJ8fbiMn5L0iWzch8g4t2I86hqE0K18tPT8B5BeIy30w
tQ7/DYy7Uc+r18EvAaNTMgbMPY94Zij+oSpVwBFRXl27doggCy9NZLfi+sHI8ng5NWHwKu4IVBbV
uBqeQJCcXCNEoUMBy9cOVfYDlettNQ7TS9RnPh5OznCjpbZ/JzPS2h7Q30cGrJVfV/H1BAym7h35
nR0q2sSWEaSb7n3mkljonfCP6xEKGqALeGNxVnM3Ky980IdOX0XAa4H4jeHDewaCVtBhR/9Uif0j
cLJ8o/s+lCkRyrEodRDTgDK5cuSOM3iPc3Zq9zJRjilejCynENGTE5d7ZXLjmusm7EClvTErFFFb
Nz92ATrP8szRs+JYQuLaaRjQfBqXGXJSXClTLxdZ4spaXPl+W5khx2WaHo3n28qhT5f/ftvGK/7l
ne3+5ctugcZwLWhVyIbrlvHpnd3agASnJPd/CEslDXhTAZK1Yoeusk2nLZLtZFhZvraw6nheFTN7
woWc/pQYu6HjgJfn6komjeIeMvOSLm8pQ3lLt7RuU52+XhS30zEyjZImLJC0Y7mTI/NgTEcgSAw7
NFk2wQDNLuWlLmQuuELOU7WFNeykyXZGBeB4nn67i0YVaVHXmbUuwJPWbtdSMenqvYYtJ0V7cSoP
jZL6O6EwIUZUqMf7D8mXtEnM0CHxdkq6jsqS28mh86nfAXWncexv/CYtsDXMp03Jmp2/e18c5Jg8
WFQWQHiJHJhK+1LFQ9cO2/Bt7JKI1MDbHeSYV1rezb887sxPm39HteC7sv1i/88TynA/IVdQ240t
r2yV70mTrFtqFwbkPFT9tKIbV/IdcXmXuL03Hl38rXi5RNgZGQv5TplwBEOUfH7Ll2Pyyjmax2P/
gyeJuKt4S53v9fv9z39oFDt/OHykyZg195k49M4pVM3q7rxmEAsHtuCXkcDNkrsy3pvoy4x8LvdJ
iyIhVPwAyklhbiFyWw+oNcY71Kjgl4hZkFfWg7gAilRzvoCKKxfgspfSxtzKtQ2+W0BA6bVBWaB6
HmQVENoU6XLpvhkCKDrPysr7ZVZW3uWsKpI/Xaslav5YZEN2PZfjH/6kZ3e4lebngxL0P+cy0a7l
kJzESgx8sF7/kYGfvEvxJ1yNHvAzeExF3m1iI8CqkpVj3DcJkMHJuq0mtds5aCYBxfCD18ZB8NkP
jZd59sH6IA7rj1244uUSPvSVET5oybjGY0q5lUMj6HkWsmW4GqyYd1w36GsPlt8mVKIeQjCiv5Xp
ubeOOCstGrBUU9Lry8SYIO4LFGMp0y7j8iZdmyOeKK6XE9QK5wUccRYbuM/Mu76uqG4krObisrhT
FftHOznjCwp/eCxr1rS1wea/+F1xa3fucErC8F8ehM7vnV7ToSqmmibMb82hbWPYn2pg3YDqKEbN
43fQrWzuF/mI5aptjtaBddp9YWU+fMXW/MNATQMOodo/ULZtrhKHhqEM5aEvvyCVV51koEd8bwDC
oVsi8kMttw4wJe9l1Pl5/4BqwB9JWgEf75XySG3VPNe5pgmo/jAoO1nDOteqUpwRNyGWMEj2/Jln
yCqW1/nryhPqbzdyEZbRKobYk6qAzVhpFb+H3uRlkKnLDW0v64Cs1oMs7stDmWR3QV+XRxnBzhag
fccGoyC6AXFtX/ILDLww2GrNGzMGeSXPYOK7X6qp3g+iTiPHzSlBH6L13S+tW34eNwaV5VAc1ctB
UwP/31ZylujOs2QMilwgM8VnatO7N1QbaUnDpL75+zLbrfSmnRq7+N5Mg7vKfdQH26w7xuMEGHlE
fOQATmo8yLMiyRsk65oj+zlMr2WyCLPBx/XcA6+ppigwFFF2VXpeCPllyA5OPNtrJ8/GB94s8Caj
KPvmZOMu6cpGIPpAR/WJDooD5+pctY4woMoDRXxYpKo70VdiRVLNqusu7HTK73JwHh6OPF0G3DkE
Wxf90ulsrnJw+8tZvHouBzuMmr0rDpexPi8XqoZdoqNDFvJY3gGFQe8x9+sr9FaMZyMO8UAsTeva
QpfwubXdva975amDYnaKW8B3TZ48lc6tBEPzV8HR4P3gzvWElxP0xqJJtSs5UXs9HSIdvZDztpnG
E7zlxt9eNtpyb34J5cZa7rvfc+WQzLCVcu1bfXuNYDXGGO+HuS+F2mJ2lWUAyg0jKOHvvM+eYyfk
K4q/3DUKw+btbA+rLs+qgyEiOdTy1tmp7XiQEc+Yt/G+UKPNFKv4H72PyRR6OK9aNzXbgRpv/T1G
CWg9tKN9Dd+X7Vc5BV8zIzeW1C6nXTFl+bMGOEKOFwjmXU9hHIMjD8KvRtFQi7I1D6G+3L7XzPbR
FuOY79GtxD8WXoUDzFfHrwyETjVq064fB/sBoeDosS2EMhNbpkaTgawfmbBtxYwMUpGGb8clLYhw
t8Tp9p9XC4ZKS/vTT4pno4MPjquzcgBt9vtPajSGHB3J2fiehfxeHFN19/KguEjuVxNyhJcxE9ul
fqFTCD/n5Gmq7vnlWe9XydxPocy3QK0u0ox/klO1D6EyTzex8N2Qh8lSESJgJXIZApqiLqZKz69w
lDTPaaEBUclWgbbLMWNAudSqvGqjeu64LNGpudbGyvtSgX5a20ZJR1eE5WzWV8nZLZMwnnL6gQXS
9nIW8qF226vmQUZwVosvgXW+UI5kdg+tOXbuAi/6EWOBscsQWrzqzBFqodizTGID8mlMKnsnv+dd
xhSLzvW51/bpug4VnZ2FMyK86eBrh2L7U9P3ylrTQ14pMEsP9owPXGol6ld1DlAC6eyfv6cmDm8f
U6RaVd+jnjAOW5xaHDovfXh0xQFZ+2KvqqHghyN3aVWZupCzMh5cDBV5r14rtZ4i/ylyvB4scq0k
7dIIJ9iTl+sqRXe2qQsOoArDFOpn+4pxl4oqMss0M6M4JsO6HMytk4T5WoaNngIxcgcf+LxITv1w
qad9vZMhdN0Xxwq7WzuotacwaZaA0H91PnRy0zKsh8mqogOk2hf5FpND9OZ27G+jW6fwnH2QmCdE
i+lzyg2ZhkE4MmzUki47tcu2TM6iCAWmQGztLhOKrxbXI26EN97s8/Rpuym+qSLzOgSFjhQhmEKA
SDtDHIKsbGgYcjYXScHTzgNh+ueQPJNpMkOG8qBCU9n5PtK2dN1xgoMEuNV9x8AZKIoQQcBDOpqn
GV3wwH/ypttQ8A5U3/J3sw/dRIa6B+/ZsdXsWoZFi65XrvmnuI6/+o39LdFQaQ1sf7zxwiJ7bMN0
V6Ms/yrHIzGOrsffjjs8om7AH6OaK9qhI/olaxnKFqnshsqJS9v0MtbN7VU5qwgHqcbBV4XMnZ6o
NL0JLwfvPfRVKxNCztFWzgbUPpAUEdN1pUNhjq79sjIOMez9dTAK+fjZcA9wRy0kT4fqK4WDGc0N
29/1VCYfUaGnxhBVX81EgR0K2g24t1p+rXTzEPFmf3ARfTtfPou0T5cjpbGS4yyVzLUVxXvoYMoH
+INRlPEChSfjRsIfWAloSIBrfA6AIaZcGGjMrBLdLkhune4xGn00f9iVszmg2bgaI6VGyJoGlhyz
bI0OhvPodcVvabn1kgzsfEBCKt69OZ1minvFUvNyZZXomFFYRhc+qF7li8lKYB/83r795zeEZomK
wcdFl84WHoiUrWqGZVvsKn9/QziZkld93pevGMX2AMMbG4OOKK8XyOtzPJ/bvmXtetTjlnpom0tL
Tp0T5NT5UFsohiBLs6D5WW37DLMjuakqRQjtK13LLZdf2OW2QB94LTdkdl+8zcZ9VtyDvNxI/ILE
M8izrukeawdayWX8AoUY/pyU+RITcUnz1OExnhuEjSB/5Un0mOAUjbja/KJrKb+pKFMocdXTi4eg
Kiz6MTwm3nBOU2anP2Sjoi/lgofVhbrxLaS9Ll2Iy0roU0fjkvxpOfUpvNyZ91R07mJcbqqP/b6F
lnTrje1R9iWzaLgHJzw8m7VVrU20Tfaeknh7JZjCNTK92Utj1MeoocAP75kCcR60wcnnXbrQENi4
NTHDfhh09Ya39vRiNBAemqmmXyBCmaYDZUI5G7IcchPQpGmE3F2+y8GUPfblqN6cv8yGXaKmkrHH
lSny0IovfmgXj91QqDeX8UuuvOf5R6NYxfl+cYEWTjOHqHnPaXKiEo1QeQNRqMRs6CQPeha9zpk5
7WTkQ3y985MXGchrQsfXr43WawDLcM3f3WfME/VflliWQA1++gEZukdVBpARbKK/7FoS9N0zPyzK
1zbUsxvqcuHZ+BegUrZExdtbWSgNNCvpBvx303KiLa2vDZ6rO7nRbL3bDi2zkwwStJegBLvhVoY4
YGoH1R9P501ukqi/qsIJ9n3tWldAfaOlP45wkFBSD1YGZjmroZ4Qc4u7ZzDH47qI0DBs59m7tWAP
Y6Q1G89ubsY3cky6BcWTQi8OZWwZzZMJVNdHUGE19CVPwKJoTBxuPPPeDdFuFTvjTKfyoOKhhMIz
e2e/6MJ7GtlLuwiGB5lRm+h5FLngz4kLKsd2bwZR6JGhZqQwFxIE7lN00PeliTA8q6WjjY7Bca5a
CopaqKJc1CmoULhdbq/kVKOor17pmle4b88wh4PwqpjyfoVJiHYKnaZHVSPVTgjD9iv8pLVTLMYK
39UPyPqybHeQCeEdGdFKT8M7K9Rpm4hDU9FfkuNs+u5kNEfqmj62h0ROAvkZC3b56GiKYN70pZJt
tXoIdl0b29dh7t+36dgcJGSt1fPkGkVZxNrEI10elMy/TxKnOcjokiEhb/Kq93vIjChAsNzgF7+4
PBflw07XmvDQ+j8/DcvQ6fXwQKlKBpdHpnw+yjkfCTeBFbtcXJmHvnFr+yheVqUbJ3tM48Mb9o2A
YWJrOKgahLbATUfqfdjCj6oVP3UhkohZWxXfqqy9Q83G/8Nuv/c5cleIbpRwHmf9Z9NqKNN5+dcg
wTwyp+FxU+psqHVhdjxhbXuIndY5RFZTXOdagtqnoIeHYkxO5O6DHbIG7JH1ZQM+BvEy7/VgeynN
jXm6Kbz+wLfg3g1C88f7Cf4e5xFg3ZepVnNulbBPEAZL3QOyut28GGpKi52lIAkrBj2on/Oqav1y
kw9OdB/FlnVTqiOqKV2rpsvGtIKVokIBlYsDnj71fTzdpoqLbt1s7S/PP4f/G9hz8kw4P/r65tSG
LvR+DZjlECXpF/JfkLHtvncRKho9lI8TSjVIG6Pht65qekgO9rQyo+i0aNWiSH7Ius452r6JE2jl
6NeKW/DSdT1rV7Jz3dXiIMPLoa4ESTMNry9DnZ0MWwPdrflJg2C1peC9pvgWHnW6kXcjnew7V0Ew
TRtnZ9s7puIvChcXtrDCNEpOo/Zp3kVjGLPzCGhwVlAaItw7jN7wthjLoTuNpe4+TVpt02nYtfem
aS4by3eeK8f6MUKw/lUmxsLxgPEt5mC6UrB+/54oYCn0roGuQVF84fZFjYUp7Dddt+/Txq0eiriL
1mqXJBs5aUStc4sA/UZOyiGMLJRFS0ESQyEuV9R02MFBZYM/JC38oiF9TGMjPcxVma9KCzzupmrU
bB0J69AwpT2imjY9FHkqB+UhEdPnMwy/iwUOk2/pclCGPG7tLTpsyk3i49EN0b6ObsIofhmRELn1
Uc+97cVZpUfKUk3KCc1KwgFRtiu/RiuB3YsD5T3isQL990XX6ZyNznPZ6yh0jiXqjZR4KsyF5idI
3ipfXB3FE3EIlMfOr/w7haLzqbXycadN9etlHk1Odz2Uo76SY7rafHPR2GGh4AAw28ITp1MSlN9a
VAVXnq1j4z6ozlHDrhUqP/jKv8koA9QNhtJ8gV5S4BaEe6Oog8gIBZEPkZhjpUHLWWQWmrK+RGJu
su3kV0YRd5cWXXzXgZk7/96qlKL/SCX0vFyXwOMcrhl8aLTay+w4tRpSG9i+INnbf/GVpj+p6NfB
21aezNwa95WRIp4ksuJycLZxFaI4IGbTOGxWqECCLi6BEMhb6xC+77S2+7A5gEhXbGs/fvsbxIGR
bdsAnaYmcY39OOunLkOslE8mStcIro90dN3mJA/0S4/4K1rr1m9uLQlcqRs6ZGHUUrwXsKvzYDpZ
WMPptFL9IOYVZgu2laCGoZeSA4VVhts4vJYjl+FLagjf505OwD0bRarq4DXQl3AjrqJC1dfUyJsF
6NL0VwO4TCv8X07mRnQI2vbRSuGwDVo3Y8KuaTsUaZHbY5GorM5gnjS68ey5f1QDp77pA/fDuImM
zaGYi+9ZkBknXj5LFRGZL7LSUqCg66G2cJJR7DsvWu/757qMThF02XdVcSMn+6D1VjTi0q0MI8Nu
t3Hk6Eg5cTd7gsPj6IqzsFwfYyKtiClpevSKITruVZPOSu1oNiJjbfid3x6aM0nwiNghdDfsUjcq
xhaHSXS42E1vm1qJfkLyzxY8grsHRAqUbRdO0xUopP6UzlgLy5Q4odoCCuQV1ws+kT4EvKZn/b/U
wD+JEwDjsQ1HhRTswo21LeMzLxS/zDzQvDJ9jSKMVPqqu9OE+0nS6slN2aCKD2qpPcmx0mnQ963Q
A5GhnJiRL/t01ahoyOZ4rfJg2VDU56U7eqg8mOgL/nkCtiK7N9QA+6UeFbGFY7TNTh78zEKR2VK/
zYrS7PLAGUs0zPRmp4qDTJGhmbdcJ08vF3+4Rt5nnOp/YVCfefrFh5aB7vAegv0DDhpk6l/+fzW1
2oRDZgxf9T7PNtgwwqEW6wlNHORZGaa81iO1PdWRE1/LsUgsKobKYoI+QIOTlhGj8sNgl0TuASqt
s0962N8+cm2qY2u3n856PcU9VcyO72f/87xBxwoDo9Gt7FNaAIJRxKWwJrfFMgzMONnJPbQMUSSI
P4Ry9pJ8ubYtoP5/Sr6EAcRv3maKj8ig5uzdoihuceO6ygSSQx6o1xvLzDOMLQXY8CGdvfzWdgw0
qNXqe51MgmaYt/fwNPQr9EKzq9A1E/YFhrGIx97+mSDzzKf90046ZZGlY3xTajyS7bJBknJM85dg
4pGvhKO2lWE+Ol9gG+b3uGBVNJGNo+EZ2UuUFs1VqHRQDWQYC/2WwZ8OQ9xPT0b+K87m/GVI0V8w
UBnlC82tYRpgUgwBGUEeZicTGmaY1wBG1ZHtBH8DeTM1i4KN/BucQ9P7Urh9ft95eXVqeuuYIaKz
tqw4wgEq1Vb16Fi0NEr/LooFRjapIlj31dfILYwHQ42Naxue4qax4vrVdb4rrRN+/3Sh32nP/1y9
0e3fdSxgsqHboztgQSxdxUdAgqM+UAFmg6em4tnZE+os2fxkQozdNGFsTxsM0Lu+83eKjZp32Ff3
YRCY8JmJ5DidNadeXGLYNFTegYFdDYOZXU92zB4PXfQM2VekdR1/bq6N3hpPVWWXdwWSEEGdTic5
lBdjv+kVnDtkKCdM3Xuw6w7AoLjIgZyzb8L5UUbyMPr4W6Y+VZUeyO861uEtOXPjbIvOR0Y4BirJ
IjNc1mqb7i3ACM9jBCrBzaZHkHTBdRU78RIlO6sVcCiMLdF7wd6NH/H5Jy9/ylFbbE2z3qF9oyOQ
HGTb2JubW5Om1/lQJtC5zdSCnv0+EYozeYUjrpDJeWl/1wzfhj9Two/rg47mlJegPfp+VssZGdPo
dZHocZ0fY+kB+BaJCmp/WJXffaoDyPAyFk2oFDXmXo4UQjPnUjJo9aCiy4Zof+gKk1e2D09B7L+a
PPtvZdRh1WYW7mOm+9k9ts23tJ2UJ70Lx52qmriQW53yBEkp2tqUWpsBdOoJAk5+4lkd3zd8IGGi
4moTc6jCoUAcI652ciwrPcwLkUX047LfKcJHSimmfueluovv8nsszy45rsiWIdu+I2L1ENS08eq8
iQspXtyEfvkoYRQSOCHPsFGtFmPhgTSfSjZ7yDN8yLMKGGCNgvu5NmrmLaKl6O/VrKAMEcqD2gbW
bW6W9wLRezPVVoRUeJ/4h7r3F5/S4goR8TM7Tp19c5cI1VN5yMc6ObrTnQyoBlJ2prL8VHQ6Vqjz
kJnY2ZHrRC7SqaZG2VaEHl+mndvGB5448WlEpDwthvRORqWdZPQvIvE0ik/ykKHMskH/oGJ58eeY
WYas5Ut3mSV9eMjr6Wfj98ZjYpeYZhKVUWxgXz1/iOi5naMm0/XHBP+AS2YPKQpJczVDxwkHICuM
MUwRZ+0wzuczOQYPE9O7IQWg32Eo4lhueWMUOEhA+u9QlTifayY8xSxO84VDz/vaRRn7esy6dK+7
Pnw8JMmO3ZDNa4VW56nIygj9t7B9zC2slX3o6F/HPvoVs5/8YeUaX+dR+N1GMUIfEZuOpkYXGu9g
VCbTbp9VivvdDps/UP1yX3IPYzCz1LLHApbYynchI/3zAxXln9+rea4BoorNIw9VHqZMf4JXJbYf
5kPVOI9h66sL+eodyq5apkOc3sjy9ajAVC1VNb2Rr145m0XN26yqCT1vMXu5Vs7q1njd6UV5/3fX
Xy4IUaZaWnWtT7u8wt4kb0P8yH6nD9gdkHs2w4gZnotYbuwNe1MXdgdRNzyWtV8vA88eHk027R1g
V0XRsVVDRWTGNvFmdHC0lyGVQpwUA2PiIcmsHThA6au2OsytVjxbVrGs0DredhYefkEb2ldwf6qt
1ev2YzdbJ7kRnNo5xJsqah7iwbKumkBFZKONnUelN04RVKmrwArNK2OsbtSmyL9aCtD8iGXuAaky
fRd6Ou4Xhd0/4b/zJKvc76lZk7+lOtgGnFNdb3wuhlJB31F3DqYLLXmlpXCn4qLbYVTMmg6DN/eg
04I9GO3gftez+WTzo/yuGtUvJxztr0aZdQsPvYJnWGtQIm27fxwdSBiZp3cPaZxPq6qjSKEqLb60
VYhoSa70G4DB4dGvS3U7dma7twfTudKV0bvxXCe7MZRivHaGQRVONgXCUpABvQjt+W4snWMZW8oa
r4b5TgcWTAtw6E55XKSrOHLbL02NUVqu58MTDy7cvrNRe4kcVA2aclBenXl+4V9S/2ABcHDmyvll
4fFidkV4E9C0uaoG/jm9mae3UzFV93lZfcdvVPuqBaaKIYCGlBWGNs9aOizkOPK7iKOCbduMgaN+
DQPrKkzd8MvQ3Y78uK9nb4qvECqZYUo1Eb6rPa67FaLIVdL9mio3WKAdWD5GfhpsdEsx0N/Og4Mb
oDKBlXrwnAz20+DN3S8liTddZ5kbu4j1q4k9zbIwku6UYVm+MTq13zmgWXkgBuWmq8PyockQY01D
I/tuVXidlzUu1UWULp2kdHc0/p3zQYY23TjWIFa4khOaow0YEokcNYs5lUnnU09cbrRzjsjth9vI
ZDdqB8wIi/RaV/BFGAe1PvpqpN90dq7jrudmXwA84gnw/0k7r+W2kW0NPxGqkMMtc5JEJcvyDcoR
OYcG8PTnQ1NjajR7Zs+uc2EUOoKiCaB7rT8oZv7TCF/FFE7fc17My6HO1Xu9mvKdEpvuzlQC/ayE
GJIGlVN9awIs3+Yxuev+6nS1QA/eTDYdP72jZcDMVrTcAcIbDoSja5XXYpwdeBo+RnL1MR+MeZUi
6+tuwr7oj6prPVnJR1kSvg4pIo2ayxx/WycnkVcY+vRzZgATsCMX2UjVCJ66vmpu28w960ocPskq
G+H0hmTynTpXuV6NrioYZGSm6I+7TwacjGSALHr6SDwOJxhHjZtlM/Rr6HW3Rjq1d3artI9tiFZ3
mhDGwq0Ccxl0ZDCbGz9DnY4Xve41d5VhdI8oyb7r1o0gLTPvxUjw9ysJ02WeAMWrV26Nug/YNXmQ
xSwZ+f+zrHxF+Mg4+1oRnOPoADWXeKWsUoT1xVC99q1usrnRgQFUa9nKKqM8/vP7hDjDh/cJhBEX
lCepVW5O5O4/AHAqpOunIs71Z/KfJGM2PGvLg0BwyCbudl/NL3L8nbbQNt9Kc9u1NLfJnu38Wh/+
1POv42TPZp7z9xV+j4sSpd6KGmNgv0escuF3qLrY2Cg3PZhJ10awb66RhxFQ1FaJU6QI/tzQ2Cm7
ABkodt1MXXl1fggTCybDnHLjBi9uLcT+ZUkezCaytjwo6qVmhSIBgeh2y95zR6y+NFwPHRcOYOfd
OWPkHyIjvo/y2LuTVfJMiUjXdMGk8Mb4o4HoVr3Js2C8jb1mjVyZfg7mVSua3iXe6koF7CS3wG/G
6pH1A94vmf6tJs77FGnuz6nVw+da68VmzLGi0fzEukVlOgQxjI9PWQhvTTQK9lZrPThlVj4mZb5N
Mrt4sXMRn6yO2KAsDuAVeWpZ7aYesFMbJz1aKtrBLsruFtXdbEVMSgd/X9jc5sIqbtF8QqIHyGij
KHuWEriSZZBgt+M0fbX0AhuEpG/XRKbd567UUZgcs+9ZTwplKKCEAA2yd6lBJv0/9CB+WaxaHy0o
iDwavnstSQ09y27YA5frrFSzT7zLfkAU8X/q+mvXds05hVls7nynDtg6lRbRm9Q6i7TQDjGRkjWk
C+uzWiqbcLCy75qSvvXg06uHmXS2dmzSV01pYrGdJSzBZ8gvIfVumdbslZEFjj6DOY0UVxwvEDk/
7IJTNA6nQQ0QxG/IomBlDB+0QVozGYX+K9BwE0UW+VsNt3fRA4XF9AkhLRalyRPao9oKVwv1nEY4
9OZAx28sdMJ3QwuUZYz68OgPVoESc+HeEG5MN3GNJAD/Y4gyGCSUxyCzsdWxk+nGqEa4EXphoHGu
jJ+TgXdAOXjEzP36ZoB/sJD1pt+gUBwOdJsfXEM1vOumJpW1aOcnmDLmzNZab90S1H6zxPvFqz15
MfkKEVGoXwPkDtYYPoenNq5QvNcSxOMh6H3TUB4JVPt7pKrFcmoTD2SUpx+ato74sHr1khTZbWYn
9vcsTX/miqifnKoq/9vS1/rALHBNctiGicOv5qqWCd3tz0iQdkg0J+2K8Rm0jvdQm59co+PBi1zG
weo9GANpUr1mUVwubKXt7npRGfeDriGtQX0yJZjsiVUID2NplANyzPMTSxajxnpflK120R4R+733
JjdFLTkSm7Aeyoe0TjBqJdrxamTTfSRxuZ7UTq9+NXb5FZM990WB4rnMhJbtSf78avH0OioqApll
V45fQid/aFAMkl5fxxAw/iowjfFLf6oQiMe+mtC73NEXyaRuxFRg5TS/WeX2nwTXcBPppbW3U8ds
t1aBJnxlGfEWR3ZWlhDHyVW6WMpdgukoga1AS/cnJ84R2g3VQZxk2Q8KcQoGqyMrMWCJ++cG2cUu
bYbIjhi74v3iDs9IZp8lklBiD2G5p6e5SoE0cB+WTorEhCtWkC/VGxf99rWjzpshdL+RAImGH20E
c1UPrF+OWz3Evqt8RlDAWiZxrZ0nyOo8/zVicb+HRz6YMTmcb+4y3LYC81cd9Q+TMQZ3nemLnYMg
7V0DrWBRBHb+ua4jHDgc9N0U/IA/h4792vmmOEfVFD160GZl9eghL4d4AhI/86B8ZPdn6rV/MkO1
fYmKnWn42WevKO0jWeJ6KYuDMj7Cv7mLJzF+yWt0b2OregpEmx6FZvQrWR/kwR2guurJwGUz9yZt
oablxmxbluCs5E+Ax98frnWq0wp8fGtMgOcu1wZZBCkq1nCWHOTwm3E16Fl671W5t2a5ofKijPpt
FGfVKajGYp+wLDxkIBeOBjfozoi7Do2QTNuoQQ9lIp6y9ZjFw0OKQ9sSSffmOWkxjR80rfushk2y
yOLR+Kr7cw64LH7WZbMZEx+ZysnauhZY1IUx+osuCaJgoRYkYXyn/d4F0aPRT7ic94Ap9jJjNjTk
BfwuuVfnbFrhRgef59u9bCOjc2kzZlL87zaZk/vrOGwEUcgUuX5hD3gmFsx+4YU7icCEG2vgAx1C
zpo50m3gKBtTpPj7LvhFdo94re1Zxge/YCru0UqNXomFYD+qDMltigXsQUXaZpMhqfro1mSxsf3q
fsb2krvf+YEqu7qY9Fx5cLWp2LYsBg5DgFxSULHerPR0fC2q4Bh5aXvTqImxdYjkLQh8Br+AnGa5
afxSyva1ILn84nRJuULdfboznHLcTYaOHZyPaUqipOERpZRok4aNdjRqLULmtErXgL6SF0Okn9AB
6H6Cctl0iRl+HRN0O0rMVc4QI3jSVHmI02Zv3DuI+bEt1q1vjvjCkhm6gVS6jiRNwR5KcZzzk2Lm
K8gGEEFvZ6Y2DugbFNMChVb73Iv2tS694XPvjuPGyU1ijTMQq9XMldop3tOYiuoErylaqq0Zfe6K
GLgaP4+dLHpTfdM1gXiofRRDRZE86nMvD+/1XYb8HstvigTviHwq4ffcEt0t+QS+ihIy0hUkNUWY
qaMpQyz/N9hq7LC7Q3LqTlY5uYP2YRpuyRUYR/w9IFwEjrc1y4Yng5oqq0bruqfExsBBrXvxpQ3K
+5hfBxanyjpJkiLEOas8jkYffMPBDmJ/EJnP6nR7WRgoyXce1J+w3DJeylabsEnJMZWdi57Xd0tF
4U67tPJniTywb/95nW7/5d1nGwYBYh0Ev+apf2F4a2KCIm1XypPwcg1sk2Gg1z/1d6rIkkMjan8D
XbJ4wrWQ1JmeIRwOLjBouYmvfUd4jfsxuWVZQPeozJ9KTLqxNzXsa/dMRZFKTp1CcD1c+s5TWzOb
pMEoY3khauezEX2apseWiO/PutUOQ1ckX9qmN5dRG+dnE9O6XcG+YxcUWnwOYI0ubaUIviDuewxY
lMtBvXASoqDgNCZwE/r8JCitLHpygnihz9n5EMGrp0SQ/J2fILLtd2lMpo9t8zhQLs5/kZUBMvdx
owTjxEDDQLUN/oFA//Pqg/ANdowliSCD1O4qQcy+fEktfwHEDEdzqEFo2aMCu5CndUc6sp0Pl5bc
HL2lrBRpQyZyGvHoziyQpPZ0I3EuEg4jzz5gYj4UhbBG1CNa29xBlkIbqOt7FuC9++hoOE/lbt8d
NaVyTm1i9+sGaY1npEoC7Iz4wrPyhBiD9UMOypSIQU7cbVSDPb8c1CQBt2XoGs9Oij+tld7pehn+
6IRYu3rDXVIFxdIeAcPA7vvqtPb02dPaZgmXxXpQ0fldF0lk37T48u3gH6r7BMPtGwu4wAZrBeXg
hean0Ceghl9DfSJE5x3Bh8YbJZsEdik+fCNo+j994M2tyQ8EPB54jz5+FomHyq5Xvw0iEB5dBrFt
rX4PGiVSoEaqq0716DIonq80b5suV/J1RTypvk2KBADQtje9bJ0D7MSBpQ2+aparnYSBlPBUxh6L
XaKMjc9athmGYGfOMcjKwLbRqkbvEoNEXmox7zefy9RaCRX8pqJo9uey/9XMOPe2a4dNTTxl51qx
M1dXRlycAzP5nDmZjzwaXN2m0V+QMfRvZZU8yKKXpRsC7/HpQ73Z6PoSg6V6nY8PqNGPx3AWQCQD
Apl4PrseZF0S9OUuyU88odyefZv6mCcz4Dj1rZM2M1IdGzyt7uZYcPS2/ixb0Yq3TrX3GNRDs9ez
xHhJJm9Dks5+VAcnvK9D8ZjOJLDCbLydliU2zqu6sVY69IAKLFl3gvj7St61mjvmO2/EplsWZWtm
l3tfG7dW2f7CIYPNC0D9DWEcXL/mohJrNxX4zwe/+GGMjnJqvNG5kQvcEKtCR61uLmte3bXbieg8
LloEp1nOJKi7CTVGPa0JQVezVGOXGayQK0AhPg6zR2uK39dP7PqG3Moe5/5Wl3mvpn5KRxD+WQvH
NunCtSk/UZSVe5b+7koYvbqzJ4v/gCycFhlq5DdtEhbPShus5T5zzLtynxEfXopE7x7HISy3JZZD
G5ko9JMMEdfE9E4JX9lLHp8xkxg/gT57uqzbwXoh7G0o6oa1sXPI/E65QYKX7WXcVp+tNjljgNL9
7OMSv7DcehXJgPsm67K7yo/8vac0zTYKPPMhzVN94YJV+dHqGzNpfuVwHV6x2SEYXEAi/ONEUT7W
vG/KQS/Ei/d98qp1XlXIfTLlAPZlzhE5hFvnn1OOqcZGj7RgI1t7aJJVMX5zHRwI2Kv7/HcuoRK0
t2nkJKfOKiK01xrntcvqdZO22veswArE05LpPmWRBBDQdjdpJLznrO2fZI86i9iwRulzW6bVtnPz
aK+lXfXQzcE32cNBeKK0MGIueaat2llvpJ4PQoVMo4aZtsJJFh36xI6pdGwDFV4nfp5tHgw9rc7y
5VNQYkB5lr/bue1aao3gXen3ON/nh/jPb38Pqeu/vH1muA2ZH41E3V+1kAw00JVAHcanyTvUiia6
fZSBSfI8s1/1RWwfJTFCngUdbn8bE47TKm4wMRZt72+6HNkfyCnw8IlNHCtzcMmeq0+JkyCZzaNq
O5ptjPVfTlR4hhZLkHE8a9y0WJfmFYQ1NKubo82T9ZNjep9yN9HvZEkNBowB4qcEt9+zZuf+ged2
vQpyx3qFcf3DASh3X3qNcptM/bDIYJjdjp6Cx3gy3Idt30D+635YKNW+1kTWwC7040uMTccyqtNz
MgbitohhoUeuW9zWnuPvYk00+5rdacYecj12Vf846Op0wp/2izbp/eNY5foybnHssT2yCiXvuh+e
jfI1390u0WJlV/ntt7FGBy4zs5LvIzBWQvPqrxp3e66Xzos5mv4WOnC+tauyuw/t8gb7ev01zYyV
zCupLbpE2IqGZyeu7oUSxvthiOyjn8NFkQdenyAUsSVjnQlPaOZV9b+EzvuWDE1UeZ/DArPb1lDr
o+uM7R0pMV6lXTSuDWuoNnXim3c1T6el8KtZvx1EwQLWNqpNXeI8uL56ZwCD+4q/d70oyiJf+E6J
g/k0bgrVfQmtvP/muniIV6Ju1hjzxVu7VrUlTwDx4tl2hNl92H8PoMPXQSXCRWc89bnp/bJ65Z5N
8a4lO78aHRgLY6Iv21ZrsVIM3W1ith4Gh82ws13l4E8F1m8jLPa06Rcq6OqXKe+GTQ8ublP4HTvw
vL3TS/B7DaDDb10izi7J1p+knIjZON4y8EN3AxukPeADC5Qbth8d/qAF5uPUQ1tIEe4P43t5qCpV
OyoJEL65KlGUeonzsrUurUK7Ec4I/0CUnwe3PFd2Xj4Bq33Sai+9Q0RJfS4U7VMRzCrkcdncjFZ9
hggApD+LY7ZwP2O1y09qFDx48Lr3gZNFJkTswjwpxJ699RTa2auwiRqXnYqbx1xU8DBxS7aHtt6L
287Goy1Q8vzVVOJoVat4peledwNM0wX/jIqYZNCEHmcVmk1JGQZb/Gnf6mVjQhCTcM3cRZZRG/ui
OEWOLPj4TGYkv6vS+JnVSXM7Dtg/sHzCtVw0/SfV5UkNNDzbEiT5wXtX3Gdub9wMg7OzUjOMlghq
EdAzgaDPjeroi/t+cJxDOSXfyDHSQ6CQsPcidMku5QhF3MUIa3LhD3m/Loksf2IZgwWe4/Fam4u2
gTEfnqQdjJ6p3EReOS5F2yjIv9hGfrycOmbHNokVl4v8PrWYAT6krq4sQ3FbitA75M14rmYjBjdr
t+w+1zgA/SgEDrtq3H4TptWfpzYrl3rh1ps6ep1qgL4xOx08appfwnwUriOemyT0TpU/wR2uUmgV
SQeJJOaRjoSfv1MFRnslt/MZYfnynM9njqmdMx76R1klG/uiybZCGMFSFgE3ZbeKVn9LSAkXjWM9
1QkGlJjj1UtZdKJgIvKWfI2V3H5CW1g8ZB1Gc3OpLGBsRgF+i4M6KKdpPoAmeztLE6PHgc3+eq26
drv29WAUk9rg6r9HOnZzBMX7Cyds9zBUTbx3O9+DEjpku8jUghsRRc02rI3kllTiuDFKo7qb3NpZ
exnSHkIEZ483867Iigw/3Kk9hNz+OEcW7slAKXWjj+p0N1RtsfYBfzx0U4L0tCnUpzK9r2sL1IGL
9Te61vGuN+t6HwdeezdG+G7kXlq/6n5+o1bc6Wjs7zstb77EdYcnt2NkZ4O06w4glbrryy5ZVoUO
3c5yZotaZhOWMr8yRLV0HUP7arOx0NXa/umW2aPGGmLZEBU8C0NZIy5S/jIhlYU8C1+Dnk8owqQ4
WzkuFfXY3rrcSttEd8V2sMDKqI5LbMEO9RfVar7pdhb/wm0blCYCC9zMZ5vc86sTGuWy6rXmAbmX
blOlbXFyh/roxeQE/UBpzjCMumXekAmoimEZFnX6Uw3ZZnk5axLbNfMN9MLiOE2GdaODI1mFntA+
m2K8IQbikqj0NB7Zm0a1q69RaE1r4arVgTCl85A34ifcCh6UZO3ZETf2fdZ08dGIApT8sn68zbx5
+2JZ32KtDKBltONOw194awcskZAsuu9A6X73gMkttDwbH8bMFCDMa2zbMf18ITxBgoQe0bxwdqsi
u9dFU4ADaHaqE6R7Z/LsvTbFxYn/y2Q7qi3mjmblrSIxy1UNsbcb9Wg85SVw/CHy/CfLNJuzUw+H
BGaqMLCQqEj3BkOb3kQI8G3JIOMGZAHuCvguV9gJV3sJ/eoQNgcp4raIWtHadO6iQ9P0SVX7/EH1
C0KmrXW06j5dGmYv9l2nBevJ1fJXiBg/yboM58qD2lEY4Y9ofuZaGHCWvVIuI504LHYn9r6P+nE7
9En+EOjCI16Jn4SN8RkqxdpPhZRFpUbOc6WamNxryas71uUK60fvnM0HCPaYMcf8UH1b0TG30Bpt
NdVOuQ792jvLjp5nm1s3xhHyWoeyG/wWiwfLPIvsllqDfXYvc18mS21tG4Bq6MX0MipBuHaLMr9R
AgKA8ANZP/c4L3qx98VJDO8mMthfh83jZBi4Jk06grUeLPca71vP1W4w8TXwQw2RJWgRxffSRt/n
fTrelfMh2uVjlm/YHEe7kp3CyrQ7/QW5069GPQy/yM/h30LYMmC3XStptmhaHIUFsW8el7OPk5Ly
oDYV637gObJTRyVepZWtPdtx4Oz8RMkRacSEEDvyz2Bm0tXkNiy41HI8TT7okcyw8Gu3jQE9oKTY
uDjpnYqq63qUlLpHq3Dwyprrrgetcf/o0rg6cTUH+BerERQJm+bFbUSzyB0z+tQj6o4zqmWc8dpl
iwoWAjz3NjYmKAIQEsD3IAQpdPwop6i9EbXBFpAI1WNGnmkBKXvYyzotM2y8dlpIxYp7jo3I+Uku
ChcEDKgC9yEwWCVHuvpVVZTxAPJ0OpgKTJOFj3ZyNM6hiUoRLASTz0oTpa9CDQGsAweagcsuAfDw
ACq9RwDNsJfJ4OKACIbeCiMSkkEWndRyyPfRlHM/lKqyqpxJJ7Xn+Q+jIx4CO7iBGx2EiAMpBFiS
butrdXFPPA1KsoI1vaK10MZtVk1Qautnuxjjm4G4BqGQtn5OysK99RLzid+P/YS3mjrTwf9giDuz
WsyVClaxi1tVPQlgSRCXDXGFzV9bfpcFOwzVdeGIZOU49XROkMbCNKYdYCZg3HmpQ+1jq6cu2Iu5
i2xgt4BGioIGDDWliJOlauUsgGeNtMFzqlPXpW9nqVEma2QjLWS+BK7fss/llCcRv6tU7TdI5qOb
aCE5qahQu/Fb8W/kgZ+Bt8dy685AW+TGqm1eAFl831YKxkcFj0VWsM69Ng2Io/DN7K3acu5lXesW
Bz1ppl0RuzoCUzC7Ojy3NX9ADU7N0VSpxluyTsZZHUdriTN0cB/yqbcjLoI7ha1lpQcTbLRxDiHc
gWBd9ZZq8poGuemVOlyc2HztIfXdhP2P0Shma/Gx3HgugdsySpxD4zesxeYzLUE+51Ipy/LQOrdk
ecdNj935mrApKYoSJqRQ0lc/CZMvmAnMiihK+4nnvbZsYz94BIsSrc249u9slR9FlHxlc0UCvqsB
73cWr5a5KA/C00HVWh7RAXhtNOmDYx9ysVJEqp+N5iEyG4iNqo30is8XjCQCysmqV6eY0OMGhf2v
Ei3LiXiAmVjpKpoU414eqhBKIKutbqMF6ltd3XYdCRu92g9pbV76CU27JaFnn5LC8jZlPOPEHc08
tBGRFg8N6ycttJsH0eBPjAjuk+n0ay9Rlft5oe53jfZigFg9ESDwL0WrxDk0HkW8yfQyrtHaxQGj
RP5/iwRTSi62+O76cYFzgMBW2iHSLFpzuLdQ0liOXjptLc93j0mtfArjInkQMCTNrm6egnGsnwrQ
SKXRardloNRPniEwQ0KjmicsRVxY/K3WE5rxW//WKgBVQd3yb/PY/qFNU/wSZHG9j9SQjJAXJC82
bJm1KZoIv1xaYUSg3RmaJegVWrGZQOU2UR5V11QfeH8AY6F6cHp4i2FhL2w2mkdHmQAM9paxs4wm
xadStWFMJQ2CTaDH4IHbzxmhBPwrXHVFXJ/WUdW2ZcHrXcEIkRBLiH4nMNG1HIvFXbAttbJbX8Z2
gM542xPnmzuzwms2xQQyXrYmPbE/c5yqSxGYFi+scVA3snMuUvKbg4mc4XxdNUjydd0RGLuMHQZ/
5ZDQ3srORt/qqxoLsUtrajcd+hZZtbuMxeSJJxQpIfknJNiGLcmwJlvMeHaW4/V3PdL3myyaypOb
HEGfRE8KPuSaKp4Uzemfsnr4BIvKuynMfNhVmO4uFGMQd12LBF3Ue3CHlAi377mu1b5WE3pql6oe
sYJbk2Szr5bo3MbsmAGahwdXuOJO9s/rCANKe3Zvy/HmcnLBEi9yVsCn02MQQPyG9fY9Jzj1tSxD
7CAKw7rLfCveRYN7aNspO3dW8typSfACHxn/YlND8dobgpc6adsNsfZxI1sBDzRLcoTeQbYWZv2Y
NUV/DiLX+NR9baos2Olhoa5KgY1cnNn1qoG3um1ikpx4WiCD5JW4g6xjy/njNJ1PTWzf9OW7Du9O
zUwrN8lI+CCwHnxImJ9s/rxHzwTGO3jBJ4Nf272fFgdZUixh3sXB+CBL8ZQjgZqL77JU80dD344q
0q1V+Gmq0Q5yB3J0cta4nYyNDzJlFduKcTf66tvBVPaOIoK7azUL/vKQ+sGz7HStT81OW4cjmeIP
DUUQq4vKhy1w7Sy7EI9gr4OOmfh9Ob9nw2jVmvYMH34TiXZ8dSfbX00toGYstNUbVSfcBXZ65aL1
Av+9DpfR7IIiD/gqvZ2lhuVye+e8wx047bJV+32WFpm3HnoIJR8aZGfZKjoleNcK2Qf7FVtg+jfH
Xi+zNg3GmM0EcK+DVEyAZZzyA3Jhb4eYpcIhnQ/y7Npw7Xdt+NDvX3S5Tj8BiE8Wcv7rOFm89rle
6V90+TDVdezffsq/vdr1E1y7fJi+CWZg3ofmD1e6TnP9MB+muXb5376Pv53mn68kh8lPqfVjtenC
6OH6J8j6a/FvL/G3Xa4NH76I/32q65/xYarrF/Y/Xe3DJ/ifxv7z9/K3U/3zJ0XeoWZ1aBRLBEJY
2kXzbSgP/1B+10QqilF56r6NupQ7E/tBOculfBnwbth/vIKslFO9HyVr/2P/61WvfVTyztP62vJ+
pv/v9dnMsPUWZszq/HrFy6yX61yv+772/3vdyxXf/yXy6i0cCKsS/eZ61eun+lB3LX78oH87RDa8
++jXKWRLOv+Xf6iTDf+i7l90+d+nAlPfrUYcfhZmPDa33RA66xpE/FIWw36WDDDzBuQOrWC0MNqs
XH+luE2hb9MGU7+m9lhRzs2y4zAGYOIAr5wgqdfYG+PZtJLNAfaWZurdgPmFQSer+slLj5XHKrDU
S32rj4azMkkqLeH9LUkzAL2c7douZm7S1026ucHZQ9JTnlrDlCjLq8eb7rwNvFZdreB834hROW7S
r37UKHsTyedlnmXJlpwU8Sg1Kx5AZe7MKm9vEVvKHxSiLyfLa8+yTfaquHM3nl0PK2jh+YPspidY
iYUEWw6yi+6rLJFylqbMKjukZQGGy4y1xXWif3l13e3PjqX7BFH/w5W9EeUl3f8W5AYRuNwVNxNI
rHFho/1xI8uYTYbLIfXemq8N5u8utqnQpRjoUoi3YXKsPMh+3u9ZrCoJN4UJeVcrYbQYdUwWQJ7K
A1FCREqv5XedEte9AX05bt+NAXn6R/d3tYgrpu5yMLAZVho0/LF+s297LXJu5VmKd0Xf593Nh3oW
RNGK9Sm/oQ8DhjY89UmAWsMfc8ge8lCyvUUFyu631zp5FqZOv4MG+fNDvZykbNxjXU72QTbKKicV
m0wdxb4Cbw9mkjwhRk4WX5GzzO3au9TLRlkvz64H4HX2URYnKYAnT12SKX4dv42Vw3AF91eRUbd4
nmXDBghAv4ziSfcW6Os150WlESTB1EjhVwuEmrCdPWxir2jPIlDbc62VzsHp3SdZda1HfuvJylqX
vQZd5SEDjryxsaRdjvNIWXe5hpzpWimv4zrBeLmObFDL6XNW1M1W0nTlGTJP92983Q/UXUT4vHJx
abucS86uZO8iCwvaoV156HKG5HAPamsYKbrmVdYclEqxOfcVtf7TeasZNc7Zc3e/rfvh2Gq6vQga
vLib2HjjTidK57lEN2BHXw9G2SDWSTRfVr3r8pF5LduD2IWO/a6rofhCDpdEbOQLFhE6/xinEbM2
DYjSTerax3AGReAQqX7JCtSBZieNa4/Q1jREg0W21PcfQD9JBvh8Iyud2S0U/qtFAGRV/MYGoWl0
xFWbzNEcAeROeYjIoiJciSyePCDInuEr1/YX0bxS6knP/VqyYZd+QC3EGtWTBum4srmfFQo2UVvH
qxCp93AJUjAHDpJhwex79X0pxvpe1mlzXQepG8shYrQbWZbNH+YZ1Piu6fxg39uNOPWq1Z88QYZ4
IcsxKvRHV78tumLIV5cGgk/gAQan+xZibkPiXu/RXw7K1XWGLo/f5vpQF87z+frth2pbjZStog/3
3W+X0HfvlTcX0dqflsQQtHdvmMtrhxTg8dJHlt+NvLxkhB+pywDQ0xKGH/q4ChnTLI1eBLywbT6b
yslD+vtslKZy17Js7kVyGfGhXhbZQfdbkP+fG9G504LAJ6wpXL4XmRkpN9dD7jdvRTNoFx0wkZNs
lPWXsT1snGUw1dP6Ooyour/qy0pbXtRuTQiH0KAEYoCmEUWAgLVqrTjNqzF2WXBoc0ec8jhnYxo1
1T6e0mqfGKmrPgiL2IE6uPlS9qnnjolkJIweyOiOrBtxyFtZ5YZ6sWQxKpAHaTQ1W3q6jV7x4Ew7
XnPaHWRW/U6eZfiA6lPU3VzrdazbTpluoV1EV08FVLvQhtLaOnxsKH5UXg+E9fhLQH2vIsWbMwNz
c2R6SFX+vpqsa+ZLDoVCSoarXT9AWOfNqW/My9Xe1edpBToGXzwx6fspjaotcWr10esyhCoV3/6h
Y+cRdpn45ra5WNaQ+s/+776R4Uwf+grnc81l0go95UAjBdA1iKOlXkM4KQ92BnpN4tJc2RERSZAO
b3UFxKpiqHDYmUdcBst5RDgH9arQXTRzS42OmbaSM9pDuJNdPg6Z54ZaG6H6zgjZWljVKtUdZ7Dv
wKzna7dBaJj/OvuHHcIT0ZLqa2jH6HpYTXpX1Qnev5gZbix4Lk+yr5Rr+XNftZ8s0jRAHxS9VhaO
xitJcgYaXA8gwyQUZxixaqCrJlsl20C2Oi5AB9kqxxYdeUjVM0yvXvrMszTJky/q2eWAeD0R+Ar8
1LUoW6vZiUq2ZgWuMrUJoKnRUPn1uoXppxB1SKbeybNrw7UunFtBcGhbO4atIPvJg0CN+dIAd+PH
RIZvEoIk6nWAvMSHmeQlRtROUIRmYtn5eu10/lCgr5qbCliT4Zjl2h6B40X2EL/Cg8IORn0N+AJI
FkZIDYtOe60sDZBVOT6OhYCfp2BDX/WB9urkqkPyU/VvgnRSMUDkBzsPl7PmbV7vB+K9/25Wf9DR
xlAU/H1YPO4t4Vpbze9hZoPPWqAf1p8iPQpewnLaBxXR/taNp6eiKpbDLIwGf6641Ttso4K5F6RF
1s42HjOy1Uv0ij+FKWWrnBJWnjjJ1shU302ZjzmJYuZw2+IHKYWUDINXgKB3ugcVwfF954b2BrMr
+5MyRbfyPXztkQL83JeRY23CxkJ02USdSizqyaq2cp08xZFxNJ18+WGtDKmSFfikqsbRit9a3+pk
S9TU71rGgdfP4rJUJ+GzM4rmMZntG/+Pti9bbpRptn0iIoBivBVolizLcttu3xA9fcxzMRRPv1cl
/ozb3f+/z4k454agMrMKtVsCKnPlWizLwKJjtAeuDspw9z5EUTQ802Eq7D2ao6uzpUDPDguVu1Zz
4gc6uAB4VCmweDQCt4V+rg1+ZL0BAZhc5OM274YeN1lMmPD7f7DzjHtSf2tbgooOIjFcPVS8s88U
IvRguLOcabtM0K0p3eEOiq56mhCopelx0KfPMfN1p/RSlWU0L8JA73iJBAqf9ClswPAh2x6YK4ql
A1DTmQ9s07Ax5PKT4lTeCFWEm5L5agJu17Jrh5sIG92LBwjfkm0E4vYEVNRPV/K9kqkuDVAF5erZ
lqYB6PRN2lh4i5TDCpu+B2a+kI/CjQR9pG6Olh2uBsZB5MFXcIcMRzcMh6MIRqDQ6ZQOuL0rCnQt
3gM+R9XvHoqhYVDysF7RGFRn8Vo3p35ec4nJy0QE3jKb1jUb8fY55iVoXOX2ozo04fZTiNWqeKKG
7pfIbKCk0rnGwemVGNjBScUpHZYx+SmS3Daost4iaWwtkbOLQlGQEJ4WgmeEgmgNOlsuCW0ChXl/
vRpFYo8agXUQyERVb8eLDYJBPxm1dE3D3o1g69l46Z3JXg3goNh8cgRD9jNCvWX/2V6Oh6jKtWNT
NJkFORUsMjo3XVTDXaiHHOCk3N642FleQWrfrIJmGvY0pEPaOQ+q0ScnGtVJol07c/QLCAhdSjly
jTC8ojFzmVKDhePcdeYuEO0Ue27HwTLg5t80tH/HHjheJvxEdJD90XR54dGIhk0b58Ap1Y0HeM9w
bWw1uqERALjK4EYHllgcCCIzOGTS5rQAqk6TAnEXOUS1vrsUoX6oDfdtgt4DwmBCaJBMaEXL1/bU
gzZWxgN7W5z60v5niUdrIOBdFtTtZEDd18IL+0jsaDjxqgMYzYo9GipOxh6K6ilPs7ergRWpRvrS
svcs4ylQNyVD0saRumXgEk3wL0tCHxTrUCyTtrg0ASJexsaeoVEOXP0ICGQARdGQDiy2EuBoytD/
5FiG0G4xNpFpASP4xDQHOjmChZBKcVBsGsFjbwL46POhnTaowoO63omjqxo7q0RU+R9emmtAkodi
M+aEN5qP5v7P8ykiAjntHLFc4f365FzWACgYXL4Aobug+t+YETi80gYSeisLzTtnR+FrdGaEIBIw
hx8NT8JDIjHWK4rurNj2RMTGezpwsKaeq6AFrT0X94WFJo88CfItfSZQTEOSwWxO88hBGa1VzHGV
0p/j3UufLv+LN0NK7MPcTs4d5J+uUFNzh1p1iA6nDK03adUcABcEtxQAsA9j5GWxLPhLS6km7sEa
i3/INQc1QbfOaideL3PCocxWog/f1iEHyIz/P66zXHv83z9P10+qx0wwlNWZyU5lq2/7RDf3PGB4
38r6np1EjWXw6pWxU2ax5DCiBRiykOxEpoG8cwyF12jKWWvcRS+JnEKRtDYNlRHqEX4dgvCJp7VY
k5Hc8xUpfEQT0hrNV80qduL07S5dCeB8VpXBxA6aGGuo38WGh6SGcYjr3AR0G/d8HuKRB4kJjF26
v5MfuRzhrKua893be00wxntk+ZQ7/EDCi9NlzmYsOQPX8b82VTqgf4fOnEaf7QWYdyCWLEMgS/7S
62a1p/lkogkavj4+vimgRZHzyTH0uXOydKFsknxEP8dQnYCVqE+TZlanvw3JQSECrNZWM6G19n+P
pZWyOPxmW2BEa6xbpTDFozMDoJX5rJC2KlMg/vfu/e9x0INVgApGMtPJ1p+4sWioA8arFDEAs/I9
jkx0aKI+/CDDnQFakAUMtG15eNbsEM1nqC8bRg6M82gwAJiTG5PmIO/Sg8Be2qOhWaP1HhxJCgDM
U/msa0jCIwsEwlEZjDf6eY0J7zT3iR3dQjQrPeOQ4mdr4D0GChdWDr23bVnZD21gQU1yGaI5ZN+H
IDTZKq07e0OQlV0TyzBPoAgf7yfQpJiCdUeQoIn7wMChjRWwYNex7tt9hZvXmFjpaXLeJtAsOjgs
m6fSiOaPZpqsbUBp/MqpM+Q6O7EttZhdKzRarbsKeTLDNCGpJ22BYnCvKq12DiGHwAIrMLMVh0oX
v7rQ1A5IDbMrSE0PahKpZ63jTuyVzwK9YlcuXaLjylmzxh1nthtDSDsXh1TR/5kjDTRrAZ1ulB5d
c/kwWQiu7wSwmAoY9iPZM+5yr4bEx3Zeavkw5KYPmNjZ/EGW5cpnzU3tfZHoIQgTsLFjcmfpxEq/
A9QffVsKtvSrxaiJCbhb2i9SODDfiARp/RyzLLE4FtuyDNR+ktWE3ym07scnpNCe0VCpPPJSmNuy
M6odz5vsEUx+33UAH3/8HjDGELxoQqRlJLHGKFT0yTAQeREZoBpZzLfq/OPQkEMKJi8FL0Pyfppb
WoCnc2CsvaEz2TlPgQcaA+cF+FYtOIQa6NLRxAOWr6ZSBNI0iXFGbpedKboduZ82bDiW/J+sNI1D
BIqnIzpJ8V9VK9CpRGdo2YBEDFbomI9HpITIK2QIndGhadEkNXs+j62Ys4PV/4CkmYW+aBlHy9EY
SaQOrdD1IREh6NrDtM/RBo0Dm7RI2Y01EvYTniNeb9aF80+WGfkRaOAKqc84z48tEFFeageaR5Na
J3PXcdfFeLcqbMU4Q6sZXeuDQAegVEiXQ7BGiYsbBR1EyN03r6n2zXWCNMAZDXjP2HWWL12eTCut
jIPnrgMcSetL8RzUsblyeVs8BzZkB8sydKGi0CorxUTPbsfQ0YSygXvQoE4792kbSRLMQ42oHsBW
82G4eKmv7v90bpaFsWcP2JJz2f3JOsBjWBNreFdw7bMl2U5QPgOKXaBmeBzCek22EZDLyZ/dckre
l9q6kSsYaOhau5rerJ1GqXagT3HWKdp2v+pp8tSixeCq9rV+GfI6W5G9yHvDz1XAyF0J6kX7M17N
tJdgqvkBf4AWSiV5+hXdbe2qDd3gDljA6aFS+JXsoZ7XmywwTCTGcJG45ZvOAJyIg2fzOX5lUTL+
HKYQcgW4rV37ik87qJ/UO9XIwwdsB4GhtwrrZ/yqc/CfUCTozcTVSkAL8/ZmDb5JdD5B09EHhUWG
Hqh3+XkyotUgWwthZ2eg8exLUSuKp4QmnmbvZ2GBVCnZ4vezxTufJWN57gqQY8WhdY3w9rrHd5Hd
0QFN7MadmQRQbYRy4OqTg4YiCa5VlTt7il0iwPOOTJgJzGmfhQ8g9ytuWpMl60AF7L9s0TiWKFXl
mb2d/eBj4k2GGF9DqIutpyb9GNHKEsl/jSCeqCyJvTyOoCYaKmj4KEC1uQW7TY5fkaJGl0BuONrI
tX1TBSfYLKIc0ebEltsQ8gch+huU2Dy64AztfFc6yOtmDn40WXMWStWgKUTuaT5Mk2ujBjwe2+bM
pdSu3iPhy2q3ehAAJu4HR9E341QpT8hgzREMTT+rXIB4yErQElWgPqxJvnVIxX1D6Vk7glmXP4BH
UdyB+3zHCnxsTy1FuTGFPvgUSwemZt9AYacdaVR38YSeyn4HPvf2HptLr58alCUDiLmRUC5vkYcr
GbIjU8vFF1svfGqBBj0qtsOQU/Gpy9nRbW3lWJZ6RoOil0Var9ziQIg1WPdLC50yoMWlQ2Sp6kEx
5QFY8xx3EZwCW2voaCnovue4N6JSID0ULnva/9NpEUIEskE7LPpeazFeY3m/BtmXiRpOZmJbj8aF
4tcU8GKzSHpOwN1C3a+GVqCwd2T/rPpJIUXCxmMmImM1gYXDp0ByLEvRWZi22+R9qU9hqXNRXC1v
4y0oV/TE57npc24V92aVYaNppMm20Xnmt3qMnaaaoXG+U6EzajTfhyp3N3qvTpAisKFALWWrycbd
fvJGZWyv5PiPNlXORYcfWlOXGJqSNe3gdWLUfCo8LgTRc9nyQx0zgnrRJhiGL1S1nN0zd/Sf53N5
02CQpJs5p7uyszZ92X1xYh/klytTH7PzIPo+WqcKWj3t4o9hKruMiwEZuqznWxq9h3LZi9zIw7ud
VqQR2SniPZ7shhRIeo+nS1Ko+2rVIGCqJGs1HcoqsNZt30yrxUZnkj/zrJcuaGwpxnTAS4h+/bd5
3BnQFESRQ1qH53FI7XVZpx9jlhU5iNe2qEb9hPKBdahr827+e9AQrFdoi8YfYPkXoco2h5HJKWxU
Ad6nzkPyfLIh4/stCJt6pemDum457mzELlC17CcA9f0lBLQYGFZtRRwEbVjnJ8MATyhF0SQ77MG+
IKnM/5zE2/T8VirRYg1K30aBdrcqFdCQgjzzKq2s8UzjEPI4m16glEg2RcZ8DETX9Rp3K3ueTW7k
hDVUFpF/A/aagXgo+WWg8rZXCsHu6TDx3vbtoQ3Xi61Bex1KiGq4ygvVwLYYUu2DFA6jA7LV4Ftt
kPMuxgAMjlJnPLJSBjHqVwr4YO56bQM629wj27IGcnLAPbW2Pa9BDqvQ3LMe4lVTXqp7vx5QQNlm
mozhswPvHD9Qeu33y+K1i59BZXT48rn6DgxKoISRQq4gNWyuTC/RZ20bl7aAwCvEIZurDCATBdAh
sT+aKFROBFjZnCf+vtay/O9riZK/uHGiHRw9WtmW2T7QIdFKKN5rQfema8NLkCLpk2vsOzXjD32f
u/d9HskcFbRkhhD6qoGK6HmMxBVq8YX2Fm2jHee+xFbmc/RyPZqhyvXJJozRvR+xPo26SnuO8+h5
TGP7Og543atTFu1pSK077mQf0YXWnqmHJ0/c8JpoRxpQUARmevQyGo+x7PshO6KDbdoDNdWYaAbz
Okjn+VqLXw7NoBh0IL9dallKXspGEhey2/gwGi+ja9Cgz0+uoaLz6jTgMrkrK1tqUGxCNQLIAjj9
+yjv75opE0cy0aECq9MWetg6yBwRhswjuOQTxKkmwAOpYteHejQSG0rCkN3e0VYipUccndIBHI6B
zzVNW9E2hWy0LaGzxbbM+GSjBQxU/VaqU3brCA2ggAyxYeYGm0nD0Cxq7xs1gzKDpBNDu+sbYVgp
mrVp6qDI7CEuuFHQP7lpZIF0Sqt8gzaDdFPLauriFaH+Y9SAoEFJL/bQp2SvP8HkaUjeCiXH2bvA
5AlOjyptNM/95JiXkt50wjcZ2obIbqGLCJpGT1MFpq5AA6O/02vmU9DprxBkKi7k7Li+Akme/ljn
jfsg9GhL5iiHEB8b0Ic76rH1NJZquy/UKvXJa4atsg7dBHU0eYEA2sfzBeYlR/vTBVBM/HCB2Gmd
DahMgXpFmws/mVHqYYi0Cw1zE4A+oelelvYHEHg6py4Qsd+acfy9RiPHpIP/FEJwxmbQSwukFmX6
ZVSaKwUAQGmD7CJkl2Um5AGj77WGTbAbGC/ZlJsbiLvga2WCtT4bc/DDSMxKL8Euy4FsBYRXQG9b
bBe7GzfDpgZQEnkuiIN9mkpDhcCUci76dKEX9b6weEhifJnMLmyqVSf1KehglR0SVXTaJIBgcXlY
3GQTUxj504BEEDk+LzGvUzUoFCML7TO9AY/i+2Ho+vbQV4AuvZtCoJFObATRnv/vKVoO+6n9EFPy
eNym3P3eh2N5B65k/dwoGxqAGhoyz5ZUbiZ7nW/JThY643LOkLb6Ge82izmEoCQ47VBk/W3RD+st
9t8WDSGI1Rdt7Niejs4puaegDYgZONZ2HNPXeYtChRN5+LT/QKPwC0S/gKeVTuDL9E2cjMgW/x5r
y9XqKH6dd0DknfczfT34ADQ5x4TlNVI6RXNrMzTwqcqEZpS8tsEjXNuPwkJnOghr/oGEnfNFw/0T
OTwtOE1J0xx1BiAk9IvYDX/zYRUpXP2p8AvpfMk5Zq2/zQk0JTi1YQxp7rQUa20QnshL7IqR0X7l
uD+vepC4XJq2B52HGmL3FeXTa2uD+wF8kcLLWnA52oMofVRUkgugx+PecoSy1e22vDqaW2Pngz4s
5oJuWZKHiXi4H/tWf/k0SeONArZVo7zyBrwHjtDtvTG4IofqBF4g0R/U2JvULNhT2ox3mXCyHylL
0UmJt7cH8Gs26DFFRKSo7KkZ+jvKn/0t4n2N/xiBJjbHK9AF7Dtd+gW8FPk9AR26tYrq1pMp2gYN
YNEjASrKSLUOIzi2ZphDXjFAPaGGsWEj2Ks68O1uK1b0XlkaUNuWSIikiOdFaT73aVEBtCQtShgK
NHba86KdJrp1AtESQIvxmqLaw32o1sUJ2gbYgUCcbB6SSD3xxmowIXcChhX5ukN2aWoStTjREu/r
kAmCnp6dKBr+zKDvtwB6ROMVSD7C02Tp6aWVQnpdFBU/ugiIKe66r2JSAz/DRmuOMLnaryKAdFwg
7TZWm6CB6j2fCjqA9lJWmQYHZOQE5U8XowkebMhcKti60GwUbeqVDs4H+UAOLb8cJ6TXRJ5f8gpc
oqRr3tXJCEDVn47GUrCXkI4QGbV5Rtq7+BZLR5hUxkln4CE+j0hV5WWrtre3/M7A7HwzokBNend+
0Av1G0+foRSa/0CmT/ViV0x3GvBNJzSwgyLsLaDo43WTKcDzKYmzFbzbmCq3j5YITNtHuiTdFCBS
BMoIGvPkjhXdPsb494B+CHqVGVrv9pmOJnb6lwFmvWZA/z93I5g+Fju4cdZGlkbPf4m3pF2P3RLI
xhZcZCXoPbK0wa9U5iRprDphs0LZ2ISgHXIXbqWNK8PKOSRja/bcovLScCQhkRy4i5quWhHLJnhW
QGmlgO+QhoZl/PdJtWYAnFeIM5JUJehv5UEBTyXghdDP4NO/NulIIFMGRZgBsCfVWguwG1eaU5+S
VohrJA/FaK7bqgS7uxzRAYB/I27x0iktbt6plw61YhqB0hF8HED2QRI5PC6mZGzy49CrX8lEB6tz
y72j6nye2cZNtC8a8xckerojuD8hY9SNaQ9x0LLzQIRuosY0VMi3SyN5KJLO5nAaG2H+q8hUFXiZ
dDxhy6St66kfVoS11AZ03+C9HB4aUwyd0QEsaeAtSE+LGfS9AHBWXfc2oWkhsV1P6iXVbUgZKdy1
cU9WdPzluiZYizp0/CRl4rHtI+RRTfeqq8ByRWMF9lBLU47knAZVRUMlhNbJ64D+aQfR6sAjr4NH
zdkS9jd0FotHE1zQN8gBlE3TdF7ZKJd6ALcYRZYmurNrUah7Wkdv8NNpzUGsyau33XDQ0O8KNkx8
IuA4kvtErw60LEUACQnCPqV+oFFcgIgSW876RKshZ9WBxL4WoNGyoDdqQA/P1Hpsw6ZI/xKgmRUF
jxg0UVAi3Q34Iu8ZaHTP6MrGrbkJq8ca5BgrdYAyW4k/WoCETwi5oNZXw2TcdWEBwIXMqWI7rXlx
HNVgxcMw18uIrYBmSM94KIGvpTLQbKMYtp/wRPOyIP8tMLIhAhDU+UYtaqgAyxKcIktwgSzNZcgB
uf3I78hETqsFgY3qGsOGIshhdSByovlkWxbRzA4Y3by7I7vaKgMkaaCZhX597dR0dbGrouAaTIoB
6i+itApzHURWGjhSpyD5keNZDnIV6YlaF6fQgkk3FrSDV2QEdzPC6XQOBXVlse46lKUgT+277nNU
cnFZUgBCMdAWEMTKjhIH5IhbY4QQdtv4uMGye3Jkeouad6k9gyAjO9hlWeDG5+pbI+/cu4pD1yA3
YwgqBNPkqY2dPPPBKVf2lAffaqe+GwYk5Ffj9Fphw4e/asnRQdLXv1IjfzKHtHjtFPzXon9ZfMF+
IPejImuvXV8iIWCY2tmJxmknQrs71Ko7QJVX/+PK5Wh8vLIpr6xE1V0lSuRZyuwVRfuPV+679Cmp
ctVLCqO/THGxAYkZ2LgnQ9kapVC+sQHfc7dLdZBhN84aFP/uCT3//QF1dG3LhkS9T0Fo5tltXb2Y
bfcsQduY/w+ojVDpnNJviqaoz2Fvp76OH/19mAXKFv3bySFOk/Y88mRam+5UPtpRAMLoyNC+Q0jj
7WNo+BhKEIbfO4Yk4KePISb3j48RG07528do8GJzZnhP9roRv+d6gHwFihD5I6hgyyvjuK3IkeGq
OADLV9iiuCMT3rZa321Zt6UhTY8mYJVoyNk4T0dft916cioaA9BjDlJkezJiv2eRCYF4Lb9iqwVg
Ajdv0BMwb30okzAQQTqSrQlDifqVXFcgOb4BYZRfreBtOiTBUE+MTWQTjE49ddx4O7TyLAX83VJ6
oEvlyIr7CbmVjCFxKj0g54Fqj6buVbBU+qTrYGjILqAEMp3ABgsOJfUHmaEuCqkYGUU6NRRVTEKc
qlq94r0l8OKqAh+mGIzm1EuWFTrovO/xfgwy6Bj0j/vFAWkERKvv0WJs1iUPdpDr7DyG/NmeindZ
Cu4rMEw4IEMFzpq84Lx291T4y/UJcrwO6GWtIFjPwIFpiKJVEAzOtoy1hvkk565JIzQVnC1JvJNY
PJ2RVweL24pLb82BnekGDtV1kIRdpog96sRSK0fCUh+JwpZ8crT4ZKT6Hvn7PAgMz5EVaxgayQAL
CwZTrFMODiV6BZzfBsk4xhV0QuTLIpXK6TBHG5yhyxel+eXgCkWsRYW33yGydomhMIAUYvEKYJdf
ZW76LOKmQqsf7MRNm8YumCzqbLY7QjKMOYF4lfYlXtONX3h9G3APQ+5llIztdOCpjm6RoYuRboNt
8YYyLrf5BLAD7RaLLI/uQg0PLs4HdFoIe3xx3SD0R5brB6ru2OX9NIn2+VPUYCeytnjIsIO/KvhP
65iFwoUT24bvFBEKnFKYdWDteK0F/kuprNHr2LNReW1kin3NDJXdwLKzVvC8gWaK2Z2UDPs1UqrR
Mw2vc3qEJiKpYwPZlwLQ9Kg9kpdn5kGAtuIhDCOD1iBzD2nRU5RjDVqSIQ8GPFKar/KoTKFg1UW3
StQ16HcAVKpZHN1KEPeDrMXxphHss17NemgaBoG9qQ3rzZtiW01TyfS3+TKCnDYa7NYmNGnQO9DY
vJL/lHYmMLdLoz7hn9LOnOWqGTUn8k6yMk5eVMcRHIHffPHSr4mGka1/nPu3YPqt4a6WnoZjEduj
V1iu8qiE4o8zMepvtuH97FOckkDLfWybcdsWKTtGowPSHfmlBQ7iQVSjuJk9Z8eqExlUDfHlbED3
zbB7+WCnL3Pwb/yQgAt06svBUteVZSNBBBKT49RG+lHo3PIhCc9WZFscfxsil6DXK5q3uFkxWT6P
oJD9yaHJ9TM8cX3uMEh8KVp0oUNeZo/oX7WBePzXRGfgdXM9cMpn65L0MslYJS1oUywHFGi/R8cR
wO6Z9X0xMxHGyxVyu3y7gm0CuyVZ41xPD6NsTTOWYEvJb+GQ7xUFLJvoXkpWdT4mGw6VT2jJOfqe
T2p9p8pKrxLl7lHtADGQlV48aduHFjknyCzU0G2VEeTIW2OvoYdsnoT24s5vIW4mtCm4gxwpXymZ
W33lFcqRpp5Hxzzoq2fokc32RkClCIJExrpOm/prhXdVTSvLB1YEYCvKBZDG0t7L6eiACpfpNSRX
b6HVPUHkovShvZfeBhXpFjoj2yBtQtro7P9NnFIivVCo4Joex0jzXDaBbl/e0czt1Av+YuiROAoV
mGWyplmueeOAO0oVMehXrLsJJNguRHgUEORtmjbRtiR0MdnsztRK9SHNx/Q+bvWfZKYoJ3bUbWEY
4kVGqa69ZTnwMKVi3PCuWRw1EzcB1OPNG9nKKPJHNDlemcnMWwKhZt8G6npLETTBEEh3SgHYG9nk
hN4Ce+ucB3D0MAaIL12DtTt6Bly62Qd9o68jmfqyYTe5+dFeYlv0KuP/Zh+mDOqzdbCKxqi7S4vB
2aR6X67LIsq/gMaQ7aBL6XpRwPMvQ9SgadkO7ZXiYphMAZISFegxKVhj4PPp8+GOnGmVTA8pSMhC
vDoN0Nny87DUH/VuiK+DzYddn1qOijScxQ8VHpbZatDCYG+wrWa2bf+THEoJuqtjro/8MIdDtg96
MxChAnqqBgvLVI13Rlx2z9y3RmN4VpWWQ3BqzFY0DKtOMkwqkIGVXqiSVhBXQCsLDfMRCmahOdxQ
mXavTmedyYy/LhiKQoDcq7TBkg5U0HIIwezIa2viNTAE36QZ9nfL4xbZkUysYmRIoAXw4TFMT9vl
4RuMa9nU+yGAfBEpsMA5QeZlflbTRB056BhkSCcD7O7YQ2rDppdVtrwb+UM8BRveReGFTJ3qQO84
an6Sj0zLpMX2+yQ+TvVR64afFP9/OynugBYD2wM+Wtc6yJPa48VNQkA9qnZg9XfRhEclwdvmrQh4
+VikwT+afOuq7SZeOXiZPINOkM1D6/cheZdgZKza8zIcUnScaVlY+66yDwzZWTwyZ7rHKKQ+4/6v
I2YXxWrIrPoBkBDdM/NIvzq6JjaQlW5OIILrD0MLsRzXdtoL8svMVwCY+DLVENIQZd18d+po32rA
265KwLnBTwCh0Jx9h/JO9GLptu6lKLfNS/aKpH20i7clhwmApW4w35ZES/kpxHc35u3wopR6D2pG
nAn04K2gczC8FC2uSWeDtP01rmQTaGJdEJZ6I8+jDWmDBUirnC0bFBc1iJPXNGy6BkLhUOQkpTDS
DKty3T6/20lazEICAw/jNMG74NkpIBu8wokR4PmzglTHfPLR9V9iVAB+Dv0Us03Ysc6PJjvYx64r
XmzIWXdDWT21WpmcMzBEr0boerxQWBynyh4cwdDZNOxVpffuLkn1YBuhWdFHY7KxjocK/9dVNnU+
KzPoftBYcKMDrYhhrEeICkEX1JrWTLW3wDL9DEwR7om3HqArfqGzd/tiIvtkanM8UdyTyZSAkRF2
PFXDPdnJRM7/1f5pfXzHP3ye39enz+kSouN97UE3Ny662jaaYhn4Qv576EFkK/Tu0hUpeN/rwUHp
oki+N8wO0jWw7cj/NB1IRuSEOYZNCYReEhuqMAnu0n8utVjel5unJ6D0tcYcCuFSDcEoTfktaivP
1ZxsQzbSTujAfHo3ZOqK9Tp4sfEoZUao7VEaVWfc2OBkxspsne5sg2X+S1yztwdwUr2FzTAyGeby
sjuDNcT6kv4bNvHxj9V+D6PpZRDiv9jCt59N2BhDgenCKxOa9Ky2r3EbG1egPQf0D+OLXqqnjIPZ
giJbg/GdZTEHXIk6NiUyvpliUB1GDbhuKUYoprVqWqDpdNRY5hh5BbAvmx+uoPpzeDYE0wm0EfcU
TcuOLu5bbC4Oqe14GG2gVoxAyXcZdDCf1AolicAOwjMNQfW3bXIe3xQo0t1ywXwhe1zTjOnoemrL
FQ2nSWM7kDGrszcbIwBhxqLYkZeWjCC4caahXFJk4OSjJQvQ62RdyM9mGIAWRXGRrIg8nfIm8tA2
OWDikIM7US6lC6sJmnhxuKGhlkbDUVehWdTXUfEYom50M7I5lUIBTQ3K52V629aq59rdWuMMKoVh
4l7HGq1qulQLrYYetBM2B9C468H+8GfE4PBjM+JR/ykCyCmkxWXJ4y9r2Ni/+2PMoA+Pd5ZcXwOJ
g5SKxQwcJ0m73yfKhoj0Z9vsB6k+SPbrBiywZqFoW7M2UJXQwWqKOlh9smmIksk8JIQNYWqiwZxN
C6bmfRKhdSjq3UQjCn2fqKMd4RSFaKVO9PLSZekR8oP2DdBg+2br+hPauJozSGJtSJbXzhr57XFN
Tm4r7lkgZcWlk0xFkd2VdqaDlRaz09hM1mipbzY03VFbDTvR5vs8W06ClMYW8P74nkyq0+OlCsTP
W/oEY+90xwh6wCvy0ho6anCFqvdXMg2Vgg6iwU539BGgrl0fTN1SAQD59xOB9AeqX8oDWbiaQ/Vp
+h4kcb+nBFwLgtztVHfVnMAbYsbv8KC9kpO+ZKjGQvQ9ia70BYtSjraP36e3eVX5kaWDvrlInX2M
5wCwu86eu3X+aOpJ8ZjjPYmN6XgJa4bvuKkbnqlH7Y6cQEhPOwaiBI8mvE/H/SoHiauw145VJneM
3Qg0oeMh5APSO4F9B3z3aY2icjOM8XfQ4H6zOuj7gGjE3ecR1BjtLNNeMZH8NFFUiuObCUAzha+o
ib43JQRfU2qxQ1lck9CL9oq6sLkKqibbOGAtGCCD9NKlMQPbaYYKRiaVpKSUi7QDWat/sP8ej5rh
WXebqNujdXkEhDUFUkFm/j7lACs7rjwWo6CxOD4kCxvKBNoDWDWLGPfwvi/BpTEEV6h4BVdLQ5UF
r8futoeM7RUcAcj5W2j9Ghz3RBF6kGj3Y/dtEqaZeJkbWZI+/FdgD1bimZIduJFLUiytQUuadQPN
PnmFuteRvO2g3h30aHqTOzvclyzI+IV8T8NGV/0IrLBfYuw88NryZxg9KnoTCtpuzv8aVsvVCMj8
Hib3MfNqZKeLKp3RLhel1boejMp9OgA4AWGyLZ/S9AhdsOyYa4qxFUAhXKKhBIy91JxbFyB1Xetm
+VWPo69xNFS/6gR6d6k9Ris2AgLdROWvzq2/CiUqvuZ1kUAaJ7VvQsePuVKi7AKBirer1Nr48SqW
ESdr1MEa0B+/1kx9Y42B0vRwBGaLOGI+mKENOdPK/M1GkyQFhxNqkNhwnXWG3NsNIjHlwUTJBsI8
pnEjW9i+8MHoHwYNjwPXhOxwM4ELa4mH9BUgja2Kt9RGa67z4bnnE0RLS+PeFKN1YPJl1QJ2Y6Ol
IkEZe2ovKLaPQLv+bpzF48nIZGSyNg5j6zg/y1Q9qWA5WU5sS5st7r8nv8WUiSueYl6/0jsyvS3T
i7LoITbfBuqe7IPrXCLmAPuQTV+7ELIDS3qX0sDSbugQOzescEOdB2J4qkIoVUAqQvNj1BkhOZdM
dyxoVY8CTPcp5bXhRQWa1Zs2zLx2UsPNFJvGnQLE7XzQXD06ua2x7vMA6S1yUMgAuSWvwI9sQ7Ye
/X++asYhhOm69tIPoAvhZjpuyqLF368uFSQgW3HAS6N4AXuuDYlKUzl0cqjrm9od7ecK5DVH0/kf
1q6suVKdSf4iItgFr4ezb97ttl+Idi/sYhUCfv2kCl/j29PfTEzEvChQqSSOlwNSVVYm1PtipR1t
FBMLRAsK/4lpHExY1a9qtLQ3deFl1ceFAX7crIUgiGMgu8iN3Hiuva5bx6K1b6QBbYGsSYojEgZg
dAgnf1OZUEVIjZAHeQXynUjJ03F1JTygvQHkQV83kPRLB93Y/GcfcqQmTcF2EivvZTG6iovvnHc+
jlvWmY6cfRlPt6Y2nUmGLEvN8VaN0QmTxhoT/y3qcPo59j/NAx8KWO4H+62BLMMKxEfxQ2yF3nb0
gLGRoDG8mKmfbETdGs+lJr4X5QA18wQ8eNjV/QDds7Ua1CTN/GcSwLfDBQU9KZg1Nf15GoZ5EmRV
50lNiYAW4CZa2GenpHa0IJ9kGiDmlJ2icABJO410YTp+XNLQlOkIoDjFdLQGJNC4KqssNRSCJwaE
16EFlpz9EAwaWtE295qdVkFZtfHbWMgb5qDWa9XL733rdb9QMvU79hzvmeUWeJi9wb7JmJ5B96mN
j/jNVpdstMxNa3vswUzblySMdpPKH1Ejy9EHtiZG3Tj1cwvp4swZjgZloL74fA7HXjweqdfpUJzv
Rn/aESSoHKBT3jeI6M0IIQUfAiXL322tCwYKEqUmZ/IbPucS6ojWI7//uJ7TYI/uZd0Z/BsoT9GZ
tl4iLL2tP4IlHZgbFaThNkCBpeOCqkyho1VDk0JoO20W25T6V0N7q3HsPiaeX+GUrGsDfofReu4O
snBvRlmkqNxNfIQLQJyUqIYGwGQXriyHx7sv3tgtr5sx7y+Ls8MUsXdWPXxxg5B7shmcogEX+AsI
YvxLW1aOteoQDzj4VvhSmWZ4HVucW9aA329dCwxkswtqrqZVmoQani5jsQaeCKIGy/NpMPMKZNYb
ejB1ZLdHYV953hVrqZxpJMyRgVvpLQCCaTs7//Hwo9UL0zJAtoiydMV26Cp6xMjkqMukS52ID5ch
MkojtYHqAzZDTSENvC9+cW+U8ZocncRAeZBVMetg2nK2zStYY7VvINNmx6uiKiA3YRj2bZJN9d5J
uvzALWe8mSAECY24tH4dIPfItEj75cl675Yme+tYMQQ0qXDTei9zA8wjvhhvLCw5Typ090JPBJt3
e8SI3HlSCFzbrZ+OGxMKfatCVSq4qlKBmmqoAwSt/ItlSwO4GnW0B9dGDPorlB6AkPHDD6cmMJe0
VQ28OUI+q8/JepnIHfTRIG+MdM4NMMPDTZHJ+mK6UKhvzcKF+A4oUPSkGY+lr99Rz1UmugJvSb4X
ripPUFNpERrgWpRt9QrwOxY2/GMVP8+7tSkQSU0ML0w23MZBc8hMEBIut0JuCZ8GCJo9rTaM6T5M
0/baglRh43ky2dA3qlRfKz3hD1ByM8/Ua0K/u/BagPcPY9T4tS43LhAXm7T0P2yoXL0LS82bv4uo
quWXarJuyJ++iiCPbzdRLOvNspAM21sLssUXWgfBYdBvjCxFkAmUKpXivzKy5HcrU3br9BDvbkOw
1pO9dR0WGI1hnpqID09mGu+60TNec2lAyZo3447cMqTQcwMH+2bqzeN/WnYytWrlStBw0bJFKPnR
Ilhgowlrj6rBcFM4U7clFjLqpoitf+nGqkuUZXpTh5tlNJQISuj8d4TXwlMPTaFjm+GnpK4dI1pe
uh4KEdRo6iiOyLgCLlF19RTYw1bR9FMXKYPkklVdNnejUeqXqNJ+zSsh43FNI/6delHrONe+05/Z
NE1PHW+7Gw06YjQWG1Z82+T+lcYGIBdvm9ECZwDuCEaN+g4brH0IgpWnRJs0YIrGLY0VvWncuyAM
pHnCEc3D2CUBjVVTlDy6xe8K/3k7mQLrLkLeP8iCZ6DlyvuTq8idABu29qlpV9DSAV/U7IJqmtpy
nDvqpTw3gQFMjC11ewMYbp75V+rRJI4N+goBgv5EXVqSeeKOZenjqGhP8r7J7jUVteVVbO+wwegh
dxNXhwG1+1dyQVImvkKD4rBM6IpW36EQAAgKtQg1okjaeZGoqPuDBejyCgwTPlLZlbtKax9o5sq2
tZWpOTFEtlp/bYspvK3yMrxFtWS+TyBvtNLJpzZRZscrcaVRash5PHI/cm9np6zBw6XB/8C8buaD
KUl3smi/TFruxdVtjBQUtn7GnTUKroAh8SPdPDn45XzuBQqZAK1N/S9v/yEZ841gCIJXnb5LRd7v
XVQLPUSx8zNOp+IH131kDlj5VIAu7W8OWcOe/LGsZge8ePt9NeLQpVbIcVi6Z+CRWSUuNO25EVUX
lmvWi9lup7BIXqp6qK9DEgGnrcyCy3iXATi+RTLKelkmfXSxW08RyZqm8jS/GQfTx3ckiUuU90Ee
6UsjQgDe4n6Eyi8GGvVupSvIvLMrDjyJNfhrsvimiX1OVpa7MOdQw3NsH7KuebtxWjN9agtsBZMu
6n6WiFVppm3/bpHGqtiYvjodgho58Nk4aQscD7H9PhpVg2I7NT2E2M08ffL05gkpj36T5tjtNwoL
4Sp8RNvYeF0ycaUe08GmMHVZGxijAXyHGhWe/BiNIpTL104JxJSa+jnf9wa+1X0wmCagsEYsAIXw
vapRyS3QquAL8oC8vQeuKJwFembqb0I+0ngIbre1afnTiSbmamJHxS3T8FjnyXhkqqyi7jx+ddQV
dSM3xPc07M/GBK1tsHCAn7Eu5ZncyGPSonLXCZDFHgA+EoHnFDUynqM21waEeVquEkOXt0bvVVdg
XzSgWZE6dWVV4v+zUuKk/8ywosy/AyEgOMxz+wdrvfZELyfRJP4VMmi7LsabPmjMqN+CSa9ZL1s9
NcGVeXcikwRN31b3LICkER5tU3d4C/PqAOId7ZfhGGcIl06vLZgFAoZ6/xvwZml7R+j9HuWlQG2q
ScxB3WKq14dpiMubKbT5Kht5fMlVVWqWAB4tIQk09z7tTuvwdl3I4sgtcCkuJDOAhULXRxMM7Ko6
P9JAjn+vTZnbyPGbIZRchT5eajCkvYjflTTES2QOEThywYrm17710oL/a5sactiSE1hbP+aYbm2/
GD/sKN/Lmid3orbiB7OwAIzPddBXNWnykLdlc8YT55UGpziuLqCovvDBzc/WmOVrKONCYFF1fYE3
4IouqQm1FI8wNTIOGUYYhDuVUI+7IWPvvAMSl9/ZI6uvOfCjq6739W9xM2jrsjb5gboZMhZQx5RP
maGOYMDZrmIww3wL03oAtkL3Diz20hOqTt0A26GVyNr2eSqi+KJrow8CXcAAICTbrbXSi46l6iq3
VrnpUR1fEK+EJlrUIBkGFNYaVDbxkbqfboZaDWAxcKMRqGBq3lHZAYatqvzuu4ipq4h5qjcSSCvh
XQefl2dUxLnrTw+kJFACkEoZuMoj7EApTx7QJCq/R/XHGuShQXEOXETgSMYDSb/vkEzbTDVqQIay
Nu5RSm/c562/bRClvCGPIkktIA78YYXoFHh2WepOKzxtxgM52xZqstuxAeYKU2lGo9ZEOLLZ2KWc
iqByte3QO68mNLUOGeiYVp1ihnGmsDpRFyI11pMj2o9uNIzJNkGp8nqoW3dfcQiG0VndxU+9b0uZ
rOkgT6PUpdP64mx3MjwhqJOuKKvV2R2oglPeb5PG0wBSLsSxtS3vpAO1NWfHshCUXAMyrDSB7JQ6
a8Yh2Y3AAM0rLRP+XBORIqgSrrMY2x4zB9AtLvrs1s/wRhsmdleHHCZgCE6D6b0tpj51IYlgFzKI
ulykAYuLdp1qXbad+1U0Kc7yxDrMfSPEy7cu+ZWWKAs3ux0HgfOhmgy83bx+jhJbkNQNxzw5FZHM
ztjtfDSTlwLs82c/Lqv+VDQnstOMLvQt0KjqRDVjXZkCm099CMFghlpKK9TMFdkcNYA/fxlwgKI2
Cw0IXSGMjjQqkHZxUjxMzug8Di1gMmNyI1rNeSSLpU0H0EeI21aZekuvV2kl2Ik8ODIS66aFElqj
NS52VCiVbGtwSNHUGFKyRxRj+SvqoiTWuP4vd2JWLW4TQFwaZOF9kTuolJ7q4tSpJhks9MUYF8AM
TcWJrmi4tMUAcmJrAG/j55yI3GmcPKupAp/Pn5c0rjV9vYGUVrKz8yhbWyNYkw6Fqg6r8H+yNhtd
XgQA+Bcnz7N1rpvWaXDLX22YibMhxUcTpbY4k831wK/n2PmJBiflIcDWgDjapwuNDKigA6UzeNUK
7W5JU009i0/6WL+2n5XlNtIMZKI0FTVaB4pK5UU9cqWJU9zNE+eM1j9rLcv/ey2yf95xWcv85460
ssm5dUItNh6feBjVGSpvCcHrfXZx3DGf0g6PlWUU24mvXRpFQjzOzeZiO5q8DGYbHvBqO3ZmCsQO
2eZLDwCVQ2oYR7JRw90K9cyqQZkBSEpf4g4nCPB2tWx80gC/91Ltperq8p1b3ouHf4R3UEHPF8CT
zhf/GtLDgT1DKuOohrma+b8s8f/uAwkwVHmBv3vjCMc514Nrr4jooYjzeNtAp3Zmh7AYlF2qSneu
HX7kZ9N7TCbTevnbpNAzm5kd4r9PGtLKeoksOzlLjuJLUWjDLTVdwnJoZQaLZUIg7tZN1IY8i5Xo
q67YLHll7IwEZ1RXGuOXqbkItLAuw3nJ3gBXhz6ooIS6g4rp3dZhbOyyEESwZLORoVw1HeOgBuXV
pkdN/SFkbf48atOO1yZArcquW5m/2GVUftgZGNsONfB1z06JM+SnffH/t72sUb9G2as58aWyV6C8
hCbzOCfLatDWnoXfPC75s7w3613veEOw5M8kUpiIwibedkmKCTt6zSN7OJFptsdBGaKijHJukxZm
59iqHpdbCzxwdnUdj8GyTBP2X5emgdHI56VpIR1UzrfCNYPJQIVg604IDOaApFzzynUDrWkL1AEM
4XUewRNqPKCu5alQNvJrzBAKikCQ7GiFeS4t8LmKBLsPCprUop8NtqfzSotpWbNOsh3eN+xEg8CB
3adOLs49yvjXQ8Gw41YbmXnngRdfNdpIzSqTB57pfZmPoOpSXdquODxCrk2G2YlsrgeCA4DCb2hw
dlPrukiFbxcbN38vy2qj93VZmuRrCGalss1wjsI2iJbtwWhNg9R0n8uGLY4KY4Vd1dBpzqHqsLOj
/YwXAQdBXdrPUNf1eolCJKQmli6NopYN35fs7EU49fSoIN6Fw/Td73Akipjen0Eojj0e9Zky0hU1
ScghEZs1O5oagmUdrw01hfrLCmEJgn+rb+7/sM8rf7nJmPvJinlcbhHi6A8Dix5Mu9ffGIRY/dBJ
fhQi7YNmSL0rBH+7M2g8UE44lv53o76QgwNV4qBk4JSvh6q6cOiIrGnA3VnQmHqHsnO9dmuZXPw4
Kq7xBOwBUlvJD9d87Ctj+m6hKH0NHVuuts3hDilixB5aCHfinTu+FbrdrpLMim45d+0rDeAIgNoK
NaChxG4eqDTwL4cm6iiG+siMGNSKjoJADa28J5vsHKDsxn68rxEZ3FqRJm/CPDZvjEa/a9WmNkUq
iXqy0+KtBsZ8KAJD5DFizDwiqnKgopal0IW6UHd2jiA/nwfJn+zUjEgtHZ3E3f9pV8uCHVo7lka3
/+Kv7HSDbNLiEwpy5sE/pqN6F/ljXc4fb6m3ITdAIvlpqvLdsqwJTP0l9WRQa+1wcV0kdAZg8m/6
EK9rFJol923mA/ZbQrFhaHweGLZRvbC2QRmfbPI3zwMKQEr+w89AnsRd8VvYfJ1lBYN+6D2SQSlO
KXkbVL4V/kbqDDDuPHsfkp+o0aufbCHGTYxH47nWeXkykF3dTp6NTSXIB1ZR4XU/LDMKtCkvfoOD
+1k4o/3iawOC+4i8X11N1w+ljdJ9hjPZXcq9PpCdbryNdn+QrpH/1tl0FKNfvwG0CYEusB8y0a5i
2U8PusnTXWjX2bFmbXZje3G0NvxevgFJvxurLP+lj/E3kafjcy+HEadPg599Q9hnfLPLDetZ+cIE
woHK1eqmQ8K8+FQ3iRNUUSpAge20p8QzpoeuNR7A0+G8QaMZak6h3Z2hH1bdg6btnez4YRCV6Wt5
4aCtu2vaGEDqxFtrPorrQIAZXbWCJ5faiHHYt6z+vXE2bprwHwDXQCZLOZitO+5QQxlvUjPjtyh+
4bdliAIvBBwqxOud4taA9pq3qgp84im/IRNquDRkpqVvxatBK/eR1qVbqUAf+FNrd6aXJyuEjeXR
Uu+9eSBEtcAUlrfUi92wvBRmfFkm5SXe+mOcgMTzcyGOhPEaX6Z0qxFEBBvqj4XJh8VGuyq85geR
vU2Kj7PKxHjqihV3FOXbTPw2t+RDzZd+NUTTqQXWVRjeERI2K8cFi0eZW9cZszBBGgPBgXRLGIeI
m+0FBRrPNEgmNzYuptV/+LdAuCNNFjknrfGcgOgo7LL5Via2cW8iaHb+i72v+Vd7anbfnLz98K8B
AAqIvQL/N9/8MDXvhwjVVHMki4d9+8HviiTImbngBiVMApWqFeBf6JoO3BOhfYtfTPnUQ5Jp36GE
e9uNlvFtwoM3Eix+xysM9Cltpp1H4Uw3UKn2QJSBgmQ1Eznd8mlQM9sSgaHIreaZ5OCEKAKjmRYQ
FTciheg4+2cm3VNngCjSTCf29G8twEfkgJ0eai+iTRE19j0Q4ukWfwz/LLMEfMMQr95brVUhLxBb
UAsXOvSoLdCrWmb2A9JF27FiU4SaxHgDji7jR2qjshCI2fTZmXS59k1p3pQy0nb91HdHt+7GM/Ls
EB9nZX1f4zGP8ryev2Ib8RhmAPeu4vtJNGAMq1ilVEXs11bTefC3zzYJ6799tqjSv3y2RNMgsqtq
v6h0Kx7aImituDvOxVmqC9R8d6Syr9bU7lFH0h4qmWVyhcgqKOQoXOc1rN5YCRgDZqOLtO3GG2Jt
hTQ2x6m1Y9sBYmZBPIT4rZOxLRO8oyPnPCkVr0E1XOhs20YQO2fVsLMGxo8aICEX6YrhQlfUiLQE
Q1nouutloK7D96TVw1XRsGFrpZF18FgV33ujKmlTh1YgT84o8axeyGO0LRP5TesJ1T8ygB57dBzw
KLGWtP6XGP98SU4TnCgFwNLE2cohxrEfbHQjgrsO81CDEuabWsGKW6vtVkYHZGAPWNCj6wAibWfT
N3ILddCcOlWFCFyPs0aSdN21U259hFo+Nf1vbgO++TsOKCJkrJh4aopih1Ju5PXwzduaTjztCtWV
eRWk0A15yXitHzPThey4NumvujP8GlPfu0WiebgBmzYq1pW/Zfhu0AqGzJVathB8R/5jyj6WLRE3
3k8FKttBrQ2G3a0HzFiA7GJyoKMtdSs9TQ/zwVeNomIj+dJFLDM5pLWOTHSN6lKPgKtR4vQrw+id
jc99/ewQ2hUvid7dojzj9uOOUKc5RR3iNPlkdmcUmYBeogBR9RkCnaG5jSoUlZdskFsap0ZjyffU
rczdwE2BGhY0CY/6S9nWJUr5cwcMMp47rMiYlO2Hj+UKEVRti+yv8qYBwaIB/JdQWsgqJG+htS4u
QoYAE0JfKuhKSDTKDGh+pO5xiZ1XtwXjW7fyEJocVmRs1AhdeUDKHMqa3Sz2yjBB/TGPCmttVAAa
DtgZOHiNn1r6ouErFF+6zMZ3ji5j76Gy8hQKZ4ibU4McVS4R0v2n34FfiIPXnyxfZlJ/yhIDmuUB
rbXMgZAQQvGqMQtmbewhd/Mr6MG6rQ4u8GtlhNZFF0+GgntRQ2a6mmJpBW468k2CnQrDGST0zlNU
BOSSkW30eQP9ntjeLCs0if6E00kMmj5P8JUGVbKjrxq6ijKn42BScGHEec7fkLWbGhvwXeXlMBtK
5+24Jx8y2U75z2xacumTD3XLsnDsYBlxDVauDReCko1Ewkjy5KNJEY1sUC+Pfj54NQiHol+zLacR
cncaVm77QvtNEcgvQcosSaDyE4M8vQOa/Yyz49do5h/BTZrsOdGTlmjPQEFbF1MDP6C04hFK8WN6
qcecg3tJaHcoQjODuotNxHjyaAXGSP5ziLINQIoc2I8EwjVOGP8Saf1eRm73rRmRt9fcWL/HhscD
92Sr4+9YZge8tHqw4DSo5mfZxsXLFd8Hh+N3kcrxPF9qltCORoM9Fc9qVBKpEWpcCWTWCFq8AafB
LjFRtAc6jFcAL+8g1tk8eFPln1Es2ARk1wTIF8smrm+y0JpufWfA/kVNiMEVgIxR6Zxs1Bc/eiXk
dKXOn6JyalYDGPnO1IxSK866ahYbdYUUbeDk5racAAiXvL20blQ++UDB3rdeGOhmEwPXsm5cnj85
Q1c+IfIKeGMl7skxKvMrUFLeDfWatPk58HqcF4FeHWhV8xjfQ7VmqQ60eBDJA3XzyZnWwALZO+p2
XoX0IALcW+qOSdjiNNZ4a0vdFFyhyQHZDSugUWTitWNdgt6CRj23Ty5dhx0qjeqD2dwgZHBHg9i6
JqvKGfV9oWnWBLblrEFBRnPssDlAKKnIwgv+t8ILXWmy+ga+bLk3jdKZVmYd9gjAj2CCNwocDAso
M6sraiKoAhzDBM3S/ZvfMo1mkAtNW7r/96WWW/6x1B+fYLnHH340wFopDr3xEMYQWdagElKu6HJp
QPzhrEurGlYQSshPywBLQElfl8U/U6i/DHtqxaVLV3/eIO+QkTQYWA7/52Xi+vOD0V3ok8zG5a5k
dJvaLleubdxNIsHZTX2IZQp1Zxe6pClVlb5AebM+aFZS3naQhnSQCjpzxdhJTTU6QIFoYRWMpvVh
k3SVZlsNokaXUX0DgI0W7bYRGWolPufSjDIFWm5g5mWxTzpqt6ccTyK66zIwgl5HujK7ci/GzlzE
vbvJqsQP5jt+LowoFQq3weEt6d654Dgl10a6npeiybF4zZmMb+alcmFUmzjR6tnF1/yrBRKiHRgm
xNEVujjOVyzvP67+YiOXwbNZji825lHDP68Wm6uWWValgcVWgyU0SG1840Hv5t9XPQM3VQwmdeqG
TubfCxMS2jIzb2LlUUNebR93Th/QYG17/n2JeEtRS/0yT5ICSoEo4kHkCxBRLlp+41nWFTQp9c9q
cq6aq1c/bcGuMcMFh8UL0/bMkhzcTL4eHlgzPBEgnWDokcKiIxIw2xcTeZC9qKcbVJmv9BEHgtxJ
b0GgZ9+lScqueCBtqEeNNoHNObe6n/0YZcj0dUDkVX7dBp4bgsWAFdGpyW11nq/d1+7zKkuNDxtd
9bntvsbxmK/0smCv82i00w3/IRMiu3McJ7sD77V7brvpRCaIQ2R3HYD4NyGeZVDNG6KA3Pr+LgYZ
0y15UdM17T6zSnmh3pCk2V3Dy5eScTBpqJXJNLTgrHA1Mzostr60msBL9WxHLjSQiwJFFyWKeMhG
a8Y15ESjzs7Wy10jJqxdNoCBelkvsnLzwIwBeC3DwwdOy8k72W53R9PoRwIuooZSafVldaMGDW86
f4TlR8hwopRg/7ouJh42t4PP4vPyyQQLk5UBmkTUpOIXRr6t24QrTXPZl5+qNkPASE3QVZELNf4E
DpDWaI35p6JFWe9DdK8oRLDcVu+4t9dq4NaXn7Rveu2oe/Lb8otDgBS8/yI/LJ9u4I5/U0avtNb8
N/SHSkVdx5u5O1X2EQwbUhXTyAMzIZKglcXwPW27RzMvsscUko1HputA6Co79OwsreyuE/bhAH96
7bYDldHBKyr7SYDojpx01zSCztWbS2I52lpzymIlIMD30A/Gs+xGfpGq51b+tAVWBMzJtW88NO7Q
3Hogveq8zHggU2+A2isqouREtqGPqn2RlHowT3DM6GEwtqEQBpg4AdHDvrpPD7Q4OHGzI6Iixoq6
NMHHP4vmGsMdmfoJocR86JsdLY5qk+KcWvwXDdLH1RLjhBRudDPfvbMk0GaJu6HFPJbJq25XV/Kn
xk/T72XGjDP1BmwPdyEze9CJ4AeatCG6A1JlTYNkKiGRubKbcDhSN5sqa88SBOvIhT6CRGWcPj2Q
QWPQePHrSd/TBwCth36MxICjJM5UMnnRE6u/m2wmbqtJ/gyl73+DtPu4gSLguI8GdGOhrUG6BYxm
6vvnqimgwIcK6m/gKbRBiVt0p6pPAF0z72ZzDwU+UdfgC0GMJvg4cYNCbT/j9BZsfobUx6nn1eoL
UM9KW4iJG9a9ho9dReEL5a8jnb+LVpSPFZJse9FC4gdRWv9ROVBqG3vAd7t90xDkfE8dACAzaf/O
rPymy0fzVaTdCD1Qk9+5VtLvvNocjmHtZohTZDpYA+3hMRuhjMsh0PlDTYdGqf07wXRWIBiMf9Fw
G1o5/jVyHSUJqo488TQwWxgZis/yeHiGRgW4nGFf3KSqPs99hjQiAmqzm4vae3JDdcTHaqNyW1ZL
0h8hER1A8ngEzTfKO7RVMf4sWAx0qW++QHa4BijRKPbt0GXPdW+fWWXE76jnyYMK8OirYKZ+KY0R
qTVrTN4/Z8ocYhQ0s3QjwLYtS19raYoEUcTzZ7rikZvNV/Ivtr/5Rbqh47lZ5V/ybJprjScwg+2/
ZPXmHJszPmjO5B4ovTaPMmTJNo5Wo8zkM0dHzrRKXrd7sg9pvuITErvXqq+qnQv6gRezqGY+Kzf3
jE1mec0BKCSI8+blzGeFvTTsaQcCbdPXnpW/hzgZqtQAU3DGEjzKZiXNjcLOB7Hrgwe7jrP/0JdB
KlZhIsKTn0F2BFCZrLwWk4OEiyHXNIA8YXlNoCFordNpWANDFZ4Wt3B04u0Y5SwYbFRzSgA1TqLo
+8dYmnwDlrJhO3cnELHZboOPZLL+UUhjAoFrfqZBaiQDYRiKuu6oR6sNmfGxmm3Ij9UiS4u2veAd
Il6ema2IMwvyQ2fpGc2Veq2et/vUL5qAutQgyAtizqi92rUPwKbyaEEgFthKSoRsf1lj9lAT/r3G
3+5i1dB+rXpwT8ajXT1omXEiboYQ6qT7DLVWm0F9KaDRl6hYtLypIdr9YMvppEP8dYOHIzvFbRQH
nTfZ5zYrrWcddOkzbZ3g5REslNU6AmruG7mFeW2fDT3aeWbZo6jefadvTNtCuKJGzOKu0/Xu1EW9
t9ajLHkXxaWsLf+tz0C7OnVTctSLnD+oiTTeZCU0dEzAhawkcw9ZjnXc1nR/Rgj4xHEn35EtlUFv
+/Ft5hkGxFwnsIxa5QQR5ezD14Eii4AcI18bSJ72YOgF94etrwe6snBUlVx4CBfgah5VV1b83ekG
qLh7KBNSDUgxRbRrAejdOZ2NpKzAk6jDNgL8/mza+XjO3NUMqXXFlzb/MeJuXLcugq70t8zjPr2D
spzS4Lp1fN15y8G1CzFF+WZOgx6ILJXQ0ovkvnN7ba8j03kjURIeIC83vdbDcCYObZ+DvTMp5Zte
55CDRP2FJtPikaP0HqXbuIqaCrKheCQ/aqn4sC2jdMV1vd1I3oAZyMaDEiUaxZE+cujm+dmtm+/z
J1Y/iluB7Is8iljsoViQPvlFdS5LzX9MQfh0xBNFfQvl+KbsuY63hRnH9tFloEr5t31CImNVGm29
x+NvuGDDP1wmx5XQh7bLXWZWyarWB4gQ0AiLk2nV1U68K+UIXTMNOgier4JaqrvYWJaPe2Dbmrte
NS2I9ZG9gI26NLDYypa12zo0+4BQboR3wxn4jtlueCB822LXWDrtdGCHVznRtC7KVr7V3CG31m64
wNMj0gzzhmeOtknUVeSOH1dk+9sogKWgzwFWcpfiv+foIXWwbSdWPTUN/2khyvgzqdstAnHyzSjC
bA381HgVnofInlG2W54zNzD5pK1CrzDOHjEiUKCY+g4ictjnREcyUcNUFJmukKaAlms1QYgW4NVt
ygSqlVXBHYG4yAYCAOjfWO4FgZzy6qvHLxfmqzl1+j61HTySK23IDrau4S1RZ9BA79vIhpiOkf4M
8a3wTNf5XvlxujYcp7j6me6d4qlsN4PgArXeqBeHmudPuy1+j2XfPXpx0u3CsCwOUeFAKU0tRh6T
BcX1pHW+I7SfrkM28TXTvXEPCkHCqFPjc15vQuaYG+pKFO/dux8OtuXs3KIAXHzsHiYeorQ/S4oD
chooMITCwx2UQT5sNbtoYXrgsbv5m2ZFaOFVqwYnlYpnPNbXgCxK7QHRNfwWZBJVa6r9z5C62iPX
a+IVBpUnECk2dzGCMbONujQAdHu3twKNgQCht3vzCWXg/dE2K8VN7SF82EAaYum6IFDE79W6pFYE
hLTn+kGmGMYh1frstk30wJwuP/djFgbE6O3+YxellZ9LS8kzIQK/AZdvDlHCaoWvrfEOvg0BzL+Z
3zLhjuB6wR8id5L+QfcaEA6pR+0Yf/j2MRiNLVPE97EB8moRIpGFs+H0ZutQ5hnE+AK5mA87ATHA
kTnbyX/iabiJtAk1Bl2X7W2ZxFskOZDX8yY8F5ErB7sNikKyPN8bWdF9I4+4S+xdCnG+FTZbRTBT
z3eaPuz+2ifieeTLUCXjeP7edEENF7st1M/oVyqar10aRcT/vxg7s+W2kW1Nv8qOfd2ITszAiT59
wZniIImSLMs3CNkuY55nPH1/SKq2ZLtOVVdUIJgjYIoAMtf6h34vv/8y7H9r/WXse+dunqp0lHY7
+dNNP5J0xQq9PAxEADZZpeoPGZAwbI6z6Xvu3RZD7/2hT+UP3XScpzZR2Vn6g3cEBV5dx7Rpoayz
EaaSvN/EaFTbSAlyYk/zGqidFzz9fEjcSV8K8frOmX7nVReISezTEnMfA+Z1b6U1BsVj+8bEfu+H
JwNr8y59MkQt+J32Fdo0qb5JTMDFYVwWJ0jw2RrYU/mpstVvktqoWN94bMXf38eIcApWime+tBZ/
TMlaA2Fcbt6Lbj2UG+yRg01i+/7RHKFemcOzRL/neYc1XeCNZ8dw+qPWspEJS099reNrB314EIO6
IFtQghDhlshZYRIWNoqjtKFJ56I5F2Wr3sHtlK3sFbUn2fpXY2MrIHORZgioKtmZZQLrSgxotXJw
DmUrWGrO9X1lIRgwNi9l6+T6jza2nQt+tCsUbv30PvBnAkMbHlHqNo1vGRziFbIaxq1S4Po3Knb8
5Cd5tcZJajpB+UpurCK2tlOR63d6VJjLzrSCl07LLmmSGz8g9oNvdNvvQfnncDtogW90sYaQP+8K
9BFcQjFuejSbzgM9MHySt7+s14zM2tpFdXUfckctvYPbfcgyjJHeDYnSImi2ZhsghjthSPTeoBYG
hh/KHQo2KFEVoPYJrixKM+wPstiM+VtRUg95O3xsHX8uytZIQA/7H8fmExidMktXSNsezdrO9u68
wAKNiCObU6bBSZblYe7i5VO2j2I7PKosPqWeQdT2f3hmHtxZ/WBcxBSfpRiCnvX6FthotJG9xnT6
A5aef8fa9tpLVmujTq8hode8cv3PXOhXXHtldWFtWqfW10QoAQgPlXgOdbThuK+9+yyo0ePm4X+C
I0MOyusCgi69fpqAimOOWOuXJq+bZa5mw+fI1V87147/0MqG4XMeykxKtkoi/m65GK0OvikwZPO5
p/0abZR+JE3SqeHJU5XXRPGM64Kyi9X0mEfBq1ymyQ2CA8t14ehdfCMXa67BbxAyfLGWal5S16sd
vOSkVLwqZuUvWd8MLdSOud7oneV7V1mPTWfCi8EtFwj2TltIM+mzjb14pjrB19SDBm2jxXaOkqA/
OxCogRo0wdcIawBToL2h2aG3/XlkrIbTXZbqzxkrmxMSTNmJVW92YgcS7cxB+eToYXjQo3Dja2n5
kCRRd2fFNoCWHmfQgZjLsvKE2MlWpTObo+87X66tYrS+15A/DiyO2LVYhoLlJREy2VceEK7bmH2m
3MpSWLrW6t//+t//9/98G/7L/yO/A0bq59m/sja9y8Osqf/735b497+Ka/X++3//23Ad3TFNAw0L
00V9xLIc2r+9XkiC01v9X0GD3hhuRNqDUef1Q6OtMCBIv0eZ58NN80tCt66x091ZVQEm/aWJR2i4
bWt/J3VO+jz71imr6z7W74P4AGNlG8sVVm+a3Q6omZmcrSlIt47UlcMu1VgEYxlury6Dcdj8VIZH
fA4AwrwvM6LYjFZkY1IMQlAmkgc/9j7Wyc5lmqwEv/Eb7IlBz84HM0uHkz4fhqipNjkPPRSZ/mxN
qvYzYvrpzuwEK3YztSrwSE537SLHys5yAtwUxOLvv3pD+/2rtyzD4pdlmuSgLePnrx55vFzpa9t6
aPpw3JEE9kFNqdM6NZTypYpJmszLiX6CB106RnUne1hwnqBqC2Bif92ryjzlJg2cD/P0YpbZ0IcW
s2LlxjTr4CUJK20V6XF/srHEPJQFOhkjualPE6LPfL3W97kr+tNgvOeuwsNpxE/Go7zN1Gq8bYNI
vzEMjWculAb7H36Xrv7rl2MIor58OwbQEMu0zJ+/nN6JSwfofPZwXaRbhQkvPzc+kaHI73GU7e6h
6j/Jx2FYZ8pGPvJkce4FXCu7Hwu8irXAfSUG3K4tM81QTePBFGQ1Zg2m2XzW2upkz2tEXoqXLBL5
s6kUWAYVPV3H3DjU9l2g5NUdQPsNCXvzIZ/V9Eu0bZE7iL2DrEMyLN42BfqPslUOqMJhY866/ETN
cK2tQgPenp4uCU5F+8nOUO33MiiPg4dmht7H1bL2YBEGzQPe9ebDL30N9a62tL2Dc8cvS3vpMKe1
pnszN0r7uanzYSf1BD1Y/oqjaoR/VL2bPjbzgUhhUZkRAmAU0tDqFh3Uw5vULbJHrVWrjaJO+Vq2
ytF9n1xH54j33l7jjUahibVmNPEHcfmuseenstpsZEOpieAffhGG+9MvwhTCUfnfxDHbhoZs6/Pt
9OFJxZNFG5GS8R9MXlHYx4nh3KvIK0ueYVh+Ut1ae5WLMEPphqNvesNZCVyWaEqFFWQUn6Sr7NUl
VprHXu1h5cfKLYpi0cxubyEgQLx3yghzmbg8yEGyQRb/x7rrZL6IvW1dO6BsRt1JdnY/qQdhOOpB
fjKGWC8XWTiCtiJRJHaGE+3fm3/rc60wqnb7D8+enx/785eJAJRlCMtxNYToXOvnLzMOKqEmqfAu
9lCPpGJTd6HCX7jTQsUF9J2q6y5xs5dcmGu51pU9qiqApdcbPQq3CM+SRiwcuMddsavJM8zP2Wp+
un44QDI6dS1ebnSQ1Xh8EHRSA8Jp/pQtq1hF3lUT6b3qxuFCBltkg0iVtwayMyFRAmTdFaPNllFR
oGXjucm9Bc7l778V1/7tJ6YbtjBtVUNyVxj6L98KKyrDz5rEugjsck/6bJiBtEkMhG12uZWaqL4V
RauhuA+tKVl9kF7OMTSQcsmyDv08iLEOUvJSWtmzR3Bwg9Ws6ipS0OJO66WEAuYm8hxYIfsHc0YM
Rv7Wbgv7+b1XbYFOswXWjf0cGiq8CFGMUPF3stjOdb0DQykY9d/qZL9iDjVdO8/9ZN1YOyy1DeWl
muW9F7Y/GQ88hvEV0fwIpS6r3MuWsMRjy6uw4ZKtH3q7Rl1jkGu4x6DV5p/A+IWfU7GJtHraZSZA
lble5IPFM4KgIqop7PgR7HcA45vOoqvd4UGbCSQFRGRSt+yU5tLc1o84KCUNYTkswgI/Q965V709
5t7FuW1CZOanxjs4qf05ydrmIqtyXl2rhBzGRhZlg5pAoRLq69//RjTzt1vHxW/DVTEXcE2DXfjc
/uE5NLqC192ol5cgUOeoc/Yc1VX4NesBHXqDJe7I/ITA8wAAo68XfC1QxCC/770UpJU2+KaikmFb
4ePPI92qE2xgxqObKiEcV7RYrD6qiEkhVyuLTjitg6KdHrrARlXEzzbh7IhX5Ep+QiYWqOlcZIfR
7Bx7VrmZi2mF+GjpmMNOFiEavU0pi1ghr0OgZmtH51cuGUGhp9XrcLKaD9Rr2OKsjKrqShwiUDXt
EwOq25V6baYISeAEpl6p17jN5beebn6gXhf+UK/bPm2vp5DnGSHmgPvWYvtF0+z23tJc/zbu4L8O
kHhe9FbDKVyI9AhCwX5U/XLvBYX6gqpIs+GZ6m1ltyhC/7wg19U3Dninjh2ErLeM5vV9Wt2fiADP
w+W0RZv7hOKLY90aE7hRrBvHsgse0Vw3wOcQravsej/WZASgFdhL1C/C7yyfskU6ld5T3E3aylOG
5DYDG7pr807by5nMhgzg+0y9SP2LWwyQk/HJ6rxhqWEaR3AabrIzH2S9WTXjujb1dqla01udbJD9
BkbpQujXOZxwi4lVfev4RFAyo02/IAB/I50hm6g5mMPkvgBitJaRPQbwJ7BPtZtK3Q0hAXtV03Wu
wEm/OGF9U3vZE2SG+FbwOLwf2RjheYHBtZl3j+S5fOzs/PwxT6cam4Ci28qiVSbtvu4AjssiJsz6
XV2LTdTq+T0RdnWVi8S+aGWe3IrS3qrjYF9k1RB6zcrTvGmjz3WaUdY4d1y7e32SnbUi28tgLaZB
qBsm1l4GjAKZIZvrmsEGG90JCOEslhyk216UTL0PK5OgXl7vda8qf3Ra/KpHkwPntfaWbNONu1LV
662R1Ap4oAm5BlicmyJs88tfzZPE+yEtyi0Bi25ddljiZWFxKWY2CjBIXJJnIkqm5Jg21knGLUWd
PJgYB8i+1sRTyglLcvLD+NnJ89U05uNTFEPQcEpLJdfCjp3VrQFBI+dFOosbmkmxglg03PRVU5GB
67s+PtVRXi5rVbj36JMGW90pQhxn8vEYa0TngSTaD5ZGosDKA+crnKp1kvrGD791D11DRkYOBw7g
3ht+EG4BNE2bv38S6r++LVk1GEIXvBgsVVV5pvz8ICQMVTbaoHQYxquEWHuP9JKkDCA3decGrbpD
KoyIiKzr8I4Kmu5xaqwSwxtU8i27UO+jLmM90Jfpt5xfJeAy4/m9Bxh+n0S1F+7sWWJF6qy0iKyy
/+nctRRVaWcDW/kJC0eMcZd+XafXdYQO+njZGmN8boNGu5MNggzI3d9/Deqv69L5azAF64b5P8uS
O+wP7wN7GMB5O6I9v2HabXdmknLLC5yPEfEiDKBrE3qZ7zd94usrY9DLXx8GckSRAPKXd39QoGdH
pixa/v0lG+ov6xxbdVTH4S/n8PAwftt5wjRVMRoMo/N1QT95doUSuh9+ISaczEF51Hbibel6Yvtn
tXzHVypQqt+rfXQbr9VCb8MvWG28966jxl6ZYZmh0bSWYc7UdsMnzUTLJU/WY1AjHEzKY5XFanBR
/PLtE0YIxqpvoXlkvmqsxvnTe78Mi7x/2I7L/cN7JMTknc422GBjoVuuISj//HPux2kIq8mMd6MH
1ctc6piydBNW2zYLTQJI9qWfegx1Z8JJ38Z3gN6qT+89PMWYyA9pw6L3PVwbNagM4TBg5RQgMJ3w
zoEFmgcPpkjLm35ulUV58EkEj9bgHwND4FX1n/FZb8bwhFX1q+gPf/8b0Obows//XG5ex0YlxNBs
G07Wz/9cqBbpSCbL3105XHqxvEZkiO27J83PSFyioVLNh3jya3TAqe/GDE4bAtWL2ELF0W87hPmE
Tdja1/TtiJZzwH4B6u6H8nu75IQ51T/8mvkj6XM04MM/xhQa/xLX1TUiPIbj/BrFErj65nYY1Nuk
jY2bFrvwJUghEGy96X8OUxcJPIDnjl3BlDSGcCHrQQDZG7QYSUCHWfDZFXmC2ZFpnVVyDk8peVHZ
LcvN7OAHhF1kMTeRpa6jXiDqGLJaHprihozZV8BW0Y+0OLNo5I2U+ToZKc95maWGl0QG24vhJc0m
FWV5bJLOviGJ3G+bypju4Gb7Kx7l2vM8T9d44Y9peptHU1B6tEgmFsVZ9QNeIChIdmeA9ifHj/Mb
jbtbncNDLQpUfnualKcK3Y2z7CWrZXFsy2kH+/lV1ssq2SgPY1d6K5Vl//J6BllZz1PW6tAt2izz
t7Luw8kcu9m2Y1QfPtSlXZYeG1GuzL7Eb1IOkacyIX9ttaRKP9bJPopZ5bMHWkfA4verxoqaPaEj
3C0rrXLvC1QQE5hjuDiq8DOdJFvB9tPMY1RohOtj1UMmr1W6gyznTu4vG18NWd2O68SrLVzVpnhc
IqDMG8Vq0ge7DezTZHi3lhFQmqvaxFMXdSNMvELMlPyNbxwUI/3x3qM3xQ9EsG0e7UbMepGRJOLs
fWNjsyzncOeJEE5HtKA1T7KHkZTxjtg4Aei5UdbpsbEmdBXcXc+UuuMmHcdpdZ0jZMUbTdGtXW3D
OkYpbh6n1U62Vl3VXl9nyL3yXsff8n1SW53CFUTPYitnNabCO4eJf+OYwsyX0AFxpCi8cZeI63ka
3zOOWLc8y+5ynoG0/qJBSPNGFr3AMWbWDrjO+RLkofTR00gs7ShH+Y6v7KqCv4m8Klmna9ARyHWf
Zf/QCBHn8NRgJb+bcfC+6HkdHh204XjGdBstMIwLQo/GRZ+QwsJPwl03lhlky0GJFzi2pPeyCxgD
HQobbqShpuVrLTKarduhJlwnr0mfJJthMsK9oWjFp2TyWIDYySsIyHplNbl2wHV0uChd91UtvfgV
XBRLiaxRz47vxresTq2FbMis4UdX2sp96OXxcaqbZCVPQGT84Mxwxrwbz0j1IWM/8KeQJ0m8x7xw
ddRXh2SbFL27rQ2l+Iz19nIUlbfRkhpqqUsaR2kOfVSSe2gJBi55ukR7NbYFHGu+MiKPYlEMoSiX
Hg8xT/Wze9mqWmG3stj5b2UxUFzwTBivXqeq+A2XxGjOjtuKBwwxwo2nEciTxTKrxC2Uxt21bzPA
z8YqIN94tf5NzmYXtrLFZNdcsgtXHzRlMC6pfpBt15oMJkQK4u16qY7SZDfsWbBama9cT9hfISIC
bajmpUk89u2a55hoRLJuK6+jzYVx1I3s7Zp7y7kFTpxdr3n+OWzQNsjX8qyJCYJ9sm0y6fMJ5oO8
buLN/fW6/u6a5aChVn67Zj+uEOwn73bbZMOmV2Jz21buviA3BwetLQB2KB1LC/lxTNoK2Co5kSK0
zZ0rWxwlh62YJdi6XXs2kDoi0/FxbZtxIfMcPYjqjRc6z7EeYCQt6wTyosFRfrzWFp0mFkDtvEyJ
V0HIC0CPH6K6hM9RofLGEiR5gHeZPJQpjpS9ey87ABrQ1wIq1VoWCxFrFwbLjnIIDmDOqg/6bCPr
aodkcRsusUId93mXLN+GMW8dNOBy2hLdba1LHoRvNrejam3fe6Tl2PLPbPOdnKudGvfEN5J1y7Io
DrKfHFr5A3ZsYqj3si4bRH8cjehlKqd27+hlsiKyG22NZjBvRJylJ3+oWKkPKy8r9k6cY28lsnSR
BMX4RzBtksyuf4zJ9I0dtPbJyUkuRJWXgQlH+G6qDTaWWuPfDx46MlmnpV801SFXzCAAs+x0Gu01
MnWE+JspvcgzD2Nu3kTRYO2RBtwWjoW8kDbZhyYK/tB7rSRNqiBuaTnmKeStsTEKX4VNh2X2GJfu
UnhgHpR6XRoIcySgLF4dX5yR0J7Tn0RtnIEvOQIoEIRa/l1p/W8lzq6frUHES6MfvYcafcoVNgwC
2sf0dm5Y/MXNL+cNW9+5hw8BbS4I+k+ghCE4qyAKfjofFt3w+fK62LhjgYI56uebCg2QlZdgoZN1
KgvusVNfIeYtvE6rX9waqn2AatxOEMv45BrWTZnOs1auunQmjI70oVNvszAmlyNHEov0gnJ88Fy1
uLExk17LAWm2nbTI+QK1JMEgp6/3wPSdx8m17mT7ZEXEdNWyPwcF4XnYjfidz2dKXR+hL8N+5LZr
9oMI4k2pVd4Xr9pcB+pOt9baKb9RBREuTP4+Xy8E1OxCyfjiYjYEJ438zTKfJwS4dJOHbfZpcoJx
p0EF36RN277ExbiQHRQdfh7efekB8aXy4jqYT8lT1Sbk7ZpVw50PBuJooYC5kg2KWW9cnprPraMb
Wwep0m0QD8pzbvCXn8+JxF25mgInIYUL4geP5PL6deUYqy/Au/gXS8GhxptNhOWIKgLxQyDppZks
fztMRbXDhWT8NOX4rMxfdJyiq4AAZnqyJsUFghdpi4lX0hPJqqdyxMEjBE+wy/0Y27Br4pvst4l2
AvEsi9TlLAQjG1TfflAGzDnnt2mlROalmA9Owtqu1CNlLV+fodvR4HwLrKG+vlCLNJy2Obo/SzlI
9upA744sJ0+yZA2ti+tGz2s4z7Uty1z1BgbVwgYV85QYinIf+8VB9Tr/ebBzvhzIntdYZFWpwJxE
Oqxlq5X6yUohdbeXwUeQpD+SwhFnWZpn1EBRPGXzjMjTIaxO/NIsOe+fZPEkwG8SUsgR7KlzbM2O
1WlXDtqut9tbbW6A6waJ7EOzMhQ7HvrWfioiPOzAZTlHz9T+/DgGFi470/DdV7/0ho/Yd9ulBMFc
PV4GdtAsHd6R21IXRrzEjnGrdY5+ruGbXKZKBCc9FbdvnTOFhN/QpqtrWSNeCEOzbHC6mSerM3xI
RXSfhG5yITVOwD9w/2ithDatddK11tT8zOSJaiP/1haNugaJLtbgnXWUuKzoOfEVa50qbo6xDcWy
R5LdC+LiKIuDru3AoLGKyj3zIZuKdT5m8bMfVGQyZlMvFtLxM24JzrYS3ltrlAzxCsWmcS9bO2G/
GnlQ3cqhir+edAFjISmLO4IvT/I8aWaUN/Ki0nl+KON/fVGyNSX6KC9KQeGTxUJcbr1xEkeJ8rzi
PediRgJ84bGTuYoFyC5XGYEPyFBf8Qiwz51sKSbwPtG1k5wznDuZaTqtysZfs6VfAkuKHsCBTE86
aPe4gR0sS6LPWaKhxi5Ljqrv9UnE11JSjEfdz/s72eY17i16Xc6tLGm+eCiRlryWQFU+t4OtnmVb
5qdf1cAMr6rhAod5ciNGf7qeQlTJgnvDO0ptcARWq0XmjgBC5ovz2hzNAjVxDrI14z2/UFODPI1s
xf+deyoBadv64smy3WSZilNjVfGe1Fj+OFl2tI0Voa5k0U9Ec3Iq77MtrJBfMT6l/ojamGwUDafK
9dq9yWolfxziLt9kESF62dp7enqsR55o17ENOilO8ii7phlS5QTqWbjPJw3avlvj+JCQfWciFwWG
G9D/SdXX50THWiCJU3VFfr0+myU+v4By+BgFYCxGHBs218oycGkqa/UuSjtjT+hhxBJunkMABEn1
9HPVB/thAqOOOGL2oLp9ei7D4CwUVckBi05s2FQdO6G51Qzr5uCNIM68tMwfZB1GV1/MVAOINVeF
bo9p/LwRGuUEowprQctrnr6MH1SgU16AuaMsyhFasQniTlxkjRqw1hvNJN7ItmCM+zvCINfuskc/
YHjdFkSSZNEh7Ilwf3eZ7OELUjnNUVY3CrBGfqDdjSz6dWnANIIuIIvy0Ffao94kyUmeyZ2gV4S8
vaAscaHyIMwV3hsrfijJXW8MYq2LtlvzpCk3WZPbKzmwy1Xl0v9x/dfWpTutRsjmwPKYZYp07TZO
oq0WjNmD7G5mJGY1MWlvl+/4Bnsg89mN8ZtawheFj+8vcXZC2dvW9bvYnpHZinPzXiU/xYO9Ack3
nGTpWoXhBmnDYdhCqH0bjs6/DnR87JYoHeyDYrDXiQHPYQQFe9dFTno9eLUzGy54N26bIzOT1sjd
DUP21k93237T2hj7uUERrvrYV0/ks5sTSMB0FQ9J8M3byzDze7swur9tl+N5Nads/pJ8Q5bLXpWk
iA5tAzdfuqO/F6WIznsR6hDyM3NnaIp0Zvn99N4qx9bAMleVK4a9QwbrttbVHzIlbDkBEm1VZW1l
SphV22nEiODSsAqVvbzIfhp79Ir9tHc3Vw8lTX3q2rC5dw23vE/05JNEwhSR72zsonA3La9OUrKL
0YJWCck4377rbCVKlR4Dti1xHAYFKKA/u0iNrXgIyhVSOMN67PN4XNhudofuYbSXAKlrnYRJWUNT
r67mbnh+AxApBhTQLeHwpSGkHEwGkN0M4gy6f/qTbMViDINjfB2SuPc3g0+crlB61DRVLRenIHbX
KtmxO30+jKhf3Plp8XXUqvhGlmS902pvQ2WdPAhLGVYjm7ZbU0frOESc+jDadfdoxm29bsqg3vRz
0VBUe29FfriUrbkRubdlZdzIRllVdN3K1YV6L0v45SDPO6b5AQ/2j7MJdRP6lXWPU3ZzUeJTq2X9
vTrbn/cpKXTXa8RCtsk6y1ewsQp7AkJzf1nnxqemarVjF6Xn94HWOIiFLP4yUM9M0uIMgg/WE6aY
3s4kB0Rp5u1yzXGSc8Y6AdEFlRCWb+8UJdMOmddbv31ihb9RbQ/0V0P0iEgaUYqZhQA8oC878yhL
7aCYB4wxXmVJHoD8j8sIp/OtnvYIdXeOf+mIp86D5TRe2Cjz3R2uujpGdXuesQlM89j3SnCxAkBS
SYYH5PRJk/+kCFnrlRFYDhKofH3yEFXVIdF15SRLYw+PdujVT7JU2X13rHJn2iZkzo6hH+AoOR/i
/3wyQ7fdNnH5InskavnWQxbHJFmaRhFhS2g0SNBCApqwrF24qGWf+zJxb8XckM4NuQGYFUFYaPp5
795CNn4bAdv1x1Ro0HXMZN/NEAVdnYx7A/XLSasv6QxTsHm07+qCMIrsIOv6WQxIAQt7HVTninFv
u5vMPlnmsLRiLQQsnRlneejdARs2PHQ3HYZKbOhpCJwZ6DzOLQb8xUEnpCb7yVbAhY8drmw7qayV
uRaWKJZzkMJarorG/kI2yPLcqnj+NzCf8O8DvIQyt9ce3j/5yhisirlO8Wk1Yvdj63u/ITePmN18
Dfq+fCE4SzqEP/+ZvKt2KclGyvoKD3rCZnWxE0NYvgRsk9KhsD51LQseJDjZcs/178MzXGoOFdDs
u0ZDsWbCx+mZjQQC6POnaq6Tn2SdbJX9+q4Kfm113P5tbF551dLtA22rTDokuSZAJAkl/hsAKGtZ
9V4vP+VW459ax6i3rhlPj0binRRMOr7PH4BM9vIDpvDXGrvCyfdqRe7xl2ijNrhRKvUu8dhDhPIv
Jz/W7oRZjzP2BEj4m1rzQTbokxbcuH+OcPiXnq9UIBvjFjAe+rTS8qHZ9k6pPvKnVLZ94mcrWUxq
kMYmYZuFLNZDzDaNlYJfhVq71BVt0/dRBHaIoS4Ix0XJnXdQGl19lBNXUUlgdS4GFhO7GbF2jwgv
OsGjc4fA2LoItOHszuSgeMAiVJj+qoP1RCrbawz9GcUwJA3jtFiqbmI8K1ZGtFbJSnhupf5cFfXL
aOrJnU/88/EvBinqKFZZrlmnDFttRYli1kor3wd1yR2zCuWHflrxxrJ2lm6Zm1TRsu0Ixpv4OC9f
WdRrg53V/PKVxQY/1eWUBuX9OCbGjZa4yhIZqPGzQDRp2bVmeiTk0j2DScsMPBNkr6AwFOhm7vDZ
dRDtRfApPeqdInvJwX/VS1fggmSqFRANibtnQznJGYqmfTutLP5yWnrVSZ9vSqVXV+QP0/P7IdLR
gyvE6b0mVXmPL8BkLavKLI6yAXeR7Az5vT0KhH0/Zyn3Mu+ZJ1zCrF06luYmJvP5uavqVTJjliIb
EwO/aJxjhBLs7dBheX4FMzHSq6L4KSmbt5Gql15Hyg7Jf0aWWqpfR0q0ExaT92Pe7EK8Kl7rbDsg
WPWjwolyURad9WSi0rHOuz48VaUSHypl0DauaeUPRFrIbdmd8a2d2oUcFefjSxtM4XNDMH4Fqiw4
BwapVdUkfgcJNr5EtRcs/TQpv4a9g8oDmbPY442qFPXnKXRLNFvq4Ba5yG7vVPkLi/50VQ4GsSiM
l9B7Gp0vLDjB1Lbhj9noJIb19pKlqr30cjO8UxtP2zlObO1yXSVJBP4em95+eDGsHBsb3q2q4r20
vBBa1XTPXqnmjx0UgmWBR8hOdfP8UZCqgu7pTsvCCIrHfuzFbYNbIvdd/ih7mIOz86cxuZNVVuXW
y8hxgr3sP/mduS1TNVnJVoL4zRl5tHt5KlnlBMMKq532XpaaQHfhG+FjIucOw0rZWHgqIw3LxVi+
ngOCLb7IvkOeVuc0NGF8h4qOmU6YPhK6OndJln/RQzDSBpI+N5XjgK2dIHXUav5l9EbUPFuDHwVe
Hp8L8VV2V1SwSYPDwl4W0WWw86Z/yfW23OGsV29kNT6mq8aIUrgUqbbPtaBcy0k7xbzJuRkfrayB
kqcbezBk8SXODXx7DMDdtd3hT5V3Hq/Cknc10eRL0YAyCsYOklfWx0vLr9odKl4KCdK5/P85+DrV
fLa/nED1cQGNmhz1lVmxoYHZj57FU6QiRtaqhbmQ9Zk6TKvC7/VrtyobPnRrnORjN4vF0l6wTj6N
obQEJ4n4PYwbd1HbKn4JzWQ8C5x3M/SgPwnhBreWVQaLaX6Isj7oti7cjLUsWqVJHp5AwVEWPf2p
863mU6BXxnlI/Zg0JpN1lgmZuEXiMOoWFjn/b7DZV0LLCE4AbDpEqut+MXTc5LBOFBfEWrrNEDfK
wXPL9gC529noYaHcRyOCbwEc7y9m1541OX6KkYHqw+p7kWFRMdhNj0Ir3sOF52ZnuxjbPTLW4y7y
6uY2HRVUhbEi+USC6I806oIfvtiZms51lKr25CTOgBsN954yk8yiqFS3MAPamyaYcGvtMnMdov35
KOYHBbv34ati1WhZExPDL7LbxbrwdqNS+aum1vSnLGycXVEShJDFEUjZLlbi6FrE5FTfaW4dX4u9
z12aYn22EnlkPCViIFuuZxnvV4qNGQ0Urfza2SZdvSsxUry2WpXf7GwiQtexQW6zzksCrAbnsYVF
9qQeVewf56uC3pNiG6d019bUhEjaOgIVyrnVdYtw56vKeG1NXE/Z+p0qrq1TEnlbUuyQMeaZK5tE
CJbg+rXVVHF6NjUEx+VUQSj0rWjQUZVF3m3qdmprZAvmsdnQT1vN9DBNmc+rdtqwxb4NqtZY72un
aHbemD3hPTQMC1iW9Uke+PO+fYr0W7uehuOvPWS3AMrrgkRespXFusBkOAtMTJNm+8jU0JyTOzXg
jArvlpevbiOOYoWb0kf8VFbKfvLg59FXOwRZKkuy0VLQn2zT/v9Rdh67rSNdu74iAsxhSmXJlrO3
3RNip2Yxh2K++vOw3N1qND78wJkUWIGULFkV1nrDPl3vvw1Nc2JReUou7NamrjpTfzVLLE1vz5Y4
s1584ZxlErHiqWFRCue2QStnqx5sFEw+YQJ7vIBlfbm9WFRhP9Jo1WPGgfxfrw+FQyJyVKY7Nfb2
Yp6ZnRxf1ne39j7WijPa1e/qlW/PTkrT3xAYM76e4b1EngFVdLVbUYWW4LQiAlyy55VV9ndzngun
C1XdxCrjn0uHVBr6LUgOWFqx1QFY3H1dqqFdnWuh6PDjUz3/x+O6PDmYUUxqYX3JeX2OG/ecilTd
njUfiZHA3Bmpz94MHdxgNIJTE/Nfrqquk3mcm0R1rztB/N7i4abajcm3Tk2rs40FfPVhSKhgrgTu
DMrZfiuIBqj2rAim0yImyIHq4djykCMBV0gMhA2tQSpAFXWXBnftWqhq1znNXo8giqu2sWlIUpPj
r0Pd1G0iU6l3n3qdd5/lctsH1nJhEbaJja0dbuQNOwJfrCtZyT5bDVQ9RoJt4zparPfe2tVVEBl/
3aaqX/e2sXO2KzRXfzS5PMyzqd0Bach9u7hXxWwnCFathbpSbQkJoy046Hbznw6kxiEgrveqwak2
HGa9rs7/aVcj1K2kyaN9y3b56xX/14upe402+EEAcY3MEfrNx2je66s94rwW4Lr+KmploJhDKzm5
sb5rVfU2ZrRifaMH2ngwpZeGjuEkGEq38cmri/wwijh/T6LsSVFKFhml/Ft0/x4RAEb/v0dEWtNt
56VDHjZAQTToO4JXXVzembq3sy28dm9NXp4ijnCr3+5ozaw/WlVzDz2muFPtX4O9Wfe2Q4GjndP3
3SNa8zBbbBw7JmInAem+1jtiS1WFzex0j1+NdSkPAPpWIVfaqrWQbZ7sOGPrW/WYrw7Dwz8mQ017
0Vcbp9XbadJmfZPnUb+5taW+8LyveqW8m25dhoGcaqjuVI3/6ld1KdHC+M/j/ufAaX0HqkcV6omu
4f/Vdqvyq2NhV2P8ssERZp9BQNsGZFymsI7n+n7CjZHMTtXolwZuim4Jqqqnj6TZb+OuhVvJt7xX
jW7rrqYgs5VusxbtU2uUz02iM5eYiXfyg4xwydhmT6b/ofpUC4jT9OgRedzc2lwHH4+khE1nZE77
LMAKPFfPargqcitg26773tdrqDZb6CmiIUIezcofj0ahg4EpivyeYFx+L4l9HAUqEE1UGSP/uz6l
6lFjwHJ24LEHdJzX0aoD7qSxrwYLybAiN8+Vkw3yNSow/HUarPACP34pnGT6NAow661TdOShG0zp
8hiARCnn89xAqmfjGD8ipIlBowYDM+PoHI6FPf+CaL+BhDLGYd6PYI2sAMySjaBAnvSvWkQSb7Ba
pDs8pLf1PEtP2rrvgrtU7axpnl5rCZg8cVHWN/zs9PUkjE4JrkQIPvb8/PKivEZLgYhqV18sxySP
6815TXbo77q6UoVMZHW0pYXYUxzfu/8UhNbgvk9Ma0Ximwfdl5+q89b+n7HL1IgV2/Y/n3G7VWT+
cMaTb6eefWtXV7e2pfaTuwTZ7PUd/OeVbm3qzWQL0ss+LoT/DPVLOzk0bonQVuzIe4RhMar3Yms/
+YXctekCfr94CjyInFrV+a91aT7W2C896CRSX2VvLOHidfllGIvgdYl6uSXu4vEZ0GvL0d1bbP93
5loNVi/dRQOCo56UDq2Bb4z4rjodpIKeI34u7Lnv2sypsWGL+anjvU4ZrXK2ZKDAMqi6ukQmfTyD
aF15H1PwVkT4fOfTeFU1qJwvRamPD181YRPY8qfHr5rrHYul0p9ULciIkLjoBpSW9w38ObThsVse
VGEChN2VkaUDUaCtbOy/OloQlViu+P6u053eheG/9iCqEsbMUMfbExp0Ah7SWBzKPMGM/p8nQ44P
dqUF+jLAhBO6U2Hv0B5zHztAN4925aXH2fZglg010JK1sIiK3BdYz5sRpxF2pbT1Vnyw2mVie0pN
jU0T2wxbN4Gujr3PY49pUqpNd3oyj9uCyNYPVHgaw/3RorS31bPCvLO02rvOA2k11dHANse3U/8c
RgcO59L9hpDlH2bZVecCswZEAG+XKfDsM2lduWzS2KzOneHi3TVp0QlLB2LOECpdp61fxQAMnBW+
PRHcq18LNjiHFivsreotIBfet2PxTjA67zb9uIR+n8jnek2qojKzhI6Hi+MQB5gCwJDCVqQv9bM0
ouWryMrx39Uf2uIWCP1q8YWoELyU9SpaKvGvqur4T1u+jqv9EgtadYuxdDvmFufYAgeahCDjMRdi
5wm9hRWbpE+G08KEaWTzQw7uazDp1mvWT/Yx8+xon9dD9E2DRjABpfnRLEiOlsPcXVO9sO4nsp2b
pp3KhykRujzEMUy0EpQXehhjdDJkhlekNKNHcy04NTXXcSWypYT7d2Bg2aTLEdcYOtUwlujfhK/T
s3qGKoSbAAKP99BSwaUJe8HbHClD25r/sOoapU0S6bhC9ekhGUCER4Mjrik6DteqEWi+ysglEkH1
1iHWamF3QJ8sTJhuHZrrNPcawE2vKVHOLaX3YcURWsui9S4uxOJvY//DXZsjPKBO/RocJEvQhCCY
46MB1xUFrFHDHdXV7iAP27sxLkj8rB2qTfU6BsdcxNoZAxy22aBBGGrF4j0EHQhx37OTH/qcP8um
0V5roF1HudjmPm9K7aN0tI0aMOOwve2bzL5Td0YlUB1lvYLNyHNh6OR3/7KC6Jyc1S6zHlLXMR+I
SI77uNBwEPmnTV21qWg2azhjPwfzAIeQk9EwTz7/mNyrCqfNzWtQvaqKVTFBhAWgv9NUeb+8du6z
HfvufGfD4Nve7mrW+2OrHkI5R95Bdai3EoF9wMInRmR+dcX2oOJrvRTvM57vD0NtxCEJfQLO7TIf
vEZ6OzXMj0gRuHbAurv2/n/f5QxJ89ZjvqRZ5vCIONHwCBsBqQ8Ln2QySXe39j4pSRQvi89xkGGq
I8t1/Y4Q60ndpNr5exF96MY1xOVZD2S7ibCPvvtNd/QPJaqTBgd0B7zfWiyR7zf8+t2TmrsdAvB1
Viy6k8Qx6ggyy3pwavnX3XyiH6CH/7Ti/jePi++/dP6UAqC3StMIBxenJMLQ8yYNqDq6YXoo80zf
mrkBGFj697OBqppSpEoH8xDriX+vaqp9bVKjgkVEh6/Er1lWAP5sV7zUsxk9acUzIGEoL2uxYMm0
TZsp2asqcNHVRrmZD026IGzp93fS6OYHZykQsiTrvoFStZxUZ+JN8x4X5nKnevG7nS5FiQ+P6m0L
FL1mcFyqUzXBtABqa88PquZExBgieRdxvCnN7eo3na92GgOA0m0OIH2jqje/6i+jG1Wf1jGy0bqN
8rTWPX+CG23ML76PbKepYWTKlnd50WD1cJiY3ua1ppp003xHJja/V+Ml/7IHbOJZddYRPjCip0HY
BPB5WACZApENkGImNjpmcsUeiy3gxOxT50+z7rJ7tJN78lL6ljc0PiFrZ7KxDZk3n6Z2qAFXmtlm
Lmb89rQBl4D+I+6c4DE7u0w2Tx7c7nyeybbmhXewia7vfS9w93aVf9RprQHSd7WNID15JB17Qgg4
eQoiJncDjuIfPoFuu0Oh2TBtC40Le7qqK80BbtTUCDiaLl9rqo0F9u31KnocbIg/sUoTiiVyxpI8
6hFuxzKyt35lEsXNViT50Zue5mDdEQVI+8a8PhIYc3W2zHbZvJkJLG/kM878/qcQGNvPCom951q3
4lPsF5/BEH8XaRwcosQIjlmkEdviOMwqmfBftLw5yZwf3BXN4MvplLY1fyv6OX6CTbHthDNyUo81
TMS9QPYgi0CfN8Zrbxl/BIbphzqIsK3dR0Q7NS9sLRJE+gzwZ4z7zTDy6yFKUOI51WHbhWaI/hgE
OvLn5AlDcxEQgEhE7AA9exBP60luyXTsxrFnXdbz9DIBWwxF1d33hONjIva/MqdEYraxul1cGc2+
7rQiHG0ApmY+bNCVBOiUfBpuv3zvmv6Af+FJLs6DVbf6JZBgW1mchl2QtGVoJPOfUf+9LVFf5uz7
GylsPgv5icrgIQ3Kb0MBmMSse6i41bMJWi0cW8zlTe1bXGYbp21YVpoO+zFhf8/LD3S/9hafTBlg
mjd58rfONmHr2O+wAZozkGNOJ5i9hHY6EDLQtHFjLmUOwMr5w0zMBcA3e8ogqcSGAZ+QSXd1yQI7
F5hNNXV2TVyQ1UtM3s7J8CiYqv4AWvS7Npblax/92SChe4CE9qYRHWWfsFzriQBSkayCU1PO4rF4
W90wr+Ax+UuWBlUmwgtAJMffeRq3V2O2MEPLX/thMN4s7zyAoNxokXg14IVsK5QNthNzABFP+4S9
+NVepnMldJy4suI6dng+GVBkdkvGl0Gidzgk4EnPSXwKmm7nmZgnRlWLRY49PvVG0rL57JpD4iI6
OAz9I9CPrd3OIyhk+2xUvhbqSVKAtOtfvKUiYTlXy7aPyvYs0vHU9mBzkVoiNQt8Xev14zjCMavs
EuAruC5k68n2Jx4WKjVpoq7HLW7AlSGJ3KvvAXPGNUf0jXvo+gTtzETfuCAgBdILx2WBx2BjARQa
UWmcOZb7m7HX2LpH7YkYdmg33QyKQz+ngYAf3jSJuWvmRp77DOH0B3XZwHvLw3/1LaZOQ1m5w0Hq
/amqCXSBjuQu9RRDdX89IMYjKI3MsJiW8QDZo4TtbLchVu8TOhqLPIsgMfdOrz/oZt2cAZIv/MIS
H7sUzsdbOQMy6c35N2uVC01mCZ6kWNXk2RmErH7x2TURVyjjTVR7eFDl/q9n/Jw+U58D3Ow1SVia
P0zXexFRH5rk9E4xXNWdlw4/a8nXI4LlsbZdBHxrtJvJwFflKpI9BA9tniXoB2O86orXMlmaXd4D
RG7734WHZglAXQ/Z1LreLVriPwxtdCoWX3uJEPiN5uRiWP1b6XTVHuWSz67MtZ0XSb48hB1R/xnu
dVcMpPBJVBuyepHJ8Efc2h1Khol7yFwSKvXY76OhLTe83+xSFNMhSPhAihrNFrNwhvum4sMycvFa
jOT1zYajSyQOWVrsFwLKR1fIu6KokPbJqrex1jdi9YbBpxKbKDzTyGhm+66K7toaVYmMH6NuDI91
ZHwkpkeoRrYXnfPGpl+GYQdz0TlrpiaI2Wf2KReIXLRd86cwqirEk9rS2z9R6UnDyU6xJpc5hqnx
U1daxhGF3jbunS0KyJUnX/RcvDe2noSBNXH09Ytr4rnxvrVG9IVjsKltUJxMg01C5mcfXRssYZ/5
88aTd3WXh747u6EISgzfi9rfV6R7rj2QxTaW3bV0eqK5yJEgpgYPqxM6mpSyfyOmn4ZicD6sKoaR
RcjpQejBcczRPPHludLm34GH/pUTfDpjgf2nNZ5KMk9hIkgXszhPm9kBzleZgb8hDD0dOXnlZNdQ
s8mL5pKOHXOwP9l7zDPMsF+dPq3ceIfQPYFdbe/s2Q+2aT3gnZFBThVjelHFIJz0Qnb0khetC3XY
LYDxDi9+BsGCyFJYuFrYd+2fqeW8O+P8szU7cmCJfQcY+1LDQvRm4oi26zdbdBC+ScxGd16ZvyIr
7lwnlvuwa/P2WMeyeCxmcHha0j+Jfgntvsh3BZu6rQkxC1GsFIcvYwRLW7ib3sBZuTGFhSCQnx3b
wo/vsKWJUPuxkssSFM4pYqd2FklmnNPRgqGZlMulSrPxWCKCfAc03DoYQsz3Q1LEbGahtQKPafbD
iDEiuSZjV6eZ91h0cbKL2/umh9ZjC5dkKgaQaGewJS4bfA4TxH83Kwpy02U6eXMbSLwjhPPqWgF2
gYto3qQ8DpqL30CZ+m8dSftN6zk9avsJGsM9MCBrxpIJiXz929JwcjKaofrQGnKiQdZNp9qxnS2U
Vxl2TJcfkwPTJ4HX8gGtuAOcDPYBnCquf72wPljAcFaEqvUxuX2Ph6/Q8dZ08M8gLvIRI4gSMq2P
H8TTObBlzfBhBNEQFqCkPgIHKSRn8duPuGKKQMew+YBCNiGqjcRbrFlnDAfNK/qTAQEJL9qqaioW
81pqsIim5GPpsnoDL8kG0x13+8aeWGRt+5y4nImj2B6uHSKuV8nfepn8dg/gjLMyC9C2Dgqolrnn
3LPXJqIUPGpLq712GR/ZaG8Gl3eJxFCGlPc0opGMKEwfW2sUFDUfoFHAfmMc9NzJNjYukPG9rmsS
4xT53R9yUsxog8Dxr17I6cz7AT2RLUghd4MblhUOhpU/NM7ohbPIrF1GCDi0nOFgVlmAJ3k67pf6
OmTNfOxlGl0X/hYtde/ALL7lSSQeCaT2IZpULFmtpj8ghY6iX7k8uvbMgl2184ZAAug6lLtJTHGS
1Ye030Bm6PbWaoLal+kGRnz24I59dQoWnFaRdsSDpV7+qPoKn5FqOTS48u3mOngHHLzt2zGF+MLv
P1pA/M6NL/hTXLAhGA53C2htz91FWRKHUU6gVbbo4Agu92kKZUhEaHwZY/7oatnVXKfuOCdw5RZ9
u+3RDtXQYWPhFhAfCAigxRo5mz4ovFAvKhKRLA9dGrnPYx0QVHeKveytOhwrghpVEPvbDAO4UJJZ
3smkdrez3w5nhDrc+1QYKf90C7gFSbjMsJlQS7bQD16V3pVWA0jXupuRptsNzpxe4HY0Bzb+Du/s
Ad205migmCE0GV06fqqIQ9U/bW/pMWITznFAiiZJUkLIs2fsui6qDlUs8o2dvknXaB7jeTJDImp/
MHuTYR7FfC6dcJiHOkxkrD24teyvkztpYUm6/l6KUWzQbOYP14NzgvVGWRHmybr2kWg34IYe4E/V
okBZOhhoe4aBMj2alyGitL5uZFfojXv+JaZrJ8k2YqMYnOPIxzG18O8Rcj8MsZaHg68/2AR0dpY7
z6HRaecuqN6EcL27stN+txNf1OQY1r1dN+VOztkvaYHfaREVxznnserb9C4fxinU0tkLJ1wGOtZ9
VCFYVnS3OGPkHe3mCPcgMcCU7qMI0zWkO4Sn/bYne7zYEfCtqU42ST85Gyn4P+lrszhrYoACahEY
nafq5M8DziB+1dyhOXbVW45UFlARC0tEE8sNwLLsyEThXtopwNFlYvNktIM8QLLdJZMGZa0Ry7Fw
cgm0sn7tZPWk6QDeENiWB0/KT0Pk5sZqDZtfWM6PL7Afln6CJbfEJz/GtWiNifZDku2Qg2YHHxvz
Vuf0UQeJOMNR0sleLX9IaYGVY1uw5UcBhwKf9c0yTbgP9cFnHpV22HkDsQ5kmqYcbWjpPpAqna4T
IEM0i+Q+9+N3D7Ga3RSYuJmKfLdMsctheOADGgaxd+NI3wkvf8cQaNo2hMx2SK7quzwBTVhpMUIr
Zn1XTuhhyYglqnBtK/SQhNtr6eBtuiLtNiJKDsTg8nOG9K6rm+6FPf4dZpcdMubpo2UY2qHmhxRG
82MOgGMsUvEkOc/GDolmyydvIuCVdI3kxKq3Jjt9Tna1FU+HonaNbQrAJhQ+crLpQywmh+2NHDYF
CMmt42VPSSAuruO3uw6JXPLWhb4foOMdF08PYPwicsIcDpVmyIp9j/D70rsVcl4pXgzoqe+jWd9J
z29D6Mr5PgocZpJIxDtUnj4NdHd2TS/HF6MgLFTAvmlME6uvIMCz1EL4q4nSaYv54wtflU+Mxf9O
+DPfCw2ni9naejkYmZigHGh9r8XRpEXQzowKYD6TeE+Iz8Bz3WhgAwG1d+1mYEuxbxwUzBuUIECH
V91zk0PhskgEBuT82wkEfT7Zc6izk7Z7rMGYf34gszBeRJo/aVGzbAbdiO6FtD5dmzz8MtTntM/E
qZyZrm0NOFdFNqP2Lh6nTKinF7x3twYudJumMVBEqiKocxE4pUyeO7ME5DXlaDrGTRghsHrQNc4s
Q+O0X4WzgIKwqwJrJNd5ioJs2cPRxAwjg5DaLxon9alIAQIEzQnLy/48jWI4q6tbEbt2fy5SoFNw
alipPcLt4NsPc5n7B77c+mzlen12iXftu6W6zoj9npFEWs5pwaEtgJe0UU/zO5IBfT4dGhKMyNBc
iF74IaH+qzCC9pw15XvrFwRQSntsj0tScEQOYDX7+YwscT+fR6tHy9yTeOG6RlGEjoM6i1nap0Fb
DfHqwzQv5ZlVpOQQNEU7p6/e3QRUQDfEFc8n1CLx2S3saqMlVcJZyo/OqmD7yj40ya4OYfd9pOnt
eelb9LJG59AyHZ5bPQO7mLAtDZu2ek2z7qfsyv7rs1JX6mNKFgft8zlafJRfenGIVjdKdc5QV/5a
Xa35+L63bV1OvGkKd4rGsxu/QWqqmeh2BlL/nC7IygZe+m6VcWlspN5kp65bSLgvW2PMngwtSHGz
5w8j+eYgQ4kSBDt4KaNowyS1voHmYajkNdOYLpDQ3STZHBVhokfRYcmb4ygbhBVKXBHT5DR28BI1
NmvAYCfrrN4BYh7khb3ljbRdjV+F5S8bdSmNpOb4G1lh0gGiRCoE+vdrVQYcrUabeA2GVGeADuZZ
wDHf1B48tuaHv+Q/iLv4fLIRGnKD6ficjqnjgYUNaiJO6ruqzak6t2uhqqqwEfPg33z9Kv9Xd4QR
/b9Gj14g9/MoCC6WB6MeN5gtf3I46TfSRhVu52o2AiNldhyaIiCpw4C4xv+78lPE0uewDVrwmcJr
gNxRDCD+9vMvgacEGcDJ0Lq7KO+TU64VyLk/9NgE7vtkeCqj+i5jHjijko1DWl18R04uJlAuoWn1
eMwu5oNEG55wuObvvKzVQoDRpBPidHmOmqJk7l6KvTHGTx5Zsah4wXf9rdV96zCsYQLdcYrzFCMT
2bbmZTawtjlARPBe+pbfcDD44CWL6jVQNEjsB8oYIuUwnrTKzfjp+PNVzAiyOZ4m2TURZwwQb2iG
/BzpAl3uTmNbBRnrwkdzQgtGc8KFrHOoTYC0fMsMsyC2X1A8Kus6OwfV8osvG38aQKsneyzx1jTT
bpuQIjPHLriOYrEOBJVrWGOblCPE1mll9aAXkBoHjlEbkddp2Odx9eCkZJwRskK0vzxAtF+2ZGEC
RiH4bE0o2+JxY/pL9gHqv71EZWpvsEQut1JbmrsM4QzLqLT3mml2702tf8rxJXrCO5OctLN0P6dM
HLylw3u+s188T1QHfgLlMSKO/l6VEYoJqfa9j+x6gzztAGJU5FdN59wjg2FX54n4HtfJG5GkDQ7c
9ucQiycEUb3fhSCexrpglpr7kEdsX8o4bcJWx7bNlu4PIvM+sQDmKE/v+iPBkmdSg3Bc+gaiFdGS
bRXL7GSiOL/1Cns5omK6HBZSB1tQmtZ20Tq5Y/u4reoxPejNGu8IiEiVRFo70btXgP7YFYrhuYRP
YqVV8hlptQsTnGSC+ZLVerWSV5KdbrnLsxz1z04aH+XYNaiTQ5gk208eBq+W1E8DdIDGcovmcvYk
0qyA3JrNTFK7bi7yS1PU48VZo3czUN/RaptjMLTaG9bXOxFYhFRh7G2jPt9NcRq/gRT8ITCaurdb
U3u1dEfDPkMfd35fgGx0qmSft5P/2RK/bgMfbL2M5guBz3ib28gpDWSQjyjyb32U3L/LYLQ2XuYZ
D5wArFNbJ/Ig4Z69JHYH651M+O8W+WAnSH+1GBKznzasp6DK69V7xD4G1iCerCYitKGJ8mde/0ZW
ICFHmtTh0rrBC2jjaB8nHoThZsFja8mWB0IMv2azOy2z6F5G2flPPcIWSQmeGaPp9oASONORyn/n
vNmzynln5NLy8Fb/6lYjVaOqq0INv919a/ufj1Dd7hKpeR6xMu0UE/mE/bGaGn9dViN2x6qurtR6
MyQ6g1T9X5e3/ttw1aaK/7Sp56i22ejKraXXU8jZLkf7rSxrFtX1UvfYwhBO/bvVGmw2BGt/rgHZ
3eHH9lf969avUsykATVH28eZaM6qqNdldrQrxMdU3Zbz33XUq9lFDuldNZvxs2Po/Bz8wtoAIoqf
VVtduMzuqT0eVJsqdLjpejJGd19NhZs9xkxjt5s6nBtPNmr+X22qo5RLS35n1TpeH/7VlmoyNIxB
P93aOHFuELO3Hio7N3aJX8cHp0ZqvNIa56rXtn6NiiBh6Zu6761vvBcAkV9MXZvOSySKnYsB0VM1
Lxyf4jlE4q36TEBcHFIMII8kRmAtw07EZG9rmMGwHdqcWEpU3rvVIO/sND/4rLEXnDzZIi1ZfoI5
dsg48l9KJFsPiLu8lW3uXaEf6juNYxfTSuzej92UssPX77OpOyOGUlxw7xVY6gDkBkW17KzAcDE9
KdCPq5bvwkN2kg86eCGgf192rf6J3lq5FaNb7vTFeCTd3HPE7JFprLJpI1E3PNhtRaZHR5DJMCHK
sfXeZsOgvzXeCGC0y1Y2BZGkHH8oLKhi6yOtf1myl5yUATT2sfO+jHa9LeDOPecJIgX1VP0glj9f
VFMbm/01yIuTqqkConC8l1C/t2q8aut68y1whvZO1YakWsgwTfddNwfg1DqxrYpsfC5FVEKDTcad
Fo/js2pLKja7gKOuqhbgynlJmuI3MjR/DVgmpKqJSoJBWZ+hisL8Mxkd8aQeE9RLctKxLgxvA4Ye
uwdba/OTamv43d51WnQNJDn8udqilxg/GkuhY+KZzXvPj9fwBNO2aoud5KkoyaCqJqcaQN3m1U81
r6umZFzmjV4b5kFV01lWzzNR8a8nlFhgmwCVFOZVgVyBgz6mdeodU8n8imTL36DbryFyYX9uRN9u
7f8dR4i/BA5pmXv1vNvAwUheJrJxnGyKcYOCU3WPZKB9sqZVP6dJplC1qWKo9Oq+W4s41YBzmvOy
aj5Bzfmn4zbYyBbvWJv6461JXc15VN3f2vy0+K0HLbufNglCv5XpfWWSMhaY9X5d3dpcrQNE0AZn
NUIjw/Q1rIyb/KiZgGE6E9XxtLYxQ9GL7i0mELSL2DPsVdUQVYEbQg/v2nPkm4iiFeSzxgrXwcko
imMqBKDqtTqKvsYxGJwJUk2cvYT7ZgU5+LbKJsK8Vm2S6kdTgtzvxt59m8p2PAqNHZvqzSeZHbu2
nrexDVd+6FzvHLVsStyM6JyuGQKRtNx99YaSI1gg3lXNKYzsZc0TqFriR+6rZTuoJHXFk2qq+pjd
RFEvd6oKYsre4OH42aDzsDWnJnh1kkFDEizRdk4Q+K8GW6OjXrKpU9UKqRf019jkqMEW08UjDIaL
6oxAdLx+M/m3HjbjbPG7qutHfX1o1rHd7YKgvFMDsSVmTzf3OCNhXBiqtpGVZyckKlQB5/sgqQdI
NCx5k1rY1Nrkm15EuHNN43QDdJGN5ZrL0cvlXnhDDvYzTg4laiGv8fhU122xDzSMofNx1b0c3ReC
BA7JX6PfVaCy3rRsIDqV69/6OGN1n8vizTGmmX0+sxymMTl7ccu7LAl0Z3RE87dBm0i2BNE7ctBY
cEyIPwe9fVC1ph7bV886MTsmOxcvSw9U0NkzzQD6VoYUdRmJNzkRycobUlLQaMyjUcbeRpATWKN8
3mYA6bJLcrvfE8ZaY2M+2/niZe6tcmObRXwMzC3io/6ju/rBqMLMj5atPVhl+603Nax4/GZ+4E0j
w1FNxKtzzi6aBS0yJXm8id0aqqGJhiCqWdX3rhweo6jRX3EyVIibsLWD6KUgrpU17NV1reHzmQ3Q
RWuhrsS6x3Ar+z4u4/yryZii5KxZw3Mq85+161tHiY3FVTjow81scS9FU3yw95Y/fVtch6kwfmOz
sc8C6XBYepDzErIhL8lhdx1wCScLA8SVv8Ur/lqUbRjjjfFmp/KUAOT9aRQIw2mPOTYmz6ZbXVDm
LfeVQZy21NJy549pTdI7+camrzkMPkQG0QUCffqse7SHqiUQ4CY/W/Fdjxf3EEhjReeX/nbWiRGW
qagwzvYJ2uogY93FfFrSsXwd+3RlF+birKp5g94ooIk7mPfuY9TP5KH6sYGrYU2PSWuv/LJU7kEF
p0fZoBHiaOURuydMHHK3PRL0a3f2SivnZG49s/Xn5RdykCQotoCgdqlGop+kVh6mZpcQvHFD23zC
dfA5XpiBLKbafRyZFW7fJagvzajfTK9Ds7YonxxOa2/D4htPnTT3qg/p0+DS46EdTu6vnsn5zRZe
8FLUyPNjkfE2ONaMizYmzGvfhBAcsWZcTdeajt7iczMQuV9rA8ni5xInXlVDD7h+lkG2F/+PsfNa
jhxX0vATMYLe3JavUsmr1dN9w2hL7z2ffj9mzTns0M5s7A2CAEGqRAMCmb/xS+tTW1SY7ebZUfZ1
nqU+O359utVKs3puh/lsqomKrIV+Sqp0fsiWolWHuzludcI11Mqu6Q+9q9hoGen2w6hrDmveKdsQ
0UEzQBqNZU9s8Y2Zpuwu02v7QR009vpTO+/NKOoRrF3qsksKEpjYPPUPUrmdKqsai6RqQRg1G8LT
0GeEJZsQwzTXqkMIQyiHSbVY/gBJAJujF9gzWQvgRFTHVqf37KrzuQunt1tV9mh12V8iK3nI0v4v
s4iLc0bE66Hvq78LFDCdPb5y1fbDjkH1xnudn7L2bQ1HMzbNqFUbAORIiyxniVqCQaMeIxhg+sGj
kbjjIewhU2qpGjzyJkESsPt5ui4eRtIm/VysgR6l6lbmE4w7ogzL8Wv7XDXIF9W2gi5jUDOV87Vd
OPkhjFOKPG5zAMZQLIe0JIm8tEUmoydCQAFwDrt9y6z8U+lX4YPUPG/yF2gljuTLzqGNlaMy2DEL
6bx7U+1cv7fx/QAx0gJ6oUcFLJXF8atUwpocE3r181WqWguUAzJeepRqOeXx2R88kMPLkch4Zo/z
EN3+sDTZ1rSN6jR4kZqVDYRYBzRRpBrh/b63zSUQvRwe2lZ5gYthb6Sa6o71VEPBlZr8vjbQT6md
1U/y27MF5zVasYKf5vK7F2DRpGvlXqol5vI8mjluN/Lb7AwZpBghqKUmZ4v8/iktCfGSWCa1Zmm5
ulWqpr7YJAsIJE8VY7VZNCfVJjMUYP75yRmLaRMHgfMNAPFdzRaedLxPjTX/Jm7xPhEJ/VJ20EVI
yoev+HzzqWdquMGjs3wAwZGeysL2L60xh3e+r0Qn8pD5qUDE81HP4vcUebaf7eS8mBN+7Y5b/syz
wsZyORkvWompsRuDviH2E/08k4hviOCzMNACN35IxzwGiRMEd6RIj/E4v9lzbmyQ4wS+Uab2fTt3
xbzJKo3Hmze1T7NHKRTbTh+JhiKR7X9zUHjc9gkMdHeoyKcFVQ/gCug5HDoVjc0OFovXjneA5edz
3VTfsc1UzpaWTW9WV/HYjU8afvDv+K79yGd3S4Ie5e7SP4R2+KvqsuQxiiN0a1NHOUDTV99LK9aY
tLYHzdXtT6F9JCWWfjbmeTgYShTvXSW9CxTvB9N19WLW0S8zKr53Y2iS3qmckwZilCybi3EWQmNj
HacoMEF+8EIj+TqQJEonywWKVJGsdHixk2r0dnpIeqkCCPBSFEci8jEpP0zP2zzG/AV1YrIE2udq
DryT5ZH5BPie7qsQeUzTAaw0gIVvmt6/Wl9dWN8PQ669GGpzgYhebchCBQe1ICJmIXdJ4GUk3qsy
N68d43Ecv+o4nhjPRWu7pynrkD8cASjXW+KMyklTyKvBaaoOcOd15EF84/IDqIf6kBIB26GvZO9y
O198ZOczn0ckNu3gS5W59eus89GmSX90SNwD7nZCIqYUijmG19GLf0w5povjgHYuVou/Z2gwZat7
uAEGzdbqw/aZ5K12tCorvARWTlQ+Kt1dkKvGO8jP74MVl79NVDDJBf2Kuq6C/B0SrC9KxCGGttuo
iNSdce4bXtRCi54qUCpSk6KyWu0AcZ7g2NJDCr/UQbqM3p0PWeUFGRUN2F98Ahuxj/FieOw1U32d
SK3uPZ1ct1QthBQfshgt+GVnD7rwdTAgY492f5UmA/bB0Ynsate4ifbq9UYLyhMA0VKTJs2wEHxr
0+QiByxfn7PBl5m5S3QqNH9R+yy718kH0mpG5bPU8KQK9qnrY6Gz7BxZ2ZCvbi9S83Ste42UFISA
gyS9tOl4hJx7L7dh0XCAFExKDrwa2IsuBwSuMu2TKlFBI9CDWXX81OlkH5adylKMA4E/BdLAWXoQ
6h4ufoEK1HrKwE0viK8mt9+cRUOxjbzpdYoJd0yWpr82PtZoeR1e0izkS1e08W+7tdGVZu704oT2
Szr8LPHEfSOmuZ0Ma8SaJDfeyrH8ESYITcg+QrTqFnFK7wRi1HyzNfwMld4b9tI3N/TgUmFTs5W9
g0qmB/t16+ibT3zvS8Aw9ZRdvJAZBFS06EUKxFGKfZX4xT75b5s+RdkmqDzEu209epmCEZSX76H9
bR7TMDJe3aIzXpNZYdAH03KWaqx43VmbgYdIF22wjVc+YJOTRbf+eUMaeUSl9WQvh1dBfQDu7iOI
DretUjrnRYokbhjtmmE8O0HsvLRooz+MsQLNXAeAVpgB7GgcaY7SmYhg+IyWHGsav823oH6bPRdo
3ANs/vt8dfe7yBR/D7MfYBS2KS9w6XQs7pruVpW21qx3tcb3TGqYmBbHuQJgd6vqPkfN2dEHuPEo
TaMxk87rYhVbjyp4lbZp9i9azoshtbpV+lNr1QU9+KNS9Pb0WAIOub81wYLE0WrwNoaTR0+Oy2ve
op1lT7q5IbdLptgYghcpPDU8qoUxP0ht9N3mIardY6GnUbKdmyUKXFfORvYWEV/51NIJnTVJfFjb
DC/55akqH72+bJ61CFbZLwdv0bFRX6TgOULBoydbvbb55vCpjtTxiqKP+tIHfnytNfuvtUPCOgXl
jaY5rm0udmXteDtp0w8IViAjtLVGe7rqUfzUjl72wDcweyCFfukhQVykhlGmrW5k00vDF6012/Mf
bXKY1RTf69YPdlpZZYB8cudZCrcmSuhACIChTlupKoB0ycXUwy6Bo/pax3756icl4TUvjo7SlkU5
scoYiHmYF+V2qnx1w7Pvn6WzaeDRWqBSbJjAf0oVO6yUYXYfdFH9Ws/lS0ug8B691/q1SBC5NUPF
36rQQfF6GO6czuy5AOwMgU/tSKSClNLs+lWd6vixid2z7JQmfMY0gveNd9amoXyYzPHOrsOe+zkY
nxpzKC/eWHeggqYgu6+Dcp+Xe0Udyl3TOPVOs4IZ4JHfHEzFcO77BIpG3PvJYj+2x8ftc2P4BXz4
/uqX/b3VByi2h+Sk4CV897v4YIUIHiQWK52CGYBXatVpjOyfs5uDYKvPah/AnFBCMN1qr+9a5iDb
htlH7uEvpGebGZTwdowUiKQ+X3PJ9oGPgV1vgkFXleECYuKTVjvRMeCDQIBbBZIOSLnv9Tt1Rmuu
1RSD5ALsJFc5pqP+zrqLwQb0wq401IesS8+YUSvXqiuhx/aDe856CHCG8Sluhpjln8s6GbRn1ofu
65xZ2mUio028oyWYaBSbLJ9aOFMbdcRJF3Vi0rcTbgBe2SebduYbyWL4Xu2ftbDxnhYRvgkSgz1V
JrzHwLiaTaweFIxRNkX0Ps/zGxmhXdRq5aGwW/euz3CDIRDA5lpMAwrwtlHdIVr2GYTFiAtd2x9K
J8THVdf9hz7/yWnCC3Irxgbd52HrmAaZ20LRrhlz1cwa1Wcj5cxDlc13FoKzQQhIJFOwXEx0OHlT
cmq0ob7UnV/vsY8cdo3jBNfUreed2uqfgxH/ABBT3T6YoWioc/lsAf94rnTzkxJH1SlDrfGKTCK4
Er4p+7Rx2mtZFERJ9AH+1uxvg2rqrwAJTl2NIGNbJ9u8Lo9eNnrn3JiqXcq8gaWVGW4M3LS2dd+d
rGpBBAadtjcHOzkAEP6OVNO3xUz0ZJIl33K1+i1wuG6LOhsRPJ4bu1GA6yVte6dRopMAXAstCVbs
ncHX3rBh26jfq0Sf4NWZ9d0A0OCsLAEPo3mWGbW2TKuZovAYdeRB0hBhljxBMiIaWvWTnn3rbeUh
TeH5Io6yTeNn0Mu/Z9eoLuTfVL6ESY3mmnqZikp7MWF4mDz2pHvtekjA3zjV1sjD6NrlVXAJRmYY
mcb7O4X48qRdidzesDy9ZUbIyunRpHCiTxj1MsFMiKHaVV0fQ3v67pqqex3dpN0SCmxDQqE3sAPe
auSWbOcc9CGOEAFkGi3HtKyol0jJZ4gA+XaIo59NVuKSHZknvuV9AmIFeav6wAX9XadYxIyE4ck+
YMrRVtYTgRF9E4Mu2/lx8+q5DRwzt8H9TTWKc1gzDsaKuZ2HvtmWHTGBOn9C01S99lGkXdulcEwM
Kx1ImGm+CfXA35sdSL1Q01mhKE7H2Gs1+yBJ3C2grENUBD8VMg8oMUQoChHK+NFbQ/neImvOR/vU
5djYOS6cJj0gB6KO0FM9psf3QQOQZ35mRdJuyXtWpfmArXm2wQ3gUxqrIX/esRYI9W6CXPw4egTY
a72byAoHLwir8PlsKxBKvtqBwzfj6wjycoNtFrMKFoVdosLhMVuC13MaHGxvUZ+t+p+B62cIlBnA
G109BcRg5gAP/WM4Y9WoQ5jfdBpUpvbXAGkwAva7bzzgfLXtEHV2NmbeqluEpou9WnQglDsFAxZN
VZCPRC8mCHwSC6X7OlXTyxjazZVQY7aduwlRtKx9hL38QqS52VjoyZ+9SQcFqvvW2bHdi+L33kVJ
fPdiLTidKu6+Na53LSOGWbNRGMbSqjrNKCxhofp1AIh6rLruK94HBpxgO9grZTLdD3gVXR2Cx8VC
IA5S/TV13DvwDxOz7NHnCg5fR1btRDcC4EtxvNeNzt80BSSKLK4IVLSBSdattE6VWxUbK7HbI9D1
AlCcZwG64WNwgMx8cXKSUnqB5hbSsa+l1blEeQptl8TxsZxa89jXlfdX6r3BZerU1v8x2/UOzjvf
Um+ByCg/IqPf5lYWXPQxwB+xUpsdK3Xv1AM8O1rgQMGdkJJSfBZvHYR7xyoIeqjmjjnjvTdaw1M6
oFHkUENMJtm3ZvCWZ4p9txbVUDi3qs3M/2zXUMSw+XqwfOaO3mCBY3QzgJ6V5x38wPe2oYf6msbQ
t2XJvNHVgFfRN427uY5JmzL7+Jnm+j4Pkumizsg3IRT1rMXBL2txiIKqc0W3WB5GVmd8iJdiEc8x
81G7qmbdPg99Oz208TJyU/PKoH2uI6a6VZ0ey8BRw23qcBvBhJ2VlvVH16fMPKzoPUl1dA7N4sky
Rvsw5hHr76Xw3fvZ6+ChtVq8b7rn1GmSS8jy4JL6TrQzCggAsLGjO8s2n/XAgL3hjTxR2D0OIK6I
78X7QamfZwwqCeyxOOsWgTMtOwkGzF4y0lCFgSWa1uJ1BQLzv4XSkS/q0TYtPOwyjBBJLb8EqTFm
XkuYBb8GB9nzJRGgzPpe97F1xXALjgRmoB4c66AHjTUFw8SK0+dYQiNXBKXPPKjFXWNOT2o4j1A7
fHs3okqznZYqMgXTtje5WWbqAjRzwhReSYf05KyBLvLM4g5ExmmYYKQAV3rozO5ZafF/ys042emY
aM5bwcyFC4HfAn+2d4Yph1Mwuw9jqmlMBbvs0SM1d4mb6n0GbvQJrw3QhsW3cIjST2qOS4zX/nQL
n4dbogTOEiqoZ52VTsoD5Xiudi/FxCcMgJWn7HzpjQY49mqllApgTx+kwFTn5kVOg2vlW1QH+TmL
S4bssXN2GHYDDyGlAAiumLcFimmRU9i8F/bWZMi7HzQovTVAAfzXhkPS8PeQHPHvYwKsp2QO30Ok
4BAfPUxYy+0cZ4TgvuCNAGjvEo27i/5vqmzTvv7Nuqa9a4fsWI81n0lQgYmDpbWaQBJq4XHW9dkJ
vxR5aXxGQh5FzvFFTwLrlA7Ky0wQYKG3qsfKXIwH4q9qZ5xibwzJ1u+8ePbOYWQ9xKTStqmOrFKr
5gj/GSDG7TvX1KerlsZvo8oqNawCZBRDKMOLSVPlo2uTNPw9oEDvNwWIIKu7g03CGyxXad+EI9Lp
dzc42iuwXRdpbGViIWAyTmsLrj5P+2ZXpLb3BAvAeVSntxkE35MBGMHOg+ZQxcnnkokB8pUR0MqS
ZKpU51TPmPOVGQBNRTkmnRsyfzJS4C/WLg86Y1uVRX+CHVG8dWbdnEbYIlup6onTgDeuLfxCleae
6TL/T9vZO70Mfk62Mh2LOJ3vEP546mfA3qZrJ48BUi6PQaPVZIaRwnR6J91btV0dS2jgRgA7Q0mQ
mMv4eQtTwx2QCnZCkoxFsHHmMduzin40iHMwiu+y7LELAYt9y+03TMvac7ZgZsoFVxeCsDibzmO0
4EZrY1LPACPCBUkqxaRH74pi+Pv4v03SLt2z5bWrL2XAdfVa6HSbrEgpBejZ6CCntboKdv5hwhHy
ZIVvcQNSwH8dmyA9BNB57daAWzSMrwiVo26I591NV0MwQoIbykwWDG7soOS9CG7Ijs5PIUmO3ye3
CS7gsqx5z2SVXyKb8kZbFVyyk2wmMxEkWFj8e0NdgPZ1Wx0FoVI5TgukkLlsdil64NZBg9eDv0kU
bYkj0BqAxdqTVfniKPkuUQMccn+a/QCKeblwzXJG2VrxibaWqPNeoIrSOM7ZlJ2kZ+S0XBlkEYO/
j2+Xk0gvLVSnje1k6U5+ZYLWNAlYhM8WV79j0KhHURhxvC0k9+EMhvNHt9y/0YycU44ateSApUjk
+stmzBKZlBbGd1LNsuoYloqO/8zym3JwnwHeGSf5k/IzcF4Oo2pAnKSv9l5Z/pTj0jGAY77cxtsd
lkbBS+U+WRdrIY2ubWOpd0ekVvBkAvRxw/7K0wDtlgz1OKXjXtXrb4IHlmIARt3V8OuIpyI5klWD
jRlR5aSM8W6zl6T3DecVqsHXHubi3mtC7qiNhOihTZpXufd24j4OxH0Oc20wrFtDhN4eU3fSW8Ul
dVj+tSGabetNAzusA6Fugp3cLrkbslXi8ZlsZFOeAivUffLK3cYr+vyCr6MH+kw2lwIiAs+Gcqzw
emdsGZIZIAIwZ6yGMQL9Y1OOdnCkAInsGvnltjmnPWgoOzrJ3xubhhh1s4vb5PM86he5crerBLV0
U1jptJNrLVclaQvW/62G+MqCAZB7IkfIlrTdHgepS2GkOIY0XQhEE9HHoXuRG397NOXSrE+D7KmJ
fG4qMOw7uRTyI/W+5vq0QaFviaAzy7Wq7+1iG4Lc5e36mrnTzwCvjEPGbICn7lWr8hambXjIZ4jO
rT696MvQIZ/tLLad4xzMIIGx49uo0DlRwm3QE7KSvPhff/iP3yCb2F5BdtdD/dbzdvdQk8GhtDf0
nQwB8n3vkBs/2QCyxpcULu/t4t7gFH+8NX+AKj5eQYM0XhHBmpybgxHm2ryP3fCr0mXqfr3CDIIX
3XGhdK+Di9o/ZZhYHuS39H71mNqzekCjsZ+3TRZe20FXgHks49DyWsuRsvWvbV5XzggHhMlOnoQ+
Tg9MYVi6LA+CPiLtZMKxXh+fpYNdzXQw9e2ABNtJnuCxs4bTlFssS6p97gwYH7kLuPJf/65dpGc/
BCvs5QZwhQWQsj57c3zv6guA0SjsepG3YXhbhmV5kqS6thVEf5YRydJnZ+871QBmJX1yAoUxUvpL
sb6tfzyit03ZP1fecPIacytPwu0QbAWOynvbkCCQsZAFe3NEofu8vuHrsyxtUg2Wp1Dt+0MDSO8Y
OtFB9pnysEuP9fiPj6DU5a7J1u0Yqd82P+yX6oe222NbVrb999CDrRwJ/tQ8B3DlNinwmCIF5Nbb
IJyXD4fuQTQNdBaqk37Ah4I8PfMCueODrWMM6jzmc/vsMDdgfXjViVjMaoHHdvKcA0oZ6u7OWrCq
81g+54PbHUxzZirR6OpODQpiNz0CMxsSvAfhHUz5YhdpzkO9C6Ly0cG8eL3x8lelenud1ro0ro/J
h0OKIW1PPfaD8jBKUS/DtWzpCfQlM4bzJFdfTlKAZ5zArPDY9T60+q28JbDaaZXNP1oH1/grtxBR
knXLhGvwHlLdF1u4FCEXrIuV9EwcHGpIvOAbxkT/FPXA3ZEx2cs1lkJue7xMTxDKZY08pd/zSb94
sZEd1Hm8S8wSgTKvO8kgozFqt3B2S9Rzd2ER3L4ARvsTUn52lhPKnZctRvp2YcPY0fBzHrwnzOLc
G2bZT+xXH8+zQy5PxDoYqJrqnDlu/X16O2q7foJ4v17FMnMYSZPlM5O5mbXzLehCQiqBF/AXuGSD
mbiH/Kh0IbcG5cRAF2XUrP1Nx0wmW+B1q+PkOucJYA753CP0SDSKI3ub4Rh2m13dVlGRFhTk3HTt
NgjDpX6ojcQ4yPnld/l2NJ5b/XE28vagmsaz3NX11spW3nU/YmOKNmNRoPQPhfzvBdo6cCjy7Zf6
bWLH8rTEkYblAxj/vZbZOez8Nh/uEWQ3T0DTqouwdoaoqy48C7/LMMtu91fuxDrGrDeGD/SvFHqm
OXn1zoIgjSyGY+BwUvASuIzgOxQC9yWXTO6MPNaBSuzRAh7sF/iG/Hcwlw7riL7eydsDvYz360VY
98qWdPm/T8VcbYS9dL8O9fJjpHqbi6912bo1zhG2H0xoEWaQia7S2ScVj0XpIn/2NuWSTRw2edVu
m+S1/4bV3z6U8jv/mGXcji1zdwss4EpCEHsMPvQyfyU5QuhaXpO5QA5mG0zmV7RWiCeHfXIqmjBU
99L9tukvX9AIMEgXpLd5nDypMqNbi7VtmjNSDhpKkRowsWUSJv/OWtxQklL/Yy57+/XlPMLEuR8L
dN16thvg6QebLNW8Ra+3IAn13ZUfYtYX3dXVs0zLZFInW1LcTr1MC6VKIgjN6wACyNpZuqxV2VqL
9Taubevf+HBslH/qEOpgDGPMlIGzAwiQn6Qubx5XPGEZv+y//fi51IpNpAzqH9NIuYW3J2/+FkC0
P8vjGqGkC2h6uQdh1yG5IU/KP2/K0behClBOc3LLdPeRChLAFFmXcB84IULwkL3rjnUNKDukWPtJ
dfB/DFqdn2+/fnmSb2SP9Z25zWduD7O0enrekT/573snW7desvmxLgfdzvpHr49/4ONRikZio7Xf
tBmpWRlX1tmDHPtPbWsX2XubZ8vmWsj9WKuyJcf961n/WM5Ib+n44U/9U9uHs374S8Ey4GM0V3ch
jL7lFcfDmVxFNd/WqvLCS0EoBXImNCIW70uYbS3WtjnDExT6HX2q1mDz1kmGWzn52vWPPbLpmwEI
IVLwtydaXhZ5T9aXZX2p/rVtPUzeO+n3T23/31P5c76Q+4sYtN+4c3FoY1q7zIXlw7UWt5XsWv8j
VvFP3T+03dYTy2lvf0HO86HP7S8MiXfVlOG32nnhVoYGWYPK1vqNljFkrcrWOiFbO39o+1CVfn6P
YED/Q6uRREgKGyIfLye5d6a38gjfNqVV6jOhbJbVWZUddK94XYd3wFTQxte6Mi80cqnLyM9cKCCi
ZGWWewsd+YHVzlsZHoj+I8naoAz8N13tNmjYKjEEGV2KcoaEifjb7p+G2/VRcGTRv/ZZH4O17cPj
IlXZOwZNSsjChek1qLO56xw9nbey/k0AGBAuSsa3oB2iw+2Nl4uyFrdhda3L5frXquxYX12pBgRS
/h6+pf7hDNI2ZwnYCS3hNVoH+9vE+rZf7s96ZINXCYu37GwRGDGWCMkfK8e1mxwrhUwM1qpsfegn
g+ja9sc/Lns+HDJ4lbKfjXtQgU81VApcA6QHkXJDA8mxfLhKHPHaVxm6/CzJspNcmTLp8+w0q86m
yRzrJC/7ekdv7/4fwcw/pgprV9mS2xsVPRG9W6dbkCt3ED0x4giZFB2t7GH2StIxqLlo04O8orc4
pTwB46zHzV/yIv8d1arVYI91NqmThuRgnmfnBIlgWOKQ1qSoG7KVm7XuW4GC/llobcpFd9iZLQzI
GJDXyIela8HR1P074WxbJAAiFe0auapyX+oMKpNeFW9lDM9E+OT6coPnFtGd9hbP/HD55aL+cYtu
S9fbVZc1i2zeXvOI5OTsmdNerrL82bWQH7BW5cJ+aLut6mTPRzLn2lN2r/+SHob61sZab4ONIVZx
Qe6/d0U8Hg2EAPc6jFmqUM8QIC3O+Eyy19LJnRkOMj3LXs8D5qknCd5NdfAaadlRW86hJnV2XwZ1
u5Fec5eNJ2UuzZ3aZ4D0hqHYNBGvuhRe5ppb2wPgqYEpuqaJe1Cj0Mr3SAZhuMzKfk9UEtTw5Jwb
PWge4WSRa0Y0FuJ55uBeFKvX1B/fFkT7S4AM7Av8m3qHatyIKgdVacsQPMoS0hP1iApEbFfpS+w5
KAua3f0Uo4XgAFs46OT2j57lz09p1fyA73jqTa18H3MTV63U/5qXTMlrfOAvfqCCFM+at96brW8e
0Xoyu35AwkFrUccZhk3Q1PXnegbTy5K8/KSrqb1FUQd4VYRsl1ostgAmoeQ5tyr0m1R1VyERjDJU
CY4bI8bqYVz2EErCTGDAUSBMtGNT2OXDPCXVg2xJkRWFg+5ZniMsTBDeKuJgV1bID/nT8MUkeXZs
1UXKL1MrAzsSlDh2SwB44/qs3OIiRvVahfBp+BiJqigY7tqsABPktQPr4aZwLyA1SK95BNtbVL+m
foqehqWA6BI9+WryFVlN5SxNZYZJN7qLqHIVCJ8ZFtkaJ3hqUMN+UsmEPqWKpm2ncQxYQbAjtj2g
VanNtcyxFMVDdjMNQ/egJZ33OC9FnQHbs3m2YFfTY90R6lm61UoHV7SB7Iw5YTY3jjq6MP6vKYnm
h1sNNAfKvw7P3Hp8FVneIyoz0bYK2w26p8be0SxzN01NjsYbYPrC0MyL7QB1Btaq7XRbT9oNVvDI
YOAAXnphea2g2l2bpVirPJ/HpCCGOiBtZMNNK/VLPpupsdVMQ7tIUUzBfxqLvlK2kwfL3QtTgs2I
Grz1PoBR1x77L8mQ/2WQSgcXDt2fd8uEzwwyEbRCUaES08+/SHd+DvNE/zI1CWgFBHHegjEDdo0O
1uOskUu2psS6q9y8v+h93J7SNC4euAUalP9WfWlGhYcrS8171ejfalSD7t0oeRzsqoH6qtQvcU/i
yEHscS9V2UEq9BPy6/m+Hjc9xh2baekeaymmfDFYruU4Mtg0OQq0W8aM3R8HW/lXJ53NOzlV3Zja
g+OFJ8hhOHVmyKId+OBUu/UXtEHyOwzn5Hbe2pjbx6Zr97mKrM3Wx2K5D7JXjApngvZFw1rZNu8g
WjQvcM/7B0LHZ6lhtNu+YFoHGSobEWtaekibY5QfD0rcN9VFjwvXQIDa0H6IWCybCgy6K/pp/bUe
CCuXKWonssNByeKMDGYCmo1LoZtKe0RsU9tKVS5PlqrLp8oBE7ZcH3scAbpUy0QvPtrj79u/kya5
f7SLGs7Zcv1QnQaRl00e/vQ8M+Ngopwim1JUwQzDfa3L0za2SEj+0Si7ZU8HuWM3PAKcAYEXDBtw
XVgqlBWDkl7/VddBeOrtIUDjPay+luVB9sdDWB9SHdWmalYcAtaKi1s48cBzE0TBtVuKIUH3xDX8
4x87+j7FTuY98O14D4UhvivHDA/DpZAtaTNZZWPZYKOoFmtRg9/gv3SUQ26916O7EXPA/88hqTuA
r1C148fTtF2ByO3z+FCqRAO3H36d9JY/MhWl3lzTduFRkHY0rRYGLIqU99FS5AhM3Et18n0UCyN/
gLyuxgTXl92linL5Zu0kWzjo3fHh68gjc3DsElUJy8rDE2NSlIvzbgHFR1lK9n44VKryh1tUR08O
QuC3Q+Wv/XFEppv7rgSg8XHH8qumMobs+DwX9l8p9qQgl2Y3vWunKr1zxwjAiYbyZpeRZ1TJVuyT
ItRe1TIcrq5ef89DTX0d7EJ91cP6oWOAfSA3DdMF0UG+fr2B/pdTt/qdDbTk3c04Fcmc8j5FzeA9
qpTP8JGDR9lplsG9X8T2k+wDKbxPIdS95EvPsX5PBs180/yo+KQlZ+nCNyd7VZsG+uVDWKfTtQ+0
9H5cCsT99GFjJjWbdjNvGLNB4y1V6QPRlESO7/5SkwH3UpfYJcyl9D3zanS0NaPdStXom+Fk4Jq6
K00LRfyNbXX9CzZWSBdZo76PIFS+Nz22CCp8vePCr3wHClbu7Mw3TyOWmU+lPb4Boem+WOW32W3c
z5bitpesjJBOsvXuSzMDpFAdK39CRAct3bD/HTh2+wXIlr6bY1zE7cZ/0wCfoWHbDuA92YrDdj9j
DQtf+D9N0CL/3vmhTbccULHZfC0Hr97j11aiMOcUb5li2Zcm7SY0t/viTYcx/YL1+0Z2KsDY3kBg
fIbJq95Lk+035BfcoTxKdURN4qx5U7KVah275tNMlk5qcsZuUO9VtN50GNF3wTSDSyis0Lir0YqB
Fl37qLDZ+T1B97jbgcVD1hNp2X3lD85F9vSt7+1NbbB47nA7mX1GHgRjovderfotHJ/oIlUnUm1g
ClF/J1UbIyJ8IHX/KtVZmb65fPMfpDb12RPjdf5kxOB7/DE4hdGgPKdZq95HPjTi0MeuasirJ4A+
e2Qn+ufSaz8lcaveAVYYnnW95VWJUZWvEvcqHaQdXcRDqdTZgzRJYaJyFNkQGOpOx3C1wD02s4Nn
6R5DR3vKzeemKQ5u51YYFtZ7ZMzLO3tyiruogyy3iAWXd4pK0XSVi8ysOu1ir0d03I6ax1BzsAKf
rDcUwtIvqlV5e3Qzy5NU4egAqdeL99IckaQ0erAESzetn/wNmn6gavIRd2W1BShepV9AUWdH6PjO
QSf38cW2jLvcVaxXM8yc+zKxAFgs3dpJ/TWBljzzadPumdZpuBGx5S7FrKX+lgheA373P21rF9my
lPZX1eva8Z+O11sAMJ0dP9bj3DyMSgVcunCRvgPVZfIl+pWr/idzHOz3xhnRB8r14pqFho2ycZWC
iBvmz33lPkvX0UivdWR4f9VNru7cOrbu09LDgKWuUUtBF/YTdKQfCuJX+7jYusCGrmrJS+WO8bdO
AyBmGW7z6JldcFFsJzlGaai+oqpSb+T0zvyXWnrNj468ETAiM0aHcTJOxGxLVHdL69mz0RzndXcQ
ttTyTZLVBcq4aFRdS8bUq12Gu97X40uNOPnfO259ZHe5tsIjAfyMjP9OnQM13sn+ENzjVc4WOy6N
dgWdsHLM860qu3VPS8YDr3Z06xlo+rNlJtZRtQe42+spLMe8s4GXX5zQUvapVujYUg3OyQLve8br
prlqhukc7CSbnv6HsfPabZ1L1u0TEWCYTLcSlaxgy9m+IbzsZebMyfT0e5Dubv+9sQ9wbggmUTLN
ULOqvvGN+Lh4Xas2T9yNKq0/jv1O7HyFzaN8N+6j0yeEpENhbq8PVluITzSJwCIFz3muPm7aLLER
qQTTpq6q+hLrbb0XRtXfRE5r4u7rl9gSSBs+Fs2qPPhQZuolWCy/89/iYHhKIqH8Vei0/PmiLNdA
xRXm15j2H6Gi2K+a1WTQjrXpIbRggxOiBLdIqJ1dNkPFVcVPj10amzvSAemtgxSIHufGJH/Gg8zy
p/CNB/A74kPlSw/wQaY7iQibIDwJHPE3g4ysy+4xwJqjae87Sc8ynOLm0W0ZE8qu0m7p25C05+Cw
hO7K9kiu+f5e1w08qAZ7RhqoKW5xmsyOy5xt15QAQSCcZQLWBf+ae83u3cc8dV+1MVbOonNdzgH4
3jpM65tlURqQ53I7lgc97gBTacRlB1nS6lY0jvsUIEhfVX2onruq9J+ienrTzUC/LEvT3AFu6+bt
squr2cdIM/27ZSnsgl2blum9KHT/yZ+oJRZm81Aatv3k7wY/s99iXpW7dlDbnd32wXuh7+q+tt5L
OrKwzKnqfR/0xSs2d+vOjJx7xpEnTB6KS+0rwPMDxBuyC7XVz7p5Q1RQccZZd1ayDDtgRyM3EeA1
IzL+LnaHJjC10A7k0+8OjVEbXmVJc9tjKXiR84QLY/QavJG9ZXHZQMG2uDQTbltYVh9pduKbA1nR
3YDh6IrcXXEx5okFivfoKMY5t6vpnizAqyyj8X2M5kaPFj0HHCiQe6n+Gk/9+D7Ukbke5vXRvP6/
93dALv3u7zs+x6E9bd0EDsC3fx//d/3/6/j/vf/yvXrVo9x2xUbkZrzuGbBfy36sr7ot9J01rwOX
UV+XDTmD3591yy6AIptrOa/7X5/lzQnOSnF3sc47cZmYs9rSrRp1y5WR/Wudin20m4vt727LxiF2
3VVdozcIylsla00Ek2i+Bq3ug43Nve51cGy8bNCK22UyCP5fRfesr7Sm2uhhop6CCiEeD6llAUK7
emrnybJoGQqi+5/lrPI6hmuwHv+9dVn/u7h8YlkH2+6YRzS0/a76OdLvcspDbxqc25LT9dFh/wGR
zH1L0DNxUZX5wfXRkuqDfT9anfthAKAjW+j2t6bjYDiawFspUjWi+oqaGOHxoSmVraG70wtEhn4n
OeoCPH1GlnVYviPMaOfrqtY844TtXnypUeiaj415xa3OWXuib8TEdcAwtnrTDjd6HcLsng13Fked
H3MdMywQ5zL4WjYskw5W98ahyQolemcfRCpK4Dqtf83sRLkCiJaevnexEUumCaaLATsGCLktVoQg
6GLiod4pVdbtGPyBxTe+K9G+gxjpX6IYJ/hEtt1t1HTaXo3b7OAPqbiEgY4nhlJOz2mYftN0mH3z
4RA7+BtFCOhYWP9e8ZPZGYMMLlXRNNdinhgq4WFYgEucdzD0WYrU0LJhtuVFS9HFg0xWN71byMuy
/7IbBk8bTCNHDNCA0ySzJzst83jJdsk1ANaBr1qT3gEdwiDCxBjNkOqwxQetvpiBTHYV0ppzkiGq
MAYxnWyHzmLU8dbRzvroUIAyProiMg+kPYobd5z6m6wahoOiRuUxMwqMffwuOiWND+Kpt51TUo54
vdYkSSKZ+Nu4bVUcGNR667jFgNAV6DIAqO6O+kS5SWNbXn1oT3CD6R3kiUM3UNV1D5PE6gdz5+Ex
MsEjS7HqZEhSKijUp4Ya9DocVON5cBxY3nBPX/Ce6VZVNA5nHx8qENR56lVjGEHCgh/HuwnBh59O
f5LG2fj4kb1SvW7g2kSz1n6KHugl/Y4sdfqjJMYfEr/Iy82ARHng6Nus5eXs92LXzUdwYvw76AMr
sXgYGFBZI5BOWkz+FPQl6lJ8uPQaMATM+iNs1OGuxkh9pvFPQNfqs2uOEhQydwAjo3KfNRogGeB9
wyWG1kJQPuxzoUSPvuLaF1tDTbsYwYeiQ3Jn+v2+S/vxVViMnTQteHQK7hRtzAuwAerwGtEAuAnK
vtsvn9Lj5FAbvXaT21rvkUssblAExQxV585g08WQw29XP6vECBBx2WWZ+8dKa96yrPzfW353H7KF
T8gX/B5nWVdVDjo0CnjrDMfAi1m2WDm2inyWGFjeDL6aga/glGTwtslb9ig95kWIdu5mbAt8LudF
XYyIloRZHJZFP621FerEeIXJAyI5y2ZQME/0PMTvqRRjeRzcpMLBgrll8rvPMresw2mcvRudFqU+
pxvr/+NzE8CoEoH6fx17WfzHV9v4CByIhFb/WPf7keX7h6icbrL0tRnD8JFnrr8qYts86D7aii43
HlTX9ndGHyrrKeffbLtFfGdVxX5ZWj4kDPehlZl7Nk1lD7pouriyQVLY5u1LN9jVyujt4KMNlEcE
Re6X0LRt7vA4gAO+DrRcj9gBKK/M4m+SGbfQQeI/VVTHvHaa9nW2u18npizP5LmPKhD3M0KB6pxr
VbgFZzqtEqFW598Ny1YCrH/tJ7DkKVp7rcpnWmRwbp6PsHxk2fF3sbMGe2X3NTXL/3zJ/zq0MiTo
hXT/OaVHFWDm/CW/B1gW017dU/yKbzynV+yTHAIMiLAOxfFF6UIkJLp9JyA53qXW/PTVCjoMROj8
rEPpi6VS6uxtUgVnW8W4JFZB/f8szutw6u7P0TxZ1tGCqW3wRaMKMm/93bDst6yrajXbih5XgGWx
tYx8E4GF8WQ8kt6v6j8RwgW3UOs3LRiRv3Xl+GyXDNrrsfEf8invPFrFuqsuY2iY9pDdOgZQlRiI
23k0u35f0FULwTGiZx/bqoOZujBB5qd4b6vRJU/Vapsx1r1TYe2SMSB7nZq1QmK9yJ74deGanLfz
klgQUMxJiHc8RV/9JrU+S9O/UUlkBpBw0DUldUIo/VSUrQW+jyQDBQ35PYzuyc/z4tNo4g9FkKXm
aUkDPV1DptnhhiVALZggPbMp65/8um9gmjOAWLYOdlgewwwp4LI1x8Lz5HdTs1q2xmmY4XkJU27Z
OrZWeqkV8Z7MR6Likd+mdfWwbIuFQ84J0BIxeXRbtqpyiXESYj4wp+h2mVsmaha8TbpaHX5XLXO4
oYZejI/Pz6d+t6p2Zu9iClGrZZ3dhOAmnQbdKXDQ9e9+v9+j9tm5EYV14086+04xrlQokR6GxC0p
EfkUT7RUO7qO1I4qOio065G2SydQMcuGZTI4UIPWyrxPrShjtf39jOYrn+VUQrb7z2H+sYtpx2jI
loP/Hq3DpmPd2WPp/Rx32eynMV/xjz0nS1HW2GEJz7BchGDz4ZW+RiKIgvUfH1w2/Hzl8gPDTPW3
rhDPP+uM5Rf8fvnoJlyCvi3VQxO23v/5N/3u/a/jal9ZALfh5zfMZ2GZ+8ePnX/cz29atvx8qSyz
2xiwK1Lxndk66rGYd1t28EVNmmeZXbYsk3E5/cuscCTohv6PS0XorMh+S7SBndrQnJskqtY1BhZB
hNQsaPIPs2hGGHr0NHbqwQr9aWe78i9tuaOXAlZUo89OT7COFBZ+FC58MLeXhzBtv+rMd7fETEcH
hGlU6ZGnWeOMsnU/LQWL7FiulJoHOaBZAQ7fcckxNrhbOXXyzDhzjwjvSTSdu+q47eB6jI+1X9Fc
LJ+0YOBgyPwgYieXTm1Odoz+sqLriYTOJiW7VQj9Iyz6k0LVcyywRBxBMJRzwa9QKDok6H336IgZ
prrJMVK0a90myp0aM+Qt8TO6q/yjIBbBXm5e1Q8dMqk0Of+s0zBxWU1Fnx1+PxWQyfOyGuQSvqnK
3bIBDdpHO6G4qtoOKef00FQPTSr6u55AqLVrWOg5Q/J+omUEeFnMDwmelBKTFRxysD2opA3ZoR1W
A1JT4dJvaKaXThtwAJsnY+pf6x4df1Yc7aA36fpnUpAtXqMxG7Z6AWtsWZdDYNhNuKyRMP33OjkR
SIA01XcVLnqFY/q32TwBR+GWdnXXWuCa0hYuzkAMczfNkyg1yr0z2uNqWeQJYtzF0CgQDDU/q37X
N5Z4iczWuFlWOUqlwyUbJuxCm2KzrFsmhu7rlIlgNi67/GMDxDxjbH6+eFlt6gX13bHID8sXL+v8
sF9Zbmt47VhTsZ5/5LIxStT8aFoACOdVJmn1i20rXh+E8bUoNwWC4LtW06IrNfPvIar8Q68ZZ0Dk
6WnArOpumTgTrH+wVub2d106djkmbpD5E1WJFSSNvoHntbxJzMS8I9lv/nxWRtZmKnzcj8K2wUXL
YdDmp3gMTWbp7H6WcUiqtnWRijV9vmwPS1M/zsFz3Di3k0t00E0VtaJKijvXTZRbMzoG84IRxf+a
DGb9Jsla3owinYeF6H1w/6Mx43e/IYFylE48epcD2Wph4V0R3WF4Jy9lMXo/V9RURgG9xu0KKnJz
W9RZcBUkya56XDyUfjAcl92WCSGZvsIWqNwvi8u+GpR1z6zoHF8+taxDUZEiSUjOjOGGtasG7l2a
G+4dXO7pxjDke+DXUELm9bqddThJxSs/dlD+L7tBwDxQuQ/Pyx5EfndqpBnHaOL6K8ao3SuBa90h
FrXvcBCrNlro4GUwTPbdskFrgXuqJcWZZXHZADBFXKqUgBHnDQVybNhSSjaMdRfx/E068/S7b0ju
FDOzxt6lehVvnZGOCXCW4bVEDeFhz5JsDBsy2tpuK39ruAbkcPgtV1DP0VW0DdpQIyF/MJAPdYwU
U6HZy2SZELtMuGXh5qlPA9FGGWCHp2AW4s+kPh/w8L/m5kX4ei95i5cf3hou/XeztYqPOfTNModd
c0b9+qadVUJybmFc5pZJvzRKzhMGtTROLitB18qdq1PxHmKAL8X4GP40Xs193iphd/2q6hNplpZR
7Cx8+J0QIyN1WJazRfXQiexFzMIjOStp6vkn4E2E8sha9EdmBdgNGiRJAbi7N8tEr9phwuConvkb
/5nVU/czSnQYGE0O9nHZ3HUTCtFlNgY7A/I/iSlzAM6naAdl7+eMOSMWJAmckdixKCEuZ/FnM7CX
45yV2cE+we4AhRnyBbFRRkNBYif/jlJ8+dAi0qLaDdh/eab2EODreFPI7tXmtB4j7MC2rSbew1G4
m2Huqk04TOEeeeJkm+Xv/T3by9zyH6CGFW5EwLlScEk7qlL36iQQ+xajthvLKMqDxSAhqeJ6pahy
1wvrKeWvNs0BhT6iDpX/MJeAVhOTOwDpJ8X04hoR8yxKy+eOa3v+Zy1zGdCGTQUWhPdup900kC2C
yqLQZZSQ+JJ0OP3jxCBR5rxZbgNC0dbWipL55PtJuFWh+SmyUNkY5qno6+GmCa3+Z2KIaLjx9fnM
ZeN7punVDZLf6sbNK6Djy2zuuJ22WWYX69Vlbpkktl/R7eRCw5h754vZjqU0KgQ6BB3/54VVunZ+
iDJAALNGdP4zl8nyB/8uysyALKPhm+nPGqZp7lFcTkexaE6X2XYi4ZVn9uj9/meW6/R3cZlztR57
KwS8PLwLOIFMjLnt73diShHupDCPydx7v1wHyySaF3tKHNspak7LqtI3MXcIHKKRxdagWxwNLKXj
/9sVxX2qNTXuo0aOBmxWjf3M2lLvDwmQL0TynNOZD1EJbAyWybIYR1CItUj5rgkp+yPGkO1qauwO
VxQlHo62U3gGNl1tMYyrIMNaN8Sf2lOdilGMrvo7cj9fbjo8auUM1iUewTe2wHAOKf1I6XyjZx26
0eScFVW4glFGoXQqw5NFL8w58OWaenuz6sfskmm8InK3Mj0XyupRrdo1j4ySEjqZxbKSB3AD89B2
Uq+o7/X91OMgZDl40tovbd3mW0ERhi522eHF0gTbqMWIUuQrpcuoj9Am6PHC5aER3wpds9ajNiob
X2mxhen0Lex/8HTTkyHSQ16W5O+wJIoa8Vb1FZ6FY7oFvxRtTIR+RStPYVCrK16OKJPDovAaBBmh
PAF+pZ8kpqSrqJReg5ikClqqNVC2aNtXs0d0a9CFS4qC4vR6KvUef2On8UoQFY1DrrEbvhubE+N0
LlYpfH7q3FMwJvE6wmDLz2MVrikWpZFGurpTAd8aMXR8TDOr7jv2UWSrdFKth8l0dj6sG6Vs960e
chLg0EXC4kyLEK140wv6Yvpn15lTlxhBEo81Xzav7vnZommwY2zrkCc7QxkRAiv0+8te2RFRTGvq
j+8Ez+HGGdHvl4qVwCaiTceZiD0F2hwHPBrtm/zhQe6O+8S5DiCQ9lQ81RPNtLhnODgwqDn/6BKV
Lpp5GQAMdgJHxWtLCphTqJ5C5bv18Zaph/N8Bemx1Z7TcPprsnGdN7woKwbZiu1fCl1+Vhl0JJ1b
dK31HWZNY0+9MbRxzFFj4ZEQPRVJgwOuhU4MBbeXkk4wBKLwKVHTtdXOSBFYy6tBb1983hcelNcV
vsz4g2aUcBy+y6rcCCbE1K3pyhkheplnWSnbLGj86whxfaqcP2WKq16gBh9jp2xbh4Fgr3XeHAB2
lhEe6ZXbmm74pcBhXRUD3sTaML26FQkLEpCa8tfGIhGukREdDI1MnhurV4gLztoYU88Pu8dRc7YY
4dI+EtKKpQiVaisjJCX5TCpNbqdqkN4YpuVWcZ5DJc9XZpz5mzrNyc90+da0lOI0hRywb8kMRpp2
GwxxC5pyPEj1g5F/uHZHu9vI+qFJsGqt8esin7+x3PJNazvwLACSHAPT47Z7piPXAHYUh2tcPLMV
0aC2nuCvrlwMU1ftOGSr2A73plDUVQeyy4rFMyCxStAkCeYrJT6qVC+PcV9xIIaqmtxrRmCybXwJ
3O7DD6oaqFPxFU+vk54AX0vDT5pzM6/Rn7BQfOrol6TqAi21P7ogU+faRjtIxyPXNozSJmVGE7Dl
69+kb0CYWG9xb16KgaJ96p6Ezm6Z1p8NleifZ3q86XAdbsvm5E8SA9l83GHPa+Eum4f78Q/O2eSr
H5NcvmsSQ3m1He9ETOQvpxnXW5AIxBqdQp/gCZ0DmZT0DAM2DLgm1nUhAYLFHx0naVWXmAIrhnIo
B4KsUGjVut1x7lUvtUn4YylwNMptnZn+FW/DdkNpJ14Plf1kDZln5JIHgQKGNk1f8bhPPc2l4N3U
bbRqmuyFflFEji1j6CGJ8Euie9OqMRKefWLpjB42jZI+A/O/gk5zVs1LZ0Ggq6IE3X1/cCL9q1CS
ryzSP5vKwCywhsyvMoYiw73LezlunYxiQaTRy+6k9BGFY/CqkQUdMmB//Vg8qHF1qeZEVT7Ohdi/
RmNjvdDzg0NaZZtOrODe1ZtBsWa5c3nbhfEqKiyyJXOjbhUMh0LjpZDRI2QB74P1wlPTCtaxdqiz
6NamEWNVpsUlS4rvzLAPVWV9NBEDr0HchU6aeUJN9zSqkA/yW/xaeh9dvdPftLiZBaCqvYoO9I00
Yog8fZd4loIbva6040ox88HzDeXTgWwU+h2N6JGxEZhK6a1t7cahfsTmjTJ0JnZkAXbmRCYzzJ/y
Qd0KXL23TmjRP0zPSmRymSnFq6sW8U23DkJnZojdd0YIbTx9Hqc29eDPPIb19FkM1otejNfOWuuZ
VW2tYDhPoDkTC/Jcg/+kZlnnAoy1UzRwBgudippoDonv06Zt7fpI8ZwIr/u3MSrf3SB9tEp5Gix6
GtX+OWzTfUMPTjJwTcRtswXJBpqmO4WAA2loA4xWp6aXlIzAldozau5PqPJmuq+aoieJO8KMgw8N
NADvisB8H9vhHW/qbGWnylPjALJpI/2tyZLPHpyeUQ1v6Mv+0rZLX6yxm7roIEX2OCIjX6dqcV9K
4OURHKYuoaOa8/EgMBHbFZQB6PkzyB01044CJDC15hBIecXTCA9Bh/x439p/G9GApuANi8c2Vu+5
APkLQHmliB7LSzUH25Se9Da/JqB5VtrUmxvhurvBcg9vWQOgD9rQoRjMFt5+QrP8SHtEiI8mbuxH
TDGKC7phWvhssOk6d2Tpk9khK9yan2rWnhK1f5X8KIZ+LxFNGJA+02e3Vo48+R5oLitXUtqc+uCi
4UxfmPqujfv9UPjbZt/0+bbhtPCQYORP7XBYUduLiP97UMB2eYnIUu1b/NTUBmOxwT0lBaxPaSTU
U/JtH3H39o7/N02xUE7oT8uH+sWS7Ul32zvppGv8HK5lG7ybGeNGJGRYN/Tpm42mHj5p0a0pzeDy
ILD+nLg2qAiAjc8JG2qtJ6IZNo6h0mAsd4JxxsFltFxkF6xHa+KASCVXxe0iX6yWpPKUOsMKDs9t
Gg/NqrIhAqqChiMjCx4LK/1btkO9ytq09ypX4hiJ6LAO1UOnuve2QRA5hpCz86A7Gg1Rdin9d9ly
301S31rAvO2mOxtk7yCnJB6IO0tJqYZWPihReqdA7r7AIKTRKSCFZpA7rDuDk2xzGrE8mXiga5kn
ddtF8O84qy7uMy97aDIYUV2iqFvdgNnQ1NE9BvCtD9ueFxyR5NX9UgcpTxogMkZj5t7x20dFjGA3
XfkuWkjjoxLR9yLf68bdBh1I0SbCo9hNXC8lRVBT4EhpjPdyVeHmIQirRLyuAjICUlUzMtbJPps6
54DJ5IsdAe/hDS678ktriY3HntuzgK8TRyehFDjM9TAUYy6XKrrXePx4qJPoasK/Z4qqUxAV35iM
hiuhScpKxpPfOBiV5H80yHXOVKOS0HAE8yMHf878LIPqaBEsBm1+6VyKhviLgLo6IyB6JtZ+diha
rM1g9orQh8/RZASQON1wcVxeNdboJY6cHQZ5m1sYSMUNHNXqJdEr7o5+bdWTemt22UAwniYr4RCD
WSl9G0H03ZHPbo9mMROyzAHe29A/mUW/0XRzILDCNCOyYTtY8k7ph/IQKcmdERCQ40mb62a+M8hM
VdXUE9CG3Q6RttFYmUdC6MkKgz/wrWCnJvTshVrFHcBFo3yT9PuIiuTgW8aAM3BLtfKSlWDMQNyL
VUq37X4yg9prIGK6fbyOJ/NcS5feVPnXVG6wWj5FGLPmJKEBPtJ7l5QbpIx3cSfEVs2rNyALNzKf
ID4XM6L5vRIYVw+uhli/CJ9KYRMJ0QPlkCRYVWpA3FlEYCZpQc+dHU1LJtaQdr+OLcQ91ogqxPyI
JQjIrh/xbLf0rTDGR121TlXMHRhyhhOBqQRVyb+m7Xde2kIczjahZu0ia3ifhhs6Z55SOlJX+IJU
m0zjPGElfkGJQdvIxHjdQqvUjnMK3nxRIPPNvW1r6CGvenNUtK2F4dHKNZUHUYhtB+B2fkgVKzio
SKFGGqh3M10O94+EB5tiHEEHvnWh8Ue3lHHr6x2wZCSkEA0ZnqYpeDsiQtPl6i8UtAMEJtgmhuhX
iPHbKISRlBjfhtXmK2sg3W9CTeK5SQrRBC+oq9fIUXWocraX4HK6UlyuEtvUP0i4/MVDuTx2CVVr
ncL9iFVRomv3APsyj1YZBJSG5qlJYc4f2ETkiD1dp7DvJDthwqXVhmFva51DHBCXa1BzDfSU9jXW
KnDU7VGJuNqKWqyatHyK0xw5knUDGNObCuLnvnVx9SVJsbLScNfjOA61c7pYtLCX4mvU3M8ym2KP
RraSy1Re7bx/s5v+E5LofhrHtaVr78UQmdCSexC9iC/8oTbhk/T5mjqIWoqHLrGvsnGQZcTZuXMk
BZRKpZDtvsVmi6N9Zjz67b0UKqhuGKI4iOG4o9q+N4T5OTXFSWgWt27Q4udEHaNW7duSUUdX5L0X
RuodhiNPeocrpivzbRCO96FvdvQC2lcKKhi4xD7M5unVce8dS6FJRJ9ZfFk7rNs2JsAmwARfF3ix
XngjFFtszlddLak3hDulzM95+gQ2z6XY6e+5Jtd1GRqbIdYYiXUau+pRvlF0y1g7N00AsJOkH70L
eIO7kp6T3N70lfqqpCmlFqnv/AHm3uBjhpeCQatsuQ669jOsaL03jQPxRZOnBBi9vTKJKhl99bdq
ciCSNqEOp7hURe5aKzqLr8EPIXWVtU9vbl4Z2tpx4q/RDl9D6pTjKLO10sEGjF19PNjjSyGidOPr
u1RQkM7RoaJBDTYWPjCFkK9JHswZakb+fsx/zbXqNS8EaiW1RqYVvzplFyMiHa3kaRh4e5u4em/L
npCjs1rKhA3l4RCTaNd2YSh/lT4eGUlYXtog3BoYiWzdcTiWif4nVRDshjHk95k3VLWfdCQ9URAv
tgo9KquKO37jKjZjQ5dbqe+bSz5uXSjA40i6nX6uyvOTADpbgSywQomQUtWKG7R/qU8uJIq+Cj89
qbYC1DwucRbyTUpPUbMPAWysaFqyV3Whf/UG2Kn0SbPsfBcU2rutKXt7GsifuHTzGOVXUYA6hdf9
BW/mg4i631Z6eJlADkP2TZI1brBQCKbbOsTC9W7gbcqtiOAw/6Alhtbv7ht/y4vvYrEc8YzSMDrP
OvvZ1YbjWAMjgTOHl7xR33a1+Mj5Z4FEuUaJq++U2XI5LMdTaqpQ36NcbqOIcZpK7F+W/TP3KG0g
NNXPj0NrUwfjjs9RBZcB4NvwgK3QU6LpiocD1u4ZIam/6iuf7qEvd3ipHOOF3PajnUmiTRpTzYmO
M6yrkU4c08RlmMojyjcIeLk3abIl11vVtNe8qZb+Xmn0UmX0TJCwvS84eau8N65KmpAyFMZrR91S
C/rOw/1n5qm4wSk0xWMwWXstJUAXAaZ8PJ2IACDtMYZ1dNitlTRoNIYkTMLqzg2Da/mXB69P5adH
WTmE3TUVjNSsGj1N3GOLItTXsMaoYdQL/KD6RwCk6ZYerrvY7k6UFRD6KelFpEHrMQg89TO5dTQe
tI8gdz5s2Tw3KhdmYj7jffGgW7knAnwKsQCGAo6R7HjT1NwtyLroEN83hvoqW/OPYnfklel0awy8
62KVZEzM+9+eIgPFRHeo5CWp4IDzAKANboY3a2/+PHh1lOA0QSoEqX1KdGsicdd8ltWwrWzlOcWS
eGWHRr/uCwJv1aSbwedqIYqReeEiFRfqyhTpTeG3f3KBhCKUE1BK2p9q+WCn4mhkVrPWFUlMldN+
rwKoHmJF8cTszytdbYMUHCv6uPgMs3APuOKmjsKtmphfoVOTp6qpAuKkipVitNPH8pJYGIrWVXoo
OyxTpVpu6Ar/SLSGdlEdh24z2sQJhee4pf/NzwEHmxt+wlGGt3aU0yTcn3JFg+9kaeEK0aPfG/d+
i4TC97+nXHnUsRIarCJ8VJJ3mIm5OelrJVDpxur1ywh7zDNa7dOW7UF3o4eip7KOAvCr9eeTHabv
o9a9JDm6atwWoF8V/M1RfxmT/lzEtOf5wQchxAfGquHKLrqtWY7vspx1eSovciVz6QicCtjjOt12
xOZzpnLYUcULPWMkNatGOgbwOtmE8N01caRImvyUpdgpFeZ95vSCCrryNgX9Sa1ASLv5WecRLmxn
1xaFs856IHd5u4n66DVKa7H+rszy0zTSP35Z0mupF9cMWmNrZzxcrBq3JbMFj3ec8n7j4x9PlxNa
ba08ojN60JWO5nSUv6gs9mMPljDEGzSOVZJ6Mu+4Guk5n4ThqdRUYXAFaEHyfq2u22mIcUqMku0U
2EcUlB+WqN7Tabrt4HxRVrPO3CEvVgKtTZGemxf0YDrBTq/jtd1LGo4V3KLi6YJ46QZq7bSrTGNj
gjfg/aPhR5muHZ27q5vUbo+nAxR92sAHRwJZ548qDfd+sEne2ORTVgYRHVdxfjbSZykSDwPVuzps
X8OOEvh8CU4jFlM0lqjbwOJCQT9xmVJ/R0b81bfbC5nbWx9QPqMEdGhppW1wITqmIntoQ/0tGyzB
QC8krEVP5bhQnkTLizGPHpZWgUAlKUPyuNwzGnvAVPu1bONPRr+PqEDbA9h8PJUn30P38mqWp7r0
3wgP6McICVF8EvUnhUJOrWG2Ikcz2TiZvqfLiLRePBqEDFWAP6RyKuxSuTDWfBkycruTtLf4Zede
YVo9Y/rB3WYTKJpJpMk+r895oVAg4AAbJ1E+GfeuRrQQIvKd/TAp6CYzkJWYZAWDE9x0Uc+gEXIC
tX1lXcYmtsWjuRubTLtRUipYFUoEKhE2AzUnVJFnaLtxdKsD8rhoVY94MA2akd0rYwM03k6a3bL4
sw4Mfcx92aS+ZyPhAMRf6ryrWszG7azAy2B2fxpeHREB48bAwrKHcV2546GwkaQjcnq3yCNrgv5T
25DKnr9nO2kEqlL4ZPqA2DO0eZ7Sutl1ROh1zzusq0lARu0D/sIfsk1nZRdvn0npD0Lr3J3tf9t4
dq7HVPugj4x3TUO7W6yKAJ/j9E2RAFULg9De6rW/fu5w0xBhZ77/x4iFXJMicjywAcI1gDirOX+T
xWPJqW6ifg7ZQuUY2vTw+fZn6OqfXUP79shD2Jf+ARIzgHQyVq2rv7gJ0G9zW47KuZq/LporMIZF
+1T/P3yd2XKjytqmb2XHPm6imYeO/vtAEhosyZLnqjohXGUXc0Iyw9X3A65VXqt2939CiCRBsoyS
zO+dcL733Gf887A9FCRLTGLdjclpUu37vLyUidmtkqx/ECHoc+a6h6o0KWk6l1RHTe64b9VgYeIf
yutoZXfJDB14Sk7ZcKiOphr267oy+EV4pMCjKrshH0NsZCgHMPxmw+S652dtHERnEqhjsXrbG2Fk
YjYBs0O1cSTQnBJP1NRwcGgMKz+xykuVdF+GfA5aHJJuFxj5zz6e6nOD00ZIeVu1WCkboccDdjTA
BwzD9yL1Szw6Zy/8qdcGmGxFHprLgrOMXcHwmDzk/XNgxLgLuazRotAIV0isV0ODl8NQDGvXS1g7
O1a/AlPdJbGqvaQeozXesaxuKbEMOflQWnw0W6ovdmfessZ+tNX8pc7dzFcqM4ZoEX7BYwQJu6vv
UDOpa4geDIMz6dAhdojKIUWqdj2XPf1OR6yu8z/WZ7R1UgiGtNJ0R5ApZ+lHAyxsq7r264SSP+8p
VQYd4AoWKkjcQdz7ZmANp5C75IrMXae2raFo6h61DENA1cDypStKaFUUrKzyLU0k3i+i32cjdWYt
s7yDbh6avGlXYwgwVU8UnxwnfW0p8vG0KZSVgPRQZ0V0CJNunkDrXy0kLiuqlSF2J0N1VfMcYEW3
vhcz9BR8k1RY1lqqMHdtTjU1S2iy1U2INLBlMnIX2NyVoqDY2aroTrrbDn3dGo5K6XvCwiV9BPaw
58SaVlLxi6e2By/jhsEZId1VES4VTO9WQ5W2d5LM9E1NvNFsyH+kLn8OLbnOWuo2A44aWk9Zk7lU
eUg6ieMHT4RImsFatrF6bnp1mzOnXI0Oyul4IrHcVC9eaRo7U23lFofIwyQTZ2Wnwo90AlumkIdD
GJr1safenroQ3JN0eLYFJFO1eQI14/8vJqg/VGSDuE5usoKyOutWfGoTm+iVbosXAy4SUsSnxgE/
lRVF+9IYFESx+EFmXu5PjcHDuK+/YNHjC2uefxZI46buYKWMpFlcPAt7MvaOXsBmNovxxqxnTKiC
TkP8Bhw+J62Y12bkiaPd8M2I20LpTQTYNYVAfmgss2zrOc+qfO1oIlhjuSLgcqJ6LZM1kW0CA6j5
J3nJBt4iHfkJG1llrU3TnPMU5Mkyk5fG5rsNtMbeJ3EKgYmfPTKf58rmL5YWb4meiEpMaDOsAcnY
bvdieRbE4jQ/YfU5HMPiTqWEwh0lVgH/FT9Ka+y+64rlHu+tleOWoJEO1JlZlgPW49tuWayTsNub
LNyJF86JWG1NsQMsNvCI2XrduYgIb0Er+6raZnOf64HfJeOL0aO67JzuqQ7QekIDqnaCIBqG6OYy
xBOdlJ8mKUGUdcLvpWG3G8dtb0IwVAqHno4xSjhSNrfLN/yb+YrG5NqprUL4tIsCpnOJ3RAIE2QJ
n1anQqcTNtKSsCm4k60AuzV+SKj+y7M5Ngw3g9APGJUUE9MKi3vOLLW3IbReVf1nN0xvWM8QboFR
uCWvU22rOOME1KGDV8y3ONvU7a2aoaAAMsS9pkZkQt1D6bvbHozZJsUniTq/jpSvXmW6fqtVBK7F
aXEG+XP8bHJJxzPBdIC91qrGTId1DuJeZqysa3cY+5hrPDHSDY/tQ2IE440dqGAbLH1MASXHCYth
q+AFDw/5oVEydVu5VzwumBiq43M3aPupVqkKD9VT04GI2H2z1kNRr4fe05goZhOfPjxHdfM1s4HI
jJ96F19dVvssgnkqdt0A1YjlQDsAQEeewpx9X6Ebv4TkkSgFYdaEO236Wnmriu6rEZLrlQXntIVb
abZvvUtBv0wowcOufGwoCpD35uH7K2yKH8ZTF7A8THBv8BHovCqzei1yxuPgEF2QJ8mdYpa451sj
t9xUFqsCKspG61jzObMnfl2Kd9XovzedyozF7vcaY89uNt3ui+w73A3SK3E/Be9lZaw71T1/UcJd
FSWUX6xsF2GBC9lwkyrJPlcJdK4C4yprL7kpau5tQ25CvuTVWHrQAwHBNelZftT0/W3p+gbs2Y07
mKRttK/jWFx4wibMgo2VWSKfqwoBD6Tcjsks2G1YdxDaBkF+Kt8SRFYsFZIHXfWCdSQpvUaFFfOK
wkkWFu1F2ChzlR/U2vtvSrgHfVWxdjJvuxqYbRrED8eZvVlMlkZVDbGu47+iqdMu9Kb6Es8bi+pb
DpP2ZmmyM0mUEZWHMrX5a+s5giYY9jn0Rzi5OmMpwequ4uHiX3XjppSMw0GpPSZtnHAfqC819hIb
TdeddWjsXdu2NubkvYRxZKJyo6Zd1HnvVwELmbxHB5GsqqGQBznUj51TTjs9MWK/q7LbAcoY2DHo
nFFlcsePh2Bjt03xER7AakHimMIxxqLSx6aC6rBvVHV725XufSb4QsWUrfJSq24brynJ8N66PPTd
Ek+WBngD17FLFYwU+SkzNtHwvW81XMQdYPmk1Z4NG2ZhWX8rJU4uKLqYCuW+VzmXHERsU05mvWbS
6gdIBzsgVjxz5qCN/j2pxk1gdw3xhTdp1Q5bjL9hLga33hSeQ5u1CsuybaqX0bpXUuoxWn+jkT/A
JGd4Z8jFPMpxr5pR3ck2pQxjh8/ZCP5p8lwKcZCulPHnQH5wEhjabWwZ3aYRebhVMpIRpOb+dCw4
mnnzPDRdsDKxQV47o7p26pHx2ZjezMHdVwYx2clPx+YGnfLshxzQ1qpOw9xPIcRIjOGxN8qnKoVM
0XBz6fUjOo6jV8HwCYPID+IKF49WXzme+WNWnDARx52k9nRjHejOSYd5nYG/+F1oHzwoPzcIFZ+0
OWY8LBXQ9oIvwDHf6gyxJTqiguLrdghcTG2S7NGzwal1h4wivEBu7GK8dAbogWUGX6MrDBRGlXXQ
T36rQ93vqvPYptkOWsZh7IILcSFIX6hFpNoAVcfhmuE4vuTCeq+m4Wya7YVZKrbF0TEN6MHdqUAI
qrep2XJ3z7MzcJSLnUQm09k6p3Ji7KXVHLSBHPR8eFDGSTu3cIF0eMDbIt7nFVPcxjPe9dRoV8Ku
X5SimahzpTwM+N50lJkS0lPlRscGLI2a26tuNs1JIyw2idxxqzSNt6mnYu2ZEXdLfJfhzLAOGeuL
aoet0gHOJI/yVNXR95ffMps4sWAwSJxW3kOrfU3N9HtTRRN3v77rJf8XMya8kLz1rT3V30KDImSS
zHL6BATNIONJL9xwbWJRRoUBxNbia+6qbgvxiRH2JmmSJ/7/9873qqy8TUi9gDItRf/aU1dKz7LK
Ct+Herivdee9zJoXd6wfQCGCtZ4o+OQ7BGd5OErJgOWAqc3sHXBUhdRg24SSTeSBu2rzSbLkV0Gd
ncA4YpT2XQt6dy0FPLEZzRIN8nxWatmG2J1DN9iYP9yMxrhz+AWJsNjlDNyBrXwx2vgn5maCyrMc
doUKrQ35e1S9C6d+IWeKarQoLtLcagFPTsZ03JW9fW52uB+L73rqwk0f/NaNodSpZkkuA7rTco6f
UUYIdoH25ujvAJquH03eeYCSthEa1ghQr2Opwun1opvBmrRVEkfnslBIrTTyk41aLRUy3zWjpfrQ
5ixmF/26FfZO64cQt7FSEsEi73UujMMaP//UvKlYlIYoOkl3jBBee7JhhN+NZfIeFXI2nWoOhlD4
u0nlNG2qOExvWYTNGWhj/6xNkXeksrEearLHXSvW/MERj1FZXY2WIAhsqvkY8abP4bq6VMvRe1tn
O2UpJIHL1/GoElxlpCc89e6gf2P6N5QgVgMgxkC4E8ypnWyU0u/LSzOp2lHk3bYXSriRKZOyst4X
QmPeSk04FjH/vUH4bjSd45wBKIik8NWyuQldgttDldgFGEeap9S+lynIlbsv2VD5VVczBWjCq6Ix
6e9F8RYC6MmEMEovVOKNMuqvdiMvptrscy8b/UZjvps1qU09yEAslOHIEvTXJjS+l+YxNBg1yQl0
gMN+enAcCtNC5t5572SkvFL8MqX7DIKyG4iBQ9NyNFiURiHTiCHULwhWLlGvXuK+he2hHcowy7ca
5QE7t6+D7s1UHqajpSRIcYTrWlb6Sz3EjzAsmY7iQ2U1HUINYd+KyXgIjOTeZEzZuk67S6tp55Xa
TcCTHLHoui0AyIim9JOEaiSJnUlcrXQ5GBtolOy5IZOdEl5MnVM1R8sdF9Fu7LSt0zTMSig2emQW
rEolO5lD9RYk3Vtag1Uk00qT95lsW340SP6C4ose2W/xYL23XYFfv74x1KzcYX4PXjZirCBZtdvR
d0qyAPalqCieKRejmB4jy3lOnGGv6sZBRkxVlUY/Yb+D3MOEo9PyQLRqt12dfmqm4ku15IGBNUTn
mVtL8oRV+++VwDYw/W4aJjls6YGi7p3tUInLmuJlCrxNNU7mLmq0J48cVim9r1E7M+Lj6KT0ECkg
2pECkQ8nKyf3tNApcOfuk4qLWxsUFwyPOphX3YPsqMU0IWLYwrHPCMcItAvK+xwhw8qbxpNovU08
WaQo0QXE5GTgkwLM6m4tt7o3rPy1qskqU1QHr30IaWr36JmUlw0PWYHlPvSNxoTN2jDkgkDjkQAN
13xKCehEboK9mGVUr0JtNwosVUlq6BDrF1tzyAzFNzCh5t6WwX5+5IELvEwitVZmJNCmI/UJpHUn
jfrWqgZ3DdbIspvQupUijWvW2rUv4PT0LszHoTnqLWhwCJxSKT9wciDqkdrqqq9wkISXqjv8a3vw
8izTWJc6B0rwjI2xVvJcm3at1j7nKiUwXJFmRfpOQdhdezaTEiaKPWqVGQbETyrGdkINR4oDzH6D
+pt0tW1bmafWcfBDKUmGTBmzMbRwCgqabXPuS7M5a0XcnilATMB6vbKHPtKvaqUcDnltlveJqaT3
LKvn10tDUaN/xKeIx6Yd4AUZRKG2riy13v06TEdl6HxiDeVlaYIOAA5hmV8/L5L0YcI47g6+NdXl
PXUYeQ9d7KFUMe9YmgziXW+lp+4/Osy9MgJMt3zaaPN5IQrpqPR7XTks/SBbD3eDJL5+vuqyQVuy
jxBUAlvzyZa22q6bNQw7CxuXv9qy2F1rmPpclh54d42wXRIK2lbaX8yh+7VhbXfnmqK/+aPdZG6A
lU4PoPVXf03auFiYJ3BS/fazOSNa7TaEYbRcdGnPipHoqci6shbZlroMrgmZno8ygDhVlH1zs+za
XpHOGXCTHw9J++hVYXbUJbVEEfYtT47GvSMDYZ0hv2nWwhnOvcrgu5w6Vl69DiHrHZbdJPOSHcIG
c/Nx4TDoT2QVUjSb37bKcJ1LtY+uy1u5XvkC6mKel3fqYyIbp8ANKUjQvW9lvmc5rayX3Rjl6bn3
9KdcKnwOVb0YUqsflutonEkpo5Kn5UKWgNQnhRdsl6NNYq1HOL2oarLibtlYmay2acVPC6usKFq3
doHXRZ/X6+UwjObijjeM9xUZzIzic588niJYV4Ban9dJ63FgPSB2FCn0bdMY8YUSe7Qt+iG7AsHP
zIGyvMOiztkUYdzdp1hqbmpcFR7GStrrAPXNI3Ovah32dvbcUH3jd2f1L9GEn52TWc4XMVhilSlt
8c2syndCZZFLVuLF7ZL8x1AKZIOJ8SYmiOyZW/xsBmYUOZgKCEex7tSSgWNSr8HAjGZVnahWQcnN
caEx7QT6AdHETHc6ek/FLgILeQeIOBrNJN+yyrlzYPh/j/vkqyui6lVlTcDsrfa+6mC3qzTJxm1c
hkSjeJq8I0weX83MYQiaA5eXtjAtkVROCpOfTsq75YAWag6DRFD6y+5yoIopDiVhpjDd4VIf/cpw
8G0oZptlt5kvUDi663eDi6Pe7/cg67mAPg2OZvWyiNZT5ahbxdBwIZ77LNf3wAR3g7S6j4+6HBB1
0O5EDaa1dFmuPygqPP8uAu8vJHw2FOn7qUuJiwQCvZAWlO9baSVEgpbRmZ+Z4jfKkDxgYhCvK81q
vuWZcqtbZR+CEd9NbhD9lLn1CsHbe+lt3SUCuUE22zsZVRVPHhVRGEdH790ti9eO33+ug4sb3Zc+
6L5YBVYukeWjHuAfNKXTnXBK++tg68U6DPvp3tPiYuvZOXY7ed3dwO53d6Q2BxdiTeuNIVP1GUZh
gmFSdJVqei8mXb81yhyjBcPugSbAAts0krfcOABFYZHepiyddgZeC+c0NbNdK3FJyQQAV5724zm1
jGZnCFgFwgT8b00tP2vtqO9wtgnPmqfbO34ozilNEQIUDLj8ym4EpJNdibR/b1hJdMdshCmd5tg/
wuwGXwn7rWEdvqqbcLxfusbWpFCV+avr0NV/dDWQOd+rZHzvusZi9G3TB9hTyYnss10f4G2K2zLl
jKWNgueuk2Uf+T1xoZuyUkH9gv4u12uSlZNg8vV46u+WDfGyztrATmK77GpzP61DiRsapbUrGdoI
7k6oZePqEx70WA4f50UJRWVXD6obQPC3iTQ/jKqo9MP1vzalh+0NOiVWg+6+IEUFjmWPGBhdwp2B
q/AG0s7gL2194QZ3zO7h6OO4CSZEv6XN6Y1NP2LPtOz1UZDfYlG2X/aWC6FP8/YJ6XnQmbnGsrFM
KyC4md/QZxt8zgoo19YP7e9+4B8bHWu7y9JUeq7A0q3aFxUR6kOWNRtV72FXUEBptkpi8r8jDjLy
USOix1SmlFqWXl8cHgsQAeZGapPp+mO/lhUGfNRxP3ouuxjnU2qaN5+XWA4UVthcbCB1PKddbGD6
+qIFo7pfCvdCyfgQ3Jj/n8bQstW9olHiX05cOi6b5QA6VODg+eRpKqGPp559COcFqIwq47aj/nMJ
cwmtBdfAb1QNa0Aeq7jqJUYV1oQep2gBHA1HvAu98O7iEOGNJ6mnL+254z1g96E+ePN0V0pkMUrU
0l8Ux6LEFcoaSZsORiH9pb2NWBH1bfkCiuNgTjQQr5oAXeYWkbNa1CvH2uFuWi0vm5HkUjF0WJlb
ynFpqpKUo8v+x8ul9fN45yFcy3Ll5x/ty+4fbZbuaodcpn7vUkMl92o8Rvr4a6Oq9V3c8rdOJnzx
PHKsL1qC+EAt0/IboN2bZZb2q+KI50bTmoNpG+bO1ZLI93ID1w884J/NQgM+Q+EhdJfxNNTwZaqy
+IXES0KNGTBhZSh+bYxHF5etYEyMDaxwxj8x3I5S5u9jialnW+tfQqtWYZAWLiv2XrnpX/a61mEr
qgLdr9TeCPdBLlhaN0i7XD1/LT3tK/nkyj2G2cVR6NgMxs4EIWFotzIvs5dOBUQblUzbKki4vtnB
mgvkfvvSVWF5o8kq26oIxA5FG+bP7jgeKEaKV603ClRPQXDMoy65D8zw5/J2k+7yH5RDcXGKvLsN
QlCGYT5h/hwwKMG0EriBwg7NHXaS3xMsSc/LxhBDe5ZmC73WcrE4UFilSwiSZ0OPzWG19EHLOb+E
po0Gzjz+2v19iaV7XpYveZ4V+89LZwa0YFPpGr+VSAOGYTrg2+LdLnsiRYDmdNjeL7tJBYsFeuqh
d+tbB0CwOdRUQGCHqfG6kEr1Mnbgqokw5VdnAreOh6x+LbL8BZpH/4OI5nPLfPS97mwkWSIkwb6Y
VoWLTGClsJCfy9FeiL4lH2DIuKE5y+1zdOINOuXZXK5wJA5zulauYqKld8vu54E0U3JykOFZdpS7
L/Gz0hEjbmBIfXLtSHrbuoTi2w92fYiM9mbZWzZLF2vut+zKWV1k9iH1ssa5iwdVOQgXXVeOSp1V
eoeJgo74ahPPh5c+lRKo6yyjJlpZFn14rP5gSa/cfJyia9m60kPr8tGZ/9OtRrKEVVnOHYIhLvL7
PT7O74O84s7iPWooBcehbPrtuoGHfR+mubgP5iVHrFZwdX63uXXbbFJKYFB3sIRDuaJfK9V1T1JP
qhNalhfWxNajiqwKvzH7WtYOlrIJfHKHG/G0HLRwtd/AAyn3aglPsOmMcicc+K5ZY4RPcVA4ftlh
jqAnAzoq5J2E53RI3YbcfpwyWDZeESrvW/C14F10TEmNqrEec67lQ5BNT4NlRJsyyRAQwRR4oJrp
D1zraliG9TBVAYVTR2eFiciOtTmm7obZJKvlqGOAdI6NE5yA5zEYjePstqzt6taBsQaEXsXfpZPf
VCKxniujdNBUhNiBTHn8UioUEOYOzj/PBEutKaq70Xf4Ih9n2oxY63Ks9SvYEhV3R2aPfYZCCQPP
+C4JAnyjtKYAIsmcXT/a+jHhGQEdJm9BtJPixPjW7MZcdW5Nvh/fSVPjrsiIv4tVxXkcZssi/HhX
Uprurm6DaVzlcwZD64zaGagzo3CJ69bcJGDwn8t589GvqcyCbAvl1xnLkWYcSUjuzYAIQsTtYNw+
jMT23jba6KG08ayIMXrzl91lQwfTsdt7ZvazCgjjoc8OSxsdNJNyIBWQ/hB4rUkybRcebZFV5z7q
cz/Ns+ZZj5Mfy79aM37GVh+9JdyrFNNHgi7mc1ysio7mfE7mUFOoErN+nowZPuiDd1N8nCO8TFvp
bv7rHGnDS0kzcURS5R21ZvSOQJ7gW70OICETEW5Tng0VadgcEsuhP18yCTY2Shtvs0HmLSEFJjo+
UnVXNX89Ls/kqI8hJgwrS3XZirnhc9NkMQHAsF4fJ4S0fjuQuF7Hg3EqhJ76sZUoL4jkLz134ZsV
d1ez7o0XdAsCWLz+j65B3l6WqasZDdfSi391/eOq5qSSsV7IlDLiq14J40kNqvIx7P62E3evWmfr
H0c0729H/jyn9Mp+V1cBJJRJdiSL1+rAMxbFP4CoavrLy1TDECCeN6WX4DDpXlR8u45VOq/XlpcC
D1qFTNV/ti77OMNXN5NBydoblRthhUckI+YuAyq+AZVXbpZ2hO8UT5dGLR9cfJHn3oB+nlgtvVpb
a6390qFeWpeXy0a6FliZ0yarEueMX/2XI6MWfmu9KjqOjPPXkJ/GPhsozGm5FNdAaOK6vGIW+twA
pt58tg9BqO1dA+B+OfWffWGb/urb4N27wuOgxXbYDc/LxsLok/soN31H5niXNC3a7+XlZ596BO74
s89y2FYtzFo6gmViaIbho4L5+1GIRqU+Pb/UFRhfy6tlU4c8u6AnRavPtk53R3n+3E/tKd0mOT5m
y8lIHHFq+uM6lCsBaeraZrhywcj+dg0mTs5ajIMKv6ZEq4VdX+fFV4wMxDVUI3GV2eigEQ+MjTfq
+d8P7JsOA7/P1tIwnA1Iq7FZTlw2WCuLa72v5p5LQ93DD7OZcuzQaeQkzbxMwI1nwhDkatlFylTs
agOnpWVXN5GMKmg1T8tubMcbHpD6Y+np+jXNzceluY/xbm1MMuSSUYwvtQbUyxLCOSxHFUu9kKQ5
3RGUbT7UYvq4tJeZ7bFP2hI/JU4C8Rh9fIVYj84fS8twEywsxbjtyVV60QOSSf7z05rzp2UaFm1B
koaXz0+7XDLl0+Y1Bs0Slf5ucULPeVxsmyKEFz2bpX+4o89+6p+7so5QonlQaJajy4FpyBjZl/1M
FV8zLRP7ZW/M5ZGhEolPpvlewlwXWWAcX/F2GzY19Wx/qJ0RKlOUrwOMCm4LpkJEJwUW8EOFfdbS
++NEx4jgTkt3zvWIr5ZSx1f4ZiFLi/4uJf/ihIH8sVUG90XVefvRG1Aded5VdulTPTcLD51NlQKn
N23qvgyNkawpxMen5WhjJ2RijOlzqMGebkwidoZecV8qRGNbUSXDdjlL13vKkW2S3HpK5j1PyWl5
S1fp1BNOryCA81sFSQKQWwllt+yO6fh1IncWD6u6fKzDwF/e0mvAxrSJ5Ou2y/RnE9VYGrvnJjNA
PFQVcTFBVmeSsp1zLy2wl0SzA3ih5sM4ZiZ2Q78PDwochs9TpmkaGUSx2Ld4tBoWqpOoewijtnsg
aInSYQY5NAjZxfKGAJl+fP3sobXBU58Y2XnpT+pJvTM6hJbLbjVfcEZx52st5/RVbq3xFPF2nmHt
mnasLoNAb88EAKp9pfBrVTHJbA07fIvu2qgr3shwyuEJhnPWgInadmpchP598mTZ9XfPUMRbGujQ
X2z5xdAt6Tc4E56oRtrnctIkGUie8y1R5GbpKl1wPr1X3fspIxtuVGOeJFbV30+l162W97MRKWad
LV+DEqqiIgcmY0pqHWtElX4R2+4LxIHz0rVJ9K+dq6JB1G2ND0VFZ/kbiqCXa4d11F9/Q8oa6uNv
KHLmVMvfUKEaeoqF/A59t9sGMjW3mZpOe8gB+UbH2ONp2e2qVGz0SNWfzKb+dXTyQuNvu2qqyz2g
Ub5F7QxOYijJs0pO+kYd1eoWMnx/kFpa77FNxkdUibONg2/el3HsXqBAmz/d+lhnyvTeSIYJTMgT
BOWcPXlBdVtTzyxaDBd6Q7z2uYx2+GXl2N9lfXmiMkdk1Pzqj90Wk2dihs1mzTqA3lL2I+oIYqCD
JrdvM83wg0GJT8BG7jqj7uov7dLV4QIhdBYnwyr8oumJjAhbzjC8mOAXb3A/LtAfDMckVUub4/Uc
Rz2ZJlzQeU8mISyeoho/DnZVpPlV1eFIMB9YuixHvU4vjgAIuOgnAFQ4gW2zKrTOJvXNsz1vlt0o
6+3jRLjksre0Lz20HPwI0MfBmVokSN/nc/uCjKPIyrcRqTfrxYAdpetTidH/QxxCmKw1eBaLEboz
1U+256YPwOnRR3uZOetW0+tvuG2gNu/ecBvnGQb95S4szWAfYh20c6NMPKQ9IEejqN2b0atrDKDb
VxXXpg02jtot1qkkoLVZvB2kUj9XqvYUVmmPpQ5BWaPwXqyEDJVEc9JTW8qeDBBjxLV/DK+sMRBj
i/AOWXl/MvTGvrPmjanDW7SKuzGJ7dlRrD1DwTyi/4NrWZlpddAnphWf/du6jrdqw5JtaVtO6yJY
+GPc5rtldzmgxtU7tvXWzWc3ByaVUxf5BfGmfZfJoL64nbL+7ICzDFOzZPzxeZnacOSumRD1LSct
B9o2HjZpFgVILrjQ0qY1YiDsOs4Py25XBPZWxCVsCJVsHC+0XlyWdMfegwSw7NbjGPk41aj7ZddJ
i6cGuOuKmCp4QKG+rZvWeinHEAGbd68NiXkGusCCP1R/QsNSd0lVsqRZ2pZNHIv6hOYK2TJ91akw
tsFUlYemE1/hAiM99wJ9o6luct+Pwrqa+veW2gLCGeIqDtiYIXmdDxZVkd6rZqxuVNAhf2n7OBCU
X41R147LHlaK1tUT35fuS0tsaeqBSevfr5NkhQorolH8yuk6hKRN/TVEQ/VxDRYX0LXl9BXxi7uu
PJDpBOhfmwegGL/Xh8+9IPjYW8aqAZeLz2PdP/Z+n7cMcr97LueBOfUPeg9WPQ+Av3t+vN98bDbc
+X+c5w0h7MewP4T9mJ5RNqZnKw3u23zs9tixpOfP9uXVR5scAMx6mA10/2wWFSP9atmvp+5HFkLM
J5/hHORWcV5eLZtajniq6FlLgNhfBwJNjYe/7ZtOvC/UML9JenIoPy7zeYWuVkZfS2bvvvn6y2a5
FpOCbvXvf/3P//O/fwz/K3wvrkU2hoX4F2rFa4GfVv1f/7a1f/+r/Gg+vP3Xvx3YjZ7tma5uqCoi
UkuzOf7j9T4WIb21/yHUJgqSofR+qIlu2d+GYECvMC+9uk0lG/XJgtf9NCJA4/WyWKMu5g0X3U5R
ikO9+BrMU+Zonkbn84QamdmjR+nvJl3m2kLvOh4w0GuXLsvGzaW7FhV8X7lS4t5jokJIQLYNk9S8
rSbL+Njkk3ZrMrTegA3zXeOWZN7Cyi93iha2q89+ywEwNwI0ixjL5DKmKGqJvRRuf7ZEPpyXV8bv
V3MPnFME0zh4pxFLk3Oga4cmbou7MoZKG5jj3/Y8oR6syBu3//03b3l/fvOOadi26XqW4Tq64br/
/OZja4THF8bOW0WM69nW8+K2b9XslnSL+TXq7Rp8Y26RvjWSTAZtY8A6ZN78ak4qD9tAWQdnBXBz
k5uqheHNUN95sVNhoUDbENgWdFK1i1D1/bVfttUPmVUt6TPRs4Suf4lBw59V/TlLm/bJQDR1n8Ll
XlrdtknOWoDEcNnNNECVwVAwz5/PsdAe+GFWV4j3W+sZrkW2nhyRHZejokj/dv2h/Nv1FUM99G2F
0DLQSD0Nggazjro7U33+779oz/iPL9rWVO5zx3Q1JF+m+c8vunWFy4Q1FO9URHr8Yvj+lm84zD2+
VAsrC4R9uOUt3/Hn4b7AFrUW4uajX1S3KIXxEb2JzKk6UdZBD5tyw+X22BKaOTd27swfXl4GgTm/
dPRfvUrLfu8k8y4Zlt4BzyrD79xmem2a1VhTD58IiNmqud4e2tx0H61Au/5fxs6syW3kysJ/xdHv
8GRiR8R4HriBBJfaWFUqvSBKUgn7vuPXzweq3W3JHnsiOtAEyaK4AMjMe8/5zu3xjFUOFXO1xMnp
m5cavPG66e353W+S60iN+co14JcXTJEfPApHQ2i4HlO4pbMx3veWFZ66oTzf9oAETve/39/fk/MM
ga8vc3/Va5AfkbloG1//8yn8aavnP/5UVfR6MzM/2RcxKo8QdAgI+2h8FH51nUYpCXjrqSXZ7fJZ
AuWTZW2nzhBvAvr/HrGQ+WPXnKJLjof1SbMJCYoKIyMwlb/+V6+6/HmtwUK4HRr/9dPlr7ldDr8W
5VRHQdj+svs/1yLjv/9e/uaP5/z8F/9zjr7WRYNI4N8+y/0oLu/ZR/Prk356Zf7139/d5r19/2ln
m7dROz10H/X0+NF0afv3y/jyzP/vg3/5uL3KdSo//vbbO/wsyqyEs0Zf299+f2i57Kt4PBkI/hgo
ln/h94eXj/C33y4fw1/eijr5F3/08d60f/sNQepfbQNUvmXr0mKhbhm//WX4+PGQ81fLxEFq6vyY
/E/loRwCWvi333Tjr0IatkH7yZIaiQnqb39pMOssD4m/wkjSDEdqwjYcjGi//f0L+H0c+/HL/etx
Tf48rhkA5GmrWYamGdSbECqLn096hrAKK0NQHCYRpHe9SNtHf/GrI2Qe0NduZglkeiK+iKSr76AP
sAakg/3j+Prp8PrH0VUul5Y/R9cf78J2mERZNt+F/PUa3zdCAdcn8wOpV9UOQv9T74Ci7ydJAxXL
xJTV5xqTWI8ozYQziwmp/T6NZeiGBnn0oOPq/zDgq9Y/vyVd6PgLuCSqjmb/8sXUiqZapS3yA+by
HisgF3LRzZJWjvUta2Nxn44dJeEGRYMWfNENq0AYa5rQcLBAGsqjn3M+dyDaXM0wfF4gw9rs0PDO
BShazNiDW6JAWqORCbY2NNFNYdV7lNH7QZW+pxB19g9H5r+YwtymKL98yYawONpsDihb6r8MpJUC
lh9mWX4QziywFY4SZW1Rb8vIX2ulo+/pGkduk4zqXpa6m+DsbLS1WbTlyR7za4R65o4+7KuPiWT7
H94bh/qvBwAcPFujCbKcJMvx/o/Tq7Zp45oecnZog4EelrkZUJQe0LNObsB8DFtAWKwnrXoznK71
UkPNKENUh9QMx7XmJ/NdptwRwf0f39c/HZim5CRcWs+mI/ihfpn2xUIZS7Wpnb0Oy6TNEXiIDkuX
MtVIGvJTi6qdPqSznWUeu2owvJTZUKA2xzE3o+cGlRn+hwPTWH6mn35GyxALIshwkD444Hh//qqm
BttN4I9MzGM57AzSDo5mnaHTs5Wzk0b106K+UbXgoRrS+Jovw4hBsNJMavMuq/txJfxyvOSoVVYF
HbtNP6Y6vaXggCVTvBLbtcJrV59pysyYgBUEyIl+NRlyTmYvPH3p+8i4PsvxLrYN4zAq8H1Ap86b
aFS2kz0yYPuEBS1Gf/w94EwLel8AbFd12RwMrXgL21ZdjYDVV2ks9yQvM4erlR3tg+mCBoxe+fco
rtStCPHhjVbZbyydtWcLWnxrOjUaPwhhqyGH1zGp9vXfH4kq4+g/f8GShrjkvBeOUH+dB+WZYwcx
hti9OnQAqJc5ZuAf0QPiyYq1+hBXgAMScn/uWQWQyq7Px5mMqvuYub3SUaFHUpCg71cIlurrjxow
8Q5UAKnduNNCgOrjROhA4s/+McTNXVZx5AJKcfh+1Y1h6sPGBBT75resXEPbWaej2rgFnhhvUPX7
xFavzhT2h7CxxEVBrXa53UqcIPBas7vvHdLbtHAyqXvK8O62SUNSlHy7OAyF9LeoFY9Wkz/yM3aX
tB3HfdMa8trr+fQQ+nfjyqJY2GbSpZ4mrzNi+qSpwzvMZHjIJ6FsOXhmvOobpGQp+vQMv49Agyhl
GaxJkah2IcutQ4n6Qdfn5Nw6ZXLGHjx1ar4ZRxmcVbI0d/PcpQcGuI0wu3jHyR2tgR4k+3Bq9BPR
05v4lMiiPZk27x7OAVb+qCFmKQgesvh1Uppuz9CGNV7O0zGve3mB9KsCyL2Ylri3jUrZ9GVtYyLL
ndMQVvWBgCXLSwWtHFmU8sDAHoMhzchk0KfiKO0ONxqU7FMHqyhuKesqoT5SnCvRwxCSQQbYe973
z7hQbdLg+Y1AT9XrKgRzZQ1Nu9M08cYSiJzDCr39OBjGKW6hY2XKJSjbHK9KSnhPBtCvsqIHq7WP
WZtpp1Am0YOv9NGDiJ1wVYjqotXwaxSlkk8dsbhcmcHZmSP+E9UMTrBBqNTZ+XQZIC1uVH0aVx3Z
x6oVo7sOdNyjZoTyRIMz2pXt56gN8lMzSrJtnK7BhA19LTFGb7LsYa1NjPJYbrKt3evq4s+MUf+z
aSYBHHkIL8lsEYQiIV4RPcdl1h4fiV3OPSw/0d3IimEHjK1cw1yJsC7V6QHp3Hxf5BCufLIFoyiO
DtXUvY91Nd13mcIcu81enCQ5zl2r7UHUao+6qBQKCTrzDfY0XVzzeeRLloVzN+EoMMvG8Yx0PnSB
Y93dNlDjooNjp+Hqtjs7uf3jgcTgc7T4x7e3+6hZAaWay9HN1GImo5wX0BzabIad62iNgPJllujX
ZdAED/WyISoZ7zmsl9VtlxIfD2ghzq/adG936WglAmSIXqNlgEscO3RVNQlAd4SWG0BzXHOBUSAF
shGx4cHoni9ieUZoi26f2q2/0sqz1Wjm/W3Tqnyhkz59ve1ltT1De4zIHpBcm4mXXvVRmD7dNiNB
qDZLx91iF1kh7RhhqMQ4dK0W4AdleW8eq/LeSVHeG6PTPgWgvBhg5xNQMC/uNIf0MYHAf2iGJw3I
oSyClxJ8+h5zxrTv4JICFGwoE3RlvBJOo5DpnXSY0RCOjn5VvtmYsiPz2xAl0XM7cRALdBbYzV8w
wzqoSzLrgJQuWnUVmagVCMO06Jz7GouNpX62M62/x6lL5sNLRxOJ0oVrhWG9N8lty+FQ7kHX1Svf
gYTfOemR3C5I47GzVSBeGN2QEgVFm6IZWhQKmXHq8ICCLaxrF8Up6gQLPOGEeHnlUDR30yyBdj5g
vOxjpOOijL6rXNp2dMOx0bawidOB60St2uZaujORMetQy5d4F/8hTLPPLXKJnc7Fd59BOc3rzgYk
i1ZY8fEiiD5zqeLqawxFz3ELPZBLV3VvhjmC9+FKid7cDsHCMTFCH7o9/lwM/lgf6SCnYQTzY/k2
aS4p6KoQ7BmYYnBwkQMSvxpd196L1tzEVRn8uD4B+tSuE8dy3XyyBdpkRqpLhs7z6EQOVmF7fLLM
IXI74ziyDnHnlHuZuoPa0sbSG4bxs97oyJei5tKpA3a6gYuEaduLs9ZZN+WQ4eeb96FtV5CfwzWU
tvwtSOcnE+bBKQoaZ5sDPMPu3KwEbu6tcCLFA/oYwroH6CizI7/fPSlsw7ENrHt8uOMqEb61raYE
s3xo7bFtEoUgMZExFXZzIrZWuk2FgI827eYMZfYYBcVKCXNgTor8IpS8Zr7abUvMh1i5uuIY91rM
s9rwNGry2IY2HoFgq8mc/kTXH/MCMcY87+Gh6ZtBJU3WjqDXaFF5mSlx7FiQpa4Ff2GnK6E3DxOK
0/41KiC32KN/FRqC3UQYT0kwbbBz0r1vpfISdIG9gcQG6K+3IN4F871dPdRGjPuqiYKdVY4kWHYq
XpXWZmDt56M91skhnMZlIJDpnchs03NSnGxxvMYASwwA2m6vtDNm4ItZbCoL5xQu84BM2Y2tUXuI
/QxvbujKiyAHhCXsggxoGA17rSvPFelHF+F8hINGTIivfWJSYxwSo/6I4oJMKGFqB6V17mSnWZ4x
zfU2NzODGhQQXCxn46Opz9jvLJ3h2G4rEAWJ5Qoqh/d1B921z039nVDg8i2ywpcexq0HmgFSuV5G
mw7BzNqUmnZAS1V7ne/VJhVHu0GJBf04OYjKvKCAt4iaWeVNAcyZ+EMI0veS0DFXcTZlWRaHyikn
mFIFeOU4jrFN+/Xh9uaVNiCttnPOBe08T1QArSntAYhauB1OBnU1QIYeOle09zWXAbjGWotVgdky
gPMofqvoIUGJaVY6n4ywvxZnV9isGghnxzEcSVKPO1iGzFGrDnOuo1WkrvX1fmzQRijloejLHvPI
R23AmBoKe8BYUn8vZ1tbkdA8H2DTEP1WHSg/Kzs7KOp9Wmiax6CWb3V+vLUjG/wRAR7KMLHAxTZL
PLSPLKAv8e5MfIQkyjKc8YVChjNH0/Iare/nJAjJyuUIOuC3NPCaxdj7gVZtNVgowZBQuQxaxp7A
cXZDap4ydME+BvITJbV0M9dGsukaa8thom7adh3F5keqR/N92KJVt6yD2jrI/GPYq/pkex1SNJDL
duxG1CpWPX35xunTazdsOqWyydqsq+MwbKwi1K51R+p2AFZg7IpXfx7KXRs5V7VDTgxDY9PhnwAz
XmkrrhvkD5g0aLtJfK8NkHj+ZMWPdQcLuJm0974nrHaWWbmTClidUOkH5Kk9eKyIfyc1OHURADA0
tfHFbCzmploW75VwRMux7HZdP6Je5Bc3If9SzFIuPeK/py4Dgqg42x6B8BnTyXAsTaMHjWf6Z6ap
6sZSk+yTDP17ZYj7D81qDtQeztC8SCvQYazVWW4eVWrRR6fpuq3oVW9kGXe7JxpoZtpqOq2qWUu2
cRoBqbg9Ut7+qiuPmEL1lZ5Z4TrNo+FUd0G56QQGfbCdw9G0MMBEIcskLPXsKv43h+SB3TCURC0b
2Wd4FsqxD6IAayC3bhvEBOFmEMDajACaFgxbXTk6MTBbtcfsuzyviRJvrFrFHWfnu9WSv4Ysl4jd
mAwaxVR/bPKUX6/qK38T9RZxEiy/wPWv4o0hCnLQ5+hN4JDdKeIiWdI96NX9mJrmvQLBcChwPopU
NfYVFRzc7FP5eLsPiDDOo7pHsFhqClNpBbzLFIJYTMI1mDLwJcseBlHM4TiOVrfdYG/kQbvjMAYP
ZWbR0h5d0D+19gBkXXuYkggTZFqDp5gnOhhUWw50WUMQWXK8iKE9dSKonjAXAw7THi0JbKyYMHvp
Om+nrmV1Qgj9jBXcAoMB4VnHPaWLMtiJIJSPpJKIx9CUax0m573fYi0tBsEKTA3wyuAxVAljEwOw
KLW09iw3ipPN9XcNvKZYGYpyJ7Gwe9MshDfMxUw7ctm3SoCHll5WG5tib8wC6ahMNhCcLMXzThHN
05XgUetsGgDaaB/LcBy8noldN4yzd9uQudvBoP5jP6SByvk2YjLhe2bInMyPSDbT1pR7HK+QezF6
pmXXexYn0ZF5OZwZYl6JSnE2/EV8hA5bI/+sLqo/B9hSjE+KgIaVWqDZmTccxtyE5h5BrUJgcVK7
9FNdmF/8WgRHJa33wolNXg2dQUHQ9TwFD2JAijNHl7pmOdKqV2Z4+1h2lzHirU4Sz1+agRUetPTU
MgrYxkDvaxo/VwCH16iNXxWhw4EX+Onj6Gri/V7VWFWYo/W+SUQ6nSlOQecriZ3v1mztB7t/VvKw
W/fzWyZgpZo5iMoAUyEm976NCzcfAWuHdsBRSsiBbIZ9rLcPTE5ew2WEIYPPnYpdI9RqU1Zo/uND
kB7UOrxPctN3YdcDwcTpK/MAmNEAiYg2wQnQ+GGwmk1T9Z5oxHvRPTLPh+1ZTbT4R2Y1srYwImo+
fqt+3Pe6nrhpr6A6NDmnKuBgkSjqtbC7D12xwM8ZyfuIinIlLJt0ARNPBim7PjN0O0jNA6W29dSn
m5iakkezayEss8kMoiJCGKSx89HMfM64a9xKMw+SRs1W140HMxqdVVuDWoSrulLy0oblRMR2b2er
RINgUcbqPjaVRwVINOENPSpgODVQX5nEL+WdDFpCYtPRcgjfMW2gps3obMxpdlYGPoZVAe4FCGe4
jggZB14iv/t81cSZ55tZYdxWJBOBNqnekzctLrN7EIAVdODFk0IFOS/n9hsXjjsuQ0imNNW5gypq
AF+1qr2WFd8HA5qNHwPBkKNjvASmdnGIUi9IR6YCahLsnMJ7EU6oIfcoP9VdlHpRyRJYd/xsHQIM
P6kV8hucBg+Jtcy+8vpzlBflKz/JGZzJS131iHLq6h04P5ozs5rdZsAvDw7DX0ekz+Oa0B5ZtCdH
3ZLjyk41CmbI3y4ozjaEKQB+SbD3Nq3yQgYeJQZW7ZAE7G1ZMnzZfllvVAnSy6/9cN+mAM1m8ejM
F/QriBct3JtRRMUQlEXWARjQTctiUW6qbg+ivCz87NSnJcKh7lnIVpywopQbDuGGtVDFl6iC1qva
+ljWOonWJMOuJcqVg4P3JadwtMJusYRtITqsyWyhmHmnpdK6DylQ54p5DycB9YB4LwWSKqCa+hGP
7bQHxQmlLRJu0tsPYjbPs69G5CFLJDKSZh+SNWOXDDg/ELlTVN4rsBU2VKmru6KKniy4VQpO2xO/
GhAYcHBHBLkWpnBKynGRbaxuNo86DpHVwRqTaid7a+GsMG4EivrsLMRoJgqw2INhkzS8+1SPH2wT
6EYR5ztaVC+Wow0b2M6gAaeuolCNHXUmGmsjh+RBKg7XrZGcMRj5BkRh8DIkWjTggNdw6+yVFlR3
fdFcEoXYqBCkfZRMzGkj4fssi6r90FQqqS2+jbP4MCDuhUI6Ew1Tjponu4JxM7MKwl3nZ9uwS28p
Xc/r281GRgR3Nb62itrys92l/moU1yJ3dgpaMCJXGlt6ZZaqXliypiwtfZNWXwgZ+ILC2QZMuwBj
etWwvds+ff/VGEbhwYxKAtOW1DRoO4V3271tiDgBq/x/PuyXZBL/+ezBcpodcYFPSMFcCay+6s03
KwGJReyIam5NRd9lU57se8h5+3p5ApUpby7gBlQQOmsY75s2tCrvtsGWLHfTN6QPB02A41Tak592
0QGVNVOvu66kW9NF/UPul6fEiW0vz4CzpGX2PmUjFBetsTnsO8Wb1bsmc0g9mhUb6wNCXmmGA5yU
eH70q2xxmsxgMYbgwXLrxs+eIqt/xqOiucQ6kFZoEPs2gq8Y61o9ThI5pls6g/XU1bRVnB4Z6pgV
V8efiutsEQYXEDbQDwelMBNv0OzpEk5RtTEs+ErIV1cALiVfTUoCYyj2ATwSfriOSsaUHxBfK1S0
20xdKaOSebZGeqsT6E84FIkiSzynmL/xY4MD6RXjoA/oUG01ps9fTp9UsPSXIZw1N3XMkoUi5vOZ
0bhuClaAk77pC5uybkplpVuMSEbcnO2iyI9Vl7sOR/JGEbnDs0CfICWGcNlsVXtOPplZVh/xk3G5
jJoc789cnbBEXDRZKC/YLoedxRzhkLZB/+AoDtERxtx+HZPQtebW7edWf6KxXbicAjkc8zB/KfJF
bx4r751P9Q5NQH8ZszC9MESzUHL6bclkfMmZeGbVtS6sUX/rg/AB5qn1kcHm6lsCoLnG3KU+ATZ5
gA6wFtO+0hvzS5ZrNksvbD4WSrZ92oWPzkhDpwcbvWZBvbjZm+SgKlhTrUyf950PxnrOuXRMWqox
tpC84lCYhDIQuwImDyUOoh1z3GBt2JmXgCQP6oGF3BCSopysGoDM1Dg62Tvpd61q9iwozYNZYUcI
rPwukb28UmzzAgoKzFGc6Wiwgpu0InyqkeNtlz2roh3XZa11aWkMg/nESFzrXbvVJwA4rBFAerEK
Dog9Wsd2X0CJbNcmpsNNx8z8YQzOU2xY55iwV9iE5tfabqaD8Tkf2/bSkVUykrgRGUI9llrJF+NI
/TDgloK426M5rkmZgwt0kinKEEuMEFX14sA189zLuHtQMxPPGVNinUilgorvfSyAQaohg5QcsaJi
3ekaBuMmEPZmtOdvTZUBSvTx6ysUV1f0rfKdKWjg1jXa/xqHnTVGzVmzk2ETDx2rhBmZajLV+66b
3sIQJsw41Cgil7IU4hyXtpH5KMV7pUE4yuHMu31rfzJxc25CogW8NJrxYcEl61Q04aQp0PUM5pdo
qvK9ip6NX2s6gAxgDZSQIJeDblxZhNOtHFIRXYBo805ygHGJIAEudtZzQnW4KXh+qNWvTkvOHAjH
VTWJ7tin7Ykyp3EakVF02V1OhsxDOIPOwyLZnhWkmJnOkFYPzega09vkDBcnd8QpSNqtwdfrTVH+
CRbicOxN8xgTZwevf3gNICPdgx09WSEoBW3AvCtGWjbJZEIGxfqSIFRJ5gArMKXtwKJjow+4imYA
H0eUUY/YfamkG98qbYTdqUIjCxQm27E+YVPNl5U6ubuVYjM/xiw6aJZrmkaAgrT9KoYpPM6KAdC0
H4t9j4m6jdysGLtzWPVENAdU0pQZebptuNpUL/zskti/pXJABJS58VsiHZ0AwZY15Ic+ATAbkZ21
nxK+Dqzslyizrbf6eeKibPjt3aT24LD65CkY1eiC6UM9Jq3cmJUutuPkQDgNS3R7ylo6rCJxWZh7
heTEcGLhGVLQG7pOuHPD8p9ScfnK1Z5ZuIh3mIDyz+18mKLI60gVBU5Jr5lJUmOuBBqruyhgJmTR
eboPGy6H6EaVU1wrvKga3A8GxYCxns+27st913TJTrII2QZ0JdbgMGB9KpizwsLujl3hPA84hd1K
rf21XExSlg7T3yDYT5atAaOtQ5heINo7jn780WupuSvTGBFs9xgB/gb9v2DyGWGtfM7dEAIflWxd
YoiA1gH5YFqH9Ocn0tMeZGxq+Er7cj0I0V9MYpVKOIB+3OqnOSitgzMWLzoG5pPRAGybctXZprhl
1lPWBByESvJg8xKbyB7nlarFvisIG52DdT+Cn2X9f2zakExKZzKPwGSIqaRwBE2udVnhVmeDBFmP
jEL3Zv+LQvNFZHpHnKT2QquC0JscvNduXKYWknTyNaGb1JdUjj7VLskunAYdyPEQbRkdkMJ2QULh
BOZ2z9Dr6RERxaWe9K4eTVDlIoBGyyZSuSLXQXf0B2aEUHAAD9GW8iKTZnMZyeuA6c/144WqVR2p
pGbgsnK5bgble+pXFf0Jv7xqut3fKTCNDftNGJNxbZQaWyhF/3ZI3hAQt2crlfXJ6Py9NUjBEjH2
Pb6RmTpddG2n0riQO0Q/z26TjU/h7JilenYMAzCzeR2Q8Cer/DhCQ2ZNOZ4VHCHrUCDOSg2zGzdq
EH3ARU13HbEOnilS++C0LxAr6BwQSrE2oYvDCWZgp9yqcrMmXtuLkrKEpMzK1lzMcrzB0csbugJQ
x+Ru7AOKflY86aQYBP0BZeWqJq+i3pddQ9ZHj3e6QEuxMiLGl1n1A5B6bTlA3IF+FKc04vu8fVa1
aNjDaIJTOuS0mMjDHs74nGeHS3LSWHf1AkFol83tspNyBqNDSfbWeEfTkrl61cJcsJY2tT7K5mwg
Og0MnLzYT7FbI+qZJpnchcstK1I+EvzlgPEGcz+kkt6o029wpnOfn5/BOjcnPU5dm2nssTZHY1vO
SXoI44yVQhjSZbVYgTrac16nDJO6EFtlsZgiezfPQzvG+yET52RsPcBs2dEZkvBQIcbfc90DLehI
k2Js1rh4u99DSwtYIWfOUydBL7e1ePO1GQbMYAJ5m+V917Dwxz5bokEh26GJqtzVawTspUg/D1IN
N8ngEOOEhZauOREl4IaZ73uW0ILrIsGOhnE6BgagujC2uhUin69TqNfu5JN5pYQqInyrfhsFad8m
UbQ1U1ISlQIfNEsMFsxY0MlUt8m0gdJZyC8JIR5zlNE9YBKa21T/iBSBMTapVHbcHvsMFv7GucaL
Pyds1wNzVzDU1BP6TPUkfKE7BPh3lOi3CezO97EXH0bQfQWAXOx9jKLXkvI0pYVrVGrRfmgpLt2O
h9uR4YvS1ZlybPHVFDA3Mv9AyjzneRBxxDfJs14T+WxTznCbXK8fclamUwi5XWiEqFWUyuhDfe4x
Oawl48aKZnx9ggdwpQFO0mVOP6dn7bajssWyj3bnuouaxx5j3YGIRuiP44xdsC7Gl9wxPhRA4WB0
U+Eyz1Sf545ZK4CY2b1dhLWCrhIRerMLZOzrgCzlDOJSAJuryCrK6WzWsbr4tSzjTLjxC6G97TUX
jn4ONfUlqR5M+v9PaKcjcFKSCnUeSTeMHWQCDuHp+lCWgrIAN2/7IF1+vzVPxGnfdknyRmYVRQTM
GKRvtnhJDyg9rXmddGnl3TZ5PrzKOkk3IxIMfUku76ySzr1Ixd9vJrS1D7BrKDYX3m1jLCs1Z1l2
3W6JDr85SQ4UwDnl4x+h6bZBMZlyCdm8MBSX2zl2xVVQa7GBRCE93MKsb+HVt41jE3CwMivMzZU4
NFr3LWkzOH7AZhIkF3/Per/dkklhcg03X2PLCMmapmjm/bg5LjdvUdWVxdUobAycUHkOjYJBy5uX
zW33z41hhSjBE3q1t0js2wvcXvDHSy0J2bdbtY6fCfDzHqpzveSzp/7WGIeX24PJ7b7bCyRkrqWr
21v45QWTEnEWYsaXW9J1YQ78EEoc/p58XVA49YIQ1NuAKGMDiod8TfC7SHhZ5NO7K7zbrT93/VBh
okqWxy/3x0uQ/S/3/bn7599rtHmg8f3xymlAOAj9wY6pPa8QLpsfv9xtX1FKfomoCTwOfkHjMtI9
X691Lx1CU1u3RoYgw0ncYbAdSodPtyco+hdHbcrDaI1lQ2AXEee314UjwhFxu+n/EX5+uyVDu9mK
uP16e/LtrtvGXp52u0WKYuNOVnH48+Vu9/94zWKk8KeX6OfIX249Kngw2hrz91u33dsDXcQKPE3I
do7KJ4fm56EtQyq4vZkSYsVplVZZ4zEvWqmBlh5uPzP8luW3/eOYSJNdv5xUtzNpjLrKu2365ZZu
Lsb8OVoMQMPoVWU+eirleYp67P65ud2XhTMrQ3CtMcniMB7TDO/a8kGCmMT322ay6mAbkJaLXIS0
QScGV7XoBcAnYAPXUH8uuqYQTH1SA7lY3NzwOFaOmLZ2ZrmaY6DYsq9QuesV7WY3zpZoWVAjWVUh
Dg6fZZ4/agkl2GHcgsxhdhoGJHgEEtnB5DJBU4+Yz0loJtJ8YoW3onX4nMJkzNTY3oEh+GY7rHdo
hD+bBf9g1i6dRc5pEF2v9qQd+hznaQ6T0G007UzGE0ulCqFeUKE+MsYXtTLuWjUOToEe7ELYTQCS
/ZOfmKFn8QZXOMun5gu1OHrlNEaJcDskpc8vwwuiIoCjDnm59an+TxXoMip3YZpmiFoSc8lePPu6
Do+wgz1Lb7hrCVEz4zthOUd9avw11bp+AaLG3bQxmu5VT+t7KmYu7lQpArkJJ/traby2MEvXRevg
Ck6+crUmJXTg8wSRGys2eq1q+joTcKjgvvZUGrM2IS6roDSe1cF6V4QrmgysjdV+tVv6LDhLCdeW
9AvQ6JMUOtHBCVUWCwzjkU6UGGFB66hL9BUIlW1HDYiA+uhzFREuOXQQIqQ6HgrEFjGdmz5jben7
95FNPzGYmMrnur+ySsLKHFioBKzQzaEgY9vqbqCAqkNeW/QoM0s3SRhcaj+l4OilxjfXsBLzfLKx
cM3GS18h3JVhSv8cFk9huipkopWWMcUva5IxelKh20tekIpTkC2jO11J3ohNxKgGQG/epQ38aKZf
NAJBj+uadH3ENquxqjo6VlQlVTU6O7X2NLUEKPpm22FESB4pUZ357A2hOdESM8S6yooWKJADJdiY
CY038xfOzu+y3bQzddIYatsywT/oAQeXlOren3V6GFq45P5WW7MTX1hANJyyqsSZEGATYH5YEICI
JBFjaPk6tRoZokX0JSoxnKKJ3qCQ9LezQfqNlsnHyTK+Ec2wgYpQJkQt1S3fcVfDlPbVjPDVPPPd
etT3RCmMa4FyZycUMO9t2I7POL3U3ahg2WKWrLp5mAucU0W/j4PRWethq19HoPvZIPIjpgnUAFlm
XOdc4tJJCIRalg23u8BvrepukI/wBIl0Gg0M7zjsCBo1ztmM0d+KcTzHOuWCOVCtQ2CM1hWoYkUH
HTgbfUUEnYZ/HVEXHxwWiauiyjlBtYhUOJxfyH10dePzCWBw5g+6mc9PISTloiY6Qpl8ZjyCw8ZB
44euBb2SRhuNykTTX8dxiiHH40tugv5627RQNsZGPAGAiXxeKa60b2TZOayxfNLsYDJuYkH0cTx/
pFEEPwdw6H2kKfZqyHZaSe5hnKUk9VnzcpooETRSC2cN5BEas3Zv9MdqNugRtITbZdaj1mrW4yij
3ZTO/b3o1Kcqr7+GInN4aKJWPWn5HTgE2ClCDgdbJhpXjRqxTSHHjSSWd0skK8mKjXaRrOzIqmyP
CL/fme/AlqCMSN2PLEsy1IeTFb9kZWwz+x/qrQ+HjqCrK0IPmM/9MKyk7TB1KpkWpuJcmbZ+JmkQ
VqeKXHFE17Ajr9TkTAavSRU7pexvrXGmSGIz9Yeq7+kumfDnKFeRcKu8amNvnrXWPo3orvYzDKkN
XM1xg1Oi3NQRATaI8YCHde3HlKpPKCvCp5byfOi32bM5HKe5cZ4M8uNBm75mchpOvjOV51iRjzfV
TVVTlYwK4QVzve9N/vl/ryyWi2PgJ+E2UbuGpRm4OaQp1F+tFnOvxvjNSPRKpJ3sh56md5v55OuE
1rONaPGJoKN687/snUdz61x2RX8Rui6AizQlwCyKymmCkp4k5Jzx673A97nV/dp2lyceeaJiEDNw
wzl7r13P08ZYxB2j2Ub/5i1o/+L2sG2bAVWoOFVpBOp/yNkdP2y7GEH/LlOQO/mddrYCRgBlCCOP
iew11VifIwgoN07Rh9ckf7uOlqmuUi6R1ZVOdjOFw+MiNhW9mp17O3hoaS7jrh3E9aICvVSj/ucv
TlsU7X98cbYlBO4JdPj4MJf7/8F7iZsBWkUx8sU5RKSlhmrvg96Hk0XuLuIFuTV6u/DGXt335hRi
Zs6SV/JxVJl84E298hvpvI/rUrXDD1MTTwXFHIo/xhcCFUMyfrEEphpz05CIscqiaD78m/f/L+YG
vnVHw0VgOyYf40/v6NTEeGZUE7RaQAiJQqC0F7UNH8IAIougeo8qI3eRPPWbObVeejNieJAneG3t
utAKuUbbfzXYH0YSwxM17RdnqYBUcfnKmXeDKxX0eFkQv5WFQCFieS3btHMvH+L/LWAP/7MFTIf0
yu/531vAHr7G9+Yf/V9/PeIv/5ej/80ApWYLjCSaLhe71n/6v1Rh/s3UF4eRTZmFhQdOj7/8X7qJ
yWtx6mDIxBalLr6Tv/xfmvE3GyOK5PS92KWE+b/xf4Ht/GNMYCGAHtp2LBwPSALxOv3z2SVahdCD
ohB7+f/s8/9r9vmo0fm1Bkoy+mD11G0PRW9Nh4jt1xFMJfB13A5u2QfaKSMA4WjFMICXa3KstNPl
klqj80wFIjZLqtcztT4KwZGzpbfOuk6TzRUj0nhsFN30JrRsYJkchX5JEdxQbgtuYDNuc+JKr+ZJ
j9GPt6PnGJUA92PMbJ46QCTL1a7wq5tJIueNnI2ugXaIjEg+WH2jHaiJI83G6nSCCvEc+LlyFk5A
HwhitWsptn++/KntSTmXWnHf6x+ZQ83bnxGrobgwQY6QQXTMM21byozbRA3s1IdwH0dAY109K8lU
S5rCg2ui4zfQ1JDCH7GeFoe3i92G8RG/3VUN5TXEsnVElWNdORQTPHKbSy8iVvVmrK3oOkInkE0d
6Y30ETuXteu4TYf8hpFbIcZi6u6bKSIVIYgaiINGe5/XhrxVmdycfSjV+lEoBX8EiSgzGIvlisYw
Loeiv2GDvFKH2HzskSBAdoheRGqlR130FJ3MJn6ZS8EWhIluHTf6C2a86cHX26eeHfxHDB1mNc5S
3vamrx5Yk47rEHC7O3b0uyZ4/pYCQbEyle1gIzbuK1Wu2LYUa+yb+cHJO+NBW/QzZtxem2IgYaTW
7pHyTZ92lQF2KDuyw3AuA6kNX4uBXk3qbOtEZqwjaeyFQxK/qb6qrAa1sO9pZZbrQFjhphlgRth5
P+/TuA12dBXD29lHORsltvFGbMS+7BP/gz6Fy6L57LAFeWysAh05SkeyJvTmhdR7IrpM7Wws2AQx
1Pp2VOAL05MInpLElpsyY5qzRyd4yhIdRrcRCJK3udcZtK3agQRmQW/vkrKbnq1GfUZPXtw0EgPE
WNNItn0D51HTQH15V9TSvyOPhHKnXR2pbDvXDZGNq0A1nW06RjZ+GzqDkpC7BxxmWyPmpdMGU2kV
z/2D7dfNwexRqWjyJMs0eM+UiNZ2IPG0qGI6hQmlXS0b5crmZDtWJfJq+q31Et433hfKMN7nmoaP
gj7uAPGJWj+3DyH+/zaa1PXlP6zFU0hOCami0Lh6K5tuk9oabw3ZDqecvtnPTfyWCSZIJGUmCt1m
zMtnUepEqtgF6Nvl6jRp46oMic7JgCvWQ58+G5T8/SJpbo25Sx4nBNhmMryZ8JtoH4b5A2Ht1+BU
gvPl2hjgttLCNNglnBPjNNoPjEA0mzPEcFOUiOeMIrkNue9hGofupjacJ0NgehJmelcgYb1ti3yb
D5Q4qPwYVLDSDLPMmJ6UpCcsHHuXHYDCWKGviY6+9iA1fTgUkW1tCnLO70tp1vD3/OordICGx1Cy
KotejlLSBU4TouwhM575/ZRV0PdIGiZEDMIpngKpNPdKjvGgY7r0Mj+CcVqW0a40dfygffTJevhs
p0L5NW461dzDl5+eFZkbB7wlcFmXqx5LXenVXaXta2TaLylHVYon6xkftnO0ZrDvU5bZLwNYcBeJ
K5amgewcywyKl27NlF+/CAo2aJexQtB1/O4VzieQVmccFf2TqejKRkRqtq9739g4DhoGGSj+ba4i
KHUavfjd6bP7St7UaHKpGnAKA+MoVp2T5V6PxWVnyrB8gg0cuZnVRseRyGqfWM/zMBM0FwZWcOAt
x4+WkZYr3EYvmu/UG5WA8PtMFN2t3S8JKyK8rwbJWI0vC2ZckV6hW7m6WBllUiqc5nH3XBvKJo6K
HEFAFz2ODegJaeXNvkSF/6jVwJ4jwSe63IvhzkoU0lCQxAeBoGVuwsa6oel2qwZzd/x923I1p7ew
LjPxRCOoPdnLn8ulASrZir1QuG7HpIdDpvXHyyXCVwMXyaTqZaEP4jzAijFiqmRuaEjBQ1QHZ0Nj
95yQzpM5WQWPcNjRyPtWhVC3Tk/fKJV6saKCzDRoIhzM/WCj2lm6mvkSOH5sAmgzBw1FCqKmetVN
dsRJFOzCVHT7rGATrcQgZ4lNXWk1eNmS2CcVQvS1RvmjvoFxnN3iT9GWXioYaPNLnWFOSiaFbSbg
tyZaUx37pKRtHYn7wad8Q7eRfESdZHfLBnVXJOVe16vXwMm2atBr67FPhp0x1B8MwjMVQsU5BxNF
ILPonisriU+9HN9lRcEE5b5rGcwPqApJT53uoz4FPtz7cqW3LS+L4tCSsj3o1i9rih/muGJEhb+u
0DNs6vFWNQh8bOrq2wcx11HFQYwtIJO16o3S+gVEKgBZ47RP6xExhUVNoVWMalXIuKK5iIfQkM3L
7GQrEXfEISHzpPJKfAQARjbdIbR8p/yFygeduZ8/KS3BLJw1CEny1YTbEEHPk15pvxCQntrFySp8
Ok7y1cbUP6j2bVdURBaRhWd10NdheSNmiMzHoGueEsxNjUkZl3A7wUf/InbAXBm07rt2fDb88ldf
mOR2zsGRpYalD+qCcvOwthCBHN4Gc9GtjI2gDLj2e/+tID9qlX92EVVfsC6ug1F5G3R+74pa3baa
RFCH+hzbWUMGX/BLS8jlEplxS6outtRfUVy/zNLw5rQnVRRazBBlV76aHqqBlO7ZUJ+LVtz7VnKH
Dc7ZUEKVlvgeAJ4M05NP2bDUEq8MjJ2vKYegb8/+rBxqUJscTeuZ9R+VnLFB2QtYiYNVuet15T0Z
mlsR0CtKOtyb5o6WAHUFEpltbXwAYxS4hQKIPoGAtQrppJJs5Rao4qhx3+XW8EBGQebNiD3RplQe
Zz94Jdv8hX+MfCiNU7JGdK8ZzUonQXwcMs5s3byqiL3DX/pYWKSYOMz1OnJcupoBym/KNFesn2jy
k6kd+gDrkMtqtBU9RNiNV/du6BsaNXm/2oZ4MBunBAKtu7mFEI1qse4ukUORYIDJSE/u/Pw6dfpX
C6olQdW/wA+VW4hPD4Lz0WvrgRhWS0efP18NZUWKLE1ZnpyEUdUAY+pMN5R4BG+fkM2WNK9Vyc9T
h909ahgci9iNclvUSMDQYvm1uuFQpydqm1CuA/EkCv06EcDqR4ccycqIX+eKILoGug87d6oiUbye
HW1kIdc/NZn+2izPA9AP+Fd6rXf+YkJMIuAAX5XkHNEV4jDLCNNg18Su+WhlzhuMho/Y/mQGuPHr
mrdaRsaqIia2sb/tbPqQpnalYdx0RZ7Vbhh1N0ljUDZPTS9Spvdet5+Q3H/15vCFuPFKll9Ng/M0
K7IrmYd7o+EnN9LwV2hEt+gs6Eca5btamAXiponpi2qrYC7qo/LNjDmWmQe2tjHuwPCeWDC/qEP/
HHTGXWOa13bp3KbadFMUerZC2/mKtP2E3uQgK+XI0kgjQzv8DFWdzDgOwExSa0yLZtN3MVjm0jzX
iXns5glwx8okz4UAQ6+wG9i86MuHmuZxOhtQ8HSuKcMNvPebuJRvhoA7yvxrYgIgNncuNn3TXQWN
3FW9Hq6bCMs4Vew6u+l7v0RMY1HzRQZQZ9k5MNFltYswGk8E9d/AqwYQ4/abTIg3r+b5q0PmsKqT
6tiY10oWr0Mo3rCNI5ioyLh2hAafmxT5jaliasSJUqT1GxDrPfl88Ub2KlD+ptnkY3Tqqn5ct8QY
bM0o8FRZid1UGRjwi/ciN7u9BLaxyoViXLPf30hcVaw3Co3VEtlgVAOXTLExPEniYyenCW+s2oe3
UX8nU6OvMKjN5C9vaOHYv4K7+N7u9HvTyaOHpNCffZ+pPWhKZfGkHnqjyTasspq94XBI5U437mYt
P6Mhf1bRDl4NNYpjP5oSKk9r4igrtnI7RxlOTRWLOyV9iJA6g4gr0S3rS9Zqf2bnJwnAZDQJ+nHy
Kic6yCl0NqpJWm/Vx8YW4FrI2G0+hW1UrPFVn61kijc9bnMP++cx4VeDZbxRETjtSaoh5U6kZ0UZ
NK8y7DNN02YXiGyD6i9m0UJeZCna2bMZ+l1dGd/M2ur27BPhi8EknG072+Fze8UqqB2wBwUeOTyf
aksbEIme7Q1OkTHXyJgFMelX9NRfGqD5bW0vKIz2PskinDK++a7p+uAGBWPfm6FoEocqUtR2Efya
/PirShdEEETWbTj5G7a1eCVq+87MuItOPqYJk+myTtEJ1yaRi/a5MfJbdOama1HxbuCSroFb2kdH
OQ5Mr0hdWvIBJRv0clKIop6ImyS+vHaiFyNNSfc0htOQi+8QDSxTWZTvyiRD1F9JNtYBGQWdLDFa
0saPU7p7jCX/ef1yI2SV50SbrfXl9iGj8W8207/+3+XuWEQHdmPV9vLQGgxfAYls/8dTXu4UPitC
OYqry1Nebhqq3hsrbGSzzUTr60F+FPQnV5g7GZaXnqCxH+oCTSEhevnwFWYsZlukdhQ8TtG+AUWD
DKLdg88504zYL6oVBPUIkzrzBYD6R1LOX2irviq9Tlfd5HuNg09oGL7mhB5nUYQPTGJkaLiV044u
Wol0ZWg4sGapfU2Ty54y9OpSPRUTXrL+k66ktUlTZoHeUK+q0vRkhLqg6FC1W4RvuvhcVUbOtj0k
y59+Sv66NKeYBPqhslxsYd2uG4R3ufPyB41stpkH47FKMPX1WvSOgNo8iDbd9YOs2K5aKzBBozvi
ulzFhYObQRL8S6OsQUzS4Q227a45XK6X7PEPZbdL2vS2oH6/bWIkIJhnCUYmSW9ywvCQmGm+pnlF
crlGcoacw81soVSo4M/QR4jfZpvEzV4PtKPocUdf/mh/v7TU11lK4WzGoZMc7V5L9tOAXF6L79Os
KuigXCPJ+dRM8gfFfasFT+kA9DmhmQmX2jFoJTX+oxWNOyQjhjZeozodyHOH1rNGaXiQakeU2XzS
1aFYmVK7CkijlAAQtU54UdFvo7FiP+Ol0Hx8jg02Ka7Dm/WLPMCArq0znFSodm5xyfaHBVVowi5w
lLdKxXc6WPk1hqfPcrL3UUPnkSWCYbCcrX3PctLbTjWOVl4f2goxdncq8+pawZvtoKVXhfLW+oNH
7iFLfECBBULiLnzDi3bSq5ZzaQ5AQHQ+1ZS6pdggbuzcqbzwLk80H7818uFRI8+R8Og53YCRPvY4
XPFEJUp5JUW8RRmDeQ8F+WRrZ82Pz0kwkqIadwjL8mEL6J0c4CjhY1ocwTnpEUVHaCPcZoNdlJ0+
TBNSban5zwRnbH0lZn8xIro9S6seSExvP3wbxUodQ4rCgnKjLZaMVqWhXH4jrnGdVDnYEyxire0O
hklFwM7Z/IxOcV0y8K9GVi0GBBgtHyckBH25Rx60Hu1yrbTdVZVhvSnJjRYyOYPULNyiPE8yxyos
X4EO3itghl2mpgP0dvDEOcsg2nWhEWJRxvEyd+02A9mxIqBuMxTZs9/Z61GFho2JgHTJkEBTue0y
C2N5xS6ABQeHftOtyvp+Zrm/sp1Wc2sTgGUjp8fQYPCWfR2gKn0NKTvYM+B/G8Fd3fyCXHRoZYI8
iqwJFGu2R2gllckJFMpwkkkKnbNDBdZwcOZBvUYttmvNJYEPDvCq8MNPyBnddSRZPerY8BKmsdR2
nsldhDvRdQ9x1LOV6WZqRMML3BlYMOnXQCizKqctOYe/Wqdy0MEmxcbQLEYGf9hn832q1ZrniA4F
8Ti5hlAebStxPBkWhxD0DU1r4yiibZpGdwBHzgEChLydbvugVPZq+yJls1Pa586KDnpIPm5X7UUq
7+J8KlxhqdeDig0jrUDg0Pb9hk92UtC8FFWMJQvxaOafUr9RV7M+6dRQrpu0/0KB8xrEN7pakbIj
6cSWWcZq0tQ3g8mIRh7NhjCuK6f3g9euLH6pZrLXG+VqJOHaD55sTkS9ZxVi62gdSAZTHcyBCII2
ptrcV414lkZ8BMR+HyAThmHNHA3UBXlGU1v3WQxwpy3eE+APKxERwF7oTrNqk+41lE64Jf38w4/N
bPEAoP4wiocwTO6zufwOGSi0ufoulcoVfnubCsYcS70aGx9mVf4xR+OHz6Cgqtk3VLkT6nNYNtbb
FJdv3eywx6y9RuaFWxYjNlEVUeOgMqwkCBghCWivNQLPnTPPD5i17tPKxSUBlEN5LMRwm9r2G1ov
6JFRjzSnQ25hUTWzx3HnTI/YQ+xNMBWHfFmq+mX+3SqktGt4q3Vff6yZArpAPUsHGYzoipU6YWeb
rQ3JJdkqJrydqQ8eCYwZvIaK8UtjCiOB0OUIftVVQCssgqb8GjPavh0DUNLznSlZlM1UigmFA2rk
mUNyIwv661GknMc2OzQGLhekk5EK5iTSrfsqNkFL4z3BQkfF16Y6rb4OwrlDxrAK7IjwGdaGIsAv
iRSjRonPxy3SmW87wXehTayg0zXwAtudi/F2+Yq7rHxwUgcpLiMCoqSN1oa/8MyBFKI1vM75COFr
TIB1ivDXaye8jQhNHrVRPQ0mV3J1XtdzzeiZzcbeSLMbO/rVN8Z0klGI19RQXkhRfdUJO2Vr5XhY
np7qAIXX8Eh+M6HfWXS+nEhtyqFffrP4eMwiq1gHI7ZZQjPWlX1T4fdBLelQbVc0DRONyv4Dodsk
xmeLnBoSfFmzY1xcUZFimkzmk6ayLzKTK9pjPBf2ZZ0jhhm9Qlbr19sQzYyP9kNNwptoUD9SC1la
51Q3gdpy3jfDeipKzkqNLxCmwtpettugRFaiCOCllYKCYOJc8+sjAMsjuuOUQxSYSVCaKBsRgcnv
Yewm5g5E6Gbt+cajUYEXNnDsWSoR5BQ4+uGbNe5Tl94bxC1vosn2IOQVHsdWuvJ1lDpE7jKvRLbi
gR8LWEciX6olg0KSfBuDKdYVEZHJON0FJa+fdn23KTv0YIOmfYAlQaU/HOLJ8E9QZx4HSKhZA4MK
iH26a4ELQLo5aumMX9hko+0MKbrnyaDkyrq0ofgkbORoagOqEYtmVWxComQ5T6GkRZr6OqvvxA08
EYOAOC3xqTMsI2TVvBLG+25iPyJSJVybWa9e2SnrUEzJ2opDpV4RLA8BX7TAeZlbeyjbrqZJnd0Z
TsW2sdzKUl3aXhsTBfkKGAvOSigHawrcAZU2JFhlGxIgFwY3lhKSeDShCZRBYmNutIFnECZP3vpj
3elofep6UxOzOYtpq2PG6Sobu4ScJ8654Gylzm2j9Tey1e/banwudWcBDPNmK+WFiq0hcB6NYZEj
rKBECUSMeZYJDazbRwSCJpoJImeb9z2bRGHVPXtW+nxwXDH+thYTAcnUa+rrDsLgD8r2JJxO85Jv
7ea69tos1RSmjc/RxvadWfxwYZKs59LtA9W6W5lN229CrXgKZbcuwNXQVBAWWm38IzPsHDUr0KAb
ttc5HOJqQZlF64PKqzJ9W8ne2LSq84vlzWOw8BZwmhMaACbATqfvMWx/ZbXctJHF2tVBiearJhtI
fyMgAV2rbfekOuyfuuY8Zmt+3iN5sqRGFMMZ/Y3udT0h2A16xbROHi0weavQY7HUyWvLrMZjLzSq
tEGhXoUZHqUYLs6TKJdMbvgmxFqijnOadzlDtAv67mD5/SkfZeRJeBU08EbKa82G4RnV4sA+nR7U
wW4wdSjjA9SNkxUw5jnYt5QknPaWU74D/NyqYbBvs5EiVv9ll5AfTPZNaqytBjV7HHHAbaJqiXUN
441hlvs8EfMa69r1VDRfuVIZG6XRN5I6v1o+qXgZMedaFPOi6KM8jk3WH+xebJUSNGl8NrNkMY/Z
Xx16DxB1hyKnXK0oywiQSeK3hzVvjeSJKqtXfZ9hLsvFKi5xgGAfejZHvvGayKe8m0gobteOWodu
q3dLboFYN411y4b2IfSHdy0BzTG19loH47xthf66gAe3ftstBqP6rUmpb6lRhxZxlMla7RomJ/Vs
0Cg0sBa4oc3IpyvJSSmjTT+GkqJ6vE7opqw1nymdJXu5ayyEy2VtsgRN7V05N6zRjdHLeqXZmBDB
pGAHY+Hf6fTG84UKvspUVa9v4s+KlhkAp/jBStk2a1QC3DpXGNkpAvLKGh0Br6fN5QF0eDP8MFqN
Ogtj4Wtrx7IjzF3zU6AoPmOPJtzBHvDw5/aEqnL8RTSccI1Mu7G7MAbjdAjovHgUxrh1vCOXZV6D
GOtWYXEkj2tX1vhjoR20EAvxSGS6sipBW7uU3O8wkfoeBuMAXEQOMsc2M2+IxBKozmLSePYt/VaO
AfHiEVVCW4UkZOWvZDO7TvfUxR3+lQKDfdr76lGvt2puVRupdaxtH6ySWOmeAeaQzSkRrNomoq1v
XvspZzKdJ30XWziPlQCCA5ZafdONTDKlWU/MP+pXxObPDUcmWpxYdVEwZK8U7Ff7ZJquwgHyRZbO
6TqV5n5wmOJiyFmspW+LjmZPPIQnRafbEKXjPkocenSpAIWhzgiqWYaYUrqIYd3RaXwCJhMPeEy0
yRuWCLIeN3bfFUwwOH5jAH+cdMpLUVuHqPKTTVl6TVUcRQBDRwQUVPTaVvHMxtqhXzDf0FkZi4rF
l95OHxrBH6eUyAi6Z6knsrsIwIlbKdbJ77DhByonRiDWRREnV4jo7/1uYOGB+57yLFU7aRBqpCo7
yA0kXS3Vhbq7Yx+76cD2EwZAp7bPrfTQ56RKRYdGy2+MnMZCyT57pdjp3dAHzrPfHqjhFKWhfFKd
W8+tCb1Dc9WJaUY6zdnX7N5T4h5TiGG/h7CgYP13jNTA/kZZFhu9zz9EvOS9x5iHQosxVtFbuBF8
XUF8TYD4gSn0rrTMfW/lmWe00DBGWQBWNllvwjoxXR5Fsc1C6i9IUOoyjB5hbK9BHtHtaTSUXz5N
Byo8A/3IwFI/ciVojl2pnKukPoYWosEJA7Lvp8lZiSFMpJuSj7QLiiDcsy05KhgZ6R9QDkEaAW1M
c5EczW4sspupm690iyQbmjsr0TY3WZ3Q6iBDVNWw2Go9Nm2rBzPVJeyYamteA5YBQJ7r8ALybgv6
SNzafkArUdEfK6e4w1fUse0I2XL2JE/4OKUkWUGSpuO+V8vCrZ1hjQKz3CACbz2ksDdkXUulzbcc
dyc9Ua4RFaD8GOtrjczs/cQeziUwqjoQ6PxehfGj/UJB/5gqTwN4Fr1guzcEhukCFRkz8aUPOOra
Jn1K8uRSC6LjQLALmy8cyqhChuS277H+O9hi2SSNrFztzFxLU6E9qA/PBKHRfst1/E9lhbhl3mGI
ve0nbHthQFBZkrXYC8DlUUeyr0NHkqImWO1peYi3CTeckljHIDbsjaEnlNa612gooi3pDiOHuU+h
4iSU8JXqIDuRtg5cU8NM3GHFxb/nSmjydD7kdYppd+hcpgtzZ2XkeWc0l6G5mX3jtRqVbKbbY0+T
zi2b/sMspLIyZIXDuH9hbCfxLlc/1cau3NiCDpLpwkbQ252yre333lCHO1+B3jcmrH+Trt8Sa1Ox
OoQ0H7Gloihf6bnm0bPMPfZ0jusk0l+rCSO2QUZX3VP4NkyH+dn3p2s9Ty3mbIhqpdpvkm6xny0Y
Jqv5RlxOmSv5lgUA1pJfxO5NfW1WGIKRxDAPbKxQfkzRcHYM5QCWZw0gjP+K+se2iO9jSdkyHEhK
nwfsyqzG+/Ztit5boy3XKTqUdShw9ZlQMGWep+tiIsJw7oflZ4rvWj0juQ39j6p2N76DMY1fje1+
dp/AZluVc5gibLYCty2STy1cIonN4sH3xx2yideO9vuqSRiInKp5n+Nwx0paLDSiNIAlYxXFN42q
pxmxpmB3J6naroj3eoIec2om299ABMCv0WfChWeAiS59J51dY+TUjqhEEdDnrGhZ+7O+tR96cxv2
urkp4uFmmqprB4kr5hX8m3PQrYkUxm1cYOmzk+YzgX3C5pMVcCqs6hb40jGykL9nbbKpLMXHoqqR
nLrr6arQKBQxk7b/TGOq3lCs4LdpQwpOeNKTBt9yxuQpqWi40Zi9weRGa7pMS3Y4Mu47gEIt4XYp
aN+sb/CbAVoZ2U+WJoi4Imu+aMUV7D4QXsEmBBxnrfPJSQ+Bqh/Mkc72QLOLiubiReGA46kZGeJG
bmswaBWVDuncK6QXIb5oPpF2sYlKF7uRORGSqmP/on0Vch4rW1AYG6GqT7NQPskjl4TzFvtaOMmd
fWU/qGOYH5sAuXwRm9Q7cQ3qX2YaNzdFPN8GXdW6ReT5MP+ucV1zirDjapIavZ2RrCZznlxRnWCP
9KeibeotSZDCjUjjBqjQ5m7VFM+GLcSL2Rh3tW58FEbyAnrQ38p4EhtGtd66MyiwYjFK4iPSqIpO
DgtOZPPGycwYIBNpu5SZak9YPc4Uw96P5XPSzOP+gm4RRvVRNH11yOACdn5H5LveMjCwxCyIYcJi
otTrui09TB3bsDWhoDdlsK4quSLU/NrHVb5X+2k6q1Z8lQZtffCjWuzNWSDzT6lmx/O2LrDmMBiL
sKt2rVQb9iWDWLdU6N0mwSwRwMNZ/lwVUex/hhktNhCy69h0torpp6TXNSVB7sq6I6bVoziyHQ3/
WlEC5iziQDi54+tpMu/Vwgflm2JOG2q5HQP1PqIXtRtFHrA09Q+FYarbHBtcT2P/gD/gpFiaTwyT
+qhSITQkWIjEF1AWcEUeNN1+j0vKjhPsIyIAYFcacAMKtWfX0s5rFTYH53uJS3CpZoP0fVLnJvR8
u31vUulsQ0aa3CQObqqpkKF93yb62LhqKtGsJWm/MnKngS6KzyU03/AIwXQccoAc2M3cMqINxKWJ
OUzcANPAeD6o7tyl771RqWA1+/WQffjCSJ5SP72NUv3DSM11WwLhcNK+oCq9TkiW7sLhLuVQIJam
rT3lsvtVPN8yP9u6fVaqzllHZg5sKMTtW2jGtmJeFmX9aQYZC1PHgq3blueh1Zgp+8NQ4KTuq2DP
OMVuKg+fh5gAvERH2pc5/nZcdpyf2KDyaxlFr2XBvJxRro4UrHJpkxywKBc73ZYHgTJpr1esrQcY
E169tnSWT1Mwv2Go24wWbdcyTlDY08WI2hdfQyjvJO1rs7AWfEp4Livkr6Eu023S5KHrtG3jORFF
uwqzOXTZKVlb1iZTOF7noWs2BkKSVBA/mmi54wZRRNpRHtOGsI4lg41VyJnqsHgWrO49q+8fBEla
q2opE8sigqSISTiLnHbTNuZEzcnQPSPsJlAqPI5U+8NECpOHD+ox10hJ0QqJdlbTe7eeFcCvISMf
WpJqHejTe91m320ylgilrJuiFnJrEvOySek7EF9WPpENyXw5508dqGuK7N3spRapQqKixqvNo2uX
w4Po+3lXeZnqTanOLQSuGQncEn8fOsHIB5Xh0cnG7De/6HKJegpizX9/G2gO5sOff5wMCEgXDNLl
tpKlkGtWYZsf1Tiv3MuNl/8pKxOh3eU6dXx7cn9e0U9K7rpch9fHXZcH/MPFn+f/fQ/hlY0GK+Hv
b/ePd/H7Tf5+Rea7BlLh5W3/viWADOBZFeGeBBSAE748zeXVf7+Ry6tpoVlku58XJiuSJcTlXyvy
bOvf39/vJ7/c+vMsl0sC7BHnAwfp3unfAlN2BzLjiz0YCG0PGQdEmI2v+3LJR/vw+9LPbfa84LV+
rseIrKiq/f0/L5eCxe39c1vjp6CbY0nWJLf/fobLvb8f/PNaP4/742kMZZH1qAFWfJM6+jrqVJV1
Q3D+eSOVptCBuDzXP1wkfqcW659ny2vCr7XReEyyga15n4hpY3cQVpQqP1z+xIt7PFz+/HHbz9XL
pby1rqwEjtkft18ef7nt8iQ/V2dWoex9cvKulhf7uePnxX5uu/xLSiGLCvzy33881+W2P57mctVp
YYiojUE2ekfv5e8f4/fHvVy/PFXelQvl7Z8/9e9/+q+e9vKYZHbAVHTl1gTIeCDBqvVUqfTsvrhq
+ZjxjOXPH1cFUbbQYv757kHgjbM3sbNUXET914Muj7z8+eM2UfQL3gtAwc8r/PEyP4/946X+q/9T
HZ/39PNc6AurA2Hcl5svD8ATTg/wP9g7j93YobS7vorhORvMwbA9qMSKkkpZmhCKzOQheXgYnt6L
txvo8LfdL+CJcJOuqlgMX9h77X/5T//h7//lh/z57b/+tRaUYj9l/fbfHoJ/97r+7X/z5x/+/bX+
+Td//ixBQUaklvXTpxjT0fkufmpWaKtqgIPuGyWcoLsYgs3ur7eLwXrWnK6I5ktiiqc/d4OaEd4x
yer6YFu5B0timT6UWzPPNUaKtGyupS0PsXzLBfchcR2EbH/bE0S89uQsv2Ja19q02K7YKiN3Qt7z
jZkzOsPR+0gAu77Hmxrmo3qEn8jIUWOk6cFYINAE9V/vxjsRqdvOqC/OzIMj6qmZib69m4T6tqNo
kyfoCaxM0nuwh2UGCCC6mKYNZB0UaaYehaWhfwfF+GiIIN8lDaKIciRFWbY4xo0o3Zokye3i/FKC
nFq1cEZX1SySs4sKCn8046Ha6tiClDelgRaAJbazCdwKQQClMFt0sbWx2V9F0x9GffJW3jDrV9t3
zf088Mpc2tXRe6E0obUBlYuEnUIHllC8S+VSibEDVyWtPsd0U9Or0Ond2qbhrtn5wBDVJLtc5jGY
WhD6z0+WXcA6FRdUumKddvZbMzTHup6KHQVUusVsDjujP8NZYeyZMHajY683XXWYkv7MVIIeAyra
StPrbhNnxkq32AJEEgzV0HDsHElGhZ8kjzE7xFmYw1qL/G4jaMw7f7rN1fjbeRwYXwVv7NRZj6rg
HE95tk4L/p8q04/AUMaQ3dnZVHqC6Cmjb2mTl0b9ZhEFpK5TEYyz44cR1GRNyL00WX9rrR+mtsuR
xrO+Et1gb6mNn6klSbyB8rIuZPftpXcEu+WLLpDvdRklhxb5JPcAg1C1DBqVeTGvgYS8d4pcANb3
5V5oDAhEnwDQno0htAl8hJHGENbmjcfoGve5fx3ToN37JAGdxxnNZ4wV4KhXfNBiZyVeQFgXrno/
9nXWBlxL0qSzT7RfGUFUakdSieadmbmSFIL5hxU2ZXLHeqCx36XmRTe12X81cCLWJpffGhkgjMoJ
qVyS4Ka39QzfP+4a1hTDpsUbYnfduCmQb1l2roVzrqN3lhNLkZLdIsqXF5InEfO7xQrNmkI9aPCC
+VkuSrJNJWe17kc1HdveQUen7cq4i66TIVdz438KjMarWI8/JqXtpK8BHTOoywzrwjwhOSVwvpwg
+dYW5WsNHGtrjPNrACIO9cne0H68gLhVM7Xgwxs6EKxMv84y8kk9IZc1UY+T4e8SPTj3PtV3rTF5
zRWMbS3/yhuj380NhTGDR7HT/OdkqaCdrIxwSVWgLFXFLESrzzOX9HqQA0Nxw7iNR6YTJdvXXv9w
GpuyZ/LUtm8furx5QkxfrAMmlW4g3gypbtihlWvfkrtCqudaBxZmd9B2gaSVDGkU/YYx6jDd6gj5
FOuOzEv2jq1Bam+MezeznzW4nTa2taKgR+rKRt9UmThaPjBY3ej3hoXgsiimlzhQH1HcQGpP6+9s
foX2PyBTS770NGF3bz75TfKkcB+cINwaOzIljJ3uquBDjoRkMK4aJ8R4GUi6lRuZv1WBnlp337LB
uUGX+UJUxJkUtnhdGsOFdNhyJWc72yokLVJ05wh9CKOpKcwTDNjpXCX76dNVoYqKx7zq342+Yi8k
pzs708jynHeJyyQRkwT3bptFWAP+xKh6BqwtlFbOCfzqPeq47APKHfofgRAGm8VBkLRBriRbXkmP
mIA18jz8Pl19sgibBXp3RY0it0MUQFJgheyO5caC+YJljYlDUbwOcV9sjKBYlPGMI7qufBHQX9cL
QqgY83QT5wMU6lZnIDOyEUNlv+204tnNzKsal+H0i3LZ+jZpvnc7BBGp+V1rOYwR8wv/NFMOvPag
LOJV75U4ZnrKtTLK16mBkMYv2GolU/xqoFIYS3Sdw1Q/6Flz08C2xrV8Fj2Dzo6BlTnwghNzF3RY
73RptuSZusw1dXHL3mqV1q69sbyYvjWGkWHwUChXxC8IGNAZ41HpxuvMOECyvPU6D/MQ6dZlzmDL
8g5N4350qQDBYt8lPrRJAjP2iQECIo6k3PRDhP7DH46SzXrsVvYGOpSx7a0MXfugAPRr7G4Q95H5
4CyUFUv78hsWfJEaQyu12AwMaJQ8N2Tr/QjdNvRkaUMcMCFJDZc8qZ6qUd/ZRoEQPUEeMjXFW+pw
mmn1a6DX2VGt44Rkb9HcowF+LJ3ieZqJPrDb7jFp5696dEFso6thNFy6zQ6GwGUmYQK2PHxwpKyG
615qgYwGahRjI5Yyrt0d8giFSuqGQ6rhLkGp9sbW/j2Ii0dX9OfRdVaZPiBwLfaQdN/ykXMik93O
7KkN4J8mMyKiCZ+b3jLUyoV5l2rtxmq5PnPktMWerhv1YcGuLx1cJPb1tObafJ/k+B537AS9Akmo
XzMmSNn4lvnX4KVPVjO+qWb+yVjSqthaQB6H3i4f2a+ykdPre9GXAHg1tuO5wRcreQCfKcN6TtU2
Nyyybrs5xMb/0fkdOENsOUw3t5VfIv2Q3k9nd/MGCHq16iUShspm/aQjtyBWatVUUOKjxSMkqyt0
TrokhBFbTFHh6AaHt7LLlgGZf6hH1vSY1KBYTHZNmgTPZs08NUVPvxwhaLc9c7/oqBsRgRfx8pN0
vvQS45E+vPa8KGJ5XlKRNyt9Kp6DVjtx53tIW1hAfe9x6GOobJQJjom5fdiPNdCVfccIueOwcJNA
KpFiuVoNrAnfk4nFIBSvG+hjqBfAyOrd5G7G4JzX9UPRW6gZzAqTClfv4Ec/RTEe63xw1tXYvqAK
OZuBvOt9EKz9cBUyfndKxAR9wBgqG4o3j2hO9CELDQHm3QpcwbSaOTeIfHJX3MRemtYYqGjGLQm7
Zy7J0O4n8r4yWsqSSCeS5z3MQHhmuFz6F1cyliPXZ1x1wICLjAEJLh+Opo2e0yrjx9otfsRiXCll
MSC97p9SBvH7NmGrgqDHw7WAxwDdOcE7J6RbUNb76B0bDGgeeCtu2ewAk1ysNrjIWuSbBtihVqR4
vlitWxq6gr57KXPUqX4MjceaSVFXFgfZ4zB6Hg6CEpXVpje9YAV6CiksPtVN+YCemkyqHDETGuoV
8NX0XipIIq585AFHJXkNvvWx788G7DmwZM7ej+QjXH26uaB/R/O7miYNKO7Qv7ddsIuJ8YCWB0Mm
QDJXMKRp2YoUdd1skM1z8VCENWgCwf423D91BKllvi9nRbzDXLx4FPWCJ3ivBDpwauNp4PKsFQ/D
9AxvIVTxcDsGGadLk94b3H42Xc+1FkVEyeCdiNP61+tSxuMG6/Lceoo6/wbByacxokqZ247SG5NQ
RFYY695LHzcnl2KRBAt8wfENJcgqa52LmebP1NrPvmsJ4jqAk8+kXzGVYtniq/HGD3jUuNMm9/sF
rMzT3CV9OmM87jZItxuujmHttsxuHVWybXKLnHgkajC3sHdZnP6qXWDLk1Mb7Yq9OxDtcXhygBni
8R8prGBopR59MCmA2FBZ9mr5ncVsnJ3rJyOxKmTNdgtIky3mnKgQXa7Vsd82QGqhIPqkU27WTt4g
ezXY+HucNNovXJ2PtM4XiBTqskSehH1TCp0IuQQxMShlkBROjOAu99fw+NfZ7FzaPngstf6H1Y4V
kBw1Rlsk76Q1IrDEarSVKr4jM85GRNK8EVRx7Kv5frYYzijx3tgAoMYA0RgwuSdhIxkdRfTkDwho
Gz2m7qzx1dgZBnAfLYcOPQZxCuuVGWrLtEor5yPry2Slhmltx665s63p0dQxL2VcgQlHGI5yvEjO
fhwEJZtCkg5XbhPDRQkyvs/jkb3PU+FxlZbl0GxLg+NkD/ZNPJaXCSvz0iSZlGPdpcudF22I0A8q
vij1anYnzdi5+sgawNEeIAntlE07xk2qxhjo4wOdnv3FuwvgS+Q5NzbNOllJ90Zm3qcJEGcHd+pB
n6LtJI1sPcVFsU5bKkIn4OyvNSB6FCYxV0hOQWXxsEDSV+fWr8W6YuWO/Q9L7T/3zVXaOOZ6MvVr
irp+lTSwZIG7r7SAs8RzzA/H939S9ktYBYkoNIe9muBP5aZx3zgB0ikjQFRMsqGeE/DJN2zTFAIa
Aqz96Ocsxk3iNhBFeobyqQMyASUYCQ/ijtfMaA5tJE8aAsWmRvRHguJTVlSXRHePqm02c039PMiA
HbxBuD0piuEAjWpVd/MNo4BXYX9PSJJEOWcbFlb4xLr+6lXDm9cNX2kp9zNLbdc03tF3OvCrBlJ1
52YFchpb3zywEODkEfaDyr1rzzJ0NWXlReFY0thRruoseMsc9Cfonx4jed/bOotQWnfy3Xzgj160
Yal0KRwbEhGbz5zwJXcGetTq3q2g6wCKNGwStgKBPTyZSnsioKzaxcl0j8NNbUAbXEtC6ZTKogOt
1qsf3PvM2hGZlCCm2COvpcwosCkwXThzm8wEiglZHNnYSrV9KL0E/RCu5+KpwQF61LNozzm5bqFs
b8fMoBNTCN7wG1RbzQQ/6B+7GNOl0eHzi9MZBhLeU1L/hkZ/1Yri6LcAtqNxCuuR0CtVYHppvB5J
lfxKmg5KvXWgvsATToFBvpxDVUn3Ndzq+YFK2jloi/JEEYpp1ApGWuduqfc1fB/BK3FPaPD87Hvy
ktdEJttpwpCsqZ6Il8BEdDW91HZagIYKCzAkq0pVsOdwtbgZqz27f80JeVhFbDs3CwOXrF8ifLpg
wO1oYOH09vyzbBFfufnTOPL0dmoErWKg5FCuXENDFCuWABUioeBo198i8uKFW30j42RnARDF9Dqe
RG5+AoIAfJ/1NG3okRv5BRvoKUfFttPqIFg1XPGwDz16w4BLaRg6gOC7oMCtOqUxWk8J1DePWYXW
Ubxuoq1dkN4DXJHFQMQsJE2/66g46x6aJlow2KORI1Zz2u2TsSbnhTp71dbm92Bh6iieDHbXIcK3
dw81izePzE8Csqss8Q1Y3dl5dfGdFVh9BzXsGjO5mWOEqg1f1kDwiZyYb9sELNjdyNOUS/EGp/JH
akY701G/ZiFuogCfV8o9yvDabam858AYT1OroeRo6OJhJt6q1kZXxvbPY3uVB2aoLaPwREznAtHl
tkirfpciYHRZNkO6Hp65RlGDEFKw3A5JFYynkO9blXMfb/IsORiF/oQHVdukbP+ebRPtCEDkq0y+
g/EF6NkL+plHr+ypNmesiegs1iR2pCtEHSiS0FJ6dAsUvFybaHYJQG1ad2e96a6J/8N6HqHtckBJ
l+LgMRS0rlqRQ3a1LSjeEO9iAoFntFp8MkF8xkLwGM/u3lh0b3acdJTCKyoAlzOLj8NEc9b0Vskc
DtejMu+CJL6KH268Eck7Q2Odx0RdC5tOzW2XQHTYv2hZXpO2M1eTWd84xfA4olPYTUl6l3nqbAXo
yHx2ssAd5YYm8Dxg8wa49mB8IKX+8HAudzonZu48e4n7YLrVBn/+JYGSm0ssKMV07FqulhjrtE8m
r7WQyZ1PzUMSwvs6YKra4cZlGJPx/Pfm1FrpQAqb/iZv3EvHDSCwSUdqpfEWLc0rUTvnuUWrYdTn
3HRnBncdacPjohV4LkhiwKaLXGuoKbz1BX0VcbZQxfRVHexnchJRlhTHOpKfla2uIuln+AAOPU3/
4BX2CZFFB/oaE0uM1N5nY8kLI3LILrMfCgCDpYwpyQ6qv5Iy2WdOfmzxFuu5871kKezYMYoNiZ3x
bkxDcxI3uQvkuW2Kg1AjfhJdbJva+ciNjkQUNrGBk26zHP9tJq3PJKqubepseQmnPoFrXd1083Cu
NOg3uYt0IwV/MVj3kSQiIYp+50p7NBfPGo6dRy1/V2gcnNlca7EuqLlMtJ2l2FjS+PJ6eTCD9AEi
Tnyoq/wbRDoHOyneJ0O95BVWlcrCaUyq9dpPh5spHy51lj5gofighPgAdk2wQq12hPS+9yIeYEHy
INdKwuWSubbXs+khb+7/TCrHcOSWubEmRrN6ah5RrTNNSN4DLEHLTvVcFvEJFfR96Q9kJeja2xwP
Z70JjklQXUxu4UBRQlnXSAwGE1WN3IIPfE2L1l7/No74cqziMxKCbD6zvpZas0LCxs3FxR0TYf4A
OAxBjFACugImekVuiJNVlA+IIVeVh4akQv0yDViYEiN6yUgNWsPkVJyN3imdwavrAjG9Vseh21Tk
4K7lDAHZ81J4jbF3Kurqw7Wbd6Tjt6qM/G3KecoV8oLbgSSDfhMQrpj2fhyabbb2hj7eelAlrWy+
0aKK7Cc1h41jbZ0e0g+PPGiPxdonC3FRUaq9o1CYL3rq0cdit7wpYQX3o8fwxmOesrKo6DiLq4tV
PEOQ2SRFfdcm8jVRaF+XU3CemoWs6ePIcDlRmOXfYPcLmYi/Rp68YXJ7G3WRTpcAXrNojK2TkVBo
lw8yMd/KEZpnLRPK2oHky2DeJjZ0OlWlpAAPPIfJst4yPBZ7urEHOZWvQmZfdL+Pgy/lwcMPYlVA
oyEIvDri3IrojfKgPyQJJUrEoP6s+eT5oqNaI7bPQTGZ+1Yj6VTPJouSoYnP5aSda09oN/SaL2PJ
bHfuvV0r0mqD0mKgp0eIg6GGybhNBGrVXqpaY0HAf0BUk/ZF37uaevVop5G/H2ftRtCVH+IyZ4hJ
pp5KB5pGrd1ZE0kjIkN0LyYnnLrSOGoFWuZmbmI2ER6Nmp/oYUmYwDQFzcHRfOT4sF9JDLLKe23q
0NRA5gj//PavfxaV+4zrkvXNxitSghcrYfKskg5tPAmhReJv4mp89W1Sv0uLBDUPT1UTTIfaA7Kq
+967yxzZwEC98qxe2/N+drNBodrbEZM+o1zT2jzPRduFigq9HXiGqZYBZCofxFh/9BIEVEqYzWrW
QKYaKgi96NfziIGdClZDDXPjuSPoOMOxifS1eNP6iWBki9LeHYwf3MBcNFTYZRR9Whl8WUZEPqHo
CEixyCc6EqzW5bbkE5YwLCVboiHa9Pceke9JYGJ+sVfZxE046qODNadn3WZiJQPzJchveqQIeIQv
zfLj0mUDY7kG4evJ+xD4z74NEcOv9oQMIlOfsvOsu/eluBUZGAaUNQ9VjMMdI9OhFTYjTe8WD+Oq
9fzvdnQ8HoaQvJzimi2rg0ArGRuOLXEz8YALwuKKCKoJ3K489grdYxM3BBlMSNYQunFZW4dK2T+B
7tC9wU9BJw4/nEmoG/UrwxMdZ5blrcwJ4x0Iqds2U69wLSmHxgxbo1X+DuncEc0qw5jxtu7QKVtx
wAN2AsKCq2obJPprOnmXIP5FBZWd9HbxItBwipRMxk7LHsrhObKwpSifHi2JkcfWWL9HWaMSrlFm
BBm9s4csD4ZMmKW68ZIH3K1zyMCEhFI9lakTktFn90xfXAUv0fcfXb186UqiELUWg4EyQFDEBNGU
vhmmixQuQ5HJhxjTtOt7m8khQyp0mow9Mf7OBbsSLM2CaIxZc29Gh7ALlEF8l3my2IXtdN/9mDEk
lgOjykixXFEx39UtjDc50sNpFoSlijyL3HUNYifUo1HUFKpWg7MY0s/KYmDliO88a+7aoBr2xbS4
iwo8I6Z9kCX80ylmMQWXf0R2k3/0DPl42tQARhsmZkWdHOJMLQW0+ea4+F+ZVsYh/7q900s0S4OJ
vG1ZPUVEw+kkmOcatas8YxzANIihMiYxr6cYuUZgXoDMMezsdfLu1I3SFgQNSQ2keDotNT9rD1cN
/oEknYpxfz+wL+OECaw4h8HRbhDP1SvykfsrMWTk3TgdH81AilyQXWIHrkLP3GYskCMPjDWppcQh
U1ho6KbCpLHBDhBed5Gs3XGUchPzTBJUZlIkbJ2YHtsKbb1vdmqqD3OTYdAglTcx7QSgNw8Hwqy7
08C8PfexNGT5+OxW+EB1+cTWjM+/moHNMZElaCs7FjVjdfrWEuOre2ottat00v4GAqTP0mN/2rQM
7YU1EtfKWQwDrERPjtyTBuI1CCpCgJb6s5bOaVYHJ+dOWqT1c+XO1h7PWcYtrJ6OdrfshFpdW/UG
IOWBhDTqWsKU656xmp1wWmiDbZ7YN5bEVa1os1znuSywjXlGFRH6uK5MKBHOIPDNcol2wl8uydti
5EfkE5ewVbTOmhAgCxVdc8Zf+yJdjm1kSBfKXo6Ghst+U47Prcs7bhx+pJljMBtjl9saKxnXVy9O
4JDwiuHbZyh5iuurzgiFM4pFN5/KNsk7mPogEciSjG4NMe2shluosVRZHruereujBM9gJts07oRk
ldqWFKgqZFlsJU61C5BhJoni5zUf0LLlfWlGpFJML+AYzkJ5CmoCFOYS8yWoHVZEMwCBkfDhrdJ+
oU5zBJz4U1huv/H8/hizQ2VwGJhBC8CCsbkrvk1ZcIim7E4tTl0/8p+LRPl7fEpqGzcC/jwa1I3Z
NPu+OrUVZ7IT4ZriQoLMIi72JLndjJV58EycnZQVDuecLYzvMXY+dPNXjfN3XzXXQGRbxyEBt3P1
Y5diLO+iD7R7fLdtuhi6HyPIUhvgrd22oOJxtUHdDOyYCarZZInadon2FrS2j1Sh1dfc75AU2Jq3
JbTqK8ltdjqsvdYoY6k1ZmqRiYqVvjY0a+6V5TjlGx7bS0bpdHSx4qxSWh+76ilm43rcaUILC5E+
SK3Qd61/Z9oahaE+PasRQFWnMxUe2yep2Ii4A767uOrAAAXgdcZi5tXHl6STbxDTu876NVV6BwF3
ognmqajU+GKbtAM9frVVEhA2lO3b2klu4xpXQm2xNqBWGTr0vLV6Ax6BphsUfp+rld1/Dz4DfbDS
pH3F2qNkKFCbRbCKTdi5Y2Y9qYj2MCtkuUUL8qHRureJN0EOS+1DmWVXzSZM3Xeg23izANQfML82
FD0f1DiG/6L60a3hUyqdisUd9gb3njCv6s1Qk9GI/pXvxVxCVAAKQq+95x1lnFX4ilrhFGFilZxU
zSbXsn2pwxZqI+uO0JfsWKNLXlsNfCS8gJMITpxH1dpo8NokchhuBNYsu0XIMoLOSvqPaapvecJm
VMEkfENdJ/S5QgcidlNWdyQX03dgwRJ3+iy+sw4tiEyyBxMg+zppGL0m4Ir5FYMTDHT9LQzytNS+
mLUP71q8Z/uKjF2zb1THmm0eqy/Pgw/q2bRGbXfTLM6czNDnMIZqd5suXxymb6UWeMc/f4RP5Us5
TB5E7vJuO/8RcMG4LxGIr3IkEAyI8p2vBZAFWzVtRMN9OBLGY9anGeeB/tIJQgIN8Lfr2Nr7Lp4x
ew5e4jQBKtMy0667cti2EY1MOczUQqt2rJtDM3aPyhNzaGJA2ipgSmNuL/m8bOdggTQhFw8uYh+L
kvTx/hps4ijhuMe6qOzpvPJ6S9BYf6OEf0+CyEYHP74qhdHegFMWqzwFScn3I4DXJOuNZshu22hi
yM+YEUfh59AbMEk91vJZbzxbbuOh7ngXTRWFyYjBugZd1nq3JRuxDRZ25MQo5yOh7RQrVqMgYLIG
WpZh2opIYQj1+pi3/bgrycVVaUR6cnyJXXoV2jJ0sCIByEY+eG2ghw6EoMgZf7jlAmPz/DvDaq9N
nzOGcSFxTOw/bZ5LcSHpBPBmRuoui3CNp46lNrIq4x2Jt9Rjhv/rOQrvoXweJUoz0sbpjyYUtt3E
/dmav+3R37cWdNbs13M5Qeey+GqIm2T4SYxEr6H6r6b4NFjiqc0RU0hOLrN7HHNiTFoUPvg0t+jM
n4wcroEX2F+2avHJWwZoucC01pHpnU3igwv2L1sVw9lH8nMU2fhkzFj4YqGxbYcynnv2N9yAsE+0
NU6RYjdGhCUMWfEIIYK9qYeTHxk5GrzpVllsDxw7ekvuUKBwV1lHw7ztzSVYtr0AHitCZBmHSUW3
omNB7DGLyA3SVpnpZdz+p5eycn7aebzY4A2oUgmHS04YkqsVZ6eGIKjb5TY+LSLXRvoVzJtZgqU7
7zBsKmvfOPJgQEzqy/FBm2bj0qMFMgXZxXW6h0vhULxbP2ZuLRmE3YtGJBBzrpyHAceNsIiyQfTU
+sQEsktj5vZh2lISA7Dc7X2C16UMNt1crwM74WxJr0UNly/mXl+3YWcbB1cVPMpzwhYKQ7wXboq1
bsSuZGo/ZFwRDpl/yjYhZas1w6Hhc7HTYQ0TJ9+5cweuliFklpVbTcvYoFn4+cwaJAjZzhsmDGxs
HQ6zQrOM8Ik77DGT2ROf/7332eKX3MTMCxjTMvQn7RzfIW2VE/+M3Xjfmd6PKOSLP3UPbCGgkGYa
0a+eZO+Mu6yJaAdsY1HvsEfV8Fy7NngjPSEapC/nhpZfZ+vsRdZJNMYnqe1glip0Yss2q5IxwpfC
BxZWiYMa3ZMi6MmaQo8riOwKmCM115n2avXpb2vixIZlPYY1UexkCUdJ+1N53UsgYqbRVX3b2Dsj
4snJPb2AX7cvbXUZAUrgnR1Ynmx7P0VSpxNvGVOoEipdbJ3F5sLN59szf1ho+ttkDghRqVAuGfZX
UcZXzMLJEYbQcXTmP4byiwAQRuFenl1AgXnVlKGcHH2LbM6huoDYWLmhMYzxuZOi2cVdc48PbKs7
NZd/bh9bmtJYNhpGedADZdBI7vAYybKfBOIapgV5sIip3ETgFG2XKQ7lLU2YG2+1acACkQQnJhvr
sauW52BqbEevekxEe2f11mYE6sDLSDcDPtqNz7R83TLzcwHmrhrW5et0gqHnWfk5c5trDOt2ZY6C
jdXIEmMsM4ZVRdgQmLsdxK2cdQNqs9rhmgCvllOUiW5fV6A+embCaQV5R44V6c3zJYVfvY6Shmw3
IY8xwdRRrCNUR3FkAGDcwq95SWkWixG/i+ooAWQMB46iHwDEd8xCryF2GynUEjU4mR+ubG5JQ9uX
QUHwjUG9W0jcIdTV2roqapK5hzsZW5/CJpGQu+aYLom95m+AxqG2HYiVKvjxJvnB8Mtu/Gc2KOFY
xexK8pNFU5rElBFjbN562XibDEiqhx61h3EQcUFSMeMBt3TvRhMzHOOpNhSNfoQrA9qsNV+6Ed5N
w8DUKcGsSJWtg4qA0dl6iKzs3uaesvO9PszbOQyEcYx4ktt+tu6JJDm6IJOyjGkkFrgMi4TZjNYG
GSW/82OKHYEupoNnrMvykNagqpWx8whrZYVClGo1IgHQirM9tt9Rpr7zjl1FNq+M5r5o+p6LZsIK
U7+iu/9eMhB6VW8jw9xYeiFCXRvZl02ADBu6dpe4hJxOz8BAxvBMu7Xq+TFxvOfMG/c6obCYMpuN
Js1zOmgLXhaNTs8D0enw2p5/0VJvG13wwOjatQrsnUNMkdSHTyTrd0X+aVsL4CA/MNS9Ygkz+fzq
lzkKNi3oA6xOxlNQE67XBG9Jj7SdTedZA5OwQmjXI5wdz07pP+C1YsBd+k96q859VN/+Qfn//9SD
/5R64Pg2OQH/99SDl48uSatY1tU/RR/89dv+Fn1gGO5fAsNyKO38wHIc2/t79IFp/8WzCD8g+YBA
hL+lHtjBX3TdtH3P8KEj85VAhL+lHtjOXxwboR0LZxNqrcGr+9//82v8H/FPfffXqJDuX37/31hd
3dVpJbv/9d+NJefk74kitu8Erm8QsEwqA9sjw+YH/WOiyFzPTa91vXvNWXwASs+nQyehQsTwdOO+
rLalRbPMqJmnhJHTAdWnStdrXI3oy+mtQenC786KXr+wg/r9hyP5t1f7j6/OtP7rqwsCIyDyJLBd
DpD5z6+OwCK78AhEurpGDaiyti9sW5nd+8SNp4Vxre3o3jFqHo91hjy1ZkzlgVnY93GHi7/0020e
M42KZvxVvpMt6ssAbRVDQ7hsyW0fpRQYcGpm2H1WHX3+h5e/HLx/ObiooHTiKXzXc/n8//nlt7HM
cRYa9nUORvHWznV200AfXufeUt/OhCvh8g/uEn2FOP5tinV5Jw3zVLILP4OcTKkcYefiir5hC7oG
eraV/nI3EC33O/COpEwhojOb9qBUd886pTtFsQHYa3k6Cd07l1px/Q/vaTnk//yePBMVu+4HPu/t
Tx7HP54wppUivc4K68qJXoVEWXpr1XoxEGGMeCYNn5cYDhKzwdiJ3Pf3EbEKR8dIJlha0RASw/zk
j1Nz8kprF2SNwcgRBG9KKlmW2/duQaJczGMTAL7c/r9f+nLR/NeXzrVjc0VxVVn/cjZVAjhTLALz
yjNyjecvu5+McCgbgPVlGq29WJHrOuMlAAp6UX0xvqONJJ9th0KGdK7UCLZ/gqjHeB531I2oUvMh
DQHarxvewknLzIumAGBMHugVs62SW18jVarGrA/oq9t4tB1rRkwBFiqv2HFu9NSACUxTOMWckgRH
yZKs5Cads3UOoXnXuDjntUHUe8+6deIaULtd09NGc3IVmCiaiE6u1wKD7NX4Jk3c4PLnS47fTLll
6LgJ0Q65fpnGJj04qSZ3BttfO9IBG8f19B5g8QE7lL4ore6JgLKLLbeKMexQYLPkNMC76lLd/vnV
kKu7PJMYIS2tu7dMdr96EyGqDUJ/MQMOC8nZzR/d2Ua6MOZEBhq2RHLSNsTz6e1m0MT3hCf6UKbd
q1nxlJ5H374mxv8h7DybG1W6LfyHLlXk8NVKKFpymPSFsicATWoyza+/D5pT5XPmfe+5NVWMJEu2
hKDp3nutZ8FgL9om/Pfv2/xvh6pLedtxTcfQLXuJofr+9sRovYyE/+OPvtVPXmLeNLM/DR6Egdxv
ml3U5g9Zn9t73zMvo2Wj21Tta8LacZMVIF8ruBGUiyPjDOhl1yPvMJienOAp3UaAQAtO3AoULSZU
YfQng8//z9v+ZzrWMiR7JI8wMHs+QzL///NtAwVmouU0xm12wEPpbvJEdOGj5cGeNN3C39ZAKvni
mQH5nl+e7aTF0JY9t8GbHuhURvX01z17avSpf7ZFQO0jKTZWXc4I+Pt09+9v1/gve9kyfMv3XB1A
h//nGD1Q2s2gfhooffz6qivkxCr7RrrIKemrHkVMybqu9A9+aZ+MucxORixeSczo9v/+Rqx/hmPd
95tlBLpn+zrvxrmf/n/7usEmdFya+JZozD7XmWGfms95Ily83BaFa63/VAxfs6q0n9M5O8cmYXsd
3K/H+65UbQdPbMwvTUmy26zQBK00wtL31DvkQ9MaeBqEduLLGbHqluEwFd7eTIenIbOrS1mrwxgZ
qDcjPOWNV6N41Up10ET+RWQs6f/9o5r/5RCxLKSvlmN4jvUfIxklyiqo9Ui/Mb3+bvejOI6LtG1u
LG+dCwd2T/bLrfwbAeViI6Mp/yZc62yowd1gAZm3UuCFVsg594lnokEv0FLM2rSbMYmsaw0977+/
Yfc/L+Sex+SCawb/kMj9EVxmSCi7mjWYt6bt/LUJdnjHIL2bvf67VJ336DuwHABMAh73MmdDm6k6
FnDkkHqY6z5zrkYyg9Kppu+OP/gnA+rXGobnN1tHG8UFeGQItbI9xmZyIFCfmO5g7X0bWXHsh3pi
Nfj/0QeW/IWwby1UA9gCCqoj24a+EmRErzj15G6eqM9bmEyOnjk9UWHwT102BBtfNEaoTQgwM9oe
sz+QcUsPQxv8R8KgO0pr5pUMEeeXJvpVmUrjpvXewRJ9TLPEeDaC2HotJq0BKlPZB+qsdLxJZ0dJ
qh2KBDDn8qHMpafy7/vdXsaKP67WEJ88doPtWNCh/hgCRY4PjuxR4xYEcjFYzcOTQnxxnL2mCV3N
nZ60YBip8VT5SamZfsqo9tSYAtoIRUNdlx5y39oH+Pg7u9QufQ+TwbHhuZLVSNR7jfTXr9RRxq/9
0KKD84Mtyz25dqlDgOliblgq+5m0t2A7CFCwWum++D6tH3x4s9WbZzpPICZUNJ7NzAYhnIXSr/Jn
tP4WPnp7WyBp205cBx9G4ZHJ6GS0+SqyBf59TxlMtv9jTyFSJ0zMZn85+h97SpvMnrgh27hNsvxs
12DHQGh9ybAWHNvasNfoFlkujg3MopTMOYcWeNJT6QWkIo8qyskHkOpcWp5a//s7c/+ctri0jui7
MpE0HDhaf74ziIem0OGf30ZpVUcxZu01cJwSfs9rVGv+qfHglJLk8gCvrMHTkZe7qEa+7rsUF++H
ryTQN3QUvsnO1Kxz42NOSPtBP6koOC+N0VUcuTkFZYq3LETTLVQOqso9cPzSCmNkoU+j9Xl0uS5q
I6UdMPZ2mHndm1aCOjWihxLB3K7InXpT2ZgEJlbQqp7J5q1ljisO+Fi7HPyWW0KVB+9RwDCYogSQ
VBokW8OrGhwXmUOpYfHtFfq0HkEaUERVlyx7E4QpnNJ+Q23NXjP3oLlQkY2OHn87+Ba0OCmLbRCP
RAMEi0QhNll6g1DYWGkVr70yzf+/8Tewlyy4v59YLJd0TiiLUc20PSI7/3mRnv0s8OpUxTctG3EM
aUBwUGtT4iDDEnXyiYbXjzSauq03w2juRHoIrDJ56Wat2QNcQUXqvfv0fS+OwvlGfXee17YEpsvU
e+95VEcx0qmOAEzqCMJ9z9uYtY0YkEMHBExWbbrFqJJddeNr19XGE9VbelSufu6rqwiyR32gDsUO
03eJaL6nPRggtJITZTAnAf1lus9Fpx0yK+4fTGHCLbVJXEmnrc8pDdwp7c+l4iMNNjWZSiy+D6r8
XHHEsReQvqb8CWhWjuudWdLgBqFLTVMgJTrIBI6l65M7rDeSIKLJNhFqeuPJooRy+n3L7G9TYeMs
n+jBplF0MlLcKdmUPToQmIoKA4ylNd7Oy0viQHqonGAlN0gBjTDOzCdcFfgiV/Q2T6U7LsIh8dkY
vSYUJintNJ9pzFL9b2bFkZbPLQnIAEVqL33ELoW+Vchh54nW2/FrLSA4AqDUGLEY6/HRZs4k1nqF
PWNi0kt76ItqDGPfs7xe0Q1ErjuBc6uJ+qFeVWyadtMGzAeaaJxukS8X3GYPA8an2zxFgbuxpuI7
yVMK0VHC53Tsy2T3J83h3aCp6OPm0UqThTfbQge0RuthAtD6UOhdBTUaNZsz/BTmmB91ZLjFkOs7
sgamddMj+561/ob+lEZWz9krC++HITRyhxP0MvOIgSHSh4sYAus6dOJba81vpV8mW8pM7k2VOExY
K+0H373aTfQFaf18TatxaxOttG4MDghha3RHYaRQUs23TtX+sHPT3E/eTItq8PWXpqsA1+szhnFM
MppPQH2gjNByCF0BsHKBPjlvhJxJxslyBGPKvcKEmcNJBt1Zrln/RLugTE5+1f/0yVqjltCKc24o
chdcq90mUdsC9knbS07hfS76Zg9nsDiagdpQzkAdEXG9BUGN9agdC3KU2nOfepiKbH+6eS3Nb2lq
KxB445YugSL/CpF94ScSOW8Cj5hCM/XxAvObgik8RKzC4nkPLje7jPmvKucEm3IvCA0gsPCozsQm
36q4nc7KioixdmwCSExqOg81M3AGZBBfpAseO3fod2MTQHjNmuYRM3f7aOczRl7LZLcmen5sclgw
FVC7dWK7HGr69MnmVSdNR1ooZ83/TGQcTsE5lG2A8n629WvedfpVzWq8ir1TFpgbO3ZSK8hb6Qvk
SkUAAShL0vgih+jQUds9FYn71oMp2jjeHKbd5D4a+VDvCCRBqOBoDm0VkIuuZ2GrboLvipZkPlhg
w30NfH0LJ37qwJ15HPmbacrmA0GJjLVJ99PrxHQJlo0nwe/UPkUh1nbeMQJtsRum/Icq4vg6d2O3
18zoWtEP1+rZfqnK9tw0UXxOXct46INmCI2k+VTUmfnsQsBPaCldUn3nUXvAx2cuyfF++Z7O8w8V
aR6OPgCBRhcMJyKxcPwzUgKvRNnuvCaStVA2J8hjbHjwwexd73OZWJBfMmnpJfIajC9RAq+EgO5F
sEf/3GJ+NxAVz0DgbpJ2qA4jKPPaBYfTV9M38FeHnJbgs53BxnbcdkMKyRcnUTWsUhpYRl/jJhu8
6mW0EZ55mFCAIjFOJWtQHGFrIpz2kjbaetmwtly4452LV9wARRomg/aT+q61J9jsahHmQNOwt18N
w3zVknkCSk/AgUohGj70cUXD5+Mmq3fu7yYTiBSr2RqRYl8fWBbJ33fNdqru69z64IvgkVF53toB
ABin9Gd9g9BNHn7f1zEio/DBtLRAXGoTUsx9Q2ghytrWI6uc3drXTvO3TYMZI5XO3iuh2jyghGg3
nm/+iPSgOdgW8yLXi2BSOUuG57LxIOrS6fUeNNccwtpIMbHJ+pCMA4Rzs9iLmDz0Qg1vvx9O0lPi
mtlOdmV/gMDQHwoLVmWfQkR2bUesCRFoD4WNZpIlfZhOkyJdSyNB4r5JDBIkNJ1Nh7GbnJJm65Ir
QspCqzbIQhR9mvw1tuPXxu0bVO/0jYKyyDfCJ0MiVzkXoCQJ1hbuEoIUOFnmZtDh5alnM2GgLswi
Zyp0KPvJ2Q8oDfiQ2V+bP+7OoyjXM7BcusOt2Iw2jGAMJp9MbUH/zVF1uG9mb5C/b93vNkqzw4GA
pEAkNctINlyL5eF+934rHoEOIuPnJ2Kqtg2uvJXllY/NZDyLhesFfyLG1+6RkslgvzYThTzEDNY9
Ha4dVJ8XYxFPDjHJNEOmrjrhXWvN745E0Wsbz/ipS/c8jqRDWTp6mcZDo5j5aGk7xK7YyWq8QTZA
7a4eMZeP2FRGUZFT9QKfI93GoBxw5ORvY9DukOw79Ktd4MgDEopoJJrQjTQMFsjoEgdAuqoWa1SK
2aQu2FHUKw5jo//CofUWEAmWaoSsEXsHkqTL941ALUH+5tRmpPEMI0Rb0Zz8TJV7B2mfX3Ptz3G+
h2n5RvTodvTxWGEvxW3jxP1Kq4aTOeX3tXqObFB7dp0UTXQEgLOJpQPECuAXwL4jpaEQHSIHxB0p
lC7MnWzZcPnaBzGC2vtDYmHt3J93v3V/7OO5v1/7f/744zc4CcXBbtAA/PzxN4s7Lejjz9BgS3eL
medvvzu7Pwdlf76Qdg9SLRKfj19O45ruVlL/bFppzvC/+RTVnRSUDTBIR4Lef/+V+08+Xnd/K/e7
WSxN5vxkOsVKWzuNAPldTlshOEMq37E4+1gg+VX3QwjAuZMFrGGGEGD+Ru/c+UHLZjZNaKZCv7vG
GfCVsTXVAN7bAG6J2dFc+RgvV8Lx9KPuZj5ePbgG1MophknzeyJSd5/qiXMoh9o54FfGsl06gY5s
IHkefZ8z+f7j+6ZnHXTwQTWvzFpi1Cyt1F7df8JV0DkoIY6NgAt4f979ofvmfrdwSjvUHGfdLr/k
/jhSwL9uyVynaqDD5/94ATN5PFKslonXUH7oREAqfK3bYyqeD07DxTPS9NZc5VBMUaQ6ofgSj9Gz
UzikMS1jSBQ73QxojJtlobUzOTA+PqT7A/fN6OpS34iYaS76OfHQ11awjgyuAPcNSfV/3brfTURU
cEGwaRl+PAd40N+f8/G6+7M/7t5vTXGbb4LWZ4wZ9dmGGQf8fmUuh2dmk461zNlf7hwikx7AX6y1
O37ovik/AGz3+3dm2seP/7h7/8EHou1+N77D2f79JUwHhgfPyPDq9tQ6fsPVigL29O+bEG6xuX38
sTZFce1wyXFsYtYSMm0iH03+b1Dcx9M+/qiWsh8/7t5v/fG8ezfs47G/ffD7T/54yRigZJ6tc2BJ
BMwBBcfff3yifW7I3yw6GSHofL7jnaICZFB43zMywzSII4n8vcJzwvt39vGN3u+SHsMCrKhytr9v
3x/+eOr91v3rJYYonimyLC8YMJUseORi3lkiDXEsMe8f50BuWoKvaxbi/TLMNbgzYdstR8A0m6L9
Mi0jSXAffFDtLhFdIwufdhFnlLj4WiZPpTn9tWlaH6H9x/0IYflKaxEgSwPMFAGzrDCWX7380mS5
ojqmEVOXIFJWo9HvYMFIdX9c3ffq/XtpmPhuzbp6kazqfoNE8Z53qLlf87RDSgIs8I/df3/sb1+R
vB+m92/vbzd/k/nSvv/m9/F3DwfvwXHS6qiqecK15MNPrr3y1k/RcUK/uqT2TU9VlmUxpErrisPZ
Ryq4TYX0dm4EjWpaeph2Ni4oyD7ZSCQmO3LhyN5iKvkgzLk504I4E2def3au0Eatk1/eIsOJ9xlu
D9A/RPpVMSKLxHifjda+1JX+4oyAMMzuQv7nQgi0b7XfmCGFlvd0m5IqcrG9LN+gM0K8ktMlausG
nnbt4jZKXuZG85gi2C94+gTOJf+9YrB6gHWrk+w7JBuNuIYViKVvdVMaaBoQjky2Fe11pR3zSFIa
c/VvQeK728EUS2Cc8dXJ4nkDeuKhN5HSVzHAzmyut02PLSoi2XQL6qWmJaHe0nn6VmpDdUwFFShd
Z/FEh2nJTg3cLVnWrPAzHGKTVU17PJvfZxrA2xFd5kJhja96u0mAF5R2cxOx+oSQ39ur0vtRRkTd
6W0fhJEzjnjFgiconOmT1871Tg7idSjsbkNzGMmkkjEynsrfiGJ03syBgpkF8X7XxumeGHWiEyuq
VWmSIwZLqzPQpM+OsrFMlFGAyHTC7ak3uGN9wBtN+V0DFHIeJM4v5H4hdVD4GbQ6SW1I9oS6XEBd
DPvczW52oBcvJEIAjLDt98lU+qcmD3Uy3Y8oprxtAHtkjcRs17uDz9xlQCPkx5tRZVwKBa631qJm
wPfxndAzwAvSOab4C+C7Z1u6Q7+KijplppO/p7elsXKARTwcCvpAp6L3oTJkrMWsFxKN/bc8TqHX
mL0ZGlWc7zzyjQAdnTKXQcEx2vpqtkRhOK2xIxk8ONUVEIWOPC6lRTO+xOFxULB0PWNST2nShE6P
Js5z+pvZIZiZLALrEKVkx7gjrsnLBQs9LnSa711mO4r3pAJGdIfAP0Ki7rtb14ts3Q+2f8JT/Cke
PGMP8HRfI5nf9ooaou5IIEwRqF4fq+txGrVvfZhn9k1NWXDKEzw8epEMx9R414hVRAVHO0G1MfDa
uQtgTtTO3nKh2V2HACm7D3I7lZeAIjYsSb/9UQRxehGB8Yn+DTNYVuhbwxiRmjvVZao5sNSIoapo
0Go13nMiLfNUvM20nD91wbsp1ZMiXPlmpPY3q7anazxFzqFS6kwLr7g4C4mcucqwb6pJXxGj8anB
TPRs1tmZzCxxaolwwHqPKrJP3LPSihHKEH2kgOgXwiv7FzyDm1EX06YssiYkEu/TaPlyz/p0jyiC
BA9rOg22on+RDpB9Hda/ZXMcDLKgTFPw7tjB4HhtDdPM/Cpk3ryQNSAic7pmFua/uL35JGs3lXvQ
UienVExX1Mg9pkg54O5ZTbsG8++Ops20YrIZPyQ4R0/giaodBDfsEotaNkjdVelAyTC5rjZZh1UW
6cmxQ/U8DSaSrBbX82BCkkXRra+VPudrK7KtIxOvaVUWpgiN2lqN0ltFwK7gp4kvmC/BAs4+lPem
+6JVuPPNAbG85pU/VVd+SaS35Snl1sLmSuuul8ca7MoT0oNnszGpJ3AXFswiFWRWRi/+Pchn41JK
/9InWbtXnvYV5j62ZIllWCXmCvdEesjyGfli4X839eolQJPdxYrgK+mFlTOfRSG/YAy8uE4z7XRQ
B1pAIiy0wHWFlGYjAgL5lvajYf3UxX40gubNALRbzmct0TZNs5deb7yk6lvqWda+Guxvo9m7YS8G
wjrELycTTTjl9E2cimpukawH1rIvIHIg7niq2RfqyUd2uUEQiqfBLefnERcXeSF8AZbb7jxWrTmA
gVfD1EMPKXIuzJfE8tcT7YCTQ/Ii4XOBtypAWD8o4lqOiijlCube4KjPM+FEGxm33cUZSkEURR1A
F3jWR7s5xShSV8DE17jZ/B2Jq+T8al68E9SjUJCCkEixIeu5dnYgxHW9fDZbn5KWJR+THnKOnxpg
Def3alTNzadchxH4mamcuxnpHkz5qL5YbXa2rPyE9y15DmI3AXIi6kPdNpKY6jF51axouHmo+1PC
fdZqdntiCr6npt28ay1yYknsGzFrHLRUI0uW0SMabQ/7ZAMFhxpQJm+q45rm560k4IFGHydEE/bz
bejA594fIdKzORKS8JNAsJzw+X5VqAo77VSefNvRcIgwhzLnNFm3ESeMrMQulfwdWwzyHIup347O
yHnRY9Y0RCZeFajIJq4S4hEL8YiHqeGwLuh4oBFej1NJhoOT4xDPFwy1tWpd89i3XBg8V4Jz7NQP
1+lwaSMwj8kB0PTG28dkq+A6oxatSjhzDZNKpl6kqufdROleIXroQYUwh7p6brc7gKVz9pOPhUYf
FsO1bmvPOZJR37Z/laofP0lHHDLdTRGKkNHXYqt4aNMYCb+Yr0mQvVmJqs7tQEBPS5/60N00jyag
i6pYMNDvaLuwlLe9Xa3KmHo3wYQdVVHT3Q+VO75SWuHw1VCFN44FgCG2D+jOl7nS+EZxXt/lgiW8
X48BOcAB4iFClYMpmy7NeIvlV/7kvB/ZC1vSab4kLlgVpSdyleHqp3NvqQXJjUSbPbOSpUeMQsb0
QkNAXzSR90DO2WeMAxEdPWJektFst42rKM3p9HZlhHFQb5PVzEyVIML8dRhtZrCUWIMI+TE5DRgA
kuklI9kEcZmdbccxfpwaqp/C5U0IzfJQVechOHgfgLlGcSWuIIy/0bwzCD3ud+xIZLjjV6tsjY2L
djxGd7x4oezbBMkIlXNy8oLrFA/u2izz5yrmUB4WCjd5L/mGKQxHhZofjdkSh4C18th57SOW33YD
4e1TyqqZCvKcvkRuf46Rq69qR827WQWYvOzQEsGPtJ7ynT5wunYIiDbCawntgMkOo4Ecb9v7rNu/
mNXlYWCO3rp0Sg6XXv6kmfPk9CQ3wI6lkEzKLlcvuclIaDdsdFUy916TuZjfktgllFTgSG8t4hWn
IfOPduaSSmzW2i7wcGppzhjs2/jAJVT/pNflu0e+UpCSvxal4KKUPWuU2aL+NMdJcJJu8Qjrgnk9
6pFNmvdp2GasNBrm0mAAKCMDuNHaZeYV5SHpAdkuM/zbXJdN2C3lEn1O6bIRv0JoSS234+Sukxj3
Q4u49yEpRgQQAq5IlAn3K6i7bz4xXA9Q7GFXLJhNNOpHqIxYIrJRD7usDlZjbJGMWvhXh1BTXPKU
bcb0SEswpJRN8J49f62DojrWDAYgGeq10VOGq6BvIt0mAqDurScQmv4qd9wurDX8kJWb5XuaVbx6
omGXM9lPyOFb6YF5QpRAvZjw4QfxKom4QEDc5ZvO0xEiBf5VToE6ZKb+dSpyuc4NLiig+8tyGk5M
FUhn5sIXSm/6UTvG46TgxriM1YUXHessuKICfTQNii1GXe5JKcoIEm7XaeF411pUX6WRHdMen5xu
mO2DNuN0FHTfdu3I22FaJdBEdMM+MYonobRhHyympEnzfzHhsY5aQ0JtE9jzfjLGvcu17RH9076p
R2YVg19Swp3e3JYGjK316aujZ4+F3R6mKWLa5LbzNm3qbJMBp/IrwB8kvcMMzhGR40AD6PUNvoT3
s8RTaFdfU0ufoIHqj/DtvmJ4Cx69QH4ug8w4dKYNQ1O2ivnmGNEFdJxQM/oj3n+5SVKkfklpFGe3
ZgXMhQW55VBc0GIdkuV3Fk6Hs3nl1oHxMuQyhBhX0GmbfRL0HFpfuv+Em2yTK6JN86ojHkqhnUNc
WOx0ORC1htFog9r2F7XxpyQp2VkVgb4esfOudFU4x8bXaozOTI/ag2+5u0bE80VPURs003XITl5c
fK3t0biaSUC4TV3LtVNV8yNGQPdBWkQs+NhEIjw3ldFZu0h1VzLQ+n3mkDZhP7t1bp+NrnNWuIiq
s7kgXQQZa5WbnoMoV7idy4GEcInnzUhWnu8nu7s8M05zc2MTULJlfF1RL2lpcjgN3SCgPlUyyHWz
TMYzbbq83+OWexE/3OUlBdHGvq57l1G13w2/QuM+uKfBH0Pdb+d97wIOYS8oWsC4960kXd+PcWSy
6ywu5J7clF/IEHcg2HgtPk8UJDn9UZN2NYJ9Bmz7WPf5zzomIR0ZDnnUtI4PLupRNyqMJ9ygnxJf
O9GlqUCWfdMkQk0f0MEVQTQ+qJrr/X2TIXY914X6PGYEWzPzK05z4YSFX7M+K5MCaxBKpJyUtMRW
Rcjy5gU+JROLL21jI5UMDPh5roy2NrqRzYifBL44EprKHA5ijKyziOpPf5UGcpIm4kw7Vjw4ZSee
N2wVctPZkcGpZD3yIFg4rzMuNmEW+D/o+IcMBv2xbrNbnWUGyUquvYUQdVQWYXukbmhnOxjnVVSb
7tqYtCd7VD9ZX5Mso5x3cyqJBdXAzI7JgrPUWLg7zhcafPACsyRAkKv/qGZYcB5omK1uO+2x7/G6
cN6EcqgyOmIa0D+tJ53ExP4K4IFgPZu6UEUN3m7yANhpnRF3WtR7SsDmvu64m8jJRkeg9IPmLXQz
GzdiW0KLFDQ+dqyIsXRycmFvlfmxrEBxqmK+unmhgU2FxdjQuymJ0HxYknY36BNQX23aoQ9pRFif
neqHPjM/gv556liN7ZmHf+aYaY+t9QSO1btlhI1qkipNByKR5BF9uiqsml2XuCsOU3xFsW3fHALp
qS+QtCzKc95Z2zIurNDVMbqyJCRSXBKhmkSLAZbK6wE/V78a8pb5PLKubQzBjHjd9HNLTfHsNNjP
nbiDNA5SaZMnHrkrSse145MDr3nMMyWq3yO/TNkEmnmqVqHbuqjdGqAU2lIgWVDZMh2i8yTjqxkP
j0kaBVgXMcDmJQ4jrrt41yS+TVB4ELYs81ACakTlYBMVgVBwY3k5Ojmn39D1rS9FDjuqyyywO0ri
eLPEtK7wqWJVecL5/bMa6bHGbTntssjpT0GRBSHwXyjYnfFLa3Xr7LW4+Pumfhyx8a/dND3MHKWr
qfH7sHRpn2dLczuJcuOiFWHWVslJ0vJCCAm3mf7QdKi8YLwmszi41Ge0ZHwcW/dVSu3sWird2p4B
STfQ94g71LkTgf0AjL4nsDJ/1Grs3u6yIIlrR1yga32e+2TrDRnwsMF7KIoAYJrdm68jQ2LQuekL
7mYav4MHJ9isvwUYskjM+W7iTWI9bj7XjpaGWYSKwgysJRSsL269y4wEDuM20iQp0vh/mZnLgGJF
eUV+ae1BSMGklcmGyRjJnJ0rNh61hxVqHbFGS7ksGcYef5LrteAFR284mxPxsGVlbjzs/yFEG5ta
Fo3zsSlnjkjFan2ZlAjDECQ0skagfUmnXTbhktgK2guxIzC/F8tRfELa/DQMiH+cBF6MLjsQ4gRv
N/LX5ClGO9y5S+AcFoYWGjz9O/0tYAbl1A37OJNfBpj/h94xxROJVD4aOt9u1OpuSfB9Fi+6jXk9
kXG5HuL43XaygTbjU8xwcQH0/atQ5sqxWJL72YSUJwHroAYEl21fMu7PuQ6xBn8lfRScv3l6iHFo
r0AUihPYeezIJetGFZEEC+DYb1/BswWbzE9BVBeRhZpp9h66aIkrrejZt4XtHbJOMU3DULvtqtSg
4WRvOaNLhJKcqA29vEh7NMtplQ2NvYmF3h/1DAxygropJxZhSvZyGWZHRZQjBEG5q4b6OSOxGBH4
GdyTG6LzJk+1tLe/62t6+yQCZtSNDNSjmlkuNFoutnMZfVaSnIDY9KHZ5LJ9tMYrV6P0pLXel3sJ
JvfGxcRuGmH21apygx4ugqBq1XG6zfZEE3HQ122c9Tut+Zk2YJumdLSv5TD8cAr3GOTRuGmFjlI/
B73rTc6z05ak3BH4u9dqtSQgBrcBBug+kw1rVmuKqJLKX3zsm1WnrzB5zXVLyXSFKZiVpAQH2A1U
UcZFwpFE+jfomWLtx5mO7LaDWEvw0xZuv/to9vohVfZ2mpsUlzMNFBBS81ZLojo0sY8/0IKjD27J
/Mk08ld/SJ+CKbb3cZxOG3tgAuLqQ7HVA9ieVeFcptbrj5Imgn6xK1gLjrR+9kgsTkYB3cEQ3ToI
UE+kesPhFriASgtYxXHGFS5lprKeU/jbdU8+OV4dJhgDGsdWOuckG4ojoUaPY6ljFgSFNsqzOSf+
ySqoIxUC94kj5h+ZtlDX9Z7jqZnrfZ+mEXPu6uddDB9N/nspcSM/UKsSD4njRzudD7kBOtc+uiO5
uearM03jL+irK8WKCXGcPYSD8c6EK8XgaVL3a6b8bPnVdXBTio1Vbm1FhTw142xeUW1eFWPfnKvR
P4G8LZ+o2wLaTl1vzWzqtRN1uqPdjHogdfwTgqOvtpTNsY7xSPSenQLTj0w4ijnxmXWL4sGfaH00
7smNYCLqBZokARhm6HU62wG9/SBOXhQtCaS66EMIB1+JGrgAquI+bHXjNOfSPkfIosHlj7Z6Vnki
907SxFvKStg+l9KjiGtweN3VzCaq9JrKtnYnvtQshrG9ap8Ib413PprPY5zJxzZdxIuBtjYtuqck
k8WHMXiSnvCIrWKTazbHXFs85ZiYUW7aPxPWqAiHUc89jFr5psSFWXJ1AsA+fc5SgAjY50sjwd5Q
ZsGLtIPnnBPhGLdAYNpgOaszinFTTokLA+4jSrj20ZT+Loj0nDF+o/uUXTVMNl6Q/6qDQd9ATOBC
1kqCNAv9SJOl26u5YUJSJd3BQfMPzecEkTt/TSeR3Zp3s613JVzfV67OxgmWCsQu4AqaKZ51lPVQ
b5f0LuIBz4EBKoGEvt3UgswaWjyr99qCARujqbVQH2UKRBmFYUL/Q/ebNNR/TImWHOuB0T6ztOey
457ZO2vVGcFZFdleq1IPyX1THzDAfUtr/M/GkjNdLTEoo0+VN50IZGZS69klkNmOaFA8LRZ82hra
jZ2GShQwg+DShShEkAupgtpS4furwYX6wGLEXWtR/ay31rQbjWTbJZb3VHqke3do9SrfuBRl9q2b
FwXNINunMluYkiN4GtZqR1kR1CdKCoVGWnXHWkt21WTqj0lZfWIXEKIyMwVXlnG1Ej5+SYdyhbi9
2Nb+AvYuPfD7zIh3aHQb8qC3Eggokj3XPKlcewf14u5KX85wPptyK9NPHYbWkBhncs1Ld6Cwmp4J
cUxWMZyOU+6DUoimvrg02XsAJCT1zeJNMJqSJNOscfzEZ5l14wYGEPmchmA0ctNq7UyYODTCMr44
8IkpdXzOqpyUyFZ7sWQnL1ie1QoqSLSDWk4sdDDfmmkor9H0i6jj7n/ZO5MuN5ltTf+XmnMXAQQB
g5qoTymVfWN7wko3Sd9D0Pz6epBvreOu7HXnNTh5lLI/S0IQxN77fZ93qyOqC1o+050bBcntSGSl
qYoPjVm15FjPNdI8ExlNPGs0skUHOLKytlpSPwB6FYOWZ0xHeMv99EseAnYsvcm4Zdj/SL6CWNOu
a27GhY8YwGVqmkfuOT60/1ydSL8NWuJ+QbsbB+0/0PdOHw3jPZu6cs/MUENcptQZqvR6pDNyzkyQ
th6Bcvs0wSbspvZtQtjurS9UfpO1z99/sTTnBZLstREj2HOdAhiNjWDVKAhviR2Hg0xx9hRbAyeJ
CCF6djAPdA9JZmhmdbgYLqyBHRQwWLlmVFTuPRN5Y+J617VmZGWFxIEMU/Lag2uE+2jelQys2qh3
t9lYG2sFhoROFFE7it0THwHVbwL+te34fhPWe092CGxdtbfiuV+rhQMdxTTvxmS8kyEVZxjcN5EY
b3kH7NDBRmSDlW3ToBy3aH73JV/Wmj2NABUPQs2d67c5T/QOcIE81qFwd06TfgyX9USpAA5PZ9yH
LfZ0U0/jAR0j+E6t1EFP9Zai+j4r7AFiY2fs6wFjOVyG5r5que0PCw7egX9L0t8tSsX+gCQmWVU9
NweaXR5Zy5MPvgF+uSZ9wzRcmk/ch2vRoslSxTYJ2lMtyT5sK2RzWuM34zOhSez03utpyIWjeNEl
ZVk9fKGBmR4mZ4p2wZB7a1E1ICVi5Py21dnX1SBOlTknt9TJFaVALNdeJJlFFFWJWTSk4dpJ8URD
X9Pppsd6kGqYnpzESe5DlqzFEa9NNT0OreRvmEDe0T6vdbVsz8AnBLMFjQel6ZxArJ/KydsEDeyo
CgvNJCLrSdl8UiS8uWNhr7Fp8w5e9c21U+fKYF98UwzVmkYcFJ3Y/WTjUVQuPJbe7liYeu8klsUz
V2Z/MPneDHKam2py2fyJdNNAADhYpaJ/l580aj5ctJFEI73YJ2NahAyxjmVYg7Oin7F2R1q9bZd0
xwq5BTNNF+xQF2+AUMnrxrVeA/fTGLrdC1/Wc0zMIvOKZlhJu0dd4I7UnWbk7CLHetZ2+dmx6uEm
8PZW7rfUzxRAVeCz/3DzhznCkDzCe5B99dFSxnbI48fcGgBS9253N5f5lVMDLJcRGKdlMgeKb0Dv
MHiHTkBNcywQ7E1tiRsLkruannoHAfpUEiMzEVdzW0YjAi13+Cg9mw9JJrtV2geDSuk6cz4byHH3
IYQJhhI1t81egckgUW/KXPAqJVEVgGCDlzzqQE/gHikEROcC7v02boDeeCEK5mx2wk072RWBpLRg
u+HUT3q4ewoRK50krLg8eWHrVG8QMwOASond60HMe4HNqMRw7SuryJ+RSo8n3xmH08SkaGylfeyH
tD43CFb2vjd/VtCtTqZl56fLo1JWxWlIxUtYwx8NACocQyiOx8ujcYZkNBoTXoOsPSuYGK6L0baT
6AQaEUxry0I25sXwice+fBiwDzFJ5msuiEpjIAWXpVQEYJrpLJ6mJmzWtcLG3oSesxqLaDwDW1pf
7GUF49XHOfmCEAsmSuB+bKlXIl98rEbVP9ike5/UUGN+H6DjuoY62eliKohpBrblfCaMebi3k0/I
EuVj5wCDn3yNwKw31/mprNp+I0qLdOvuvYzzDxE7/z3jB7q6qNe5Kc9qx972yMiM/VceH+Nw/OCY
oNFFRPiY79kUkXnydtFHjCHEomCI6/PsDKCYQwt1+UDUae15UFdJcIr8xLo2IlZK2lBvPW8kQau3
Qk3xLjpJQpjkMm5Md9GrdCftOC+5GB+Q58G0gU2cxHO+F4GxhBMIosbl2Qk8Asg63Lu+02+SeKIw
9PQJLIxx8oOcDJ4w3QwL2dcp2XXbXY9dwycHUtrPIb73I9skd9Mx5aZ7yt2hIxT+opPVjXUTV5O9
ixfhcmF4FeNAUsiyPm9J8w7lFn23t2vBiq3jAYzJVETMkqunPvMILfVYJQozwHjOdAqcDcEaaU+s
bDvSMG98QVtxgL6jmzTZtnlPqlZayvs4djP0qfIqgRBtBc92C3JUstoTBo8iJVYZvdFiIo4irw+m
PIaG4Z5pZbHtJ+83bk2SoTL1La/RRXHf3OdMXvK+rVG9ezGuS3q6syQbp5jKA8Kq4TAgQSgiGs+1
PtiDaR6M/DNGFyI4yvg2oiG7wllCfgsQ+dYd9mmfqC/DgVjL7TAP/UNpNbdeNDSbRhoZUVD0PwFL
kGuRaoBNqS/YaVvittbdOXGwLeflB+CVoAQcB1CXgN9nVarbDQFVnkI0MflFvT34hDzsWxiyuzH0
RxR9eXYei/7LSAhSmAbplT2p51owIiF+xViNToJbvINP1lUESjG3wCJYkmHm+eJMgXLfAIU+VrL5
GNrmjQXJ7K6DA2XHQ3huPXE39dFMoxa2LQvhdIxCDPVmYTIPY/5E/bdoHocbw1HmVTO3Dxc/AbnM
Twg8yys4UM2N4xCCDh3vMBfuS+eQ0NZVasKlYnyVA3eKPEprcD++j91mwKbH1ImQEGFfF133FjZ1
d4r1tAhI5Xfj8/8novyDiCKw0uMB/38TUXZZ2cRf337Eofz3f/PfOBTP/C/TFp6LngkPx4I9Gb61
3f/+X6h+/gsSiithfmBzo1/5HyKKLSCi4B5lKGu6JmJxDHn/TUSBoCIt2yVzx3SVa2Gd/58QUS5W
5P84+5DDAuqAuCOktHnIROtnZ1/ITGsGztkfcOl1iJea+NZIyuTUVvVtN2qxIaQj2kMYTK9jaJLr
HvXhusQDklR3TjUv5V1/Y3QpZG06NmvAbcW17Kx1nYURIKuiveqEPreyBjxH6svej9gv/3C8776/
2R+5KT+bE6Vc0DEAZWwL+jMH2FocpT844es6nH16QDD3+KrWbY+h08A4YQRYNQrGJ+sZyFDvq68K
Yso/Xlv87E3/7xf3PRy0CjutebGz/vDijZ1oQcen2zd1tPN0ua8zeKzNFG0zS4DiDsLbCmfqKq0L
/MKAP/7+2f/4+nxtvu3CzYGg9gs+gZjAtKLz1+1zr72znSHdiEEAdC5ctpboTRuiPOJhY8Y5hGbw
8v8yEi/Ozx/On8vBt/n0Dqe3Zf+GIRh1B4BPcvDlkqySNPohhASysicp8KWB47NtYmtI6PqChy5b
D9PkrIh980w0XfbiIm7+hQv48zuyuTlwcQn/VwwNDdEgoMzt9kaJ10wk49Jzcerrfxz4nx3Uyxcv
LS4XRoOOay08iJ/Pujb07FbXQb8fZ0GMi1cm22Z0k5cqIGjI7cKjGRbBzQzg2LM0jJ7BGO6o/sZ1
BvPqurKdaJ8hYzolseP9A1Lxs4X6+1sDosT2Ulicks5yhH44J2WtLTsSMA/a+qsKkF26RvTFsSmy
p+AJPRtjhgDZ0t8PyO+HXVpMFizpeOj/WLV+ftEgShMIJGW/T1Acr1GMZuuKZun276/yp6MOkMcH
qwAkSdrLn//w0RilWgl7Sj5aOHqb2eNjoN4jfsgm+/HvL/Wno/jjS/3yBbuA0etQZv3em9iB9ZnG
MZt8rZIUZoJyGBLa0SaOpvPfX9VWfIKfLygKKuW50vZcnxP4lwV5itCiDgMXtEVliN6wK0hFp7UX
q5wBneWsNPa2ZOrPFUH0nSJsc2LHxdLgw39T6UZnaBgH0nOMwcXCQm+S923t9CKt9XoNNJtBbC2R
Mmg2zQT3xu9NaM9o2qxzMI16XTTheysoeab0roF2sA5TCa56suJrkDJhdy9645NTy/jwj0/+M73h
ctoyxMZuCjdMWb+dtkQNu1bZceGSGZjuxBjf2x2I3CjkUxlM8DsT5+mgsWtp/6kl93SVONPdUGi1
YTyvt27xmLVdDV7ax2mpxAq0woDgGcNziCix0JwslkYiSCsTMy0SVw+baLX0N4hPRXZlX4PySM5j
+4V8LCgBHuKX4MPkolqwEsyqVvL6948sxO/3LmlDOWB2bVuS//1yqSKyw58mM5Iba5Vv+34+oU3/
NpbAJ9vheU4As6O+B9Iu5QhbgsNhyPfJb2/MLt5hijGuw/JrkfL/pvnRit1y01TiYxQwUYvxta/h
du/cXsIQ6NxdaGfqye8JlTI/JwZN+nwkZXpQ3CfpuFkkppBBpXPi0wITV3GXn2gA0K03+DMnye9H
7d37ZfXcEe9HT9ApUPJ7tjpbnSmuCoZ14ymZQ2YzkbJQ1GOj6TUStoFhyikd/WZd5n28QZ5B7Myz
J7PHZlGl+K6BJ5eQ105jmi3xn6UFSbggr3ezquxNaaFr7534BaGuJyr02ONu9sJnjBt3vdK3jQtv
NtbJypuGL1NlVWsytHBMh3XOsVtlKj1a3p3aTG5OU7HqnxyTqdFgdLc0gU5p6+S7sXquY8q1yUFx
QU7W0SEnapXMtLEmSehLpo0HBCw+UOkvUSO/lKq5k86TW7ZyldfykyXcJ2d2PqicHhCa2KtcuIgV
FFoVEGaIgnX/7IZI2pCSxHsiZxb8FfVY0XS3WTT946z6feHyuJhsi6WY7Z1Sv6wgIxVlLweuo97p
dlU+LoZPqE7x+ERQGvEaEdMbCMn/WP//+KpLSSZNqZYbwc8rM3JOTRgKXhTDfGnt4b4vs/e+IRJh
Np4bJyWKwf3wj6vn972XJxV3AgQszNKcCzfoh5tBS7ZxYWQ9ey9Ho0NIyYwdk8fGIPyzeZNKE4iG
qw7S+aqS893fX/z3C9eT0ArZnvu+advuLxdu2EsSMXXJx1XlB9Cfu2SyjCuHaequ6qwjgFJlfKUL
mP/jMIuf2ULLKskLOyQNWp5t2xzqn49zbgZG3g0cZ6dXNz5X2BZ5pV5nIWP2tIjfcmqGtdR0IAj5
ptWPJh3r7JurXxLZi3+9m9/v+rwbTwBulEqo35CFaWzMeJlwvY4juyA65SsTofHWD1v0Bh4d9Gxo
xU2rEBzS8LolbHeTZR5jpmgg49QqGASbm79/M9afvhr2w0J6QtpC/ApCq2tgKLFW7d6CQ7nOMmML
wAU5VaxfqnB61+0Avb4mWVu4Vsh9L3vN7fJhUoFJ5oX4CNwrXBH22x2RU02rtBdEMLkVTe7O2nRm
+CQS69zFKL3Yiug97c2AfPVzPUfvkROMW4xcwT8O82Vb8/OmYOGkqaUitH1qtV/2IqGDkimIbBTu
zuzvi00X9jdCkZJd6IXzJtJyrZMY0rjtYMMksBqhNnSPTC4XPgLNTYsk15rZurgaoH/a0siqCCvz
mTzOub1RQ5btTEkTMQ0D/PlQCk26z1tU6DPGZ3pxjX/tj6o7yJIPvIzFbW6rY5YdcLKvSrLE/7H7
WrCjv+yD+Mi+EDY6HgBF9vLnP1zcNFr8fPIW3jQo2y6KDpGCzAAu4TCTKq27eh3KyLmKBiiYPcpP
1HnvCQJkhBHRVvd4Ptiek0UdoH2lAGTWYDvkshJ2uWaw/CEf6x4bGsUsGqldl302vOG5IXDjmBWi
3fbDsv9x7U1eNYy15JKfYmGOcnV69MIB2m/QzkQeT284rYmwS2EAZkFrbyyzfRxK9+vfz+nLru+3
E+CHo/HLVU94zOAAMGzpfqMYmLKpQYWPTopUpGEDeTLfsi5UyCCg0YgFO2xhvVVKPuuk+87G/Qmq
+mO5Lf+00rMB5ybNKiTUr0ufN2k0d7Jv936u9H5wvOlE5t9rHzDFxjp5HUuN+CvukcGGIQtCJm7z
sUwXbSqt1eww88avgxIINCpAUoKL6aT83IZgQ45HvuxxkgIfHlxzieCHPNPyrRM9OtuQwVNQux4G
fOeJf/YJWRaaJMUAJCKbcyWwQ2/BoL5nRYcsXlm3NKqDHcqTDzlNu5XnE05uzwH6L4aMk21CUGOJ
gvaXb2BR+TtCFeEZm6+2E7yBaXpmIsy9vfK3qqtfe5A4dg2qIcas4zThV08k2fHv3/Pv5Q19IlMA
unWla9LS+PmkXyqDNEhYTj0nfSN2vdwYsxlBbGVP//dX+sMi6VLCEkrlKP5Vc/mSf7i8WgwQBU3r
ds/U8D2paO6q6sDSeecN5CmDFqEXTwaKUzhPf3/hP2x5+YwWsSC+47jK/LVwhj/YV2RksjwXiAHB
rqx6ojGu0q79YtloYmYPzIXVdysX3cRKhmYMKYNKPmBfv04znEEEWqH5Q3xQLfGZUYNXJ94FS/zf
39/qH05013QseDA2mwsK25+PURfGtRUkZrsvIHUBaziVbfKmzexuBCWTx/F7q8p/NbMum5ZfrnQ6
fpbvCaA/kiSxn1/U1+j6AcS2e6H7G9M2kYkbTA6Z5bnqOiRNe225bbUzfJSbXfiALu4K/j2ifZ/Y
Tbt07ka76TZR1CEGhBSPum56isVw6ox/bYF+r9f4IiW3TsX34pi/br/ivtMy0qxJAxyEjVnRrc+Y
UhLbRKQ8wSnvf/82/njGUiLRa6fdRqfv5wPj+gmawn5s93ZxHjqLNAdelXAY3FqpDdOWdFN/JhnE
+NcJ+3tF7rmwJx1OV74QmHk/v3DSihCqcdXu87l7RWZ3LxTVYRDhG4jG5pZyhaQj6s8U8cvaZWiw
SmS7AXZDHR6EqAbz1l3bpiYLLD3Os1v941b5C8zvsiV0kWZa9OAcxbjpl1MGmpOcoxaljmU4b6wq
RHwha9ql8KGoG79FMbtjTKY7FxyUx7y7YgIaODMW9MaCEJ9k7/bEIfz71/ULM+77u2KHzDdFdYs5
7Jd31YULYKowm/3Uh8nOzKfoysBZk7WEO48Tm1fG/v46iUNiGLUZbtg4XjF6j8BlePndlO9JLo8f
7XH81ifR8NiL8P5CyGKw6hv2fKo90nFZaa5rv+43bgCfOWajeVNwX/ATccaeDRzDj2D+VdwmCs0W
LjYnoEeur1/b+lxUVAjxSIfnqmV6ko3yw9xn5RW6YfVCzuLXuYaorUW0H5Ypaia4rdnNXF2X1aat
2QP8/YD94fz2fBfnF2sie+kLu/yHFTkiPJHEeLcms16uCQZMtr0z6+1Q9BHeZ/kUR/29azTvyfDP
JvYf9lo+dx3lm0qY0Lt/WejiRNDuh+O6J+SJ5GWzdw6xEQR7Cznd2itdcTU0zVHjxjxmAf1NexHE
RZP9P6+pqKUkkN9lGvHbnaEqqrmrPKcmrHG6bZxcr+rUNIk2JWcWzvbb6GHLn8riOnEw5vz96P+h
ke7x4nRzKWIUvfxfrnJrDhgLg8Tbk+4m4U9Fe8srPydVGF4jYiIF3fCLdTjPVwni6Sqqo39cxX9Y
ZXzCABfyuyuc3zjI7JQKwkQktLJ+zteVf4UpJ/FatO9Jbm0a85+fmFLoD7Uke0rTJyNbeTbr+M8r
mwfMtw9nwWvq3P9cWirBhdy5mPGqYRd3zWNWaLgBY+0/GdIzOQ2Dr7aKopMag3qP29u/S4y3IjGj
bZ9PyF/gzEHytsM74nmuW1E7KyKqwHIq7C6Zso1nL2DkvaA52Sen10Y6qpeWFhPGFxyzUfbaThpp
Wtskbx0ZpgSQZvct3B+mCKXkDmhS9hZj/Fx0FZqOKsd9Zo32awpWQLvoYwYMIFzpvXcOxfIPoXF7
S2FCJYTRWab5QDfHeHICtpFqkC+xn+JSVn1wDmK83WXpGHfS1M09OGwkpoN9z2Cjfu7ekQ32q3jU
7qtnv/SzSL4hbiJblHjiPn5SVBD3eAuM89AEel3lROiiuw38h0TB6gvD6QSI+m6eJ/ECnwDq70SA
etAmxd5W0Pw7y3FuCz97YSfTw3vCCYXk8CSrnml653+iCErPFVowwqoyE+0TTINxSp7MJuzJlZz9
HZHy08eIfVuOUR1jmMxYOyBJwd+MV+kikiOdvXxMYvXFiqr5i5mK+8LLPnZ5bEBQcOLzpPr43I/d
12pqhzWW5YzQ57zst3kVz9R7mT7GZUEF1mVzs4nTZlolgijcbayRNGV2e5zLil19n712UIH3Yvnt
8pTCNbaeAydnMK7iG+7s8Q3Jxd1xok1yeUp4lTx25G1mi4maiJ3hmig7/f3R5bkgHTetboJ9PHoA
HW2JcLV2ry+P/vNjyENkXIi5wH6CSJ1ixW3PKlFUDlN8Dp2RXmeIwC0M0vJEppdRkoLaYVlUzScC
oqleZqBrcTj0x8sjsiCzbZZZJhjkcL41yma+7QmnKoP69vIMk7/pNs4S5+DN6aFEu9wVgbz7z48a
N3/MXuVGgZvayDYdSS+kOCdqZWSPWznPY2pHB8KZ90NHagxcTidYpZRUR1/XL1imy12kVEjykwwe
Ha/ciakQr0ZUwiKBcGYbbJNN3CUPXSWMB3LU7nWmunOZFMadaOgd+3G3D0bD3shQBk8h6oFj1LYh
zh1+zdninydoBH07XjXoqlFAqHS4Y5vQDOhVV4Bc+7s23WA6P1lQb+5rFCWr1hizK13VwVoAKt4l
ppvcO6VO7mkw6e04xXg0J5f2u0vCgG3G+gSHIFl3tvIJM0tgd5YVZsDCCl7cBFlmgeKCvZWHUGOc
XyaHdEqiIudzgWToBaXQ0XCEf5+bDTSNT9nypINIFIsuhmwb3gwm6vo5DPzp0UXu1ShRP9dTU2/a
NERjiyR765ZQfSZK4lu3je3byyO2rgD5iQvzgMuKoWOPlEx2c61qdEqqTj/ZC/5KeZ0LszpzOb8d
pCFBeQMLPcTJ1zV7YAubnM/yvPQoV4RJKZT2od4lhS0eTWTG5IcBVSTo0Z/52L4O/GeNF2Fjjp7a
2ykvDMYQK4xA4o+XbD6NFYRLC9jGgGyKTv19p3X/KRydD7ofEAwWBeJ9ywaIy3lSWsimjCbvzu0A
a8etoq+Rm08rywklPQiz3pWhzLe6hQWXFF3+CFL0fvJG92OeLIm6oFuujNFoP8jxRUqVv4AL29qV
QeO4WDJ789r72EfH2prcT8x/0dA0c3dojTD9IF0G7cvzIL3tbVYB8tIjyypugfbZdWArAaGYDj3q
8qqZEdRN8ScWkuxTYQf89fQRdm1z54nUfYmSHQa1/GXsh/7e9uJzNL1UTi2ePCBut14+PofgIp8l
FPubpDO+XH7LnJjQ1xYAWR6gzxkKg2+D3us9NxlyLt1gASgEjxMiNfpCs3PKGIFuqsRChlv00EVo
Lh0qS0zPfgAaPY4rm3lbOT1nGIK2mTI/j8OY40tJ2sd+hPrrO/FD0+r2sVt+iJH+wVh61pq8sG5d
aknbufCH41BYzKiWX5O+Sx7jAtfIADMob/S+9kZ1GFz/A7wK2JiDy7VoYcJGDnQQYRp/br/xRQ8H
bQw9Nx/PuQtcRT0uN03WyhvGcvmqGFOP9ImOMcXQ1FsWPPdaIijbSmKSNmMcTrehV09Eo/JIR2xk
SuDLcjaS3TTazPOgCN6NeRXdutmLX4fhLtfSpzUGidTUNnpai46NqtWML9G1jq7g3gtxdj74E/ps
m/5aWkU3alLlKRRpdXKq3Ny2beLvkT+jPCPLlRFte2/FZrqxR0edasuryHhxOEvVHN1ebnYl6XSb
CLPohqbrfHP5IZkbiNQ392bbhNeOX2+9UFhXThC8zXF3ciOCP5P6W2noL25AUllGn40PcPJ1e9Vn
IDyoqP1NqUYk3V14EmYYbmSBNrko86M1zYeGMmIlMZ4Y2t/j8/kap+lDmhL80WfTLpzjb8bU7BuA
ldJAGF60Du+CfZ8e222pvMNszQxfA7A1UfsKhHkVWM3XRF9jpiTS2lyPnfNRx+6DaeBuo/11z3Z+
U4xIUhR0VMwGkqg09pBG7lx7ffdq4Vmeh2WqXN1mihDuqGeyFDgoSRRmpPTVA9bmzBI/X7R32hj4
6THQZAWmxnuh45vJ8r7O3TiuCiw8BuADZp7AwppMrEezq7DHMWGywlJvVT9j5ZjqI8VQchTl/NLD
JsZCN29EVl0R94EOLrvXBTGslExZNVyNCYT1ZBQ7sur3bWxsJ23t09DdyIyRo5q+UXHew3gYNpNq
FgQgbnNKPJvDxpZV8rGqgr2ymZ50p4drt3pOUxKBXdIaEsec133rmEBhA3YFkn5tkGMbi70vnoBF
GseEvs1Zd1/4wYM7zWSNjUTXtAk7E8PMlyajggJBwFnp3WYJFpJ5Jqq28POrri1Ap7rkyRbGLZhU
qFsuKOdZbMyGeLPEFp+KyryhVYIa2NsXprVRM7Wn385fcbEYDP+sK6IzBcZDhiq1QYZo0zTebjJq
iP1mskERUq7ryr4zG8NetZJQYS2SdWZ9IMvvZmoR/mjJqZoCJthaadJu66i+GZRR7MxRNDtGVXoV
wGnahKV1Iw3qiKKp4l2rLf80uSwJjvpmdBjNS89+NwrbhBBZ2hhP/ZtUz/dm61MhC4lR0nW3jgUe
PoVNg80T5xCNfxNyKApeHRv9dlIMLdz5rCLdH8coitezHaLoL68tET93M4hmWBdHOoHvBa1kDL7Y
HPNvXpK82y2OuGEmSbBnZ0GIc7NLc75jVP0vhE18qkWFwAALnnxwbsnZgYHqa9a6AUIOUNxVDIga
pS4xwIZEMZ90JxSuZdpWG3Pos7MOwt1suW+oOFAb1zIFSgI4uO41t12BsTsZvFU9ddd24mDoNscP
UhjGXg0DrkUEobg2YArXaLdL7kuVVle5FZN1AyPWDs35qq37LwU3wKSa4vtuam7x0hO2EYNQK+pq
PKUDPNHLozY2N03o93BtufWMjbMnTrk6VSPy8VhR5tJnlMhLT5mH28ubohPCUtK5TNXA7/CLTWnS
M/ag3uocdA70vAaVQRtqNPC04C9P9oldn4g1vLbHwdszu6lPwmjoKFZmvTFhmpws6ptqlQ+Vte9N
7MDLC9bOhBzbVayeAu4utG3ypwGdjaXjrS/vPcpHAFAq+cJoID4l4RifXGp3tP1IsXWjLZYrOPYZ
tPWTrAlPrfNF9tGAKQewcoNH/2CFjbFtg/yzDqtiq8IUYLjuy1O/HIQUThwpxQQnGoHRn4gAnA7l
JPcRw/Z8tIar3Avp5XDPXBkUgUevgeVuu62x8XzIAhWykQFBLqBeorouP5gL7lRr+YfGwMzQ5vFV
00kHiVqeFessYv5fN15xiqXx2gBZ2rXLb5enKMGv40Il27nJT3FZF6c5j4qTN86fPCB8K7tHWEYj
qkKt79aEgs1duUqWo1y3bbkR1UyqNw6xqxn0vepy+yrxuPEvcPIubLJTujwSQ7SfZQSLoOg/eDoo
d/wWHC8/yhl5sVOIlyILc5YTqVaX55PMZ6m8PITOCsSISPoLFmxKU6xwF0BYNB+wgFAFDc6udcRw
iBcmf1PjZNFN/RpV7bj7/qsR+dmJU6pfO7acUVJQ5YGIzIw4wW/Ij8mQ8WksX7MyzL8/7XWOR/Is
hrBhrrJi1zl2S60RIADse+MITeSzoDDdMszwjnYPMjcN9Y2d+uMxUu0Zm6YHhI0Zmjkw8eS+JhSn
D3gA4yD4xldVHqcHQQW3tQYHKGNm4EMzvXNGx+qcjVW6woGAgNqoLC5y4nXLVjW7MPo2eyI40eRr
thlceHzTV4lbmzsJOIoEOA+mHriBIfW8lcPswaipVbPU/DL0gOzEktY+mf7Xyep2oxeNeJ1izqaO
4G2IHcBiFz6nl9P1ph7hIT4bTENcxMXRvTxLYOgC+lzYmpdnL0BPWYtkSzI6Ko2JQHvTJB9n+a9t
YChcFMt/bbq9ZyM4WZ6+/Lj885dH5mA7a+ImCLBd/vT763z/eflPS0MUiOSNZv39ycvfqi5v9/Lw
+++NAnRE1PEP7228vPnLH39/J3LKXqU1q+9v6T8fApg7Yeij8wpsI2bPvbzh1JCHVo7cpkMCVi+4
0cujzBp//PXyB5fnfvl7SDmgDfbF8+X5y48hbP4vufTyuwpbuavH6Pbyj8xxNm+bvPzcdpDKCWgo
V7mP8fHy639+zAmFNKgdvu3LQ9b0/uj4oEy8zD6Wgr14VJOe7A/AtZuyvtam4ZzRULrka0symbsk
34+5CDbVqLyVucwCx2Ry1ojj3hHwdwvbRa7j3P3CjajCgTpFJKtGV3ZO9pcKe/uum0S7y4JiPBMc
vo4rhtx5vkD6gJjsnarLVgMCKysdvmXmaO7nCNa+i7kgkRujX1CY5meP0uUW1M9Inf2Yq4/s2KJN
w0K+IsterdvcxhzpsPYAM/rWjt1NI617BCvIPsc42xAP8FrSsQcEP8MbmdUnX8FZMHflWH8ORgIP
g6nut8oCYQCc6jkDWWH0WLMSTNf7HBhk1Mzu3vQlZlrERbgvD5RWd4C/drGvgYmHQYDtzMK5iGG0
wVbi9SYsYNR+thvoJbBnZQ8MgeOShFVdEMmq8gaERv05hp5X38cONuwK9Bom6zvgo3dWUr53jtxi
rwDuOsXftMYpGnUUHp7dbTT5SMlcU1UQjBKMizmMsAJC9Sb0WUPDDolg7sbQW1GW3nVuVx/H/rY3
iwcIHQPIcc/b0Iz075QuP4PZi6Aj1F+JPXkyupoIclzF67gY4b5Eb3myI5aJSGVvkSX2zsZqSI/K
636vysI/hQ3ahJi9kSgG49Bb31zymgkZeI6Qbz1gSc9XVRxcG+hTThAFJmhssALNa6ItoHj5SbyO
+zLemHVebLDPC27PN0n1tXTCEQxwkeyA0YYrWIQZLj5BOoOp1X4Boa/yFM7gFJZr0dbc7BtybUxC
NAws+Yc2mL+hcUxvFPbko9N4p1yP2AelxjuF8CyG3WIAVzgppx+ZdQCCEk5dnjFfHaR2zKspjQ+0
nl5ApCQY0gS6zgCqAvakcTs7GV5plQSH1qreqG71hhnO/2HvPJYjV7Ys+yttPcczaGHW1YPQgWAE
RZJJMiewlNCAwwGH+vpeAPPefHWtyuoHegILQUYmA+r4OXuvXR9jz+zvU3ejK0q+SmMsLxTAwmr0
5K5nvIkgvWGiWHosCGvW7rTACHOhO8Ab6TMLmumYMiYCjQkQB8ogOqaAyoTaAKnBxZXuS2+CYckn
0DgFEhd9l6lSO89LBGk6Vva5dCtxRxQYd6ISxOSU07KN0HfPdBJRRSXvXkYaUjFb6Q7rsrzr6A8B
SCQuqfTlVjgx6vTBfxsNUYT+t7xWkqC6YxbJbDs75k0BPdoumRanXCeG0UD90TsGl/4kGWFPwWVw
nTY4on0NMAuBlSx0+CC2m2xBXek3xQCXZcV2NtJXa0RcmlaY0rOahROhhzo6harYFk1x0LSipftB
XpNXDwNtrGo61kI9OCZ8woXjF9DnOiuFS0hvoZWmBTDzqmYF6Zu3wmQsnOs2pb3rOtuo5sJc6F8X
DZiA5ZoB6FnWdXT0i/lXxSgZM/y7VotfahjtUBmzhp00hoTmItcqZ8LIHegj6A6Bd4ydSbxk8h1C
zmGsSJ6i5K53SRp414TkTPTPaYNNFzmnI5lJ0/e7Q+fkY1AzHW6d5JrZcpxOEobWMesIAIjM4Uea
1tMjV0CEML1SGwkyNEzzDI/X0OdbOZfuWWM1R9KdcSlZu0Pmqy9GTwFm6eZnWyujQ4mvhUhMBbxi
1oLT1ENYU9mwi4lq+NSN1o/IudY4zjPmOFoP/5A6IsMmCg4gqbEWAprdGbLk1F7OosFqhnMzGvde
LFnEBT0OTQ+gtDUhy6RQvjbLBpRGYtOaqzov7LzAPkLOuWsDkV8/NibXxs4KfkVNQoHFEGKvBwOj
P3yGfJjXJHcklU93TppBJXL3HiNAmoNNxbI1V5cW4fyFBeW4M33mF2UckdFqVSnNda5USzVpHh0Z
nwNJZ8VMS/QI+KA3XYwNHwe1O8GVkmlzXlGXY/XVNjIDyzCwgMFPzN1nOJLuoUCERWtrCYSAuwTr
LkbmytVamzIaQ8FwsnX1darm5OxFPZ9VbjXCPPbcV8w9r+59kYq9UGa89dsg3epeV1xSKyexPkkP
bhq334ey/27q4zbNKXYqHbC+HKEqVO70sybCe3Kt45RPLr1QHz+vJu5QOR97KtgHg/TjjLXMRiHd
3JjKQl0j57fUBEyTpdXr3GXXJGKoEQ9ldmSWo3G4YfQoVU14GnNnlFdyem4X1GKRdM6ecfM7zUa4
cUmAdsckum2cTaY5gbxU+TGQ5rHqTK5RRHwdAj7TWtgzjZJgae8pU4eDUDoeUM/NtmVueIcWJqD2
hPkoOKjKug9mP0BZ6xW01Ak/88RwIy6mpWII/P1QLmssv4AqXGDE19T4kLSXDjpkbXb+fU4FGBea
fJSW+E5ULQed3efXMW/f8iZLjxPNl0Ot+oND12xPnUy6fY0wTk6CaNKcODCbVUhNCu4Aq+DiMUzf
F1y0dwC35sMg+7BPRnM/0amH66sI5gm4uVj9E9xt9HNL/BjhFfSVBIbz6X1xDD/1DJB2WV6R6VxV
ANNpeR1qGwGb3x3ugPzO5z7Of4AjEVvLcO0N5wQDnsL6VhSBebQHyTWWXtfJkHMEcw/7LAO1M32Z
6ewoUu5bSKF9J6KzBlAGVdT4TXMC69IsJusxCGK4eDRn5GwybBuDeuOh+7vRCtDv8qLZGirKHhqb
NWw0mfdGUI+Y/lWdPTzq6Thvcsarp9jJeqCihg6XiQCxE84t+WBFT720yk+iiPGPxuYDGoXqE9r4
/ODjXtwZ6l2qSDw7WaauY5K+c7o1z52vKOsdOKVB9Mvss/ItVX1z0YUGKHJ5ijKu3HWk54RWDzo9
AW67a2DkDOMA1CstLr7o9hLzZ9843lsJHHsRAdIlIQ0JGPp47y+JVsbUsSagleREWXYyMcDvPGOY
ISAhBnUyuzwXwA62Ex90DLTiMDXJF2cEb575/aNwE7ivMSzlUZTP4Doh0vcGcrTiFyQJMIIKCI1d
6r9ymC6I+O+a4RsNifaaZ9i0OrzvQVIFYVYq4ErKMvdZOp51oyW0VOrYNzTVXzKGWQMKmGOJqIfZ
FmXn1GB4J8+SIQmLlyqO0pMlXC7tlCmQtBAhm99TX+2dqbdQ4cWQ0tKIBW7UfTGt+uaaZX1zDNqF
UdmNZwdIIeE9hzHFrETuywGAoPvQZw4ub8s9M7Q9Yf9+cuyFx5tJnTuIAd+kBtkV40ZOI2cB0lvJ
0dJ1zPoNNexQvUkTTpVJ8xJVZXAqhfnN63TrHGTWdbRoI1hk4rmDkkd9Un1YMG/aWG3CIt637wDO
/8RaR0PU84Z9ns3QNICPklHpnjtS6g9wbRUSfxdiRmxzw40m4nK6EehrDTYtSjbMUTLa4ObOSI3F
Eu04Gz3CcF6KzD6YFR0RjREYQpNp76a2tdWHVp1mwERnpDznOSnMXeEXyKq4UgzSPVi0quBQ6uIs
c4J83Gj6nDSGg00ey1tpImVOxjI4VL4EfNWm4pNRlPvWpaVco245gnXNNgyqQE+gd7wPaI9vzAZE
p8fgzdBbkg38EemH29P46JMnHxqBjqy6dYKfhh31596iM9xaBFsCQjrGQyZ2JqvsrbBTqgWf26he
2tretNUV7s90KFUDfpXl8mVmwYrcNWJI4KRfiO+G0+AHXwAB9FeJAT3JEujtmEUK5VMnuXpJceHR
URGs7ljRypOOWNsamwrOSYhwmoUf5DMEuY48WgBYEGGiOHfHc5RL3J8tpuUBECn0rocsa7ybbNwt
4pPxRSc3NZPaqzEylfFIM5ia6KBZ4/eJWvEOilyxNNfu/AzgPklf9ZEdA1TOfo1qJyKiIdK+uMOP
yKvcVyP7LqYy2gfOON0tobLnBThnImHmpp4nV6A96dawK7BhY3uN4JQ/9cOzgBtLcaa0a5L5+a0E
77+llX/MEZw8kr9Ke6hI3Wtf3ByftVzso5r2yxgGd9l2jxEVzK+pkN5NS8kUhBtOjw4yawpANSwE
7YXeieSGZBHcRMumtePuIL3Z21A2BrdAf2TsdVdO+gloQH6S8/wski67Y0QxPUl7hrkE2bRXGeMn
x35r2tl/XDe07U5Zbv4UtcXwTid905ZeuqV2xwwUT89zlI1X7gf9k93rYWImXwbaxHStwUS1Cao0
Twva66yiknWBJneogfhareqxtnJjq3lqoDUMYI8xHZjqAu2zLwb/TMUg6MpF8sGcyQA8BGgX93Zl
TXvP1StYk2V2ZyXtvsv9+VLRKN6npg63lKBh8C894xyHcXPjgDMn9vYxRzcyMKRsstG/wzs6hkGM
eBuI+M+0ARtsjbO9b0Q1hg4L1jpNAQ0lDbbaMjZ2KjHjg+HTVjQAi8TiU+WQrIZaCtMS/BD8H6SO
HoA0Rxszdajfo4TUay2K71K/esgTKz0lDBjogJInaYk3hu9cRewqPYxZVsJ7JDQRimcHRNzNDmYR
qX2lMoJWJ4ZBhvMNLaoGUgwi12ikIXoDeVk3mhyCrRj5YgTki0foJHsX4c1zzxkfZn2rcBHoPXl2
/nsVxT81zJsPhWUhlazEGTEVGKvIGigZK0GYZ1nupsFSMPVNJseNG58JxR23smziozcTP+EI6DVk
O1CeTCO912SZ8afMnp1DB1/n2A1Uh03qv83tfC1UjezdGuRl9FLBUKQiToBIENCG6T7RjG+TrVP/
TsUQgjZeKI0+CeZu+WjOSpLBmY73UUQQzGSYu6mESFxxFTpWA4S9HrQc6qHkdWo1g4tk0e7hnCfb
yM8ohTIyC6BFFvdOTKzZr2YhmQb1gK7PLd5rDX/oCPvlnb662EYcYoPtnllYu1y9MfwNidUgGbDk
AVz1c2lkkOYoKZwyPSq3A97OdfSMBYbuwDHv+vSEx/65ShKxiwJwYYM3UHt0RLUQj6POWQ5/ogvI
tYSeWHo/fWUi3mwiZ2c607PtlvZZdYQD6C1iBRMRcllV7NGuY93hoxNQCN6Q2nTOJtXcmHHt/MO1
UeHWDMdZPcIhIzekOdZaB8OnR/iOGaQjTQVybSExLJBTPrAqysmwxUJCFPhYQnmnXwFxkKyYXZ4a
X5to3xpg93B6nOxOBMdCAD2JgvokAOkgNEgUiCenPxbRfOorQaawQPSekyzqx0w/xdG1a/vXoJ/x
j2xyOv1OlFoPmmH0IcnJJ/A4+5XGY470f9xIXWWpAdAev5O4nNK3JC2uIvKC3D/bONfadD/3XnAV
Wi7vjJocc9RUJQNNhqgNWcSVZabkJSfLqUsO51jKgzW+ZTX0tswLm440Fs9udtJtGm71HkTJIAMk
TTlF8Py+HqC7dRYOeTcykVzSkqGWQF8HmrdbAhkAZPmbPEveQIHRqaXHzyIVPY+YWMqNPhGpJCwK
HfB5NHmX2DkYRot2XGsBbFc0v0wn6E5akJqbrq4AREvyyQCodCGoyR/0w/WjbzXtBqP0sB8YshV5
/ZUxmXucYou2loa1hioIFmZibVJXv5DEXRHwoqKnhubSNDKvVbgXLlrfJVB2uqcmT6AM5DFyCKXZ
n7rqq2faRYgMtt905QThKRHOSS3r+iV9ou9S6zRh74VKhmvBoRWO5zajjd5QOZbea6IFPu1FUR0b
ndyJRszkXEWjd+BqeGFnjfgaJGsTvbHu+8oIsd8VG6aqA7UsInGJjQwO8Wxvk6S17mxUOedyKB8C
rwNIWGV0flopb55Hzel2IwEXFO9jlAf3RPcctJTeWpoR4zi23TMVFLjXykIsk7RnyzeznY2Xn+Fn
vI87GRxnncguqhy/qb2dVjbyprz52WBStnSkvNAwi3Jnq5pcRp8vbhATy393obpHxjP4+C7kChfa
kwvtKx++qsEE7piBP2ot2nvJ3o4CeLQN5VtcG9+SoiuYclQ/gN5WRwLMYdzVP6u8Te6Q2PkHz8l+
DM7S6jLj4pRhuXf8oSaazwgOth99M83qPsrWvi2N7MlkTtaCGLxTHNVEEblnowJyPgbMXwgWa7dx
J7RL62QUslgLt3MMSZXe9E/mvCyySsqXaAbDovU0i3wto7EgxqvVfaGHsc0oRF694Tx1EtKr0Rlb
w8nYOz5UOJGUzR4DfxjM1lfpZfoh1ZM8HIXbIeQ39mbaq3NTZYoFOpcS6sjHKvpleLJ+1G2HuBXC
r/aVyLKjG3NmesEINJHrRsBqQwTYRmIyaRBJko5RDO9dIVNyiaZHUQGilI0AqKVpUA9rJoRrWkKL
DIsgcr5j6oG0oBk05fZ3IrnqnZ137OXBOdXe0G9cZyRrlaTl0PG1bwVGYh1P64GWI/eDfvKBTPPn
gYAnpKUiRqKMbEl0ZerfB1NysjwkXXRo453dRNbRY9iSJ24Yl0DGh8moz5Ddi2NG2+/Q2+9kb/lE
2xBmZKRDevbsW02TBUhSPmow7AwQs4MZcASYLSdyIV8tLxpCjH31Ucy6u60ZP422y0DfagQqEsF1
3+6Cy7oBQvtD0Fuj95c2B5oXKfRMOIi+sO8SaX2jptS/F9J+JFs6uSVT4x+MJL16PaDMJu3B+OUw
Hong4nxWC8q3jQrWmu6Jfkv6mgX1bR7USEiDc83EMh7r4ucOOSsFU5GFJpFxTd4WIWFn8lyNzqNV
eePRbLhozXnDeG/LLSOJ+w1hyuP3jnJNSf81KiTF+WDlxzG3yf4NtJE6wHrJvOpUqvYrWKL8WdAS
OjIuQ+HRW5CxlXymqJrOI5zqfK4KEGcR7ZXOOvcBwGeM4HtYeyzTyBTmigTlt89pmE4+BvsmmjZJ
Zyah1LmLEgHH2pBcBSBROUuBGRcGLMawAWgAsdI5LEL2fTXG/mObQEDXRqHDfA++eAjXtrobYxwf
8R5g3VJbcJ2nBsLbZZxiZ0Og2xGGnbrkYBFoNAzGQVqsaeZavwazwX3QE8cSYuZmyrVsQ2sM1GGQ
H9s6YKmDv5x9HD3dyMRwD1mgAPk3nOXgr+jQJFV0LfXxpI92EBbU0ue+wGXuiha9k1nckr7QTmN8
4P/BulzLniaYauhtpuQWYBlMgE4dzNgojiVzSkZQY3uehc1SWbtmdUu8p25nO9LUxLmruuEAqtTY
LYRL7CA9LU33reBceYCuKikVknOFguq+FNqtnGR/JqS2JZUrBn0gkuI6cF4m1giWrCQ0oBkjQAho
4ZL8lnQk8rSFk97lkWD39J15lNWK8tKz7Xrh93tWk54mik3dEV/OveOWTpSKeiMe6ji7t0yavrPd
7wot64GjMcQqOS73sRD6SeQK7CNdHtlI9xOJKuSGSPNTDdKW2FTER33OZKhPjW8VOdwPqUc8dN3Y
7z6Nli1WIP5L+Dv2VVNan/X+1PU/O9HZz42ldw9+1j2TW5EhBoKsnVtx8dkpkp+16/Y/axKeXGci
o0yih3U0lsLpPN31C2+vNcf86pv2cWV4cxus0CCa2T536yRUlqQ7ribvluRoSqK4LslfUbvYgDuq
MUqPUvO5TYOnpJw5iHRW51NtiS0G6QnJYmndugVkH2Wdc98LAKMJIIKaVt59s2wmneTjvCWTAtaf
SX9At19mVONwzz/jkwuWNS5YjaF4mIQ1ntpR/CoFpDQ/8xqXRT+CInsaHwYyE24SND/jhidi60hy
YP12cehz7nzMDLTvk2xr6hUZhDFQQ5bWzrlpZYoJAG/bLKj7JVrajKIWHVwNQ6FjUWcO2gKky78Y
pJzgTtaO2DaTgykRuXG5/+IZs0NFXnfntB7iXZfKfD+buYuDKmlPNl6nT3k5/xIc3+TtVM92oKxT
wzp6k3Muz3qv3w8jl5/MI8dYnwf8j2leX0leQthi+4rR6hxdSimYsszpHYbG/GYad7FkuF13sA8J
kXrsiFO6H9xahnnPUYdjqL0QS6Ffe7tqb2ZbnPWm/mQ5Gu1nnDlnX0oKGjirpKlh6Qxi62Wcgiea
/V3Y+8nOxiIAjDOOPqER/mwvLEs9b/ILCebFo0l41qa2gnTnWSkdMrp5xBjWNP9MDLrjknXBjJY1
luhPJZjxg8o687EeV1Ows2tU4d6NxMLdlK5fDa4ZO/JAzX2x3EW0gtatC2z2NqFtGhhgOcVc0xdU
3VOs1fpjkISte8RsVXwnlr4Cyqm3D23/UHdFAT7b1lh45sYbwkQM3Ibs8ILNwyvrxX64RsL2360M
zC2VuXU0aP9QHXpMlxa8ZRurr9WYIV10hR2WRvuFFYF+MSX3hCC19jp2cG+AttmhJ2evcHHKiz55
GEbrufap9WwjoUOybHwGVCA31GPG/fsBG8SjAdjWhRESAr9DRbQkHPcTIWldg9+odUCFRvHAUcsm
7lhva/MwnAqljn2fE7EZONlThDDO1Zu9x3VxW1r9fHFpYJwmNx5oyZBurWELFIEVf5Ypbde4bCNi
jOoKB2NDA9rOqy9FRCECrCN9LCtlHlumo5+ZbSPTe6Sz59r5PQGb1qaEcArU/3OpltUzdAHZnzRs
Q1c71l+g65W/aqvhFuiRBajo9PWtzqdGvnVjKvSYDxRDfhdN+wlK1K6GrFzPfUr9xBK9zoV+1en1
A2lXnzoEynyvVfqaNLR3Gh+/GNltB9uYLFa0pExShPZlLyAwF2RtocpkDhVwEc6c6EGW7lc/JiUw
cftPphbfywTBrcqJnohc8tXziH+GrIZHZ/L9C3P6mknwkNEnKSJCuAH/AE/tH8lZeB7wHby5ksZn
nqePBm5DBiWmu+GcxOURwf1XB7c13R9EUeZutM9relPrJiPP4WbHtn6FxrSLdxrzoLfCbuTFLTjg
jbzS3zrZk/FRJv7FGpD3qTbxjoXWl1eREt4oHEe9JBzcNHvzz4ipsiPtQ5ZUc+ydIVcaMDkD8W1i
RDSlhn6XZKAPhB84oWnBMe5qF31ny6jeKq3vPlKhl5YWDtWA02w9ouzRVAzj0zS59UXrop8j7aCn
NMpImagQKgRrv6pCY1qJxGJ2Q/vKlW1J0sIvz9PGcWdZKDuByhhbCHfq2HSL6yDNrBdnHpJtavZW
2Ea99dKAt/146grud9DipoMsiFfRa2ThRTWW54nYeGAp8ZdJWelLIZ4C2J6fezOKnwZrQHORZY/B
kGj3gA+OIome6epMZPUFCfK8gASWKko+G+ssQo0i7IEsB/g+n5NivusCx6Odkk/POdR6DZPZRRaI
MFjmWJfBwxIVB7J5myNGWJgLRIg3sz9KSc8hQM0GWEAFh1yxhHYQYVeLvHx2SGBsy8HHX1JUN2fC
B1lZTHInpOb7HrDggekuikqnrQFVlr9oNRDQZuooGEBZn6nIOSUoNjZjyYA/mrSFoouSV+/G+aAC
1rLU1tPVpeAnyGXoqe804xQYdnffzyx5RR6bnydmD53y1RP/sV+TlMFuRh6yV3kynCpkaBvZ5dEd
su9uz1STAWsk3fscRbFP5FavoksfU/CWrfrF7qRBGLekkaSKYBqiEbkVG9YDK137gWWlwvLjXErN
GffdSJCB/To5Zf7cxJp8pn6LN7pWJEdHUB8NFWvsYe7mmzPSKOsm71VZunpBYssS1yunR0Y7xm2O
6h2BDeCba+EwgZy+SLczrutG64mZmfBA0r/gNcZkJwlv/+in84V9VYSo9Ywnwk5JTM4hY0fWJSpH
rmkGyxrXs55n41MXaOar8b1o1c0fA8KZNDO+hyjyOroBmWWOV+NvIyBGyXa4L/35DgdsFIQgbzIb
eiw+kooIA+YbBqGGCWEQbSPblWhAAMjMXdmCBe6I1HxQdvE1C9BejpmwXtFJJYjsPnU9K5LMNeJD
bfXymrTVvWf32j0LBkRASU+PZ87kxYi1sBXseaApr+5sqBMkcBCKXv/OysI4YxyzLrTs4tM4GuUh
GPHMyGKu9uT99DROctsdWaom3t6Mo2ZX453DbSY/J3TFtwy7vxa2mbzM6sHtkpKEGGfYz6362Yvu
aRKGvxvterhCqgj72nKAx8UvcdDo5AZ19saZtHnHfcI/Dqbdfxgu/z/R9H8gmlrg+TD4/vdE00+1
6pL/tfua191/wpr+/sXfWNPA/RfAy4XVFlgOhFKfz/wNNjV0+1+6a/twWwIbktti1WeI2iX/8b9t
519gHwB1Bgs6xAPt8jfY1Db/ZTNQYYwP4oZakd/6v//nP1FJ2n88/3dKCQi1f+Ch9IDPwNRpGK4R
gG8wFsftvxmqA72tuojO5wV8OyLCJGKA7zPE5e7ZMp7Lz22ckETVtm++A2Ub6H6Yje3bXGoPxRR5
xIsgpMsGubF71zuY/cxAkf4UkigbdV88PGC/pGCZ8dKLMIJFsplZ8DGCmHeajdSwTuJ9YmQMCwKG
hVxTN6Iun1pXvVkzIBcKau7k1S0ZafE1/gOD8Hqjg/o4W5KZrKuibWEE77r0PgVB/ZLN843y6rsv
iEwqbHXAcXsBwRb60XgKcqiruaE2ZeJdyU9noW3mT3WXfrMgsm3nUyUYKjV6+5Q7cM5oMXjIRxIC
g0DDUa4DKx2dO6PfiDZNd8hqq01PGFJSwC2G6pbWB8zyy3n7oHCIb0jtO/ejL3dR/WtI+GHaHWSP
2fYLAQjAm6kVPLCTFXdHrvkejsb2kTD3mjEIY8AgNr+TIb0njLaBi2o+NQVQHdf51A06YkXRkQ+v
gp0vtS+d0z+LpvqK7LAnRaCdsjOTANg3FqCbvJ732ihfgFGCnxhwuxogriGKbF0SmlTskpbM1NwY
P+tZf2WdqgjFKK/O4urM+RZaOHFoB/sH8pPqLZDsCiljgsLs7GbiqaNB7c/IGw2V382ZM1Lz4wrW
zPRrMyWLVAdj7OznP+riIY8dakL1yVbxweUzuFkLnBNpiibbJInIAj0QI9pAA6bdohzIduqM32SZ
AzDXqk1TFOkhmJ8InxXud310r4NYxjF8CZOoKZDG6oTIDazWNz9PL5ogKEyo6BnR7wMufLh9TIMH
IrAJk8R5PDbe2bCXmR5EcAl1f5cUyYuyYPAnsrvmwsTf4PWsDGxC5VErsEzMD72HgcRp8R+yM6mb
oYlMmfFaFqO1c6GHbxiEEuDXIItEsGePdHeq4uS0yc3qofLRdnOh8FRvpc9cLUEpWOmfbVxMxA6z
hGbpB9Lc+JxX1fepv+pBdTVLhB85TevGZhZC3CnFC16Orv5UD+7TXPoEM9sIJ8UQSlwMrVuqrRVH
Dyj9bmZ187Q4Za7vPM1eTTh3fXJYmG8cxil7naxdq85ZDQ1Uhp2V0439a9My6Cchgj8R8wJhFjnN
d2Zf01uweO0NUh/8jhwnOqe5j15qpjNIPlJJhBu7yCSvuWNBZsz2e2MhFuqSnrmwl0CCx4vIZOyx
4LZ7ihl8IjizfjQ9gtiKuN0AXXLkdNUBCLIeWqk5hxR+88ejP68tzf+63IBIQ/O/bBRJgh+P2uXR
cjGmnem//X4z03KOnpK8e2X/eazNgmmVojPy8d6/fRx11cYW5KsLk8jnceiMEwfmx7Nc8jXtjTSb
djSJuo05Ri57p2TGVjk0YHHd9qGv0u+ezi0fTVYjT8RBH0zKlFMJs9Ejvu/EGsBAllK7rNQCbN4x
ZOaPR4MlHgh/JEnw75fWn8gkfPwx9Wha//Xz6fIT649N3Et2jP3KjVa7dWj6qQgFuFLE17S+UpNW
w/qavryx/si6QQ3jnGP9+OeVPz+Vejm/hfax4uJmhOtvfnxSt37e+kKfEgoXYHvyJUe309efWgVL
CsKe/TyUGvPQoxjy7CuaTq8wWy43vvU+1C8R9RqOyZRiu/aaB6NlxDegSUEF3B8VGqsL1MBnMMjy
qszEPLlGdcNtXoeqw7YlRZWes5ZkB3NjJvH8dUz6J9SaAasHlmOaOFgl0QZjk91muup349Q/4+Gv
4cABEog8UoTNGYaZ9Ex04nH9gsYWKDeiZ00ICJsZxusCskiXdFh8kNtSlPtTG4XR/CaRCStHe58t
n5hbjbinccw6XEI0E0y9DsXcfm1awzthSmtPzLi/2SOtA7IWYLO1vf+S0oYvXRJbOoake6H55Vnz
4/dmUj+rRLVPBE3WD+YCUfHxJGqdep4rRcJiXT0oJm7EqHf1qzvme1AxT2WWIAtpXblHhkSwgae/
MWmb8a40fpgH3HBbQ+2SH0qM8mYmj5KjiwDaYN7UU9OGRoWScqpUs4viDgN7uuE0Fmjo4jI+22OT
HF0zutjLKZYB7AsT2TbVaX3ukyRh9cEZr5ZenlaLxbqZ0+i+772B4VhUhmOqYyQgcGuY976trI1A
98Ep0nJGeh7FNQ1+dwyWcGPfwp6iUryTY4AM0xzrcN1EggM6o5v4+8X1+SR0E/H2dCQ4isBuZrUi
XDcdF+BehByhMnQZNodjSwdE06qzsEUTxnnShPLvR+trf556s/isofrY6x6fYVWVCAmZKICgVXA0
qBVOBqBghtv03dd30a5nrJhJYy4ZVJIxYLQb5gfpmSixJlw3jmH5MyEWPIcRKYjxdV7p5dKySlUT
OlQF1OzVmRURna5lkxpgIv48NZKh3Eax129L3+1ZiGqqDT8eJkYgw/U5Ttx+D3L5ux3PbcHfm20y
vk+OSL4GnB3kMRYTtrQByESXeE1YTzgHg6x3tut+RUjPxTFZdjFMCPfYuMwAl72eZJgHalMQefSX
Q2jdy6sJ54/lZ32tmPKfrLDrfVCOZVgPxu/NeiD8ebo+mhs1kdkwwkFZ9rtW97836fJ0fU2QQ024
iXRxX7vNy3os2IQB/T4MDOqGYhPjy4+q1tl7HnIzHXf44u6J9Ig4oRjF+fqNzstXtm46z8r3ih4E
Z+5fr63fdwy+6uiM3SnSdBn+2Wio+//t6frG+trsvjd11tEmGySaieU7XQ+39VFeSqQFpOkCheZ4
+7P5cwz+ORC9wmb8ICE44trlLyqQ21b1fPCXy926KWKT/YIZttisz9GtoBlOm59D29Xhx777OEf1
mlbF+jCtOi5t+bT7s+Pg3C9Wr8UM9Y99aCkIUxBeTuu+6ddz9uPM/XjsZOK7lyGzWXfMn1207rZ/
vOZVZMw0RYUyfjmF17PVTfF4uOu+W5+v75hkSuL6xc5e6H+dvLStis36vM08zjv4pEhKqULSCt/B
Zj1l1lMpsczf59ef14zYOOKatI8jSnE6WriBVbV1vJYWEFIGTCYal4PlvY8fWF6r4w7Bg8MwAdVL
G+pa0obe34/+8Rp5fLQHqd03tg9jhnsjhl5UcPFmTGZ5CdIZOsJy4SByL1wfVUGCKiOQX9ZdaCwX
lD97tLSRvXzsUZFW7qnNtI9TcD0la0wb+j6ODa6UTu7TLerjkzQgH37swhmqbZN97ElSDyAdzFn0
4fdzWxSRRlsk+/U0/TfrnbAg2mRoUNYdXTWumzNO5GxdN5HPPR9/A57IXOWsQJazMgCOCH1hffjn
eeu7ZKEVOoUnUheuOOseXjaocepQX18se5LR8Kcd9L8vz05A/bE+XR+tm/W6vb6GdnETVU1A3/yv
yyWzE2Z065Xz4yGf/44Hi0EQTOpDsNxkyuVS4055XZ789U8YrXH5w9b3sO7O+/UnRoP66LQ+XN+i
Dvv9u+vTmK4fQA5X+9YLkSTfEEKSorX8Sb3Bn7Q++rP5r16rUKxwAi+/8rEpl69mffiPHx9Zq+zx
ivxaXy/W38ODfAH4lR6Z3P71a//V7/7jtTyZIbe2Fofj3/8wU7OvkJsGQtT5v9RM7t0WGhvDFDQ9
y+2oMjh9bBzWH5u+5ev+8xquS042U8eJJ03vOA7F/2PvPJYb17Zs+ysvbh834E2jOgQ9KS+lTAch
KZXw3uPra+zNc4+y8t1XFa9fHQRIgqADgb3XmnNMKop9vjNs8VvIp4UzNsGVfIp8srzzj93Im789
h8i9jZWQwSM+PLqBZ8LhXKybvPZld5dth2oq+cX5NkD0pTv5uFzY4v1eHh1gTKg5B4pi4lZctSOX
/0pTISZ0Ed4YNCAzcNuyaPaDlnZHMrraYxy5DAuKYreI/6gmFsR+8ezKSDjrdKUGdvChFGMDJeGs
XctRQmTzZsIgJ9aRlm4g/gHoAYItok9CDUNxgtMRCeVxUJxnBUkrJ5ni2P29kDddeeaVdyZernG6
SOK1DL26LORpW65WHQ1fxprdnUl24nY0+p+5WTUb3jf/G7FwxGVB3jTlFSEpnlyH1svMBI90Qs48
UAILvrbgKD+LvEt+ILkIE83eDXm2o9o+VXsaGaCOxCghFpdG14NoirinOYZibKFwYWCqJ66BapKl
fj+RnxhR3WWsIEYpBMC3R7mGKIYuMweiOIECq361RgSqfW1xIhYLuaZZw9rEdE/GHafeSWwq1xrb
9ElwW/a9ODnH4tSejjqHoCbO2PL2aGYUlVAkm52llntwQPXREcOpXLeIew6DF/KNybtXxGBxEaeb
y5pqhcdIWY05LZBNIj6nS8P4KNdqPtg2WfqrBNmtviHXQVxn5QeXC7uP+jWkqn5ViUFFXqh8bgQ5
iOOYy6t+HQHidREKr5OWaRxdj21EBXC3ZGOobpA3lXxB4W1tldNWHjielhdkqKH3Rm3OatDpXJDN
ADRjuBzICcuFrZoam1ztxYW60NV5h7h2D2apOI5iECbX+I24LnzfqQ6Rsu4bbOk0HMrj9yKnx75b
WjLl/r7fEkdQFxah37VgByrTarZCJST3NoghhVz7XoRiXNhp7TN5au5G7iiT1y65ak/A1Qg+SH2j
Gax9ZzIZwxwZ9nu0qTjsGYPLRS0PNSvC2ZghMEkVfmD5gFIaTA66+j0QP4082lwvJ21B3rYKk9Wo
M3p+XOMdGdqJ0MqZwYA4+OQipkZItl4R/qLYh1aMMie71pFJFHV8kCppjwSno4rpkMm+UE3L2wAL
x31KClrQpOMxSbrxiIwVPhxiXYxs8t44jnlzVvFZFDUCUY+4uzBgIW/+X/chglY8BABolwa9KMlh
y8frPmjMFZmtjGsoFA3xyksxGi75GPudrTwM7pIcY5LrtpFOF8slwXbnFOj1qyXHY6guZECr7nKr
5fezWjh7U7RFqvqhQvJ+SqbycQH+s29jwCCdYb/q2hydR3gpTbmot32vlWeaElXgXjHcTq76WUVG
pNXwTB3+EGG0GTH1bGLN9DPXuPWo5v5wY1gT6VAV0OSc+2SqRRUGje+gOscxpVA5JcRzN8Fyh6o0
3uNi6E7VOJwHrNT7sRajhdHaQiydcK8pV73D9GNuk3pvO1HoK+hIcWq2xsFss2u8yMqGlmWBf4Yj
2q7t/tD1/d4DduWHaBmvQ2c5Y3hRKAXPz6PhSdUyEb7OiKVZmcqtbpGr0enjDZUtWoaCIiLX+rT+
ao0cU1rdVmjJ5CA3JyOZJhpYmRpTTKXNPg46bNOIdY9F6OC+CwLsRZCzrskUpfDJbHybY6/NQKkA
li33IFLCfYEoFN3vDaez8dHoyUSdEW/6muOJwA913IX0OG/wB/mIQkUZBBublagohgjZm42wP+tu
ofpD1Q9rqMoJzUOMqorrXhkFkcdODd0tojZjwsyhVHhnVcpj5hGJ6joxOYgUUnOj/7TI+TZoVG4o
te76bMFv27MIaCHhEMB/EAw/S9yM5az57jLi+AqMR6vIJ4QUcYK0ZX6aVD3a1HDPCM0E5FaBIdwk
ff9WmhPWxkLL/IbK+pyoH3ZLEbcYMKEHtI8XlQq/t18m+AqG3UMZI7DcM0YdLZpKJThL7mtbw/RS
R902aI2K4tik3hEjAjSvyNaLWujkk5KUSJC46af1tBq6EImPh3CKIrg/1SBULAV1mqL3a8cifrhU
saymebmcwznsVzZDf3qD+XioFn328UGtljH+OWQIqpCGMoQ9Q/T6UjUi1nqGfb6qFcS/RtWqdfLy
yjDQ0vQ1L1xZhoJRXYuuJ6XCrxQ7CN6BWa6BDSLcduuvDk4zWqyoW6VMMFfkzdMTbbnYo3VbTZ0K
bXrKd7HRdXvShXcByP61UeKLCvArIqD21jiTR79o3ZtAzQHz2um5dru9mlX5AeTTR0V/zy81wAGy
JfW/3bv/oXunGxBy/7vu3fXX8P5f4wj/espffTtNozlHYIljA/w1bVK0vvt2AuH9r0adTgKhS86g
aUJ2VR0XZnArGoP/8Q/D4iHY/zxu6sjIIRX/0Zj7bxt1lvkH+la1RSeQ4D7PIINQd0S78PdGHaLG
CTBFZVwJrWsy4EdzGnRcIdO0VRj1IAYULAZJrq6q6B3/KyzJNLLOTY3DZNGbpwAcEHNdJPFoyoWX
uNmYkK+UptyiCGHozPQWMTjgBkWb3rVo2JK4TsZD32ooOeniqG15GJSF2ZlWQOZwnpocjZCXMIjw
NPTAbWntNKqqadheDbMNAtSiKN2Qol7AaWbEvhxbIyLhMOkejH6qz41lProG0/a6DzoaJmqIdnAQ
16XhQCCNetQqC5gnNPMf0IceLaP/0eBrfDa8EeLadO3ByT14PXGoxjBidCWS8eia9Q3BSrRlrCbb
IEH6RBETboIA/WI8OhrGFfOIdCi/pfK6ciivUTYmZrq363zFKPdOAYbI1K9ZM/Z6Rpa/TbTl5FnZ
vgzC6rUs21vw2FcLU8T1ONCI0IvxiGUdanYDnoGcSPRTr3hK+hWHRLshVrllbq7deyEOGfkM4Ofh
CsYxdUu3QINHzvfajrh8OG3Ca082J91kGPwgvbWWuNp1JamEBvTNGDZFpmOnAXrYAkSAfNtAQfKj
rq2YZxbbxSiCrWf+JCsq9ls4UVlk2CQqe8F1XFKdPC1za92MKuS1Ir0xa8w8oJemtemNv5x2fJ2s
vN5jBNuEQHBhWo3ruJ9wWRMbT9Y2bDDqMCh6A3NrpSoVdq5VKJRSPERImCPUBz4tVzzjakeGdbct
2nSDWRN3d49fPXZCfDydGq2TBd/WoGi3FQTPK2MmmgCM5RV6K3WlOCnekNCz/IHx1m1IV/oqS4dm
Lb4bpBjKY0eXOtNA9gs1fTYO/A/cud+FZYHJB5FLdluhjAissjs7Dy4+x33Yone1+19WMwRXtVZ+
0J5AD60Ww1ZHEbJCmz8ykVOfQ7P1KCALrmEanBbVKw8VgsGVEuI9Hwbj2kB6I71s2NEQcYxAlXG4
x6GzjxsrlQOrzMEljm8C/yD0eKglxUwae/jk2ePgezX0FK9T8V/lRONGcPqjVs83gTbhMOVXHOMe
xUisoz0B+7y2ayPbq0Z2sEdLXQWAvm551+TY6fznx8wCOEi/FLXbcxkn7dktywI3yKORRf1r3ZP0
FhZPKm22NXFdZIjFU7teptM0jOGp0ZTqQCyEsx3jwPVnfNw/bHqxKwvY2btixFfaCLwjUyEqVBrn
EDcY9uDlDqlJqm8TY4QMFtLH3Dh/1sUFNYcEvq5KjDyOgx86I4nn2s3dc2TqNAg4XRFXkhsNs7VF
eSWX5KpT3f6r7qvy7KjBeXHLYUuV32JuGUQnopUbf9Yj4pKgD1/FiqvuoqB81bEtnsI6njYjEV6+
1cIHpRlJeuMMonQBunsTeGnLWDMODnFlZldGBmalx+3kA6UZ1lYHdYcOrr4mDaXf1DbG56ApnI0y
gD5GLKHtGtLi10k+hr4TBD+6zkwe+1zkuWLVGPSY4Upuu0d0y8CkWprLyKNng29Cn2dKlsinyiQ/
R5llXxZZklwVVnBArcnfjZ9cEX0CYLrdjWdMX8zzrIc0pOGaJx0C83k49YCPLaurjrVqv81KRRJo
mJ8495d+YgZMMjRPWUPuER0cFoZY9FE7MmX++7ZcK7DYM5GCDvDX41gMmGOJ2/Lx75uXLeWdTuOx
J/nQb6vyocmy5207aZg/xOxL7Eze/8cee0QaRyMlHPtdNhR7UUHzFlG8j8QM/bIqu47ytlyTG8nF
93NS2YSUD7toLv7qYsqNvp/zvfn3A1SPzVVAL9KfHVDxWJ/+ftk/34Ei35fc4PJyci+/rV7erXyV
y6rhJSf+7tnu+83/9uG+39ifr/Tb7T8+p3zO1ASlD4sIJ634kr73I1+6bYaH2YLV/OdLXT7g90f/
Y9d/bv7np5Mv82/f2eWZv+1evg8oZ1CGvt9hVQ060/ysZDSs8E3L/cuFadctPJs/vnn50Pdnqzzz
UGXY4zkFvuLbBOAjnnDZCksSfZQBPbORru20w7fe6MImBJrGL4GH+G7EJKCeqrtc0cqjM1PaSCrM
FaS2kx6/kvd+P9QBbNvZgXL843550xJPlnv4fvSylzZs2NdvewwixDcVFbCpZso5qptEFSW0waUo
KleVmrLH5Tb6SI76InbXv91ZBOlwSMvnyybyAfm8IJq17aSON0EKt+zUK6BOw9zD5lbMC6f+KF1n
rnci8IHWpKicyrXGpBJm9EZLeSxL1np+RPRzTaNZWJ7+9Ret5Kmg0q91DC98v+Wp8RbCz1J+M8bA
xQFGjt+2w5fTfnEmh49ZzG+ZUtGEI1WF3qxYzLIAKhY2xbp/e/N7O/k0fo0KFxyiIUyUiCOr09S2
zsFEVBSr00cRedBeZd/HW5Avm8b4GuT2Q0la3Dq2mWPJhoLsL3Si3ipv4nTzTTDm+3ncGQxxjm7W
20eVedXRcxAGBPBf0BqE41EuWrHmlgTjrPKcNopZhnwxkDQ8B2K/ZGrImwC6td3gYrSd7OgkF3Cf
PD+cuZqXgwYKnytwcWozu1wxdHNpgVCWkwtnIQBtDJxLp3QSlTq56GPlV6VRiwfnXoLSJ916Z0/2
bTNiI5iNRfdnZQJXShnKzgJlD5x2pVAkPMBudajUK1gNe7sksXZhsNmBBVvXCKKPjtMaRwVdLzzU
BKKGqJoiEckZQRN4Zg/1q1bZcAKJrWjE95ZM97lmzgcyqzJ9Y2BQotjSBf4Y2cFBNcCfLNrRUyLt
qJlA18aKsTGaEtmLAkPDDkQVcLThbENh3cte8aQPMLU0Wr4F85ZjToIuVyzlrzXPjoTpzLoaKmM4
yt+AI7tmitzDxWMAAH9PfP+OWIzk0Bzq7F62x2T73ZHl7SAz9vTjxp18D7OoTqaORX9E9j7lbVS2
DA0Y5sluly5+EasO3HxPCXvx49gQhU5qqd+NLrkWzpE7+0ZuXo9KoWGH/bvPhduAqoaqz8M+gYwA
NYTupVjIA1Cu/XHf3MGnj6aQerA4G3pOmTBm3GKzobPw3Q787TalMNxHGGDA0IqTixS3XD6O+LJl
v1B+ZK8awcguQMDl4SQ/njzg8mXmr3n5HcTR5gYHM3LUgyrqyPIDy7XvhbyvSympjK7xEogKdJTQ
ApNtPkXWot2/76SEPlCRaeu1/NDyEJJr3wv5HcibXCsZribmXvbz8BVVx5DMg8vi++ZMX2AMw8wv
ZvW2i0ecw7Kxd1k1oCitBtcyhbYdwLOo/SfyqBaLP25C9t/myNx2oGboLoh+wvdiFp0FeTMETrbj
sDi6ozFhxh31r06dsQMbRFjIBbbvajMF/F5tXUMUMKGUI7Sv4tTcSH2D/P5kv1yuyfu+b3ZZcWz1
RkO1RuW/t+ztkIpAg8UAAzE6eEh6W19NFQiaRLY0QoswuZlrnvxAAPyZOmnkTKpCIUdeA8XnUM/W
OjkH/LOa6UhY1TbBGDyo+o0bwA9FGmQf4xk73DJTGZNE3slIzmGcPGJljTdhW2UbrTEbpJuCzpq6
4QLJhRM6rrK9/BSXv4ICm4K8J3yzbbeWlPgepkMTzspeHh1409ItvchH2eK//NJCnvF9MDg4R4/m
QzEB4GoERBlfRoNe6J2YU+PoNYV1csRCYTKo1F3qWyUl/k5e1bwxhgTjF6HnHRFMuvtYjbZD1P8A
GKBsgQ3Dgc+MgJyACImerllnuj4T9NExOWFrh27ZVnd1ikrfXByF/zlJHCiwSbCo+54kIDXz0TvA
j4WCuWkx9O0jFf5FhTU/0YkOKICRpOJkAR8SAmUgGirytiba0B7izDUGsIBKP5BEtOK177mMeVUx
wMZq1xwd3ZAUgx8G3bxCH66zHBWO03p4OBsEpk3zOGIiZNorkqLZu1lyd4YuZC1fZ1xA+9XqWXDM
QpwS2IsjX+vQYdkEVOctMLdGXOdldzPSSoWsIe18aXPK++SjSwLbsQE/EPWca5YlfAqCLNgmcDVO
rfmxkDJx1PEgnYAqOTG7mwqaHXE9POEfFVCqIoDLiCUdtwQCD/GFFG4C3jHVzyV22oa6wAYiK5re
X1HLTqN6eNHacN64I27okIrv4NrAHTy0r+IkKReXVnirfqGGbCFeD/7Sqg9uUMd7um/Elx/xNHeX
tX6mRRsQznO0zd4+kFXtuFOySSJIHgXnEnhyQJMuG/DvPaT2O/ycHrjAaNGTCNZAIty9GrTj5bNF
gM59FV3aCnY/X59YAItjQZFlnfWcZublucR8ESrdwmR70fwFJN3KsdMfhBRlmzlF5Gw48XyVdAWE
2Mrx3Y6unfx28lmcd82YjPlFKT16PagPvrUEFwXC951SW6C0My10NdrJ+3VxlpVr3wu5mS3VC/LO
b4VCGhfRrtL4AcUL/badXFV1O91Ytv3r8lx5X56Mh7hQU7oan6ma49TNsno9lh0sgdlU1kAaHrAO
LcItnt7PNHL2yXifNJ6yMfSCtCZHlNAAY0k2KW0cHCbeBzyiHwsm2A39TXfdT4NNF2BQOOQQq092
9Rz2xS53tQ0lC3PTRGQANQUV/doYgLM1EwygrPnEdLlAdPfeyjyA1I4mdhUMNZCmth+xOFKTVFRo
R+OwKPeLHn1qyW7CQfHWCrkl9Mjghh5Sc0XXSPMLAtDenSY+L1NpP5GiF+wpMfVbcFPDW6pATeTx
0cjGja2NGWazJniotf6J/Jzp3YxazG554FzXYdVeF6BsZcnlPdIxH+ukHIfAw4XS3zp0MB02oh7z
jg1em/r0vfVSaNCLXR2S0ClIxF2u5V751jjUY8u88jAT35BUyjBLvFznKq+44/OHsWr0o2UGQr9Z
9YA/GNeLkNd48pbXWoNcUhRWT1PNW36MFRZ48SHwACh+SSjPuWpr7ZbZD38Ixuu3rk24QDsXgI7U
Jrhzllg7kcSC7Eu8W2jfQCft9CUXOlVn6rSdlvXRi4XRUb6rfoaZEiW2jr8uw0Kauphc5bcT0uuI
0TTeDuGs4Zmbw8suZ8fcD5OFqa1Iun05wxRI2258zWmryGdGOGk3XWvgKYTi+tAP05u8X81iUuDD
YLrR4SNdLXY3wr7gm9Gi8trN1PqJymB5aKcm32rQg94t+iXis5s1h1PctPZhGNX+MU6Xe7nDsbJy
8LZuB3Gisq/BKEeXH9ByiyddjVqmhWm2abGeHaGJTJcfUG1PuPbGt8UGE5likNjrRDM+LXp2lntd
IofUFHGI9YEd3MjDTn6XZq1+Uo3W7011jk+RC/lXvv0C31lH2sWPuLQJkSZnYa4rAped0rtLQgqs
2EzoHvcmxuFIf57cpd4yUQ6PIciVu3BSpssWfVgcLFtJXpTYTLYmyUxHokLTu1axtFWo5uVnPJl0
luL5pY8Lb0NzfWH8RnVUK+29Z3CgyVfKMbpOZha9MtoCkRhCkNe8oL2dO5fSptgPXcNNMirDa4am
cKM4Vg6JpIhumwY+p9wixDsfqkPw2noODOgqH09MDLQbysS5L1+FhBy/BQH2Fs4wBrpA50Lv5vWN
GkRgk8Wr2FhH8s5y38A60f6qtARqHXVo4taHyxb9AA9kQS7ttpaxTjKzg/cWq9dW0NJQEN/axDnA
S9z3rCTCCV0umDjQJNdwOq3LLrxhbyN9wjbOBmrVt2QWNPFV10Fk4hIRXLZyxlWVzM7H0GO09Wxo
/qnbLRyCGhhZpEWf2V9vqCSpajJH48owR1DTvNY6bUbtg7rm5f3UKgkAihJdB0oTnOO469e1YWYf
KN3lhwZsASGcS9t1NTTqGYshAMgl098H81lu0M4w1QCEmNedNldns81tUso79brs+XmGgTI1vpWf
DMkpRY6deu+EUcW1bUFKvhTD/eIqqLM1u/7ZZh4gwd58x3et+FnMPmqOT+I6VERVRHz/UMi9vezN
ix4qt7R+BAop73SzBIFVMa85mDyOdTd4d/mx5KapQfYzANb63irNYV+mQQZorLTuS5uGhtykwEdC
IkzzbjpjsgbjgLBcM8dTCnJxow9V/axm9a3clH/PY6823Q9KK+m24y9xrBc3uhlLz2TkU7QfAB1W
pvjEBpPaFcQy5U6bZ33P4EnZLbaRPDghJemCUf7PnKNS9QblLVHMAqN2prThdeRMJtEUQL+Jw9Gf
ITldy6/H1t0fg9rEhKB19XYKwYTocdHcTK2i+rpZiZHRs9wS1J+56gdNu5vIDdqPc5duugEOXF/3
D6MDdU5uNofZpjS9+U1JwFEMfWddjWoYQZpV6ZEFTvSy9OmV/Cx4ol/UoTeenAgm7VK43ZGATvVG
c3AZxJRtPrXhSn5BNTO5FWmZzR0Y6vQQR8O867BJPcQDWiO5SYD+2aVd9QZbZ4IL4WED1ZXyHJga
PKy47V60XDvJTanUvcdYYAFpjeUJ1GS+EwKJgw19485ewAlGlWF+9nmz0b1GeU17I1iPXdmeC4vm
t5Wk8ZpBZPeRu3dzn1v8/8gbGTxHuTFyVT9WtRkJJVP/TO7dldxX1Km/lCRMHukvOLt26qd9v3Dp
dsIel57YxxB7+2kOtBdAUXjj7Gg6JUsR3uRtqVJF5P3IhbzZh55y7aocTJo4NcmniefLLYzwkiL+
v73x/6E3Dohc5Jj/v52tQlEN87P9x//5Kjpgjoef//GPv570V3fcdf5perZhkECg2jqN9r8srZ72
T0u1aXp7Kv1L+Me/WVp18RD3m5rt8A5Ee/tfnXL7n5x1HRJ16WvLPf7/dMot2Md0wsuMJIFCvFUL
v63uGJ4FQdd0LPIS/7C0xpjXkkxro6PZP0E98g5zQGrXTKSy/zKbTQvKwdThWM7OqnYaBqsqjVqX
E+fWTOOfNniape6UvRWRI4SBkZYVLe4x9m7ndsipNcLQ7zsoe4p3nCszP7tQtVY5GiU/C09c6awf
5Jy52mdojM7DVFvoUCbXn/CU3o+otvCumfSNkRbdWtggvInksrzOuq1dJ8mqaWbAIQvB5Eabaavs
ZSyr+jBORMwM+nki+0VMiHbamDx7s6evmd7P64y0QBrJJrGdavauiFwSEFzhTqks69wm2Q93DpcT
SGFY2Tqnw/3Ycd0GWhq+jPZR6clAm4FJ3Op54c+kDp8dBxBe0I0rZ8RdnxhGugonkvuyXj93amsQ
3+kG1wAnVovAcgBPpnASwyjzkuYZMbe5KiciTSAfqjsDMuOqR9p8iGJrs5BO5OL3upYLkNQHtybS
IuVkTc/J9zJ93M6Up/dp7tFuUxJjkycGoVIFfl8zVu5NWCqkmRe7tqmWnUVoe9U0VJPhJdYE8Gw8
2yo3ThWihvKKCl0TcZuVCuamAI6VmvMXZ6+DilZpk7XK1nGB59oArs0J1lGGmQg75nQL98JZMUoC
k1R2fj0oht8mwJVS6CpTYnjHZd0GcbhpCCLbVFX7mNMhTZWpwGw8wpOjW76NOPGSKlISjeTduFyA
msJ4QkVBXGyZxRvIQvukzIlv7haA75QvcivJn+MI/kEW0bIlW2pSnBc1AOM6tuadMpIfAJENx0IZ
GLdYswZcle5bYEUjoEnF1/usOhF2EG/qEhlIHif9Ea3E5Nt2RU1pVhj5UOlCJqivi95YdxOUEqfv
8nOB6OCy4KNZc5Q9DHF2Tqt2lbUNXd2wugn14jUI2nU5Bblv6fWyUlwwXWNQ7YnAjPduTMalAVB3
Veh9eVsCJ1o5requLb1bt2CGJoROV6Gq3TtEa+jR0t24+HA1AJlXKTyeNjS0jd5jKe2U8bF25vA6
r/HGpakF+Kkk7qLo1naRnPPKbu/ntprXkZeHG4QKDB4OSDGSL9uNoLhoH2ZUItYOmNMrxTDc1I12
i2fUW5XFNCM966MVLXjP720c7+p0HYLdOBY53Jg2TDYTUhBKn9onOON8rTAYVVMruCqnDFKmBxFY
6bF+eugTF/O8hPQz/NKEWILveThUeVL6XL1BSHU97YyERLjZts7QjOHHkd0FiLcEn0YqQpT7o0fl
e4hJ5tM/rSZ9RFmkbD214NkMEjH1us/J4CIiKQMB5HMPbhItK7OmfJFo5BAWYSO8z7fqmGy9AknC
VDKkK1NlpZUU+MPZcbATUPPRkQiO+IDzLQhc3zZzfvdUuYnspV1X8/g0lAUz+QYPstLyEe248V19
XNu6gaRCGz+Qw/3Q4Tavcur3aCXpKZulGBBO2Jmnur2mEXFt5HdTnR2jSuXYNgtCq2zyf0oAF5H7
0RBuAgNj+2Xnuu6P+s9CyXF6o4247brihoSsEUdH/TIjh91k7hATg5KW29jEVxqU4NGHFqBk1Ccb
q4hEKyz7VYfjA/ywGrbGOq9prtRLsMbnj2S8n04MTMkgMaKPbDI7vrz0o8nqQ1jR5Ne78VdDBsRa
TcvPLqs6v2oCWP6UW8liDdeGYcGWrsEGLnGx6z3K20We3IZlMK2SSCOuO3jAMPcLRQjPMgmwJPgG
TxlhrcQ5kvhX32beY+Qi84ms5dkz4f5WWbCeG31fc7zNwE7sqn2Ks/qNnO7bNgNFGtpKuLcVykxY
SD3Rs39DXhUfq0QkNSNwNAbM0zAWuFQBDxFlxXgCUmlGi0qY97Fb0ECisOmb6mfxFY3hbRZl1I9n
9druLP7IE7KU3L2C23uIcj3yAdbvksjSCZpi3qFXKtxkNVKJdoKOEmRvWRbEvhPOP6tYFTKYV+Bt
BJgNxkuIOZ48wvh5UrVrynTIvl4qdUw3dRPq69acIz+P1W4FPwG8rt0+x2VyCvoApmm4JKtareKV
0S4PzGh+EaVZB23iG0FwZ4HMAB0A1k//VS5R6Xej5+6rLilvvDZ0Nna2HAmfc6ANv+iZnZxLh+gh
/useZWoQqB6cGNW7drvO9W09Hm6UudgMzC4WF+JWkSQNU9WWE2APfRt0DqzNdwTeV4NGcVQLJgBV
lf2kNO2DPnJlDZLuC3H8yW0S5dpwlC18mpvQAhNMNGBVcOZOYis4YQPYj+TOrlEBBttsUMHIkzCT
8P+o0pw2L3CyVfwrbq13s3enVRSbTzVNWD8t203uDfqhzQc4Ti+Jat7PYW1e9ZHI5J6FfyB+4NTj
kvWKs7+G98x1o8sIZfSWJ9iIOoOHedPO9o03uu+MmX/YNOMCw/xyuQKB5k43I1xxM2feoc+v9Wgo
zNjmBsgV1lubOUZL1ifDiPLQJ89OnPCbNVzVihq29Ozor3kwEEsDvwvt80xfiwuHY6VnrNLTISaR
fNWJc/jYz09UNzSaCH4X5j/5qy4HJRq5FkPgsPmJ55zpXVaDVUL9u5+IGmS0dLI8oGsg9b4o0h08
HNDAIAYsYLb60gbWvZqSlRVW5mc93QW1gbvEJrmSSYW5ihlFkbYWnXqHbudiO+eKLMaV1fhadDMv
BHN0IZSRzODUlWhffc6ltAJ7hTjN0KIN8AlOPL0D3Dr/0L3sprOMK7UpPvTOegvbHxMBPXqs7QpH
31gmh2zvPgY4tiPracgIw+khmBU2fG9aGhzo25TxB0TyK5odx2Rs3unM0E+abr3MvMfKe0U//ade
2wRuUozvtKMrUoCt6lmbXYIdOMTUWgH2ruw5GreVukS7QTUGnCQxKY+F+1H0v7qIoIuyJRYmH+mH
UJz8nILjnH4aPTXslBKFFjovLfzONrR+2o6ur6fA+Yqza6T5ylW3UG0pkwlqguW9Yg4O1obKNxal
nPsgLo+WQFuBf5+zzkEE77zFRXVCFIT2uu+uwsrSN9S8XJ9vqfQdT7+J8Du3DP04YH19+Fi8bLvY
y53ThB/h0D3ZiQIFgXGlWhvH4qdphAS6cVjHbb7FXnEzUWrkMxGB6HAhTZAOaq0CawnenAKsXYm2
cf6iVOntsvS0SMg0cPflMK+1elMEbbyaxuWE6uQBqRnpRWDtKKhQSss5tUy5+tjPzQG51iEdk8nv
puclb8DLo1XduxMEXcfR93AOTd6yBcUXbK/mAVRjdl34derxqzITAERjM751VR/n5ugHkfacNYq3
C0Da1p75OaXDrjP1Ny/trpJQ+aCUcm9paCoKzfaDEaV7uFjrzDCJgc8o05akI6cPekoJx7CtR60p
Kp/MOZJI2iu9TbRdl/HzD3YDFawgO4MTnRkX8zbO2pVtcB3Mq2TckGkQr5KWhFqmJtglxUVGqE+k
VgT3G3ZkuWq5yErNiaaQVJbgQcNwIx+Rt+O6jtZuT0S2vO/7AZ3vXqXKhfLkeyGf8n3TIe4n0PB+
/HH/by8vN5Zv7I9t0jQ5GTq9Aty5nYZFlRfiCtv+tcp5Hwf790vVlrZ3jTFisB4QdtA/gL2vtnLH
cqF5anP8vinXbNFl/L6vh5aKLsG3iD7ZeL37jvNSuOTFVsRh/r7p5T7zqDJOZZpMM0wCRSRfZIGg
hzmAcBA4x7TzvqEjckOrQZsw2Q04L/uRNPXQ/+P53zchQs5+3zkRRmlhvP9+hFpuuqv5hij2IyAR
rfyIMjayPsQm8j5nmFJ/JHcUtDMpZ+3c3hFZXqPIEs23SHpH5WqP94w4ewgnu3qMzspVa1JaPS0W
zRP4lU/4PGyfQWkACGZ1dBN/eiV674Fy1w003dEfToxcwlX7RBRB4FfPyzMjUmTO5ScRKeTo+Iyk
j/GjhueMtoZ7tpVdYiPmWPHnWcVfyY13HQC6fialqHLuskf3ltCK1acBwbXcNvOZFkbuZ2uNqN1q
XY3b/ov/L3MV+kZ66edvDSGAJ3AdCtradwh+RFqr+c7e5dqRzFpWu8+CIDnKleCngNUMbwSF4ciL
uLSsjQ+STEqfIvXOeOZUsir+k6vz2m1ca6L0ExFgENMto6hgSZZlt31DODVzznz6+dhnBj8wwDlu
R4nc3KFq1aq1JjxbLAStrPC1fsFveyRBdjZPJNy/c0e4b2pKHGnn3KcwIL3sdjQ24l8BN9rVjPGp
iOxrfjGu1AqxkMv8fvBEuqgiktn4gtABop9e9QxBqM1PfFRPZYz6AM5ksvxnRXKOTmljQbzhzEcJ
Lq1gdb8oyK7a4GGXFo1zQN5DXd8vcO6hcL83cQG3FkzceqtsswP7aI/grLBXsACrCOsGdCw51e3d
C+qfu5f5ORUfwue1g8wfOiuKQ7ZyzO/FBxt0fk2Q5Krs/F7em1tsUyf30GgiNYv2qFQR5FqY/Xya
3h/dvCxQkSIbpUPcjA8YgQ4g5odetBO6aDLZw2Fq3MHbSZyavsdPSAX71l3+7C61+01iGp3Mc4/b
+Z/SsIUPGBcnKoDq7W225Qsdyqe+teYDqtbkLopDeojoqH1tUPjaG84VEgnftnb19rFKHcTRr+GP
EYwWrTj73Xv4YgR0ufnaNTlrgfZTfvEvPge/7ZsW5F/JA65T+CNQGX5DZZqpCn3cpW/BIvxiAJS9
SWfeR4wQ1IH2Ks35Fa/lG4j7lVOxwmIhEFwsiEhGneQjfP82H8YVujVkYeTDkRMKwgiujJOhOaNe
AZFQAqFnj2Y8y98NFtYNkVs9mt/soxdsT8wcxfmoni7R8x/sASQHryNQdwvTvsrKKxoj99psVwkW
zBZUDgPzJXu2KeD70vNCL8EjPKlPv8rzM3pVgo0+tNt+1b1F41F6QeCWd5fs4fGS4jXjQOun5YOm
BTu5oQ+Zv7eKg/o3RxloDm7wppuNJEfCb3QrL4vbn+pL1VjrPntMFBOOCTuOvx4TfCG4e7Q1j0Li
BdWjB0z6kFbn/30XQMOLkB5x6a5ayuehYgV4jZI6WDVaETK9TvPgddNL4ze/6O8wl+1+n6g2bQSz
Xb92+A7Ysvm688FZwHrs9ZvJ9n1OT7MHv4U+Pit5wm7j0t97FHOS5WKcqcbYyWuyn4PGjr3fXdDu
G4UmMSfpHd39b6b8ZrZv2jk5qqUvTvv2nfntHu3hFzAfzm9a2/DsK+yCGr6zoAtyRlzMQWZ4tpg8
aIw1Fg+TWXYUUjs6bIPZ/Qa0dVnTI8MU0rTKS13SHBzoYBywMY/iQf0WCmu2s2C91TSK7geNlbyf
myB5wiDKApG0q/NsRR+AJPQOvkHKsXIv+0jc7EDDWXIgz6luBEyMHAr8hjUWN29qLP0LG4PMFc9r
EMdHr9IoFTrF00dVX+Xb8LfEnXe5tIJH6yLdlLGtFejoM2rQEJrP7il5XlZrYPU6U/sh/0B7F6VX
Il2grGZ0Ex98koaEWrJZyLXmz+uJKrq5+xx/1M4p+3ODdffsmNbHio61bfxNxEuqWF/UHzVqJo7w
pDZe9oCJ9tYMDl2ijgD/T8UsXLdAonorvmBwiFlo7RS/ld8KNrGV8jX9lmqwyu4wuWxhiZtYDVKh
DpZVLo0mB5XZ9Ij/DLfJp6GS0VmPjV0hmGm1X7iprMhB2zJ0DMPDtZfXZ6ZvKs3je3WWeESdnf7B
37VUfdTMwLwOrMLIrrATWE+skcTFU1fZw2d5SA5H6g47JSjGzyl4jeRhCTr3Fr9f+Gvlzjz66Td1
CK+2E+OufHFYcgTCzjzmTsTmMEVB9dGyD6t8yRjg0nRLOOi9+WshUoX/VDvAP2zQ9vbsgWqqz+KA
nOoenpf4ozgkS6t2hue0x6mwsGtcBIbXwh/D7bEnhHip/Axwmb98YLpSfUa3/I7P8uWZSxR/2zs3
vN30ma1nprsh3rPecGi36C3wkC5fn/o9amv//kdTev2KLOkYuV5Hm6eT0AXmgLM+Ydxlh7fyWj2q
Bypt8W4fThYjUZb4PNsoN86an39jrm4Zv+vugoVB46ceV5CtvolQYON2FTKQHEnYn6aCL9Pf9Ch+
ORnYRt4GWosx7Zi4Hru+MM853sIDDicuaiZ7plX6Y/zVOk+FGdJyRkH5sjrWCrZAjCMnKTeIsdAN
7Xyv2zEq0pf8C8GG7Tw3v3V062U7BJ/LMX9GPBbr+UtygCxrlZ4H20vtDnw8aI3vFL2V2iGFTf0p
jdweOlV4W4PkVx0wHIH1V+lPNbSmUXyNX0wc05kDT9kLifdX/yY+WKi/sYMFTXTA9PEjdRqbzZM9
o7Fi2Va/9OOEjWNkedFx+NQOdcAy+BN9hh/CUQmaY+QJCGdbhj16HLEHusaajnzcyq/yZ3TEox0J
R3jKuvtvY3LYnByoH21s56/X3sImlOGBiWOOTzyc7mHQI2fRRe1uDxFSHPebOi/bNG18auCCVR8N
HHjw21Cszps367sg/ywJ0djrcDb1Ot+gWEsb8LU+CuyFJA0CNnYj4dBafZTEcLsDH5HyWorrbsyP
O84vIYMh52jhaaTBlQa0Yq8Pd91A0u0eA/0mMdLUIvpxrqilgbo7poknPWe2bv/6dMoI+6Mj+rTz
nASkOS1UwavC7U1L8uiq7RQoftbw0V5iTCiu9V53/dADzXJCr7dgUljTs+JQ+q3c6Ya31nSJmi/M
3IrvRniBG2jPPwrZpKyYZ+FYIxYYlxhyUP+PrtJQo6RVuMJruuLfaDOXEYb5ROLJmiEQCvte/8wN
JscQ1CjM0y+9viAj4ooBtV6OK2CqWceTEE1OCqPWzt00y8tv+aVFskqDi+vJDYLr8Dqn8BzuzfFj
54AkxMwUth1pn3vlJXVW/BW/2Ns4TwikJdyJ2dpY/gNPrrhhhduaHuFK88g4fmeAsYBAlYV3YeeJ
rQk1jd/Gbh601mFcCA8hcwhBCajrkc3juds56nOjncDjS/WA7280ut/rEU+tNYRGhWCjI6n+2NnZ
5mXwUFjaHFeuxhpz+vKGI25nt/e13tfe7nf3K6AEYmu/kOkNwoj3+sI619+ogwdiZ40BiAkKnwvX
s1qgK1bxLKlMYRvBakBiJPqBSrIWBNqagaCRdl7YK+AreQm7GCt+sgRbu0PJJ96RJwwdHGRlTFgo
ZSCzWuX5MO8uQCprfm4TT3gO06dotilWfOh/UPIydk/zCJvHGn8EyflvPNj7oLEPKFxzzSiNk6sH
jHZ+EUg8jl0a1HdCF+BHEatkmvdKBg75c56ly/JHejVD8MFjPS/oiXEvjfWym/ZqdFINImLtvBxE
FGTQYDhV2XU+0ncVb0+sbw5FfozFX2GHKIGLJfpHItKO5W6kC9nFAD6xMotzev1Dy8Dw1F6XRzW5
kCTF6nls3CaDWOkAqoiPLtkLPT4x1qIRpAWKdla6+yK8hvM73pJQz9hccqjfH71oERG+9SDMhOCx
VXW2/LxeZoQkPN308sYlwFj8aLgQoK7HwoeIlKsXgEb9MHAKiIQYKcZodnMOt9FjKlWP/C5gf3OJ
DktjGVOgIpxGA+cVy1b63HAMJwmjRRPNoP1Y79vipsU4Lu2V8CVPvZLdoLJLZ6boho0Eu5ncWH0J
wPHVmpuH6hH5v1y5DtKFcIbzkUY2Nrvp1/jFL7oDkm2ddPFM3W92aMACSVUvcURpS/CwP25CW6xd
1ASGC0XaaPRTnb0N42A84LwyO2TtXi+OKHEVqTMPf8kTJvbZO1jIDiYrcnr0kCqWotoT+vqLU6YQ
g/w880LTXYRTSYsuzG7dKSP/sk2/vXlBiaCk6bKgrc9Rv+v4OQ3Q2ZA8TTrU6Ymevi0I4xxRHSo9
yy1qvDw+AUeXJnnrKYO9D2MJAYHnIoscaIyJ0NgapGFiRP6jpbinmPngAaxfRIOJRZdKlnEuN9m1
yPwFeeSYWjLlkiNcH30HG+fail4josljoTQIV2X62IFtfdUCqsDkO5xKsmr/yiHcHHdBn/+quhrF
r9Mu4iwniJ034UJ3+WWzEeFCp96keBzTlI7F3N8le3ydc+GBD2LhxeZeQ5zhrcWmKf4JBYvY3S6w
i6+CZH7hotlzIKkoUPrBQjiKCJjY69b8NgvO+MLxwPlk9RfWjXFQKGF7F4kfB3EDHu4Rd/T3Yg9+
ZWMK/hR9Zp/96aMOKuuj/lH289v3SiaGhLrd/9Q7dnALT2jy/YSNaTnzEN50YhqmKK4QvE17JZfd
J+filtaWAMYOMkt69ync08iZ7xqD9Kk442XW3PR7U7G3FY4x/fSC7ZbgoGDUPIyg/Rrf2EtLp7mh
8kKJHcSw9buR1IhqElVkolQ+lpfinB24Iau/41APeOC3k7cdvKDuX6ngsd2Q6WWH8lLW++l5/hla
HEA3AwV4dvtEs1TACGZ14xbdx8ysrNGPQh0X3MNwZ/SwmZndNqCgEnw1Wf0uSIxTRj33GjvNdN4O
kvnO2uKdyNz95sE2Vt0GnwWXcX0NvubsWafyzuJlReYetXLwAvb0mT0IYUkggj1KMBTBAwnbiW2W
Lb+JW/9gxRU7RB966BT0kG2JrN38FR/SjeXOu8AVGq89Ihc/qG0Xv8mtuOnHyteRdLK087/ricZL
+i2668lEC4DEkSC/rvd03w6XMn1fdfoiPG4Kl3RersDA56kCQiAs3gqmw0MhoDLf0j/k5DqMXUvd
y78ATMJX5obFt147w402JVY0t4IAMp3QVjlfmVo95pyW9EZ4qdn9uyI6yPEp3kUMeOK6317ASiDf
gzwlXtm4IhEtg4NxIx633wBHCfrFogtYTUU/R8uG8JPUgu4IttnkQ3vHrpJVQ1O1LFjZmaBJNV9+
9dGLXPmBxzpJ+6i4VekY75WPd5WvVwFpBmooSnbBtiEp/iJs+8abY28Fyw33PjoHoIXQ2iuODlrn
4ovgQX0ihF/VU3+NcLx9nqBFenIQtrFFNLtTrlW4F981sA/tinNP98sECkKfe5Bt3KPYsgZbxpvL
yT7bUytb9QvGscI3/qCpYhcQF0YXr8vrSBFnZ4cgL40TnbTSe2u+VX86TS/xMXxrHxMHJkknsgR4
axhWfMPEz763+htmd1Jlf850lFk0L1qF5+BKOBJCOCUekLAivaa1ss/w73ivzFPF9Kr3wFxZcp+Q
WtZgF1uV9pKY8DFB7U/1+Gf65DzjbT4KXyUW6t/fMIHqKX6AN5Gz7eiS6yiq2tlHfn+pkLA+dTei
keEDTaShsmX52AO8FojZ7GFcADNiKmmDDnS/S2fFNmt2UvHVsMRf5eibz8Tmx8Ilw6Qu6gxgmPK7
/J56PEgxe4qelikYcFiRjxkV3fUEVUT2SCY4nss7sUDxIS/+i041jJna2CAgABggPezTWAWCg2xg
x2/a+rmXO915yXy+K8pHgTk0YxhPt8NZXMGa3fTUZR2Tu9AfdehOuys2s1DlUZ3TYcNYM3Go0R2L
V6O/zO0zT/0MF7zG223kVi9mSySQf1UcBA0YXBrVENKPhX4Slz8gdCU9j/opLD11/eI/EBkTCs72
z5OC4xQO2FP9wHVl7o7aFodqyXW0lH1d7V829634B7/JUTjyHgOIvx/+LS/M+m+wERMVzX03Bobu
tjRYgOuR42/4CJ2F+9BLNDZWZBiqffesh0cDb2GyK8UK38HpCOFLMA8iXrIlAEu02EI7YKDxQ2ke
YQ98bvdv/Rv/bIjbXn0zn5vyuQJxDlVbex+EPYnXE/MeH0gEACWb7O1tZPvBD48wjF3jQqZhlJ+I
hdA0YxslN+DM+ZkdlbcBviZrYzHH7OqEv4nX7lOPDqwEo5jplRf7IrnEWgUKz3CJyNcBdOWjmtoF
2aY1vwlPHEP4ibPDwDih8EMQVePbsS9AbXw5e0Jquh29eb8NyAdXRIeMDteYRDfdsmhORNhhCG4g
2/lvByzObLd3cvX6XpDVaOnT/MVojW+bpsAW7rNdxdvsY9MjLg3fsRP6JnUhLgbLZYNMPLYlfS+n
RxKL42+OfMR7srsTYiK7llATwixp/WJ3m/8UdLDyOxo2C0dMGbozikbpHVCDpfVE1J7j53BeFtAY
BO2D+A2n2flLoohtKzXQTCh5mR+Q2ltzAlcE6W9nfBOh6pOFHTPdtNIXkTJlhsX4pTNc4YlBThpM
INxoh6qdO5ynB54Fh6axiKs9Fpny1d/hkp0APBrQGgJQ453oPgcXxuZTpCttw2AkMCtiBI1n8BqR
K8LqcAlGJGUvpZcB1pRVWN3f3PSIqJAmBXLfHabJVUMwGMISmBEp/YqgSr+T+kY7BEyr6JAGf4Q7
mChbhp/FByAlLosHtPPH6TcCzvm741BsFp+KRIVGQIQpr8+IQkzJSJGyA0lS+L5MZ+WtvGQuZ9s7
wyambyFxFvm3AUKTOcBdgviFret78pFFAVsDV1M85i9eiW1FJWEXLU74abjksKdeNJJa26g8ozrh
nSkfZTa4j/g+oe6+zcDsNUSXirs/p9lFR0ejhIN1Z9eSGRlyi7uyH+/FK5VkdTk19vQaMwn5/To6
4drZf2WRbd7nIwsZsBom2JNxZoKDNBkcPhiktrLLgLB3oZ4C2EOivqUjcDcm1zSs1KSk5IvZq9q+
FYtPqY1iKPlr9sLvAuw0BBeIuuBfyeZneqNKccmdgYRIqxu4WFcY73zC302DQ4AOhRxSF/72OCT6
vJRZBhHgqIpPPZhraWJx/beHHbOEGwyXHMDaZ+2jND0t2tNGQeTcKbgKvwls/VwzVkNl6y/RPm/9
WVy2yZNsmQdbNqk15BcoEszKktqvy3PYjJou60ja5qKPiEsOR3t+JzDZRZj0eZAMuXqulVfmE0Vi
PoOn83QbANJmGxvut1cevCE7GeNRs6XML/wUX6pOpevPBU3kc1Ku6iHO9Am+pHitQp2nsF6xvOOf
ev5hUAdaZBaf99nSFYeB7knPS0s5MqzcEfdVE+6MPBFHUBAlJCSi/a/f4LgVes1Wz9HHK2chI854
7YQ9Y5SKDmKuhEFImqmObkBpAOwhL655ikCUH8xOXlObb5x79JZX4h/uGp8sVtcrsD9fcPkg6/0W
jqj8SAa3Zqfk5COllmoO3O02SVFQDxrwMbG5V7JBupeIHHmonPOMqsxFA2hIFi/I+PEq3ABPvR/x
C3GZWy0hc0hbo8018ojYFZhKocoOdxO6e+5QovwwaS3x0m9Mmcz3sdqLwt8dsP3ZiPYSGBrSMJkP
VDkgnM6kNWjp+sNc4UsgV1ndXvu/d+YdzD7gEnak1TDd8D+lPu6QntQK2sYuezUXyr0uMIJ6kmGs
kQOGn7fn4C/vy3pgWPl7KuPbA40w+XS5d3o8eYzcDpNecbkqFhE/4Vd4HJM/ozKfbLfN3cpYKWd2
3tFotw0B10jrE/e/1g4vx53zR1wvk2B7SDW0TaeE2WZtD5AcFKf6rXwjLt0pRKmU+h1nD1ESQItt
DM5ynj544/FOlUAgY/J4X26H/9buzgvSD6ipTzwecOGMrHm3u+toPhkQWQKWfKEcezUYqAqoorWj
CCw68N94iLzYtjASm4WKpdrQUKx70Y878h/D48GyQHgPfpHHzh1ymzRA1s6IWvwtkvcCe8PqrsWt
gSa51Q+ggRL9OuO2lG3J3Be1vYYewg1EhdKLhqZwCcAImHBnzvPmIaxnASqnu+hXvJ9z0an0K/cz
MZWIB/fIQPIY+F1z3QCUEGIK8LO8TamN+griTrjDXIXW+Zh+ERSBN8oocxX8Ho8BZTIewwqkoNPh
eI5hTCoP/iAWT5N5ol7H/OBRzuhuFX4j+bwTNfcYA+/kkAosdYqA5nHaVp9O2sdVcdnricIGyyKr
7X44Msn66/BMgTSiK5m1iATbyyZuMDPGbtwQtsDS8SmxGYDZHgaXSvwplj5XxzpWY5fIcR68LnVF
064LGtHKgA4oh+3EHG5j/46+qNlVVpUHxe4MpU2UPUNDW5SOJzdePaw6KgQACh/7ExhjmeTi+C6q
bzxjLnMMX1h7enfnS253Y3DV9NrvictDaa/jtIim0Mi8pcy1DWyEornF/kDyBMMRy95/w28VLghO
idgF2Wfz2M3BfyPMXir0eziVjE9WOuTCGdZ9pWu8zohzgoWgc+HySFiLjI/a+Sy4cqs62e119wqG
x2jgiVtle0lGJRjO2l2X6YN3GbCy28eFx6NjoKhaK7ELVyeH8MnAsgPxNepSWyJVujXXnUITtzMU
ETZhEwKNbXKwILFmqC0PTO6H++O5Mi1D6na7DZ9E4tr8am4h90TixGRMsFqCLrxdEve/EYJ0yEV2
rLnoKneYf2+5KfzIZHdoi8eK3x3EBybBCJSJcpltzPgKwTjxd6CcZGUWlQu5dGfT1xGlrmk4WqzJ
bGyf3dNuOvB+uEDPifaHxYjt9jcs1eJ5m6+CzSuPRrBg1lx+kD0wyUhwyYF3ZG3V9II+yW4+iTNi
+sIb4q48OZadsfO0cRtphRFQLFC+4saZSWihdFDhnJo5VgaJ6ncNjAp3G3DN2VGRMm31FbNGEDQU
5EYqjLCnHJpaw+U4Kjco/c0LOBtMDtM4SkIJNQqE6Kbnoc8y2NYPnV1I3cgOztn5tR0O1YDUpcOj
bhBnbUgqHJPCORyWp/CVERXlM8yuFOQeFaHYxawKmyMT/S6V/od9a3xt81q58SwBWkUKopQ9MRvq
AeohvQg5Vkj4cXoQLkFy2YFKYFLoXAWqLTr9BMaBfRhNRXZ/UvzmCUkVUEXTtENq5ONe3flFj1WE
y/Zc7Q5MQ+5ijHwSaIFAnQXauilJyQfpbpMGZvxEEzVM0Ehk8bg9zcmI8tOKNh+NNKimT+Ebxgrb
2O4XFXEan4znonLR1VEJb8w/enurOwcO4jaThgBmOfasCF5guUxXNsOzHpXoicpe1BzH+LiUjjri
5/KyVb2AEmIXzRCFFdoe2KtkICecDaEmY3SAMPYnMIJJmcavmz0Tk0fBlIXxDyRVJv7yxApUwfoI
snSLJVJGDw4jo8I/dCviTfirRkCQ2yGzxEF3E7742ogDXiqKXzRuoQ54apzkpchpfxCyZ5rDimW7
C36zqu3tS82hp7mFGBmjE0CkhywABjv2tu6xXW7fQUR4e71zWHm8MhUnzu2c49SuZGYjRf9l20C2
Mxs9SzlgJ4GgvKKvgO4VYJB6Y1lCTg+714aNvvPq8SDzUquL8EXXfzPhqYGEyo2l2yOtSLvC6sbp
88wNQXZgVQgo4DXY8ProDdBbYq30sbNFrMNRUffRtKftnYb3GLMnFLEpxORuPR53K6qIpCm2UN5C
Ii42ln+bEYu1vubvzBmWFFfGTrSO28Pml5jMbEbsHDwiLJbEPOChsfMUkFY0m/ORX2O77D4hhLBB
cd4JasCvD/5E3ky8nNsFnDWEh6QL29iQnFsDnjGxOb25NmEDb8a7cvYBlvElY0hwxmoRZ3LUKxUc
1QS234oMPFb+qohozIEzfjYlDjtactIZ1+IdfaL4sn9t8R4vRQiS+Wwhm5iwsJlc4CqDYxezP5ps
cQhYM+BpufL5DCeAkgyRGHevf7PJX8FGSdbJV7fjG+YJ8CfMotxWN5pB38H6C2BaACZzOLcgTCER
eWv3gmR4WH/iAdQhv2KZCAgBuv0/DRml6WcGc/taaMtNz0PVEEUu2WCbZu0OQ9vIsIRTIiRtelqN
PKVTqNdpsQdsUtLRKTAEBs8VE7/WdreknpWDhFnnwUQIEsFPSFTlrghoWPtIe9ooin6RDxk2gKHY
ZIE4xRS6BZpaEsyFXaFFOyNEnugQDSFqUpOMdHOJoLU9IlLEZAc4axEbOCxtdqkTTfCklSfSTbvH
pE20GYedTmMFitp2v1PcMX5pdgaJ1Cb580/5SF/Vn7aIPqeQQ6ZWOJ3jtfAHJFGJa6LIwNIH0jRW
WWbuZrp0Rxuh8v5pB/3781BDni/MjMu/b7WZghOpIt7//awosmU/g9yUW1tQKWMdhvMuuvVNwpAN
4+mfZ1K2aeT/+yD/sxL69+k/U5tBrnH528xB/meY9J+zjdL5qor2azctDeGG+Py/X0i19NtYtMH9
Z5f070M7Lpgu/O/rf5+NuDShioHB8KbwhAAzCk//PkXulU+Fqk79slyPwiYRL2TtQp82AtWlrrNG
Evj+Th/uoJttV29s/gVtk/UYKWyf/vvmf3+4/TXMTn7yv2/WWRiMLTlY34H1tDpMyH/v/O/DPwmm
/wSn/idApdLjbCJg784K3UpRITbklZx0aGr/3w/T9uX/971/P/33PXmI90qqJb6iT6dCzyWvHKMG
qktTu1NKIhdH2HxlzWsryp2VIpzv9NQ35Ag5TnFU8XzXYJmbpyE1NFfN9crHo/ExgcyskMXQKQbe
TkEGyvlvl4stmV/4hYZ/TkSA81NoYjPcqBRGVjhtKRBaqo8QCEaacksBooyC1q9Ub410aCMhNY+e
w6J3dDbp8PgbpPWzZTAwdpyudc+BPIqqPZSIvCnaQkqUP7Xz1k2IXbmD3dm6N2fjq+jurQogqLZS
+YLVuJCQrotJMXmR0aS+KtcUQgBJdq12W2TpiqVo5SMIBZY8hSjiEp7gtZ74aovwmkmDFikB+FyF
REmcp26y40ijL/kZHzerBrVC9yc818UQqCOmUJJCEa7F42weqBoa5FqmOu67fAKHqncuLeW0GM6M
dLR4mKH2TovwudPqpyySWjLy5mem6Z/3IwzCMxOJTorp+AhSrecQovdQt6kqxI6UkhUKVGXWvEZ9
AnnhehwNZ0LUyjZFxasnGCEFSq92USWviOQG8OkTbaJAm5I/V7qeBNIKBwlB58QAINRQ26dMNHyM
FYPWNtMO5PVVMckdyploU0S7lmZFZyzoaJs/6A8coGaOMP4VK1biP80S4kkxILqvD9XOz6v0ywQB
UqVM3c+KwOGVEzzGJQWYAbBKC6lHrWA7YrJOcNrSiJamoTwXjXyXt6yLVojAAEKE6kUHrQ7zyLzM
5sSqGQXdF+PpvRq4YgFHTacTjNPQz+qTyNmlD/GhRB6NwB6yZx1n73pPNCqqX2Zqqqdo4IArVBpN
6yR6kzQyQ3jMQyDIy3GIx9lBK6A8mvgzH0Wxhc6mVk4ubeG9VIVuhJ78mXawCf/tEyqZyrmU69s6
4fqeUOilBWU9Srr6p5EVwuJRwDcuQc4OEZvG8HM5im5TidCHZqLGCISouiYeOcdiLoMUh6dgqFU0
KOvqqArt5sCMZUTTf2gIeXnT1MBVYfHajaDfBinh3EuWxMkjI9kmEXlOoo+gOfpPWa8T8vT0tqW7
3U8jEM5FhYLwNvGIMCKftUn/uLuiK4MhEY+okKjBBJM2XZcCptJE8146vGd4bePp2GeIUnP+Lrsf
PdKn/dTS2EfbBx6jmYzu6nqIqpzofwk/VUWjnSObzt0YIXr4UjS6N+4k89TWzYl+mv5I38oxD6W/
ytLRQFMDnLGJUmuAkNSrOBKhwCOko8xydftCag7i+txrNM92XSsfSsgRtPkFBkZd/igvJEl1inx1
rnUHOqQGWwzVH7GoCr+oNCQ+c06CtntMbfkxIXOtjIPkr0r+tM10OnVNfFOEXD7p8YKHa504OGa7
RkzL20SLSoN02ryJGOH7o0j7KalpadZotSlNuB4t4v/HlHPE7MfEWUOavRGoijfSIjQQvaEDtlH1
QBiIt1S5Ej050g9FPXKw6OHiZEPc2DQNB5IorMGklMttF8f7tFaPTJHiKw/ls1FCXu+r+SEV5HGI
59jaRGVt6oAN4/Z91837ndELxzWBpiFsDZL1vEaeYnSPRcznANH6U8OjAXKE/R2hLbgMyq86kd/Q
cTWBCRAVSdLyNFPfnaKURChR14u6U95aE5W4TZA1aBOFmLACiGqXnpyQJiytzuCbteMcVNImux5T
RRY8GmEVp1Jo0xEb7b7Q/3pYot3kYz8ao6xcbpKe40HLq9OQ1MptaNKXUDIbj804C+T0oUWV+NSH
9Ql3GuUoU8/SskR+6ZeRog5UrK4VJHSDPhBD+5mXIcFaK/m7xIUFRT1+oCBDy2lQGR9Cso4ns67O
YbPkfkrTMd0D4me+USTEkHqWUbcnsa6TUybFr6U2kudRyVhQiJYQ0vNqY5w8IdNjVyrqV2apXTdC
fdaKfjMomYibUWd3k06gCoh0xk5o3XxVNZeW0t90Dk9pJyvQaYscvw/CzmpK+lNOtptnlF2aHWUg
I5O04xCOL30qd0FEhw6Fhw0ioXc4atPknGSNt9OLv50u0R8gfYc0qdMEOmE1pSSb/pb81hfR5MY7
dfansda8Qh+DRsVZZdrJmqdOpEd6i2ahmL9KowJHo1tuuD9TFFNG/MkMhGk27e5YNvuTPKML17C1
DLtR9iZRHk5yXVynaX2fq/7SFh0YQTYr+1UcT6gwRn6PcggY9HRHnKi7pLrN4FW+IBcJGjyR7uia
WgJ1LlBcBIXOaDkM5HnMSS2E9tCrNCRh+Mth28v5C+0/l2mZT8hvPgmpZrr6WtAFQUDf1E3DiQp3
XkpBUFKh/CnTys1T1SV+332GIr3PTPbncicBletGkBCh74sIWocWDydhMZ8l2pCjsjUpmRglBG5H
qLp0X48d+ugSW7sAqijhT2CtkfGdrESblTFAldHAqXDbCDQRSDMrdUS5JgxIvGwmOZRGqCZ9DNO0
6sHmjIY1I0qDv9MrWObpeKbrcc7KvzTuWwNj8Vmvf5p2EwTHtovshvvX6HhZVzM5L/HFUAu4DcP7
ggOqJS1kA/JxWVEdbNr51AqzCG/4J1I1AvMIcZtYeJ5U+OiZiZtJmI4/iDOGd5PKklglA3ICuLpE
0fgddXroC4Gi1ns8iDQaAWdggLUKmoKQPpOKI0KHO0S4um+pH/0W/VGgFEDw1lj/JCFEjIYu4XpZ
WMYfete5mH32riqNlJulkCNozZ6k+bwoSXwaakqoRqp4k2RutgckOaThfYWY7JrFij1XFVqDsf7e
JmYwycM7B86zhlg+BhAoStT+xDp16zBUT7WZo2u/9nSbbxiTWN1ntM0ClE2PSz5zkzINvioAvWLu
KA92Cv3PWuO2zUnFv/miJ0NzRpgAWB/zeBOEwIjHzpXm+qJIvXbKTEqvM404WYzA/5SuKHbLGZJL
YXpqwwF2UJr5mqYCuc4qCg+TWO0nvLplhxxJPUqz0Hn6Ir2hanRZh0k7S3n7Sts656QBe/P/sHce
TW4jDZr+KxtzXnQgYTKRh73Qm/JOJV0QKkkN7z1+/T6Aeqb664iZibnPhQGSRRRJgInM18YY0i2L
IYcwGSxLuX5IJIeSoAhUTZZNsl0Iz2nSjSPFI4hZm2YNC4oqIyYgv82dJgYBJxNpkKVLLUFzoZih
emuQLR5K+HXSHZ6krIEvnJJDljKh601Y+krkQMO1k2PeK57bmHC5xsVwh6PrHHWWdXa0fmgqAim7
uFnmiZRoj6rpX1ialscGGzZyYO5mXtpSw+5+mzRyt9CprwMmY0BL8a12qvussDUKqJmCP348Mpn2
LB75cl3pLJpcpqRGdsjlOB2ctnbxYzONMBiZ0o7K9QIcxI8dkvjGZk/Az6+szuHszYFajKEOr1F1
UpofaWkFDGNU0yQ+dG06dKSd9pm3tQv6fSXDZD7gtLA9vLJ+82KbqXdb9SC7hVWcimixISD4zIUr
rqM/35lmL04W4RAn1tP2MC+zAqTrSWASWzYjZ0QQxoL6IpI6eewiHR/DDnI9WWyRRUFD8Swn+8b0
k6PIeglqFvlbquzOcsB+5Cm6wjzSECgD70OuVwmY1JLWKGab6cnRs9MJ6/cUvHluj940oc8uLsR7
8E6vb7uNmdTvCC5LbhoNnFINOdc8y/TvJpUsfgHoE99NKVRYwpkcIR5KDzOsw9SGVsRs3o+Nh1Pe
JgvCUcEBGWB8LP05P4VtccXH+KuaVET2fRGBnDTfOtIDZyNvgBzS4TAX4uLXKLe1aohYBUbLAz6s
6QX3rc3BbWbGZ3NmYeia4NW0AyLSQpthxKZ7KPLm3TCiiUsvEVZxGdfnekKOzioCyClC9d/O1Avj
f2naO8Pqg1vPjO8tZzBeWO7aXDt/zHVTkcJ47WUEYuPBNXbGU5Grs5+zUFAdrKbpc/lOW1j0XN2x
GNrlif1jSEIy2pPI3JBumEM7zOi32vfeH9+AHVyWTx6jnNuciiXidAh0eeN39gAhkZ4TFvcXVdaM
LVV4aWD6jdr0j0mV9HgiOZxYmo/GTA1XO7jLKtTsST23EU4GcIYdU+c8RRkqbNwnYsjOipz4B2fo
zz3wSB/40W04UYXs6Kq64/xkOI3tmUhrEruYpzHdlsZPC2fB1RPR+xhxWSU2MFvOFn7QTGGxD410
0Yvi0CB7pdR72E4yIPcycDz+oP5a2IO9b6f6mzm4FGdEET/RsgT6m99FZL6GMVTh3EPLe3rwkf9D
9fvTNENQV9/CqBJ7ewwgKdGaNyXy/7CC/QjDfqk2Se7GyH421NAfTZoz4T0Il/4YAuTXU0j/L+Xh
GZMHOm7q8DGdp7d5puVr1ADAXZGRZ9m8zmF+MtIgeE7dL03f/xhjjYg2ZClZAnPseLvlxgK7tRrz
0owZ7hAUJKIY0St4l95LbsP6xhbmt3omkiGz9VWRNrDRrvTQ3vZPjc76x8QcftmEOpPkjCuEsC53
06gkeXaj9F0Ob0Seuz9nEoKj5DEb6+rc5TM0EJ1ykM4wQY0Gbk2c25EL0h406s++ItOv1XB55Nb0
XOlnfSRBidJbgaKR/JbvxgyzIOSw7ye8ZwYavr1IvjBg9Ycu9lFK5ozvZR/9iIr0Z0kgKKhu9UC/
ZHeTo6Xsuaqq2fupG1Ps5RINErXz2/fOE+Od2RmUV/MlkVtRHCvCIStrX6eR9SDq/qSSjDXNQK0N
I/iWgoKbvg/ssxXYTPjD2zkrerAEBXVRzqeRdI3tOE3YDjqCIyJ5pqkSzGUxJg41IMbUlgDiNK+H
w8xkyirv8fhCXVT8dsPKec+1/kWyX3GIu+YjlxxxK/LL4zTLezsVINKxOjQGsyLF2q70sNI4Bm7A
jpIVlshTPBJqV2t8Wxx1fj5OuGtGhdYjcYEK+tBiwMYqYCSTf9fr8mcETdm22Z+uPwQo5PGgktlr
MNL42vxuZMiJRDBP+ymFR44g4wyaGXRTf+QCF5TvHaamKs61UzC8Oizl/D780jXN+9jP833qPugM
p3HSGemRzI8c7SKhSrTesooES9fsw0ibxzapw0M4NN3mf0vQ1mC2/ybozWLdQTTafx709vArz5sp
7b/n0fe/h7399cK/wt6U84fUlnQ00W388l39WYXmmX+4QgvB05bUri2svzej8dBSf2bZgsoyV3/m
vek/gC8sSYGAoMrM8Zz/Sd6bIJD1n3lvynEIoxOm5SghJPv7l2a0NCNMJitN4O20fB7iYbkExc/O
hJfBB1NqaLMPDHGfpybeHRN5nmc5XHYJdmjypRapUukTiTZZg1R55rdy1HNb70mRC/YZrcMbtdi3
ZdqPBM40j0TDkNtitOVuDImM8UJnG94wF0EB42c0TDBnJZoea6M9Po0DBZVafMn9IKYMkMt34eBU
kGkSHjzbuLPSsL04d1Xq+g/FR1z3rO8T4D+3QVwx6PBEGpjcO0SRQmgzdjQVHVdO0nlHgniZUybB
F81wAOXoAjhrbLX1IONr17SvcfgUxTUjhu6PYRv3p8BSX0O/q2G+GiDu4M+hkcfGFv4+nJAoT6W+
IcaKlYg1Yv5O00s6h9NWyQEjb0+FZyXt5tBQ+Lgxcxx49I1BE8UOtVSdwGgWJrBaxpiclVV/wFz8
GfoeHVm28SoVzpc5NvtNN0Ua654HjRQ61HtYOBlTf0PGa3yOHAw/9u0wtjDpTnDOQzKg7Fyjv5Tz
CMLOenJMyC1Suqvwk5oIeXQS3U0h2rGYEPlC9rdR4LRXIT+asEluKF64tQ1b3UpFudoYE7xWl2XC
NH1IoJIrC0WzSqCZKZmUuOjVxAJrKhn7gJBiJvIObFjuGkcC3r84lqs34Ti1WHNizM1luHCLBOvM
qnmRc3nt6wGwu/ROXL8TjyuWabQ/fFF8Z1KH0Jdxu9MqA8yB6VdyUqyAux5arL2dyX47EzZ97zLB
PakotO64jG/GwvmqRNZi6ylvxlJj3OuBCbQSJ4NKsN0we0e7MKYXvwsRgI0xYtBBs1J1FYxffQaF
VFtSl16BaHG5Ay/vGyfMGMPtDbIbckKNJByYAUBZekHV7BKJ0CSDnjp1iCu2HhXixyr8WafFruba
g4q/6Y842Q5ubvwidQt32QhZT0QPwc6B/YROKBwMYOG539VWzPW2wcvqDyOqKJmKG16C5r/lPPFT
vjhlEJ8rneCh65k0DqPVIbNdrEG9+taGYXIyx3LapKUM9k3Vgqq35jtLz5IKLstD81Ddmqr6OeQ+
LxmbZy1p7Awa/1tmwKqY+fMcYivo8ujW8dCmDsji8ySRe9MyQdlIsdI1UkDi+CBWJpSBDXNm3+Cj
At4fi0neFt8j1hqbfsTnNFnPRBNntHsOj9rwDmQ/AJCTsdNMGYKeyH8JBoPQJSxwyYiOzHans4it
o6qS50kuFpDWbLalyP/M6ACgjxkr8+yTSFCSO2ZSHSaCGusZUkavFkQIN4xbU95cebP2I9/yRxRT
TpxHhJ4zIO1TS31U8D5Fpqt7W+uXWtRA3w6SBeXGO6mz9tomrzqpbwbfPDol6u2WBNjH5Bv0Ayuy
iTcxdqwHpEdwiElDdolGkrxO5PBdjHN5nuN3vxLkLLtMdbdhPuOLgHTd9FQrZtK5+h6ZAlk7sm5N
EhIfKufDXvO5qhByoq+Og+o5/fyWlb+lX3IJcSRU5GLhEupgOvAoY4EYEEUuE2Fz10UBrrkUfX7h
PtZ2AIsxhtnJchmMhKOOzJJOTYWBZDqOG0vnr6nV6HORVcdSX5OuOoY1WkTabOGKj45nWafamneR
H2ega9W76w20bKQ2NuO8YSFlfynSkj4dcMsDWpzwNNgssFzh1qduTN76iNB6Gnp84H0yd/rmPLHo
2YKIN28zykKymV9autDQDi0CxXlZTGbhta8AYqSd3U+Wg+YS8K4YJlDlksiyeHotyaNibtl6T+9z
irkh8TvkLmh7+jbZZJQPj6ym1Ujs1QT8uPXMC13Z5g0pkkDAyJ2T+G6eWmQQdC/dJjIiO9r9US3D
te5sIqozxHGZ+gEeerJokF4AQM5fWESkEYh2qgS9jhwuhkSLqNyfTiaeTFehmvVjY18rgYpyJoaq
iD7mFssoOeNfWoQVFsp/le/MgLxslqJQrdI7k7XfmR9mH1X71sZ8MjskCZbiFBTYT7UPeRP6LIli
aA/yH+3A/rOS+VviMmBMgNmY+SJgqzY+CI8+4Y41GRJ4JPxz8mQVE6dCayHSqe3nJR+SvHwa7quq
Oxk5v2MmIgRkoe2McnQatOrs5m46uOBLk53tigo9bJkt+ttp8UPdtb3/WNX+gdTDamtrTqJSHgst
vlZhWrNon8i1CDuyIqkdbc1huoSWAFiTEvWH92wWot1mypoxfBkj+Eh/nj0PXXuJ7sKh75K4BY/t
bZTzHQeShUPCxEP6wWONwj6nX9kJy8cxnc9FzCk35VS1hn70DeLUvQ0MysM6lOmRC0ZUpxjSq5Ec
FW3fZZrlW4OR1hYwmDMxzFyXcEVAuP3w+ire1t7Riv3vwaReiXBDBlmRVOtmIxQNGGk1/UgML9i1
dkDywzwchXZ2bZD8GLQ6dzJDvuHiG/V+uGEm0Ou9QZ4eh6R9IMz7S9DP0y6uGuy0NwwK/tJsfW1l
fO/zBts8xnrT3RqOU2NmtG+rAAooYsWORrmlqayC8vNZyzQtaSN+VULlM0iW8HH92a0rcuiBCMnD
aRbVfMaqBy41JB7VuxFlxXTECTAOxMENy/l7ktDfAK5hREdg1JaTq7Xt28IPEWmNMGxmbJ2DovhS
d4rCiYVcVYU6RgJAWdf+xp6Sn+gtvAPp8cR49K9zzOorFuA52qX1ZlTWNWhRvAcCognevSpLjnvH
fKVK6RlNn1iVveZV9dPoJeXTFDNqXx4D3eGM8l6WLFp0gerom9NehlQ12SFnn4NBCoVeydyqtGlo
yFxcBxCqOEXj/gLy/RqAUtknruxo8gGWLuvN0LoZZSxIxpIE4mUzIEPp/ColeWYYL/VSXP95sz4m
R3/4/RgnAFNO2ZOp2dELl/7HzVqxRMKxd6aRCvwH6nNp8vqbxoIfZ3qmRIVwT7pt/EUzgSoq3QMi
084RFdM5xriSdGirohrX0SIdoQb7r5tkEZGsd9cn3HKQu/WD/K6U8peyk7Viai2bmtr83DgQeevj
3vLkurXerH/RdJjU4GHoRP33hqp1a93H731+7k6UPlfJckoo4qg+5ljal6J/DiJTn6WykmNpJHdY
i11ccT5SzfUP1DyZR5CxM3nJeimrp83Om3M2f/+L5b7fxR2CIjqE1u6jtfGozhRQ4rq5Pvh584/H
1j3+4zGfbIKssevTPx7/vOv5EULRGPlUAfqzC4mV3JROWV0+1TSlHNAvrvcJvn5Ly0nvh+WIfh7W
VaXyWzSzHuZ0rClBW5+X4/CWIYzY5+tjpgowVzh6wQT/OifWrX/skBg61itLW9k/JDtrSZulerzd
OeU6xFtmaCZSZGWLmmnd1d+a2n5vBr78YiWFBI2nsWzta1u3krXLLG2z5WLSkR9JUotOQ7GbB+ie
WOZqQoNMGJpE+hyIhkhUFZMR9PuwBUHFgfm9vX73sWQ0L1yCsMyc/qpN+x/FgevW2uC23gztbVJm
5tmaHZRlxFaXl9+bwVJflnrB0a2AhGvVfll/RuuNUjFHoVx+UbnbTgThsKgRpXa385JFZy8FUdNS
ELXeXbfM5a7Tx4TQrfd1HyesROlPypXEIVd8NSiXuhYRpg9QmtNEufwDD28R9tB7LS5kX/t7q52+
NRX46DSPT6K5oSQkefLQ8Lq1/177dXpRxoDjh6n0IYGsOpTKRxyDxCt3ype8sN0DYOxjbhPwRZEo
yHoxcbnsbOyLomExRyI6Atxl5mGRb+e46LTCjglaharu1MzyhyVEfKJGY2cn+BTErOyLG1M80aVi
pyPbgxPW8VmMzCKCxKBRskNELJvkOhDEuxG9n91ZVsEVUs7MXRRL6xLe5uIrotFcMqZNF0G3i5Gy
G/uvvZVHB4I5WlyzdbOPU/QbVTAlFznkRBPpF4iZ8lxr1mVg3+GpM80lr4xw5nTYhXnbPLQQKaSJ
yuA8GROVPBRia64KqDv76M6ymRGKegl/CGWRnRKrJRQrZqlJ589f/UzDcs5Nfc2lZd1cK5jWrX/8
zfrYWr70+XdFI7/WtVdua0JK1ufSSkpGmYjSvbn3ukMxWg/+0nY6e8gbxXKz3v19w7Jkq9OE63zn
lJeY5cyMLJMUUSLVJXwmkwQSHqul3sro9QPN45RNLPtoBs7jdate+sOSeoYeGR8+n/PzvNrRaoMi
Zfn7alnim5O8ri/slld/7uLzbt6408aaoow0b4tLWeKHKWLQv0rDyjXJcG3I+rxJlyYxlI/nOCVb
xXFze7dWp61NalOa4/dO+JWvj30+8XlX1ksTcZ0H5bHL1eXziSCZvhOZaTKQ8Mtab8qmJEOUeR72
Wb6v9XuJSxUdY9+5EmHMMXSkc5MuctO1rms9DvKzcovWGyjK9RCvDV2m7X4RKPy2NYrUy3ozLcJR
K0RQ1dczVJ/GZtMRPb2p3cC6DHFpnTwmTu4Sxci8vLisW3pp8/3HY44lvK01kD2L7pyIHroqL/ly
+dXD+pGT+lopSaCPPz8WWRSdjRneIWISSfUG2g0Gqp5PuW71Gday1BhOwdKU6MhyOtKje2LhSj49
P40NixxCKtZ3MK8DYrG8t/UN1ugTgNUpZV//+ygn2KTSvrPX+kUqVpD2fJviobsQ8nssS9NCIc8F
0iIi/OB43qO9fFbERcWljpOgva73ydnBT9n4GrnTGJBfio6ZQlEQZMpS6/HsJb/apZtwvYlb7WQn
erDyi0lRVXMNYtR/2kwvw/LYetO0Cc0Iiq9brJV9y4vXJzoXzo6sr6WTDa0Ut92iDg0zzq1177//
atnR539c/9f6xH/6mNeE7OtzD+vW+rrPxz7vfu7m8+19PhYvCZ5+AGbWqPjN/9zz+scqG5h6/H7v
n68J6aQ/zQJ/4ef3tH48w1KgJi4G466kVnVeamzLPpCHEsmxlfJ7L2AZ9x0SWpb4/JSN5ewDvApx
wS4q6vXBYh5x/7fhwYljeZoJU1Az7cdFUEQ7p7YFsSHLKbOeuet58nkzKu+u9iPrUM8xSe/DI133
iG6XEtfI4/I/zIQUznlGVHNewL61y3W4jCnk3ojl/axvwqz758EikcDzpn2Aogl/pWouKi/VzvNK
qL9MYAYl7KamJtDOKrojnBphizH4MVQKM9BoEg8ibTWZCDOLAvL1L+s+uIpDzw6z2x5rkV5KqhSO
EcxG3YbV/xILvxtf/jtiwbFs878iFu7DqPgXQuH3C/69PWZhDRwNM2Aq6ANW6//27wUynvOHJ5TF
s9L1wLb+TiiIP7SCNdC2IGZ8YRs+CQXvD1srU3iObUkBreD9TwgF55/1MUpr4Vmuq4RNk8xCT/wL
neAPRtCHOUqNnL5I5TnTva+RB/eE6GdZ4H7YHbiP9+H14qlE8b9NNVrnvvHeK+QSB9dxgHWHwN/X
DhqwgN6Wmue1jWctgVdPi8zdioHwbhDZ+ZQDkru6fiwF0uay9/INTDZ+FB97Iec9P45Qn2fCU1or
WWRdhEmYX5PEDPcq93CQMq87ptMcnjKBwmdurItoOmv/t6P38Ls65//kXfZQRMyL/t+/LbTRvzTq
8JVAjGiXb8WypVwOS/nj+xP4Cn8t/i+hyTUyDWprZ0NpmITIxpZq3KUlwVOFYRxlblkb5OI+wTb2
Hb1YJ2tOvhmCzKSYoNh64pO25eJuwQA+s7TXJeq/BmpyWQ4cvJ6O9EDL90khiviv3ztIBFTTv7x7
D/rJE450pak86di0H/393fsh1RWSUjPW0f57Vvn2tqSrImN9B4Kpi+M0Qw4NxAYAy04l+ESlquHs
1B41GwbASR2Axgep3A5DWoEvWHs5TKcOBYEcY4F+3t1ZDbxIVn30JSOYbRkVujVEBEE4bho3vdop
0posJt3Vmh8jgVckN+pfGVov9OrttUojfEbFeJ36AKZhvk0Gp4dtoOagD15V2TpEp4mzOePS6eVZ
JHF0ld5DQPUByoGuO0Q6eZ1v0p4qT4NCgcyg4THyZkL4mj3zhGBj63GXRCG+I4cqjpkQQ9n/mFiD
oTDbZryOIvB7zxD1vqHKA3691xvZ/lznOqm3BOr40zlAALUPreyEfPILywz+rqlg5bk2S+OtrFrs
6Zbxo+0QUFJh4N6HaXdSFos3s9eoFXzEoUFn3lT4Zph19yQbmeo8OfIlt1oWtiMe4ZadGEVQbaPO
eURR8iPwUdJZyCBUnKf0AorvyfQy9kBmyUhWVngWHmsLv2ofIte7OmYJc0b13ybJmmuSeYcgJY1o
ljj8iG8pakxKDczgJsqwxjnIS83Qxpgwg9Xn+fc5maiOcDGVUGu66/r6vQSwIh0Y2qHqxpEmFqvD
Nr1rEUhl6HG3qFDxqMWImaPUs+8tv6u2mMNsX9wENBE/JsazZ3sJgQUodrFkZ1zUN1CJl0y1Hz7S
F8Qi86ad6TaJ8u+IOgiBaBG4+WafIwqaHzH9JDTBTF+z/hXvDExdlb+Vk0NAdvOhSH+Lne5dkWpP
Z03+s4mjRysk8UlE0X2dLMHNXf9FVuXX2d0ajj9tWjWhhDXmfYCZHGD1WqJ0A9Z03lWETK6wbpEZ
kWgAexFNyCOTmlyMEheuKgV2zblbgFUPmNiZzmZYEeZIVF3b3099dwyt9iYssNKQjOKNqGOT+oey
Hm1qbjqdvTbCTymoQsMhXOJTu0tixzTdcFi8gRtWjSOzhDEgFMWb1LeQQrudgQ/Apb13sygWHdP5
4iXqJU1ISTLmm7gMzX04xhklpmRu5SDzXTbd91HxFMvme2E1X8O0PzrBQkKwts7D7lvrnWyatrFb
QATn3qkRgvBVDQhtIqBQ2mdglS8zjTt41z4az/vT573U6XTJHfu70YQY9lsGdEVpSTPqBxor3mOO
p4jD+8SP6J2Jj21dvY5Tdan64EG57g/f5QPkzndnGuqjwn7n5/6TF5e3sTbIUg3iYmO4T6lT71tn
qSKxNESHD+k7Z/0xC8SvnF/exgtH2FMnfe2S6SBN0kRjueQ2mBFpVZTPbOzRJ98K8XSjiiccFgeR
JOyjJUawlxMywxQ8NZcs+Sn7QbwzKe8hGpPHWE532jZOJU2dovSwXrlobpnRMVxr8MnmbooS7ChB
gZ8Yo2YDvB/X4ZLe/WG52Y2Rh88IWuqtnEZIDkpCUH7VMH/mw+//i/wMxyfR5H1wogHme5ooUtqd
x6kplsKz8Fpn0RkmeG+zpBOkv8xO8LWvigl75viLlSUYBDVjBPthuhUPfikelydird4TYljlqGnu
8LEkksY01ASh+sSfe943b7RvAu/qQ0o3Ojj4Vf8+nycTwhg1PKEo/rFIZ6ojNVWEVUeOrYGS0VzY
ActvNmoJ849CQo87Gb74A00EcdSR6M6QGbZYYhsRHEDL6Zypz3QZfEFaTeFTukuUupOq+BLo+ppE
7nubMoR5s4Pv9Lup8mhXReMN1UKkBWnK6ElsDuOQrOO8gbjogLi7Vr3gZCkhpMItC5X4TBGO3Cou
b1Soo3gs7Tdkvqc0FdBoOY1ptmPfp2X95ofjA3y72ga5ehN4quKk+RlGkDxQRD9tcoKKdpmZs8Ek
niYxqmfWpyZdPZWOhmwi6bMklioL7W/WiAWoTPNdjMk51DP1UA4dlmOGRGGCL5PJIkic+z9Hu3uU
kd6OOCWkOZqXsY6HUyTljR5YRwTRSPqr3ROaMLn3QevI/ZRl5yLtXkajQEpvTowvXHsmwWdOxI8M
efbG9gsyHkjJV7b7NRkbSmJ963tpEF0Wdre232lifoqcOjs65hxJeJF5m6kIO63lGvBek7HtJgyl
GuynBAweJu85BmEyPPWeeRPK2UyHu29xGX2fUG920rW/Yz/ZxKyLasOiGsEZOyxJbb5PanUHqZht
ZkJmqrKVoCl8QNPGhaNZfkG4k33QEmVA7l9oIkUFYkBnUtrtfWiZ2HsyjWUhx9rTNgF9ROZLhTYK
6YQekZhDo2Cn2Sqx6TuTllMXWGCQxS/62qEZREECqI3mZIqPAAXnNsAbADfi7z33pQ2i4KYHzB4J
8wWifjCdgYPtDD/nyCbAzCLdaLJew7rJj44B4iYgwTqlXgb4syTwkKH3d6QTwlGBrqIP9yEJPcYt
f27xaEga9jglbg9uGt8OfveFKiXIzCKjmMG6GVrnOR1xLLZJ+3X56lof09hyPIDB3uni/klF+sSp
ZL6jQd+4Ro7S3lFfApE9ZwqnfkcDSIMAV9UWAVcOeRNO+rPPe0JJmG23Ed0uFMtfdWo8DF3/zeGC
SOuaTfJu/ipzIlz6FDqnqoo3D3cZNUJ3oURkOMknwxru47ImYT15YfpJx+H44tM/CJUKdePP+kwf
XMOrcBq4r+un4/K4dSZY7XRKz8u/taVDyod+9mL5q4mRI06jegNSeuz5hNLBlZQ4J2oQ5VTdG7rm
jTsgjylhOpTztrUX0RilU/QNH3MP/hEkHRmSJF+Y0t7LclDEYAznNpvUuR2lve2H7NFe4ECGekHR
epXj6mynr3OlEPcMAnMhmR92iuPJcqEY8yFSW/qOL4AtaHcjIz4ZkpmPrgvi3Z364M20DJZoAQpN
tKuyCD4vYiKjcwuu1sIHXQPr11m6c7u+vEmc9EW0Xn+gjKcnf93+4bUxDh+yaKYK/nCOslfLIGF1
NKIUoav3Ei/a3xyneNd27dZPzGfRbfM8yve+S4ZVEfDzFwPUUt6ddK5/RUEN+zCbqEVjvvhkGKKb
ySLXA7ibOO8SAiTz6zvMROZTnuMtEEH0WGXkLyfawNmZE0aD13ERUhBK2pwRzxI1AbrUQBTvSk8C
JVpi3pslubnpQKCzMq6pA8+HZ4lAmsDZydSnpimrnsNQAezPoMs9UftdahnHxuXnYVRwjcDTxGku
+CbsN1AnciaA8gX/bBd0tF9uzAU6/by7bglA1HpFU5cnhwVhNRasdX3y9wvsh3TBY5sFmf3cxbo1
LQiu6o2HagEwi8GEm6mIA0TSGwYz9RSdAgLuo7CiY6+It8aCEBvLCbPeWMv/XHe03i0Bl/M4Jjh5
gbPHFcReNxPTZ33hl0Q+el/HBeHOQ9vf5piU9iq2jHNJOVhWGwRjKlUdKZlzzqrWYCylJuK6zZ+V
E2y6ePJfHJe8+3X3y27WrfVfBMIDbl33nS74FcpCgn99BqbASCoyxmVDxF5mcryq4SZqAnXuFeaO
jEzwkmbDs65N8+rrjjSr0JvvYr2smHDOHG1jiadx5iunTEgVAnVfoxeKg0HVIeMA0TRpWZEYCEd0
F/pEJ42DVe/KgMQP5c/Pw8hFYfRbi4ZiNOR13JG76UK3MZEmM3Mg6MaRRYlLwnEfXQsMysoSImkd
QgYmuK6tyoSNg4BIzGIyoKG9ink7TRtNEpv3SWjsZV98Yz5SnJ1ARzdEpL+1mTEyS8z3VUrkpMjQ
LbX2/GBkTB48JPPhjI/JECXsjOD/N+4Y3Ay9+xV8AVX+nJyzjFlqU/sQZoe0SctzlLlwzEbpPIUi
vuip6zauO0c3smF8yEsuFW1WMgsM3fTbzAUJIxCBQ2irrtUyzjoesvQqqB8zCPyrJWoU1EP97Ahr
vB1mFlNmNpGoggmaGMGJzJs6uBcjJJdFxitrfOfc9GS+tJo09ICfDFON/KNvb+aEQtzC4QLWGFl+
zQUzsbgKmtdgiggNpjxzJxB9ocns03elgkdaTAnHRw1+WJivl2HO/7Qrxu+hKbdghfijB9+Gfxm+
Vkk2HhXs5y2niLfzLPL6B2TnJ2n1zDGVdx0A/650qULIP6GtBjxJ83dQGJZ7pZ7uHdk/0Dylj0kX
fLgF8fhl4Xykowqvid8vnQdNRUhTFON4bKM7wx4cIFvknR1m+2muphdDEj6e5D2jZWo9uVp7L4GB
XdfoO/yYFlULVSMfxqm2t1hXZ6zEMTPWPPasm3K5QU74MA1uvw21wDKIvuU1UvIhKYfsFHXjbTMZ
5YPW/t0Qi5TKKwIzaNx9RRFSXJiX+/OsHsjRybv4CYmYvolSeQqR3oUsTZ6mKSeYuIYpHErnnawK
yUFM+sPg2t45HAMyQGRgkVjNVdWs3n1mIzsuYva5cWN9Tvti72R1eVdWBPw4WeCcZUpUiGs/BENi
okLBX57otD2lDWkrw4toAB7QQd3KgrZay1IkIqVWcRz74BI5ZLWEmf+z7ZPySYzmLs57dZxo4NzM
grYQQ8xf+3pMTlF7xExH9WCeXO3exGHNmVs38oC88TWL+ksYuvZZDSMOrzD/4s8ieVJ5R3AIJMGA
NrAys2hXKk6IfrYNpnPBNQCVwYQsEpyVuT/cuSN4iSfHR+Bigopd6HV6PV2KKFjHC7ckoQ17KGG/
oXGFJ2p78GgaNINt0HW/MLuE993offUz+63XzGTGuab9YKpRqCmSnYPsIgLQ7m62Cclf0mjCjkwc
qBrmEhY4RPTNjor+qUIObLQJUVF58BhP5Z1vZxSyIMJkAbKYANOdndNj4JG0J+ws3jvz22xi89dx
lh+jOL2AlgK9tGoEUCDrYGqvzpB01w2AXv3oRtlDxJRGbH3PGY8SMT5JcXZ5DMccL7kx3TOfpsKj
zr2zb1Bi3Ol70yx7rtWpQXDW/6fsvJYjR7Ys+ytj/Y4ewCF9rPs+hJbUZDL5AmNSQCuHxtfPQmTN
rUze7qoesyoamQySiAgAfvycvdcer/xkYsSVWhmnjZD0y6VzZTs9dxmVI47RfaK0nfwRp+hz0xn6
WX2rlBY9tEO7Suhy3PghWQwDBWOm23d6YMIRCFJrjRF0zeRgkTDKoiAqFEU2MBr02kAobZ9J4uC9
B/P4aurb6ohGauXaaLTLxsaF2G3KwKO15liP2N+INbE7tkd04IY0lrtSRz6rmvykkkfUpme38xHA
ND2hiJKon/KYkZt9mNL6KIpaB1GHXKDm5IQ1ibt7ISskw+784fJZFJ3KiiVZqzQwF2r+dFAntsA+
q2OoHYIu3vVjl+1iWY5rX6eXpKmBmX+qwWIeCZxdZlqpHdKw+sw1g1DOeWgY0y9eGDoc4AijBRPz
eX7489MLiIaCJj1k1d7DQuczvUnN1eSNMAWoS+gvwm0fMPNb4DwWTYaSMbVd1GmEP4QuCgd2GB6k
f/7p8mGs5ROEC3KGmgIPn4X78tC5ApDw5dOkYIiiE9miZ7Z+GOcPl89QWGK565r+j6+bMSUYNwYN
fJnjWgp1yOWz/DLhpfVRHJwhMNnv4Cmep3FIN9GIDjFkmH9OXgXO4ZVeIHa9/Jt/KV3+/LbD2r8O
6lmOqhwISRIm3z9/9jK6vXz48m9/fqnr+E8XvYJUhOMM1dY8Bf/5waWeDXL4Sn8++vINw9P5kV8+
NUpatnZIxvOfP/3Lgy7/6GlOh3qmIjHnyzO4fPvLn5CeUbIFDmFkzk8mnGE5jYBC/+cf+PIT/9Vv
+fMhxsCVGzX6ppyrRW6EwcKyhhTiUoSrX3OYj9VFGK8v34YkxDy4lzzJWN1FgavvnQJp1uWD60ft
geYpc7PL1978naH2ad35abHGVMzmzcmybuV0LavoqN2DWHpASAx6ez4DuK7eJC2ftV2MBQn0msHA
dz4VmkCxwce5CNBWpPeymQ6ZP1RbzczC8Uh6OE0BBgu0AJgT4xZ4GciGVV3/HmZFv0Gu6wT+uRUl
+dtICyksWCBHwoESF30PZ9Eigjeu7O7RSnCzq6S8jyL3MyzIKLFhL5jypjCCV6fAHm3gWKcT+6la
uADRTTW0IGXayF2VTrRn2/3cRUwWGRUsjcz84dSoOWn4NAtdaa8tHjxncoNlTCiKVg1vSQYDbyqH
YRVqKN9ckB4L1YxnFPefPqp11pj7HK4TmvuHsBrLdSu8m8sEIWc4in2xfzOhSwZEepNFXH5TZPIO
dHKxVl5nercT2b7T58Qd1WPsDUkazrVlaA5HN4RcrgVbYQQvYn7OgOrRuC4RDBwRd/sUiCF/rV81
1H9xO2yGtkCmHeQkeuTHfpDLBhdKUiF3t61rYbdPEc2wkGZ6Wj11o31nF6R7FJYFNUB7rz1LX8k6
uhbVcO8Z0yPuE9KqLKDUShYgQOtdCSMgpXZLEj85lA103EyOdyVaw6vO/8RiT1lUoVkOQQmNfg3J
5yIJxaEQOWDZuanNEFa1UBa5P73BbkCmj4PpEazVTxvvqCi2lmXiyZWkDyGryVy63JPITqf8J7X0
rqkex2TsPwVbUwZp6O5eRq3fVIDyjNa/qkCyyI7cwZwoSsShlOdXuhc/QDmB+1HIe3cgbuRc2RbA
1+5ceUTvRYQZNy9dX1u0N7U3SIynpDOSbRFYT2X8VIr42+CHiiZsa269Mj5qbQ3+s+9JlAqjO+Tl
iH6d8keBbxofnFx33EjwiZigF1pgqX0Fv5CzB6euqMhP8+UIPRfZLCOvZVsyhMjMIlxYpT3sTBDc
iecZG4AhFNPzRsYpCsDW2bvSIA1NgpTdGuQG9vpQyxk5JDUW8JgXsOxz+k8je0F26gevAyhyJzVA
iSUOR7zQ15aLwVEMpMf7WNoJML8VanZy5FCiaSk+eKZDppTtP0aIZnO9fmJTtmcvQcxRx3tn6Zgh
A8u+iUyecDkgdvWBFILk+iiiTRIm90UqP71eh0dblAeZYEBCR8/9QIqXWjfxRdfDakpKkJx0VJcC
isTkOoQE6gTNufTvBTp8wpOLzKURlEZMJGq8hvqAaJhbSrJL0BUtmD8NRGcTjF4BHOF1k0HyPEp9
3w7RkkZRiWE2Xpa5ZpNJ85KyyG3EfK2VTsam5VDaxtX8vx+PpMpTutLgNLFEs75qtnrghOdO44Sc
WgqMZNJ6K1XQsqtSugxqYnHEeEEhNITo881wGcXAnsl3pcUAYLvHqd1MxEJAp7gisJ2mDu1fKoTg
hNh/dCTC+VETsANYudM+p1H8vabdc6wLPGCTZ46z7nBYFQmYyGmmE3vJs6I9giVfwdVX1b2fukjD
rfQ6qSfaTdpzNrgMqHquK8elYee8iEICgJhfSCPumH/Z2RW7FaZa/n1nIRq05RumJ5p8tfECaVUN
WPUzXFPTgA5HfagkuYvIY3J7Yjt9J3icB9JMuxCsNGGz9ZyU6JMqWjuz1MlNcND2Ffw936ekN5Jp
WLh2BjWtj/emB9IwzwDly2Z++g1BoV5Fpa6AJQwk/qSVz47ZYj84mA5/EGVubes3jabhsnCqN1GF
9TbGoQ9pYl8zSFPIoReBsJj5WZ+YkvdZBZWo066HuWHfzFdk3u5z7FMr0c50O4TnodTeRBifkrR4
U3M/XXQkxZDBXBzPnkT82MGSLE0t2qK1lAMqQl+MbxVXkKLtrBkG/g9aN80YffeHz0EbS9x35qou
1FVvMN6FtAHsFXM+rVPd+UxoGWzKktEBHZllk2L4t3H9s3NSS5yyOlorbwaRhFlCfgzTtDayv0cg
qVYx8d2pSNd2OtERRK1Gvk9/OynvLeEeWmr2I+CBYwYYbiEMca1l3bCGlfXaIKxccH1DT6w5phTV
Tq4BbPVz5zpOwC45eS0X3gDKzJ/3SajcCFU6xNXlrbAeGKyVS1+qjBvVyAnhQ4nLpHbncVkuspLc
hYaA3CL3MV+bMlk1GmzmD5VWKX0DJjutrQ0souTaZ0P1lKTXaQEfbJz62Q22NM1SnNsWOuRQuuuk
hflAEkvZjmCD27PUR258MUVSNVEciDTYXQb+//tt+D/BR/GHWqH+x3/w9VtRjuTRh82XL//xUGT8
9x/zz/zzMb//xD/O0Zsq6uKz+ctHbT+Kq9fso/76oN9+M3/9j6NbvTavv32xvhh1b9sPNd591G3a
XI6C5zE/8n/6zf/1P1Ll4ML1/tLui1MjqqPX/Dev7x8/9f+kOR76G0dIiUjCgoTjIPToP+rmP/9N
k9a/Y3hEDiOkoUMQEfY/vb6m+e+6QK6D3dcRZL9LDLp4xZoQJQm/UFqeLukuo/gxpfH/I83B0fu7
lAP6lYmWyDJslENo3MUXbU40qr5FCsG8zYYxEoW13HpqfKimZMPoPqLUcrR1HiZyOyqozwOIQZGi
wa26FcPq6RwSfTq6IRk9TnLyDHvc5tV5aADLYt59NOJ0JfPeQJPpgQJIm3rVNB5Q4LIiSHYI95nB
4mY126ot2oMj1PfUqkCvKdEto1JDMaC4+NQ377qG5cBEq+4WdQZMv3hGXD1t8hh8bw5AJe406mK7
pT/su6dJ9u1mgESN8g0bZsUK5LX6FriIpJnPQVTZa4XTaEdT/0FVdcNVxnOFICiXHWU/xAqxDTob
FQS9ECPX2o/G7VgeAwKZwohRbktobgnaNkZ1QChV+lpm/AJVjoehGrPNWElykoZqOBoeHJniUEqv
v1ZjvdMZPkGVMLV11PW72BmoGL+HhipX+JECajQH3lJBOGRSsFxk89rYG2ZAbhurtOVwWzEYRuYR
ZKEAniymSaZWAf2i2LNexsQ2f178v137vyqVLkqknwKm/ft//pvNCWJZjrCw0SIJE6bt/K71iUdP
dQUqHDgs8kFvAJpfPqRenS9th1IhGFsW2rS91lsOysLtO0XuHy/m5Ub03x7LF9nR5VDAq5qWhRcA
d/oX2ZHQDH0IEqwpvTbPpMv8uwkZBoyN1t4EInvUZP4RWenfvQLzJfDlFXBNYbie4dnSQK71+ysw
tY4x1aFD0IsWnYDYMn97NHyQJmGMvqARagsUhTSDnhKmVNTMWg1W2O+bA0/DIQRzevrr10Gg5/uX
I7JmgZ7DBevpOneOX/VXMRjTPsvrdG+Fc0s4h35YywYjYN9sAX+YC61VSIiwubMIYhbI02mjpckh
jCdcOKYD072XHx0eaHITJoPoSFLs5l/lEEQxmIJQLD++/+uDNueD+voy2tZME0BXSAf5y7sXcAVE
eRZz0FJNJFmOuyamOdh0Gr2KmFET4sZoZfbVd8dAy1YFXIeRr1PySr1YK/FeOfD4TdnQmNSKW4d6
C+TLY+rTex/EuCgIYGO4iJwnJrmHiRWG1uTQ+RixqTh+yLZmZzO/ECJ6H7ShAT3EpNwOxZ3wKpjn
qXz4m2c8nxhfnjEKS56pa+rSMqwvz3iAqkOJokeUqORRaikJzFWUbYP+kRmMOJnSW0sgBBC/rPhg
WBPBl5oB5X2iucc0M4CINSxU12UbSnymCMreRPhSowFYnhjkQ1cRVRH7V62fdMw/uQnIsi1h+Piv
skSEY7dVQgCMoW9yu32timHaKU2lC4rxdeUDWQ2stdX5f3e9fKFHcJnauu65rqW7ko/ul+sFSaU7
Zq0Z7xslHwrZAhuEW6b89IfW+iSTfOZjQfyDAe+3Hms2UbZaq7VbB9MGAgq5g8480ye5yLCtq795
S/6rY+P4hMBZ5FmWQHX765WDVzI1G0W6bjXudJW49DOL58JTLAm181BqlP+TZkNd4m4uMJSCgiQJ
OQBdZKa0R3sw9s18mbdsx9zwhzURntIEDoosVpW2q+jbNQRfGZP6tC3dw9v3MMnxYOdHz7NvKvi3
Owbp+rqIFRF+aXZTs78gFZltl1FmhyiOXiLLd85//bSNf72FIfxz4IoYjiNdR/+yyidB3EeBU8b7
yUEDwnD+xqonCbOhQX45RdAyzZWVN9u+MY/S54uJMpEBTHgXZ3gJAPTEP6Xe/+29/Ou6gpGTw0AY
rFPK2IZufTkkpuu90YUSHTquhgUkkWs9dKwtHX02H661Dxsv2QWdfhSSnnXjqqvI7dnvZ8bfHcl8
Gf5ymV6OxDYQGVmeq1u28eV8jbPG0ZTGZdogBLKt9zoctH2WBqhAY1i8gvtQMoZEwdJcC0qAlwWx
ogwEh8PYo2E1G/cR9B0223aCTCnsdeGIvznGWQ3+r8doOp50WPm4m8xl3C96YQBCNajmgVtJbV/J
BvSowkdnyeJJE179YlarKdCzoxtV/q4Mf7jdhO6nFzoJZdkVBeV7EjMh9sr3GXd+Pxg47lEIdLGX
3QiQVqBU2GkV0iJfBCEbmRfaYzsDXItR1Od0oNrzFHAoJIt/88yML8vC/Oob0mNNNzCQIrL7ckV2
o5FEld3QSrdI4KugRYdVNx4jb7Zag5NZmA2JlQLEeGOQU4HECQ+POWYH+FjaQrg9brydm8Ta31wz
M0/n60suXHTzjomeVOhfVetYQLpi8kFI90w53YbI4DouYtb68QFiXAz/BNR9lEx3kKWN+QVknzzb
ONCJgN7IKEKDORgnZwI9+Noe4v4KI5C7t8Ro7BijbKbcWDpun17rXVahU3CCVRd5BpB1ZxfRunkw
Bx0n/xRrr0VW7m2T+Ol0bN6HxCLPd0Ia4lvtafYb9YWd3bZVEW7GgsDCpkgIDxLAZmTRq1PoNe8A
Bhnxt+1VLhK02R3vY5PsKrtsXr0pPg/iwEu9LhoUGhLJaCsDudWSKV41hYOqanbYAQDWbv/6vuTO
p+2XS8/mZIaxwg4Jmc6XN59y1cfeommEHIZq1wOoSasMn83EE09b27lhrHfrS8dfej7y3Qrj5GbK
yBBzDMg/RiC2tYK+ArzV3rvQOrDexzejp6NPKbAyFvlHYVrVhvbyNyRE9Y7rGUipVAzBKDMXWMOi
vdeQ2+EnviQhuLxmqG99L/0HnFE1O6dTgWkTZ458joPQQbbH1MvMfR/EhInNsCbAEDkauKARQAHa
0KAcjvQplmXbgwNyyWbs7YaOn4tSRqd92pPQLLiWX8N6vJ7SfgQ6wH7BhKEcoKjcNYkJv0MLAZMS
XrojrGFneHPEpaN14Dbkix1o4jYvsFAksNkqlEkowuKDNQ0Hr7Tl8q/fIOPLesnV6emc/zo7N2pV
5+sbpMu8KQC7Y5eLmnbZ5DWS3FzflaClF6NBAJvdzA1fUIpom2i85QRREcruesVtaKPsQCR1TrQC
MnVioTip62b9N0f4pci6HCHrOPWG8Pj4dVNAlgQnkVZHP2vhqu/uM5/pcKGztnserziX2QJk4wa8
KSFHivonqIqXMaJMdlEBLooy2FmTOy7ciQ3Y3xwd/YIvJ7inu67HLMG2pSe9Lyf46NU2GpKYs0wJ
axvhsmUQ3r+kMZwkXzAWp6U9HjWrGY95hgnEjnfZFKNHuyx6DMRXf31A5s8d/e/XHPYN3dUx/Ogm
h/alKk1VCZejIut6oFW2QiKQ3EESDFYG9usu1575FuzfKD8FURQSavghU1G+msV3I57J+qap3lpI
X2CNsx3IpPBoFR+UM+3Rp90JIMZJUfCYN36GELgPIUXY3BaXacdV0YENRWH4RNhHcehIu++SIbhR
LqDNjKt6z1t5Bj30XqDGOjtxUe7qZrrxRcF1HjA5dnklNyGxHTjDO3PrqOiHisPwNNgVA65CwQuM
qYJt6QB6cW+Q+KF5kBwnFKSxtrw3faR1SV4lcjPLJEqnygOkavwqSI41TiNkvbEe3EkHiEwRsvgj
3UgXws8ikstJAjfx+W3B7X7ydiN8AEeJANd7N6FIrFPaoYeOvm3jQTfLw6lDzqovRebZxyKIDGIo
rPhBIBFTQXg28/7O1y1/4/bhtAqahLgANtAscp5xcpjXr/006J/Ag2zaurb2MleraIvmBK1OqY4s
qC+wLKdbE8Kp5dKSsCdsCFkf2od07lwEYxxtjSKFeKUNxyhFcNIjc2Im6cMp76zvWW7Z1HoRmGUG
eonmnKfBG46ZB/G1YvUlIc1hxWrTYSFDP9wWyneecXUkltiqsBvRWYpPNMvirk3jVxgQPX2gUdt6
uEEWgzOvIY63dWiqr565CV5lhibPRozgqW/8q3RiBtHk3bQkNId3Em2CkLHYmX5WrlToN2u080ix
G8CW1qSFN6XIKmiP+c4XlrFldyO2jeCqnvJW209WPAf3+PoqLNynwNCd1VjmV3U/aAQ8mPGy0snI
1m3nu9eguY6DHKBCJPF99t5baKXlJnf7BGU7Am6Dtj/OokE9sG3ONk6bwAq1kT0bWuFt/I5zOcyJ
MXBU/w6Sqd0GmkMEq10qKugxoKldXtO8OFt2Hawil5SeIcl2cuwfrQnrP0VVsHKmdgXaqFnglTDW
naBzjaHqaMmathAUuZWq3a2w1BnZQAiYCD+rAHCAYoREOaMh/2iG6aBEHZi8WbfC7JqNmw/Uqe2A
xB87AgQvpLloM8muz6qbqZ3/hOMiwCj0W70in7Zj20gY3c+iW+X+JpYtIcxGJhaew8gsyY0tWxyB
qBzDmU+cfaBNdN6UTY3o4ohTromEjHCcDT2Xb76Rg0OrGYwlnYxu0rRB0FSzfJneU9FV0a0ygJC3
CeEsfqF3ZCaNxpMJ5WURClSwwfAkagwYVp1NC0HBhE8Fpib6J7EpnHqb4DQ7tTP3HFXqBuwU+9rh
vsvBilEDlXHm76RmT1tnsK6l5gRnPXvrdKA4k+UzxEpkQNQEBx3V8tpIXSBdxQyJhX5IDmdFr9Oc
wmUXkhojQ6vkrrytzDC4YorhAPOBlGSckw5dhBUXGaMjAlm0OLdPel7gAmkx88Dkf7AysQuLOD51
gwkvWmMpl3q4a2pUJfC6Th00cd8hREHkoX6rofUx5ideqAxPXOcpzA4tlN8SH5wfMzk2xIn6kfTm
LFfXnuDgEgDr30L4qtqkS2ITpXGevKpdhkCUWgG5IkNv+FS6cYiONeyOnckul9UwChNCJEJ/U9Z2
fnJMhgpulFjfgJjDnjDj/DiCXV0WWq1/r3yrweXg3NRyskBeYf6tPfoThlWTU+xAwzZEj5zQeyt6
E2ZxQLy1FmOMoulzp9DT3zuAjBZqjMXRsOMXgBPBlkqtoZQE/MzUy6OlTGTTs6W49VRtt8J2QWvC
/8g6ugbsGt9FURH4Ypvt3qy17jpigrNMM3nbAcfh7CMclG02O5w82CH4N1b5CAkPOq/thg8ZPrpr
vSgawlFMkqwbdFvkdbj+NW9lukeZ+QPurk231yj3act9qNM684o2ybNBIZPZTX3owyg847g+wqrd
Tml1a4dcg4UyCdQEjs29nig/Fdf1Ie2xNETt1lT9a15YT8h+8nPCHHaFQLjalFaFPolZGZ3xq8tv
HfCsL3VwOWvAdmqtY7bbQB8nfYl7VU+sQJjqOAwU/thcL88YUPemmUGaMsGGCQdkrpAHRtec4h0m
Ws/o800ZHqc4VrfMngpEWeYBfr2xbdruXmVOvEkDs1pmUjmoZWPGx4VzxxjIuA5ph7ut1y6ZUgAH
mBrE/abSEfIX+i4IOhLLgEJqfUr57TAQTQkZHaOSYFiarn5hMXnPq/HcFwpVJfOvxOye0/aV5AYG
uhnpbIxer4YQznAMuWsX4QLsMxs7okrVhvtFv1ApwQdNHl8Xyj7ljhOf+jBTlGu92PhYUJbMdFnV
WAQr0Oz34SdlpHHU5LiWeqX2sVas+zzzTnW3yw3T3VlV4WPdSvdpKJ4n6RqnEPLwkqxq3YXHZ2SU
gCbkd2IZC2AxZtugo0/QCT7IkN0DnqtDptXEAaMCXOm6A+8+9tp5C+quu7ITSzNr1VF3wL5Bblr7
gM0WOcPvnVHPYdckiG3k5D0mg0QtEOZnaYWHCfHvqo3LdomAH88CwY9TXxNR3BEZmRBT28U23FDV
LgsnGK5TK5dbSRRl1n3WjR7fYAmanWzhus6YoYxJWJG0AQTP7dA/1ih7soFoFjee9laK9xbcJf6B
Ah22lxWMk0Hx72Wsnryof+m1b0OG1ozwNVrEI2kIvn2fzAMP7uMIb1E1R5LKEP7NY0kKkbHSSAQj
MZrHisAyTiIjKji6j1rajFxyNYtutChGJF+Mdaat2ZdbJ2ledfKABlbiYcyuNfrfC3Z+tJ2wLGlp
tRk9RBaDyYCkdp6CfirWVe1j4Z78W/SDhyRDhuUwwF766CywiAAva8or020Z01A7wQ8nYtSy7ymp
ybNx+lObI+GMsKaO3dTShkl/oCjM2x9loNxlRzMGxvn3wEU0MfgogS0MLLRGsCe2z22PCKRjGdiD
pgtQ7VWYT018sTWSenI/KdtEclQ60TnZ5G6TaCIlCpQZtzcogkPS+mumAvbOFHqE3WitD2hyOr1b
ld96OOWspwmKWpJTFlEgEGQ/i7bJ1knQgoUwMX0Z2EKWA5z1NYPj97I3B9q3zrthlU9xr2Avoikj
tx1hhUc54bcN/HcSQjz9exSaBNyjb0hxwMQROHk6rCDOQuCSgvxSOWhIGrRnCwZ55Iyv7O3RzZDQ
FBItbhGe4+UCS3SSQH7PBQ4es34M2cBRVrhrHrfpOuCdQVj+MBzz6DpZvRhZ5GjAhOcup2UXO9vY
RA0DRDJbq1gecolZo2BwN+FFiQftOsnXcmIGr/XBgmA5MmTdipe9TWwcb/5N72Pq6Rowq/D6V8lk
hHDk9A4SVXhtBtvBXfgAmRYDG6c2dE/p3AySpXiN2vKMoC5dNklBfEj6JvLxKIPT6CBGzUeMEoaO
wITKjXBR4jeVRfxS6P9IvPTOcbP7kuQD5I2PDf2GxZxrtELkPsdxXKGGw8qX6TsZcOOTtGUWfsrl
0lfxW9KIVdbDM57aR/IHogW9RANbcsLWRIOORrbZ6qUusvw28+Qu5FZAcjSJRfHcDdQ7QZpFGd6X
imH9iJnzzAiQS6IaNMb86oXiiCW7s4lLCOWjE+ksnUa+vRC96tnxcUF4ebk/LqMsp1SZTSKXb1we
cvny54eZzDIjMVnWLp/2frduPPv18jjnwka5PFAyPvzjMZevR8Iz5rvQ8fLVzwci+EIyPeinn1/+
8qcuIJkEt9eyCn1/Z2iQYYueeIYq4634/TeLphTT+tdfO9ZExqaIhi//eDnOy2c/f/LnH/vltwRS
3AOhTzeF6KJpeTkM3UaVFc8xlX/++Jfj++VXfnnMlxfu60vz8/fMTzFo88cZbL8Yg3Ngs123Gj3b
23XdXTMV3nUx6oDeHV4lvnxq1XY7aIG1LL1wOmjKbbfgB6By6ohVbO5om7i2yKw0uv6G9IStiLP+
OQvbTZhEr12Sn1NFG7QubR3H+gYxqLmCsfLUNwOJ9Kio1jquQOCupIeAZfwWhLnEeUUKl977e4RF
+ZwYg74zqzLIvGVN5lJ3o08JjDxfy4DxhofaK/NTwezdccuT42XZjSn3g+MlKEnYgrEBmePBsG47
Qv+sQxncxfoPRd4IrpLI2+UA6ZGiWcPG20859bk2TK/IVSHqhph9yATXS7JWowJPANFbpsfdNE6H
c2rH/R7b5QhNWz/GyrxV4zyHIJQTW/sJOPGMYtJ3RTeh7R1TtlJe024dV21Dy3nwOVfOOuZE5Jqk
GlhduPW0m1a0GMHCfJWbHdLl0mVAbu4CW9PuAvKrx3yJvXqO8UE9Vvm8aLWvMd1sRyrV9CbV7+E5
QNKY3DevI3+gMeXSrJHdQ9dyOHUWrnhPqdkE8B6nCfsN5gbYAG6KpNVvzggnkFUKJE9D3qozjQnq
Hhi3RaZdoeGR15q3r7L+TF/jVTc6csSJL0/g/WY1+6Cwx/rmNo+x6XunUGabSPHqmXL8Xhryxmaa
tFWxQSc30zZdD9aZUlGtgShG9GiT2xInL/Qn6e4Gf7yxyLPhKQXHUBQbYl2u+txO95g1mGOZ38SM
AnE6CpHKTXCU5LTTzbgmr05k1x6S4YAQZ92PoN8hKTM46xdD4VVbP7OGA4ry1TCNMT8r94Ib6AaZ
vb80R/0xgYVLyjqJCQQ1bMJ8Jgo5FggCkEXEWc0pNN42V4TUO6Paey0tj5BJ5oh+z82RIQOWi1aj
hjjagxOAYJF60UEdThCmUa8wv/grewqiXWlE78mABSbTzXd/jMPtMGLdNBrHuwrNZGl0HDE6E3K/
sQiD5ipveGr1OWOakDNXJnNLp6HhftQpAhfNh38motZYxrbd7lrE3mm/zkspVj6OVpCv1d6IhmMu
ObG8KogRu75beg3SMKKF0gxY27K2WI+F89J1VX9U7o94ukfVmO6qCd9MZNZnkBfkZaj1FMCfhj7y
aoNSWeRRf53m/kMSWO9MkSwF9DB0RwJotQN2Dw4yS/1d53rIli0k4Hg1GOj6CPrI7MCmnxTPQ5tz
6puRR80MczhogFXHAnWa3i6YNCcn8OjrUDERAEPMQjxzgccKSxoc+nU8/fB0Wmc5KSlE1y6USPKN
nrrfRF1Dc8d2zLppPdR1cjuPB8a2R4eIz2RDnM1DUgcn2/6BXJOs8VG7gdYG9i8LoMeboBjSEbuU
rg/NOgq6a5XWIzHxxMx4OgTjqrJf8tblpmEhcDPsYDZzoxkRfUZ6Ydk8G0l4bFxj2Lbm9K7HAyyF
8V6UJOt9kgpMCMvgHLpW1msSED45AftlP6TUELH1ZLj9xqfO3/qNla1bzR0J6MWJ1EzjzjcFJyBS
lDBNCfWmwc82OUSLb9CeEynujx/UGAQgRscihWXqpNoSo85qmIfPgVB3kjQ2BO/jU2oT/JtET4SO
LkoBK67WCX6PYuNcuMO2w+ojLEkXFT6RPUYPWqSBbtDoqbqVrzHPsbKterchdINUpwi1abTksSiW
Wma66zbrHkgXuTar+DPTvFuvAbJI+i5C5claR3d1VlWbtKq5Rsb0NkuyM3J+fc2wwHSNd/TZYl03
zQmmwzeI1dA9A9QAbZ89wCHxt3FG8KTW0wOXfgMnFOx475Ly7hbYhDMTGKBFM8Fo1o7Bn0kASNyg
WAvOmn4V6Qi3y5rphNm/+sgmFiI1YCa1QC69KXiKE+tDEIlKxiv1LUiYA+GJyaIGpn5nYvl3zaUO
u31tV655qrkCQqX9qOMZaeY+kz3NhkWJ4tw1cCJt+8k12oNevYy6DlRa+B03Pwg5tXajV1FFSKB+
mBJU75Th1dJ3mZ3Bw263Wu49hcEQHfGufXco9KpGFxvREpNdk7QEkBj2COmrho94uuYKTSYyZh14
KkUEfSOUJAm2GXPSIh52OvHWTtqAnmn919AK9UViNt1M7z9Hrf3S0sDdwNtn9OFuaYo+d0YDn0SK
D2fgsSA5l1PBJpFAyGVdkhg89fSFcddmaxJyx7UngOghyCt3mdg4OfsNLxr1Td/W+aZzD5CdUXP7
YbGizK+8knYe1iaA81MPw6oI1jB57oRDT6PCWV63GxyU5sKcKSu6TjBe2pFREAvjqDAowi0BXdUU
zUOJhWThtcmATt7u1iZ5kNvIouJnqTroNbyEOBrZD6ooQko0xyh06c5ugk/fnfYIVdwtpQi35Z7J
9lQrNhENjG6dbuJi7lD1oMQ3smDh1PGngI7ZFUG3hwy9sIZswY3TSeGb5tCDVnYSPfo0MsnOG4A1
RsPNLEPO846msBn1m0Knm8ftu8cjpFU4q9zAPACIIaN8IAnZIWjZzizSY7tw1c0XqQ6DaM1fHKHS
b5m3RvTbcGdBkE9iMnX6Ns6XraFR04wiWutGYK8zmw4IzQrFGGaRM6YjQPQjj1JrNSnXW8eihPXn
JRhBcm/bGuUIP/5+Ksz8nb54WoU66VIG0D8GtN8C0kJaC9NuHNcUR0Z1/L/sncd25EiWbf/lzVEP
BhjU4E1cO13QKYIR5AQryIiAlmaQX98bnvW6qnPSq+c9SK4MSheA2bV7z9nHGBmjl8ifZ4caqM33
ThiQ16NZdRY7LTfRL6eKfOYiGT7c0hxXjW1djaGIt2EEgXzsrR+RSHb+QzQXkjQDfp2n6o9CgUqy
qvpKHlR6BWR5RNHer6jmh53yzPLoNvbOT0GC9ekDJNKKVMDC9E4BPr4pLoLDZE7PY7hHPWdsVdvu
XaJROM7EbBIfVkImdLFN6omXR3SQgQxGQjogdMLuyNms5VsTDM9Tpd4aMG6bJna/d7jhd8b82Eli
lU1LX8yYkkQW+iJlcMKweDPgbzTt4K0GPJ8utz98cPeaOtjnHKfB7bH0O5X6HnbuyMrmbeQoSWMY
2RobzmNcI2Jc63HeOgrRmifKHmvouRr1K3MCaEhGQKSgTJ9ncdMtMAi5YIcakq5Wcgo3fcrD6Wrv
MBvtGX2g3PZjT8kVzEsp3lxDs44vTjE8d6Kn91nRj2TyLlDB6+ClWAjc91R3Wrc0pcuEyIy0ppvy
1ye7nvF6izjI8ioGSzmulMIwarbY2v4WWcyougi8glK46YphAHIwV+Wmk1XFAZbD/MGNPbjAgflw
/+BFxoj8jtIp1cNfH9xwrvAk2vjpOrN78JYPCgq0N5v2QZUGBo+u+4HSD9l96UFKhVa60roWkBFU
gnf7GwmmzAmMfH5HnbvN7M47iCwYH+qxRYFmV+c7lvz+wQC38xelnO0K/gQNIZKq+BySfWds0r8C
33Xs0cq0QFOGemCIKoZI7ytSlaUCzHQPrh/uz/Bf/7a7wttMEfyjqPDs7uSQJ7bqa23/k5+9EDLL
ZLG72YOGCqH9CJo11CJaQlMK3v7+N0s7VnztP/98QvdNFSGxfAXZC7Ss02IVlHO762bjRXbj8KDe
GTS3D/Hy9fs3jSOKtxFP8mq2QxZoTZj2Eu5CGGbprN0Fy469r97momWMXsYYViXdiLaHa2bERM/Y
WDNxQ8lNmXAxlmYP1w6YIaUkDAN6i3zIVJE/zFdCwKqHQoY8nXkJPqvD5BjAY97TDoJlu3xxOb/z
RjIoHD/xq9TMwBaAfEOwAM+z4Jkw7H66c7zvH8B1+5uRttXKWiCyU9I1D0WablD7XlO3QINaa1LQ
FH1LsLHQe5cPmaGQzDAu14c2nTeFniwIn1Tbg+Fb78RGaJLHswNabufBy6KfYAIMiORcv1oXu26C
/nn/QD97I8gbP3RDgxcrD306GiBE71+8/1++/LP1ayYpmiDksmPoGRtw1bD8ByuvH99UThgUauZI
LB0cKya/oPtWuTYYu1m/s8e9swJ+gbJBAIWIps+hkXsWcgGc50Zv/iECg3euH55yH7iA+UZIBNPM
kNjN2HybOdcS02jdrNH+Lizx5vT48zS2x6Bwn8Ok30H3xlxsgT3z+t9VRN38ETndj6ZgHGqDhWWM
UD5C+n5Cgfmm+mGFXOfbSIARD/6n2YMOm0WjN0bzSWzWT8SXT3hsOWzW5gjeBqmYX54Mmvxrf6Bl
bll2cbI1AnZKs5mBFqM+cGsPrErwYL3pnMUzh7rlU//6oOhHMXTo4mOJW/n++dxrMH2mnNmXr/3t
W5N8ufjuv/L+ZbPT3rYd5fe/fV8f9Ojr75+8f9+sHLJ2GnmpsoKpEFDZQzTZ+ZpRwx9sfxeZo3Zp
guRHyBAPrwv45noyvnlUACuvCPRDT+Czb5yKNMRn2BnITnPzMoaEXzAXfDKU/xi22Jbb3FqpBlzS
EPGGFEOyIv/lWdrLJMwxdlEWcIbFUuzYfEn5jDbIPWFsrGvvhVtOmH+6nmTmGmZCOQ54ZNuLYPE4
u96DhH+18bN4Qw5X+mwXAM+aieKmhJqIjzo9jaoYr1g64R8uvbsoJ5/GqPVng8xzXyH5bAAu0kiw
DkbVvHLs96jpmr3jSJY7vMEWGuVNkSxRpZ14EWkzHmQXUXSTd+v51BgT2/XedkE6B4cxbtRtnPN9
o0z9EIfWsXVib+P4QbtP/fEQc2ShVERxHUvP3tOJ5KyvxR/PG7lH5bRRGZOk1E5/1CN5f6Gctx57
/jR8h87aP3hV9lMkud5ZrvulCIL1XPWkm/zm6ugX+G/zZMbGJorONVv5tyGz9mamnGPqk+JpUvxO
aq8xyB45zn4rWh+CQsWgThTTr0r5b41lR7tmGQSoyrtyd3xLghi9gQBvUdj+ztfxZ6qGH6z2PEUI
LLbFWSKOX2UwguFD5MS8f86xlhYZ95ke6l1fwZ+JvbnbI/n6bfzinDWcU999FS7hhIhQyc7u7Fcc
J/rBkROma1huWJa9P3U1hHs1X8ifQLbW2g/MMbFQoQsmacbJ5hfJYaUAIbMXxXfblV/gJSNu3SWW
Poazv2ihNdPY0ePx2GGyaKnqZN0tCMOeoMekLW60eqlyOZzb8XYwrEOnyNQa52oHSIslAkqTNJOb
YYsPz45vQ9TfUsQA4Em61SBjmCEhPB28rbSus41D0owBxIcUxyZzT1PtPs5YDNGhqJ3lgI3yrPE1
EgyByzb+ZdgzEZGNcSobhTCpu4zF+C4zytXYHm5Z5T21Lr0KDe1h6L8DWfwBJuGCb/eQ0rN30poo
6Kn48L3FEArIzsbfxxVbnSsom7z7YPBl9OTm8Re11rx2yvhoTdmZhd5krvTLVaTSu8PvUcjfHSN5
FuifY46gTTnQ4pLuBmC6XQsSZtbYA85eMX0Wyv9TIzSvERIEbYv1W4ubrX6hgfnsBR7JV92BbERR
TL5qU31NpsurH/8e/YzmWeiQyT7CDCrs92xJnEVi+Z6o/m0KrJEzUYpYAKBrm2s6FLA/ELi/c10m
2xSgH5epfZ0i8037brxJ0QnThzd3zfJ70Iu0FPVRymQIzInfvggf14NimkjrpFg74QLpC4dFBoh3
1DXXgVmCZG/xC+TWfLY9SAsVDzxTZr0B7vaaEnuwL+eSUX9zijv9rnOzZPT/PfGzbNuxrRb429fw
MIITTs91Bg1UG8BYR9KvxALqNUBojGjIRTkEm4HgUxtM4wqBQTp12b5vm7NLzBFjqOoxjizw+o/1
YhuSzbeWJq8bOWc90bvyljXLgigDohUUKG5UZlK01uTXYCLDsdJmM/kiJl+tW+K0u1dfpc+DGlYN
ndcRlG3aVUxADFq/OHlYrbgAU0EByxM7GK1/4C5ddMLHdFBPnW38DAP/mVd4ohJhb+9vE7mzU1Fv
jcnddHEI400/dhlg5cg5VPCTi8HaVsXwRoPJ9sw/iJ9LgJa7wMueyYZ66fX8vR5AAgRwwvukOJN0
BwCMt6d30D8KGlgi+UIYkuX2k51hUfF08ImbgITwvosxvNs7lZgoapwe93Gi9uAIUbkqpCSkMi3t
sD78mAez3woeR85dGRs3Bw58Zs4IaphXdvYnrYnT7OBTkmH9pfX4XdLXSWvlcsr4XXfI0FqXxCEg
w3tDq7c4cb8xtaCJ1tFBTvLht64a9kzhP5lJtO+a99AMxzWnrCs0/Usq5i9i6d4AM0ILZIRR2dtQ
OzNFQ/lmtOy2VVB/RXFKK5BcXeJGml1PItdO0dhfg12BOKF+MEyS6yH16wNWBWxefY+uzTKpHsYJ
Hmb/K9ScX7JuvrUuQAU4vyZ2d5NmefnHpC3K5to/AX/jpkRNMKXNjmPy66y+jATbUZcR3WZpfSIg
hIsIQf8uhw/YCoxjDaI27OYdVgZK4KL/OUVeckmC9ntUwsJ2lRk8RnRTV8ySP+F59wfcT8k2Kari
GLOWSINBBMKEYmPgdNvMBq9nGpL+PglaoLNln6uZPqtJ9iMgOPMaLDJ6sw4fIM9c/dGVL830YgOI
CtIKeYVAjeeEOmVO4W55luh+lvZS57lfIUXNqZkBa5LlZGy7EGJeR/owMS7Z1oO9vMrtSKzCGvl6
RaD92jRNwfhZ/cnEcMgDZE8J0An0RVa9AcVLGdcirYLaDeue3Kvd6NfNGp76a+gTc6rTjBaKJJGR
cjPZBl1HA1pnyal0pqeGed45kNo7u0lj7fCWkL7SONVZLOCnSFiXwMo/o96bzyE+iuPITIxYsOZM
RGVz9qtEb0fB24t3z32wFt/JNOanaqRFbtZzeUrAbsKDWDpLqCUf2rwLdosNc8oLcaB/9uimqOfu
H/xuppgtNti2gW85wGoSZaMJoq0fuYNDac0mKmRH6num6I+xlVzvH8SEcs8IUJrL+UZWKhqAYFhc
iYg+V0IHZ3ixaEXcEWdhWsSHHtWv1VTyPLIZrmuCTleyGqf12CnzhVq1f/GO4ILnF9/JSgwcjgXd
rLJWoWb61RdD+6rFWOxwRVAlpilh8SmXXKQdAyjjt6irvNv9H24kpp1YZviVUYHjdSCFwUktNtJC
0Z0pNV/jOWZfBcO0r02bnU7z8rhWKc9xX/5WUid722rdcz7jrBJtcnCZ0K3dRs3kjyP+8UL7Gngj
srkuBCiXYYuAaQD92BvkFo+13lsWxz2dgmkY+lZSWhoM1wvNb+sZDMMuhqRq0nPRwXX094NdTy/8
lo2V6sPEpv6YpY3YyJ5gc6/sRzIBXX7nPkySBVrNFqesDDGjZdS8yaQLMifhyBDPR9ImzEPY20cj
wGIUU07kqSBudsQs3rqwkYB1LAC5LBG7ePFZYqJjiDEbl7F1OqJyqd1dkly2yGP0htsMMogOD8YI
G9+BE4BgdEtwEcZexQ/bZrRzecn2tUsj3qjpKyql/c3Qo75APICJUj4AtjFoxylqRe8B5tSt6kkg
ovFHBQUr0LDefJOzx93QC3gDH3yk1sPMyW+wO/x5bKBb6adbIaPpiP3gEo2Nd4nTkahq3T7WszzP
qgAy67XvWW/8gqwq0ZKS0xYt8pYK4oUqeCHQ63B0DbNTXmI+pggEWzGywszdJ7jx69yXL1UJmAIQ
e7iqVOQTUcRBsGLbLDG1JJ6xddoo2frFBPSwl3+ycGgPmm4eEqfx6qXhaflvdth9U4LowyZovseI
xBhrxu2Qn/zQeq2nZHr0B+jOPeu/XfurcYrfjbx6rpSxGkUUImTJFgIV8T0JZYpkdrZJEpZqWUlg
Cz49mAnEiNSd3PR+9JmnCkGtDRU1mar5kiZfeekER8ZuNFBdYC9zO9V7WSLDTEJMaECJLlnZcCKG
XLiLAppgbfZA41Wh1UoJWw+Z8TihyYyMKDDI1DcdDT+akPIj7rpDGXFgm4f0HKTwVvpCnqaxWyzT
4OsDSiZX6OoQZXZENaPjgz1ysk4LgrRgv+2sBvgXIaTclWaun21hHVL5K8yCmBocxfXIaPUUpvGt
gx9xDJlJ60g0a6QJ+JRicQLx6m/A9iPAyntiQ+kRLte4ue1sWsNzkDWnSYtdU7JhTCNcva5ujybm
q9SBBev281Mu8lvcFO6hDBTMfU8k59KpDUj13iP74TdzrN+5hcxjfA9AhH9w9KC/IO40oOhVbxZT
qL3b6U/AncND5yTPqIoXt8l4nlJ5IcPA5xRMfaHK4a3N4GTDMA8nZh5kGTDJXnCAle7XbsqEZJ4/
mr7taCs6Z6DgNkoZTlQWjAKoJl6IlTJ94PpK6OXVN4eUOIgamH+8Gvc5yM9uRkoTPZV1L/GPOye/
NtYOomWmEs53OIAb2+l9HCY9hu5SfopZGGS7+vTQmUhsk7HehIH+vFvj769YAXxnmyWPoLBVCMs5
mb/VcPhMuna1750UL+2mbCtSlSUlYi4ILciorFCY4/5EIUIfmCaFL9OzCpynvoNCcvcA381+5qCd
k8sFvg6dkcBuEDYHB0X/tZbP9+9qIRnRKcDTCqYAsXdJDdLHCgVU3AS86WHCYRohguWDmXQD4mZL
qoLUvwpbVZugkfDuSyBzJnOTxkU4kvkkSCKOu1SBsvlZ8AK62d2tmWZkfEZT8cpZn5kZ0RzMXk6Z
yCg2cdNU2Wc8AKsXLs1gNYtt5iSfpUTEiqQFxMzitRe93A0DA9yyQMIUcgfUCeoqdwYYGG9ZHeJ1
saAEMIBj0kSmZ0gHz8KHXZPkEyMb3VYTAdQhA06/xDwXee85zbg1J8zXVPIrcxv6X9SEx9zmFUcX
9VBgtFpB63rtXDSzSf4qm5E/nWE1pmdykHV/62wqrlzx43HI9Dts660i6XV1/06PPNq/ltTMaYp1
JMP3tCcWWU+sdMyQkK9x2u0mwNaB8cfuYRUVTVms+5kJTYaBusUags5qPSMxMhrrF+vpYmHLbqKm
F2cNpb0SPn8Dvj68LKQQgwV+J+3PYCp/eoL1CN7KtYqpqM0am67FOh8zP0bOyL3gPBqD5E2yHGCM
63DiUfnKeB1zPOV1Or3rjrOYWzP1MRLebEmyUTylFEYGKjOlNssrwzCSdHSf4k6BQF6PKDxocO49
xIV2kfubTsSf9/1kbjzSt8vjlN56y/mKa44ONVwm2M0UYi3stuVbR2rJsex/xDPvnSBFBadmiR0a
EQqZm9nVSh+lsMs9WW/FKQ1ScWgxEKhOj7tiAVn7FuW8nw/GNzfW48Mg5KExzeusXHVpm05fKmbu
UMzyo5eV43Gpgd18aG7wuDg4TPK9iwZ56ykjzdFqMfzlW8MGp5rpZcIzb5i1lZthGNND2bnvKmrz
0/0DwNMPkIjRA8BSZwt75gxW3AzXdOb6jeAQcipn73s8GMhnncm6TKOZHMIZJzjr6DPD9n5Pevtz
7Wh3x1rinOwuPCFGoR4a4VJzxD80fvMR5MJaN0o8xR2XqJ6M7eCySS4XlblgHeJO/jA8hompXl4/
2msPzoQzTYYPs6QJyrM8j8GRYU+wX878sO+8FQIn86j9g9fkwZ4mv7tCi8DgrjEJDTTb45TheLrL
bkXX22thQUfoePcoDPpVQJkwLCc1C9bTVjGA0RWjP27E6FiZCSkQKEEzDzcD9eOTk9VXjwS23Jvh
DHs3VXioTduEa2kwrhWVDBIHiqbczV6kdkpkOL9x2Pkb10aALTitrzy0Qzy2elpXbUOuo/uma7/l
GES5FKHuKVXz1lIZr5uRNei+ENFeARYW2MGqVmzHYW6AqLQ/53I5jXYeZ39yQXTD3e8xl2B2T3EL
0X5MONza5RF8Pn0ar++3RNUXJsiSIZyagwklgkoRvYglUXQkE/VewGrcqf67MDBch5RlEi4MpT4j
Y02MS94+4HpBbduzqd5fJ9f9YQxo06TAM2/hGLo/4Hoe51VEtWUO0beZQnBD6cpeDwNFgDJMGKLv
Yi4BhCni9zTF44Z7cmNUEjdWh1jCH5aklZFGJq46Ogrcq4kJNp58S3oGLFiWYKnJkPto3RP0kTB0
WPh5vnesMsZ4SR0/tF78uZj/tco/i5KrCSEtYm9hbKxpsZ37/Usk9NvEZYVHCZLKPy9Bs2XoneL5
jmT3KjZ9xopFOCf1yq4tm2sG9C1t/WMi4h+46NWmHDCiQYWgLOGbKg0Vt3A4+oZwkOit/TYxsNMt
8zdmy5IfXot5Yk12hwut62ntgYOByUtiTITIBH2AWi1t77WP1UUUz5zjr0aEQdATCOaW9apXux5R
BJp9VnI1ceDL+HbZUvJhEKFVaaWfgZou95Y6NhJ7VXCKRyZR0YJLp40h3bO39ClZ2udduCQ2wWG+
1V53SVhkVkbxqQV5CHHIs6nNYjuTx9zI+VCEKt44tM9XxvI+/rUmdsODIbJhFwzpJ9TQeN3YmGUI
Dk2s3j7lKQIKZwjWJAeqjT89ciaJrw1TKHhU3fS97+MGt0gV7XIvmr4XeA7NgbCsyu5+JzR0Ds3o
mDe/Mn+P40sUVNYHjQoUz+U8nxPppgfHJtQmwqy+MWhQVSbxglVTHRPH6i722B9Ba6ELENK69NQ4
RT6js66mcB9AcMPNCyGlRL6Jtp/LuQZ5QEYU+K1ogHLYLrhdo/x0SgHAI+d+XK6QVnRfOpi+WVZ5
gSlwHSpwIGHbw21l3zVbeaT3zSGnE4z16DMTvZ2uHLNhkaJKNJeVYAxIXQlZVOwcCKTOueNk5H8Q
dv7g5ficXZl9X9ZD7hNUB962jpPP2Atfq6x5Kmf5Q0/xr3zBRA8lq1rqQBf0nTWiGfD+rvfSUF7b
Ax1CO1k6+znlrlxuombkD4HJo7h3FitkUT9GdbzG6svlXVN24LvVq3mi+WayIgd5m2xy73DfsEPO
tuS3YppLYYM7+QYPOqz4U3+yWv+zNv1jJgPcgdYxFkDgal1/hYqED8HFZXbO6+gzJ5cEiYebMiC9
vmxYoifMLHPJ5kvsOWUsgxQ2v/TTxUy9iubgsNy7VqrmXcHDGQ3/ddQsd62Zku5s6GtnUit2Szkx
2qTAN7iV/eoxrLkZzBK3tKLV7UTyWqHDW90fedvj0k7d6bHxjZeulwbjeOxvVBH1HFytxRtMZhgK
SA/7pg5Y5GK8VqN3bTIu/zuI6n67RAScYZC4GGin6S3y/kaYELouTddOzbIUIo7HsPHmLp/mfhhJ
LbE3GEtYHfDXbgrAH5WA6jjJq9HkvArSa1nAzPAPDPxyv3zenJBaUbr6m7xHKoRkqA0b3knJxHS6
SDI7Nve/tXyvYoEDj7SqohpmznLcqT3TWls2d1KXXHBELV16Np24hBEKgxwNFe2Q0mBa4rLY1h0X
hY+nKXdJrqJaWg5e+adV2A9t5mMfWzhZaVIeco+OIvx0BHYuT3sO0mk7FSfHh08VL2f7wiDkrHK+
nJqTCixCpP20oL24DkgyNd0tlQ/E7XBrtBzuuPrBiGIZuFtzfU3ERWktncKRpIkMjqjiKE5qB0sa
FFEP+BHDHQwZxmC/NJYDuJVLll2cLJWUxolvcBRYtk0uDsJD2nmPRcPYzg3uswzXRtl8VLxz2zQL
vimMNSIxnhIFQCkpAqamsuPICHkrbKW5F03CE1XqRQ7dm15OWXnrgREH65hEbNO+ybg8Hm4p3u5N
Piefg8VN30p33wWAE124gqhAEFJVRXuIkPijsZyRlADz3t6vx+HOR6p6yaP9c1+78dLRaBAo2Mfq
QLbGRN3IWzba9ovf1OnVm+TvvPgEYzb+YAxqTt4ZFx1C/BxNL07mo50l00Mj2gz3M/nfjpfWa2QN
2WNK72Gdp2TS826DLoKeGYnKf2Gcsy6H2NrwK3YYhZEH4b4T3EFHmebbIRi/Zd0Uw8/MEOFMihG/
qZM1zcNhg6Rnaw4ivBBgi1XSm2COooni5setAc7Qb4L50Ct1Aw0/nVIPIdvktEeZDM2unR4VHa8Z
3RL5c28BiQLHGlsOOhx330e4BucangbMCNLOMqymQbvTdsceG1EAYW6o1n5czrux0TewR5hapix/
FjbKm4rlGyNNj6jP6tKL4gS/tmnilYZZ3ogeaJ9nBJwdepK/kD7/Syf87zJDefVhIfzff+cf/pNr
uAAW/9//gccIiu5n+V9yQ//6of8PJ7T+IQVFpPjPdNB/wQnNf4AnIkv0LzqOdKGjlGTDQiCU/j+E
H5gWG7Xtmvadl/NPOKEU/wA9vVAFpPCwd3vO/whOuPyRf6cngF8kD1rangvkTErT/huZp1kwXU2u
cPyF4kW3TXWhMnIeluD1agg+R2DnD2YH+MvLNUwlKwEz1UzxKZjF9f6vjrvtociDJzwF8qmIix+4
0YbT/V/OmAukBugEaY18ycL8TYzPE8dG2sol4v5Z1CSPAZ9+sAZ3y+1YnKIMFatqKPANAFf06unO
203ZPI9j/17nTIE9t39WrYoerRYtDS5eG4+EqR4sAgXphhYkssub0sb4TFB9snPBMXGOMInsa7uC
UxsiVIhk6lFa2kWkti+sKHoSDh5ZEim6VeIoDR9siH9CbjoUY09QWUy40zSK8qVB9Ii3yMflvETM
aIw5q8Cz5ROjQsxpoXvrQ8t4KVLnp+1A8B972Z4Sx+BBN19uFQ0vXiEZsqR5t0kREldkXX1Eplmv
gy5h4UO7h8IPBKG0xpO22KGxwRI8lpr9SwEZEdNYcPa7kcFMnBXHsDfIKG3oFSOE8a7+1GuSJhRW
BZL9zr7sH2vprNuS6BChjf5agd6uZVT+ntAbnbtBBS/+zPCePt6+75EC3SNhCJJzNzjjCJLrmc5G
jJTPrnZfXJqLWOYXa6cryscS5EjmFe551NOBHB3/PKhxyeVxcK/2PlLTOLymHlLJqL0l1p+Sbluy
DrAVbizDBqwcG0fTj9ybO/O2xE70BJQ5Iw2tf55D03t2IO1NrqWvsolGjvl0K4zBcZ44ZDPsTNNL
rI0PYmRTAIEEX4UTwmhw4VGhK6ZyxFzGZv08IKtcO15Fp6rP/NOYoamwRs860igmlccSWz8lpFZO
prih00X2DrCJWM3FFWk/Ik4dHv5tgbj9BQH5L7DHv+FKYGBxnwEkRRdmOY719xvOVx1m33ZuURBS
+fUhOlJKibOtR2jwFDTKRKLk2MmLjiNxZEL7jtJNkV2VIlGOivC/gbvA3P0b3mWhcplCeBL5DR5j
VgKWiH8DX5GMZdcGxllcZTEeoqxIdw4dYE4EaDezgqK/z2iRNiojocP9KIRpPIW1c2p7sWoCuyVx
tnFp7outzgv/RptipuwIo49BDme35GQii+Hd431bKTuNXoOvOnCmjcRjfOq7tFgLx6d9JTKX8wqm
bbopq04jAO01PwEK7OIio2hIuifghx+M3LrfkI4E6hxI49GuOSRIz6C1ger/0ZvSC/E2B/IBvGPT
czIta3gE0oXHYC8KZbTnRAOOV0lXBRbGp9HPzsYMDW/vGvEF4nv6GnX6PInYO3khHAMfLeI2y4R9
BLAFakdEF/CJ2dqqwxzBd6wvRVu+WJPxMQTR9Oy3NmMR8y2zUnmubAVz1ZA3NHR7XF/YTdPB3wUo
fzUO9ld0fFVWwiQd8YRHw/MIxv0QI/JjQJhLgDvjURgedJXhTxHaet+k3TeBNO7sJwI6ig2ySAXx
FZ0ztzE+7FMUpWdaOcHWLt6LQqNAw6q0xbasN7oQPwNfgeMpZ5dQoe6755IWNAFGQa5AlFAR5EdD
kwzo1ZqerI43RqHm7TQXJ4kids2YAaMbFvSn0uu2yiqPPKTqEE+EpPjZtEWjTUu6GcbzOAOCwEEA
ZLFrukNKSiA9jV9MBipY5JWxZoC5FgI4olV4aBQN7xyjFzv1LeZhT6lTnPkbhVfzCN6gWHe6ffew
J+wNl0Z4HrkuA4DFmqZnGvxElm3qjl+aLvdI6xiH2aRmVyFH8JimSD+lpHhKbNR6CqoTvrkCA4oV
IpGFihfUwVYr+O4ylvJkzdMrz+mRYcOLdHsKapn0FyVccCoNx5VuFNdcJjwkhMYeMKIDtHEIkYFM
dvREkr2w3vpmctaau2NtTqG383BMcPRI11YV6FNs4sHzyUJyQu8pBh26SwfmrXAKyQJDLHKOHEJw
RWAg1f0GTFMe8wAumm+HP/HOJ/sIFnhbC5o6A9PlLHwxOgNsANJddP0cW4sge14IBy61ahlU+NzH
ngat3Yp11/n9fpQNRbp6VUyOn32PHhlFLvoPY7pMUUr6zUjakXQ7ONjOi42W6XHudjVQIQaW1hdN
btJCyAjCph2+2tJ7qxxSog1avq0hk22TVtV5IrwMYblQzXjLpa/WU1Ze67Q1gIeaAbbx5M0SJZQi
VMEcjxC9pOk0br0YRLmaevw/bb2rtAi2sSoQt/QJMZAWtQDOSsg/YbYjCyDGe8KiwIz2hS5ve2gM
ZWCcfqImUdsSl9UmwMa5naYx2PqKYXg/fcq6aw/Sjm5pCydMN7hxExjYI8O0fSPzj2CRp91Xnga/
cGz61ZZDsrV2nPYNP/Y3BUN8Jeq5wOJnyM2wvA5QFU5mapBUXdEjy2cLP8Kr1/1oOfGjfLhp0wgo
gUZvFXVo/kabrmPg0kd1LfS+ZnKuSDxbxfQ898RgfeHRlFf7q5itajGEb7pm2ElH/AEsxLWogCeq
+BfEbLKhl5sRTNqNrLODKMlItJET7LslMHtZ4+oMsWUrKTIU3qB67DWTwOQAaNBYsJ8NKs/2o4JF
f7hPEVSy59j6URdVw0gVD+rclOiQe2hEExkQwUSsVbrcuZacHibLnbf1kEbk5ZIeXzw7pKLtOlN5
q3l0rnoovd39jiwAvMdTXF09j96qoqBqldfCiuqu1VzVT31LD17O7bmeFua7npotG4fb8r+/C8tX
VyyMO0F7GiYRCVSt8G+BGQU335/adR0NaiUHupu93Z2JoWp4bMRkcrJ3G/eDji+kjtDOnt3JOMl6
Uqc8ooStkvioAxrUXgEHryF7fC1cFCq5zQy0xoqVz965qeg3JtbGS+nWl1FpXfBFkss2owVFEUUC
m5+iSp7NU5kNzm7qvD/DwP2HI2DGWYu5vC/t32gA0kM2+g29gVGu3SDyds7Ad1CVhGh6nBKSFO0t
u4t+ZUFWPpFJgtymqt7NEF4t3pCnysv0qWQxubY58o8EBf4itRVnTg/HXALl07gkhNLBtox0vWNI
e63KK0jc9KgIyWbK84BdLNwOxISetJRy59r5T4OG3E66KCe72YtuGF0vU2JSkOWuOtOrGpjFaTaj
xzIeJ9ofqFInTGJAxDkIzzbj9rKYqm0l6uvAOPLig4Jdq2j42Wlm8o3mJsR0Zm3pUU2AJvXZZU3b
+f1AP4lXbG32wKxUCNG18GM2CDlizrQ9npvBzSiNBtggEue1kdKdKZl7n410eDKqxNvc/zUgvkdc
Uid7tppyo9liX3IrPjhwDWEu9smenDBU2ff2FEpSk+HdVkTjf1B2nruRI122fSICDAZd/E1vpZQr
oz9E2aD3/unvYjYw6FENunAxgKDWNyhRTDLixDl7r32MOyt4YszmmATw+n7wmVYtZokeJHo7mkSM
mQM5JZZi/OZ/A7mSbvtJd9t64ljSg0pbA+N5m+r3kkkx0wAWWBJjsJPpuNy6M75yVQLKE930RWZz
eLGAKu7sUuyGBhGjjjH7ulXHFl8jCQzDZ5gev5KUfTsBvf3a9ILQcaqmlJKWuqX+KWhjAD8mDESK
Vy6HwVYS/SKttiVC0KEtEvIJji5+E129NaVw8Z21tFzJi9wPqHM2ZGkUZ1gv0cM8jJ+SgcEfS5HJ
yERnjnpoK+NYEAVry+R3ZGKbC0Oy03hWbcOsn8YwfOibhM1gFj9Iqj47dMzQnxDKykvGS7jhQsft
tNzcKUbZBEqJMJeV7U7iIa/Nm8myC/mvQe09kmZa0/FlaJd99VIss1XkPs1hlT+XhHmgPMFBVGRE
0adMKCJHjc8REO6tgHv3ABlYrQCoAc7S9c5SWr41HuH09bAhBKS9ZWNNj9Fd0HVFlZ/vX7rc/Akp
iv/3JSjPq/V0DlsM4j2TyQ7308S/sKZVeOyQ76yN0Q5Yh/lLDjDlnT1cVOwFLvqzfw6QdeTNz3Re
I7rv66RjXyaKK1tViGU2EdXgxswDOqy1tEHWAA0LZ8bzZCjqQx+0j2kNOqAcIK96JSkcVjnSlp/c
FmN3+isIXAWYAlZ9D2WaxnpoHxEPoHckz1mB4vh6fyqJrphu/RBeEtN5pGtZItvQGXnuDhHVzvgd
oRJywxZcZVHjzxwUlXdpT+Wu9Cos6jDWhihm3NQ45cmPCoEjwbW/cWVcXlsOG01Nv+ncJNvH/WTh
Vp7IepHDyVuWfprT+VZ3JUprKzmSzetyDC034YiifChlcS5yOeM6L9s97srlSZ+hhWXfA1M1DzHP
qOeygvkEmSfVVjLEOja9+0xDM976RnoG7/Fj7CzzZNfRLzsqvnPEtbEZVFiqLM4NvY9vsKwgldQ4
B4ZkcHcKZ/r7gDQ9nUjH0pbpscnxKvNzd1+38K/doAMdBBR8VTmd2mooT30vLpAIvouJKkdDV5IT
CcMdNt5VlA/E7UZKImQMFmGl7cNmorZylnwY1I8DLXNyT6rQfwpsDw/coLI9mIrg4rz7rGwwAcSz
pBFhCNrKaZDrnVn4x9Qpik8EoJM9k5uoX2pPPo7jOzqirXwqWtc/QPKe98VoPaiaUiMzDsKwa8Se
EGvRg1lr9gp5+uERS/mQMgjc2KpCY+mytlvdfIxMimsCcL7STq9fktZ6af1pT5RJii5u8C6Sm7Xl
gA/IB9syH0xewzWIIc/Z9m8+lehUlcTFZoUMN5om5ixwiXa0eK2mKY7QXp+6Kv4URIULrbt11lil
eAvAN9JkYAFAA/o9SBp5cToiwRvbO4sknh7aQ5/n/jUdiEIqQqARBJY1F6jh1wKU+pkL+xaMs/fk
BKiHupn2eGY55tWk5t4lFbW1tm8wdtUqasAyORWvt8wiXJJX1vmJLijTfzgLD9QAZGI4A1kFzeMk
AH3hJZtuJo0cwcD8hAZFMhmIBaPIkvN/iiOxLs+DQ0JMpsazU9nOVSRO8081l1sw28NYX9PAM3eO
y8nBqGketNTuiKsk6TtToy4m8F+kxQRNL1/Q7ta2nTwGoTC3xPsRy97SxfUgfLk5h9rYGn4mFm8S
wseIBgqGdyc0noe8K85DjbSgWdpuUbk0vmYUDffmjYKrxIFCHAkj72H+YBgM/ARtzuiG5wgWBkZY
vqsE4MA+Sk8oZ91NWSDcCv2iIqKaB0sK8RgxTX2mP5k/Ol3GCY2FYK1jMCEWP9t4Y/dNBghWeFeS
22iG9UZ2HB6Jnt952iofK1KXL4HVCuxDYqQWRedK+pmdnHOfza724wYiybzoaZn5oPPEftT68Y/Z
je2SIOnsmQYoKImpE1urBf5aAHSuMm9n58FXWEsZZJLlzcqJXrS72EdAxjGi9yp8X7VlvA5J/plK
t9uj/0OeSO5kwSO5RjkdbKsS5aDAzLfVKTO/fgaMk9B70OAgnw3U8qgIEgzyCql2rsTZD8FxDEvT
yxjlQz9iy+5yF65gp6NXPebOKW+5FrLIwldW6fkyFfon5uvIe2HE6b2EVc2SIHL3uLT717XXLpjO
KX5C+bKOIESezSXkYZHJ+lOM1kwwlFmkpZGziO1hXe+NKLNunU/EFSf2nXRUTNhJZ5BjUhjHJPEX
u77xGstkV2hmuFNtXbFfiOv9WWmFOHIafhqohW9liYD83oQsLTc5z7QyNuS3/gxciEvUybAygv5x
DraTmQ83Tl9MHZPmBJwO9tvgT9TLXsxUGAtD1pjXsHqbkT9earoB19rA1edRpVUO0ofCMHeiUval
urbtr3gOi0uEs2ft2SZB5IbFxltn8b6m9No4BB2eCyeokeEfO0fpay9x+HtZcmFyP64TP0HO2SG0
035rUcHzJ8ECQa5Z8Ek1fvOaU1AcSNptD009P7gebpkwDYC8zB1J91YVPRgNgbhpLoerNGGSmo1f
bfJ5yGyYds16xgSXoTkkGh6CXsqCzm5rQpSdxa8cJTlj3pQkeLTqmPmFsScsD1CEys7p2DJotSZs
j2nrne9f7ALh8jwML05vkdQ8mJKScuwO9wLEJ2Nw1mQMNM0oThJjDzQJcSwsR6+b3AQa5BasFxad
mFhs5nn4Var8efTIgyP4as2K+g3pA3oweuNb3EyYPFpAgYk+NDQ9VnZPDLLh0PsB1wFjbca/YEun
OgTxQ4el7ZNK8baU5rUTg3rLs6uF7njliJhIt1yIq2NEO4Se3oEtAwnNxAoKy8y/zQhYqXf9pw6n
NqKVObkogGqOH8lzVZePdegU57FqvkjsprWvhqsbQXoIRm0fHXs+2U7xGpAKdj9IFk3GubHLvrQ+
DZ270tnICvhvZF3rhD+/meikEvf+jWHkryL0a/InPoM0QgXqelAXo2ugzYVXR7mTLTa3OHbn/VwY
LkbYLjzMxSnSZBXyIRvrRfNQGib+B6N/avMwujo6/xISc0Dlqb45yxEvS9fpUkqjUnO4xxkThXiL
GwWwWzmf8jNmLHoK8aJnqSz6TQEP7QJT5MhLM49RDYCOoNkBeeD1slt9thfuG6lO1Z5znLXzy5QT
IBHEHZXyW8yENhY4Vd1Cmq8afBXR3bjr6pLA0fvnT+lGjKKBJMe1y88Gs8+9b80chdI+3gm3pm6W
n6aMImzK0oeeLuhFAUlQWluXOWW8ME2RvS3TRl6n3EfEPwAMVbnNoYJDfp3gnG5EU17Q/GK3Il8+
nLZDQkoQ91EeqQTHW5Pzoht1iZLDbTeZO/0eLLe6NqxMTecXO0Gnk9GkoTehOTinjAm17WfxgV4S
ssWBhbDuPJZK0IVdzWzZcDBL137vrrFrLVgp+eoOHGfG0oNFhXkREwAAEU1gw8pCeuVP2KfqjE5d
EteHaOLi0GZ3Juo3+CHcBU0Xk0onOm2lMPVx6OUXH7vRAyPn5zwDrjWb+pMTOsjCLAUqEp8V8qwW
pngTkLoACXBpFqHmqQ8jQhUoCOS4BTltrhXNdiSksce+69JeAkOV/fbASFxIZFhkEsPOLSb1TzOl
C6ovjD2eyxG6y9ynPZxwKHtZba0nN49P2Sc3pBuuuUsrWKTexXaLn7KOTtNEzCdokpZRrOGdnKrN
NiIsD2o2OQ14wNxDHcSUWOJGalW4cTMQNVQz+3Rs5hUT52jv2vR36L9324w0wU1HSubWcN+TAdJo
U7DuDJaXP/UMmHXpnKi87B1Wkn5LrsFAAB+toFiQLEHiIUr9b2HbD++qdV4LVg5UweZTHFzl1OdP
5qw3nY/NUyaV4pgpyq++hRvEI0Jsm6ci2vS9ppjCeQgm66gxfpxxowDpG4DP8Jx+GWlnRXRB7517
yXPt2VX1gOziuQHPv1FzditajrnombCboZ3/1Csf7N/M2WGR4Pb1YJyRR87re0eCEBtOpDHVlh9j
lsDLSkgB8y+tP8cotg4efOYVCeF0vOcSyqWnokNvy+CE7fris3zR43LDl1wLH+/nkuIVoCh3ZRe+
NBOqsGEgJNIRZXn2li9O5F1TE6zCvWiB4vjkYTPYKRRaZ4tHpxX+DC4rwKCvRRNz3X51jgGWLD0B
BH1EsB0d/tNQVnZRy5fcNT6RfeqRFR7qtVCD+VBUateFLNVtK54QUYfkHPz2jVYecq9/l7r26WbY
nJ4qb94OLcFKaaO9M23SWzDY+WlMyurSWO7KnEoyUWL33TR0tS9IXKJ7MAZPzRB9Zv//XgDjAC5K
ucwZFrwHFeUhmZEF0LVJX925wvsb9+s5zpf2kbL2JXPTVSm50NrrsTTN7Y+k4fBNVSROVkw8hl1n
4x7oJmxGQJWgyv1V1oqGfdzNtnaN5SweCTKczQyTt58dW7THdIo65r+kKaC1Kpw3SiAgW025HXqU
9nNqBte4q+nPWNGJf1muO+XPr41P0R/DmY2V1x8Gx/NvbZy91+WwC33Teq2IifHBjHvaM7EVVxeS
JHDOWxGcqAK0qT3QBZNz++Y6oLVlXdLsEIM8C6t4M30eZyVnJpodOAU9zl/SCo24dL7IInHZUoeS
cW3mbMUiJssmChRYlHs0egnAnnId09eU2I9crAnPM1Naskbsm3a51Wlqjp+HKvhNAD3HQbpuF78f
dyZL6Ze8tJ41FiaG2mWI74mNhY/I2Edl1Nx6u6dEwYjaJAJXitFhdm4TzKdUtXMEAzeFkafz0H8e
tSIjt8dLNCd+uYtHIBlxjCKznfTe68GbizRN1kQsG4j3vJpmHKukaqkw3Tzyd2NQlV+Jnfehz88D
4ab8r+yZzEVNnIw2eGqjSDYFw8d1OXOKsLF5kur62EHmveBw3VfOdAu6sD9qI0RdSHI8yrLhxnuI
Vo55B2Mx7De+070F4bfKmAjsFYF9DHyaJpyJ6g0jrPJqOxN9akUtD1QNkWfQxJ+d4idBPzGzNujA
cWAPrBFVeNZLEk4cZ+N5BBlSGJX/xPGNJiwjQOw6HTmus33N3XaXDmTiIs/DyGZ7prcBtnKZSLhh
ZDOxcM1w8WrsWI8DMvKLKX5bCqVhEpsYyKjwVdK9Bm1Uv/jY/13rhj2F0SbLyGaK/B992tL9jmYf
e5JsX0a3UmeaOTdjmn8OXd4+a7mlgY/+yK6Awcz4fnsR/x5ZqDZ1Jb/llvnqalehiVTJbjPacNgw
ulXrSaNSakf5aDfRDjs+eKhYP6JufLGt/hhz+EAZDHlL8Zi7rvEz0I29CdGeMhLmKAE3Aq5vc205
23Ivm50wcKFAahgbXp/QFMD0IK4hrKAQsZOdn2cNnhAkV/0TuT3wWfOYK+mzn8IUcHYodxil4DoF
uZj7I6pl8701KM0ZvvtA3yZeerITV5BfEUqX8Io4kERp+W6UkcUrQ+liJ+uYMBRQjtXFzJLgGoau
AgnPd1obF6i56ti6YweiMpX9AX3Hl0H7b4OmS0CaCCOxCvg7wkb9cP/u/sWYG/PUW8YhB0L8oHMs
kmMb/qykTEw8OlX4UAbDsSn6CYHK8rNu+dnQ9O2+RdWFshbTueu6YjsUXmmuJBX4w/2LuXAYOvQ4
//wsQKW8q1smJB7RIQ8w+2Lc6LgFtc5uoBBRpP3Pz+/fCbNwqQkAb/jezowM2ildCbLdcYuLrXxO
aEX1i42cJbYCkEcNmaxbAzha3I/mjn/fW+u+S4EY+6RkB7Knx5KYJyJ73q0JTp8QSbVG4HvojSSm
/MqLjTVX9VYoil8zmuat4QMYNK1geEloTV6wPmNcUM+EC6JptaMYzgyJ2S39Pnrxt4w7uzZYBBs/
fYhyOmSSzOWBkxfBntFbYZa/8yH6JIfwwMn/RD+5ZSgBLEJXtHLaSe5rGdF+r+2zGBmtZIBG/KKF
lpExnh5+5vlXFJ/fBMO/TtfiMFR7SyDzh3WYCoexWtjsau1e1ESzmLMdVZuLuzXM9XPDHDVxPIS9
ChzXTOdsRTBh4ynwti46DUMhrHRCuOTmt3xUeDbfO/EdmF7BSco+FQOg8LxCAip6DOIqTh6kRQa0
3bvmKu9SAqtiJ0NnAjd87PGhFeOjXQuCpN2vM6b5ycPvNQtcM6HvPcFbZ8Rb1g/O3O84tsKxQIRL
bw3kGuNohecuwPXfLZ3o0OmeAlriWBBA32DwfjAOMB3Dz9IpPXQr1AcxRaPR2vTx2vTiQc9bNAxf
FwydOeUNy261ZdNY0zrGC9Pwb5rpcipsDomBvTEvvqc9sIjYkcUG5iZAnMBdx3DRFTHhUiTQIqfb
qL4DP89WuoBIMRUFHmNBPMagEto25DcBICjBuW+sDiMB8zwOOfLnPARv1HmoGXvnRZV4CObo5wh2
1VveixoTVxyFJIaX3o95MRMVaZLuQ394TsvkociCJ2bH1dpqLeDSyUjcUx2cLenxFmgOZ7Y/rZHf
QOmonFefMZHyWlo8oRjWXuj8UsnPpPOYmjZ6aegtFqAO2rdTuIdMy2kjg8UxlAN8Gppia3bY673s
Zegr8OBddbbiCWVk3tScu+yX0IqslcBEvy3R37NH27TT6s941PajM5BeZlS/HM88ULbvrAT4x9Am
R1Z4mvHhzspJdSZ2I98SUP1s1U61y2Zn5wcMkqThPeHXZKIAx5z+L5lSvQYKmoc/xShvHRTHyg7y
jczDdms6LcKr6JdnEybWRN2GYaW/88Z402Gj3LSB2bJJ1nvLyR8bGjzSHV2m9ADU28R8Zyj5lfsa
lY9yRLweujxURetTzoPZsDs8uuOyxxS0UUryr0ipoao3+HwCJBHY9DFhWUlzDNsGGC/8Qwy2DGHQ
R3NywVScD+z2RbobpvjWuMuZNHHEuqyU2tBBY8OxigHgVlO/uKQqrZqekN/FmxIVzA1tPB9NV2zm
DGFSynY46JoBvYsdjPCajfaqi0Z4u61mlPXAolcm6QEV2aJo6rYR8ibU4eWamIcnQJw23sZ0Xs+G
2noRY52pI0dV9zmzspz+lhLygXFozhF2rlaDW0agX8zvLarxSFSU9kmdMhAm2N4of05xIWEl0bSf
XSXWWfCGn+eQZvRSagEIlIH7SycqwGK7rLB/ZBonczZ9Q9n0LWFFw2BZYVtFULPk/OERMt+riZYP
HQzcA/ITSUbhynvNOtGSeENyFGghz8ORljGqDVwacfaUQXaFqbzUm/bgtMcIlq41U8Sb/gCEpHwn
SwRHYRv63J7mZQLGs5I5SsqCkBgn4kN1TRcpcHLkYPc5jpPvIhyKlcNinNfTVkVDuDd99TqN50oG
Xy1Wog3xPOPOH+1nk3Y9rMhtt8AX7Sj5UswVSOjS+lEW+lPHWxcrizSFZKRQL+b3TGW/vL4p92Vx
Dnr/qMv6a+Z2ejPLnlHDfIEAROs0tBYOwriB2eDseqO/iSYDCIOdCAuI+T0L4naTYijm8AHfJnd/
og5410UPwrn1f/ez+hU4bLhVauyGmjCwv8jl/hSneZ7k/4Qiv06qj5G2VQElKcabAnED7ffkfy7d
siXaHulVOGi5tyQoua5GWp8TFJAsoMDEuCYc9CFc0Jm3iVNBLOmGIE+Mv13ch+g2y7c9bLmOb7mI
fD1bLdl7/1LO2cEceiGzhBNwSnmsG7QdrooICgrtLS16+vmpgkLfRUtHCwSYH3q7OVpnLoNZQ1CX
DaQf4sUXl7ZDiWpNz3+5ex9SjO8XuGQ+0reyWAo/hpL2YeF2ZN4FJ5tjngZ4QDWRh7tkjox9xYWv
wwYE8Rgwcby7d5asTUsWf4mE/UNjzG3yIIPwOQq5RKv/79sEKYPoDqSHJ9Q0DCnmBDCsC8bbeS9c
ik6IzWyJIWKSIk3/Im/8EDzKDfBN5fPJ+BKal/cxWrsC4F2iDiasbBlJN4wL4whDujOolEBt/EoA
PQYUMvjL/vvWW8tn/68MuOU3CxLnBU+u6dpk/H34o32c1KRbOYygouoR2dcJf8dGBY04gEPeTwMh
R6IZX/PZ/114c73x7dt0r/Yy/GeBEf3OxjRZEGz033KclQgdsJzV/dVxim9kzri0m82/yVPlh6zQ
5bKluaT8WRJNlfVRnjqRxtaS326fZFfTXzHm07AoCCCHWZtE2v2NPHAmBfUBgZ49E3oTkAVzQYBb
owDtoYw0nJ2t4qITZu5Gi2+/I4Y6seonfFPtuQMB2YHh2nvS2DM3RkQ+/8wGv9sPTczAgdHECkcH
eVNWiFbOI8UELDPqCeAmjKavFN7i9b8/qT+fTt9xOZDBqvIshowfPqgityuTO+2eOvrGWBcVW5rE
utp3XxpJJRjVNICFF3+u3cTc/ffv/nN143d7grQ8l9knkuD//ZCkAR7xgNPjSeAfyvES7xBpdtsS
K5m3tE3/+7f9uVz5jqeE7ziuUixbH36bS75RhVrShTFq/BqK8g2NN1ECdPcTkf0ey+DXf/8+a1EO
f3gHHGVLU/pIi7EsfLi1SZVVdD4K55QEgbeNIEJTEu9FQ4gIcFWaHcuIICI0e62N57Ksl+g5yW4L
kuBwH3lVtWcfpS6f76LRrMTLlMsFOQ3EqHDsXcKCNbfaedRNBY+TTu5f/oI/F1DfJZPQ44bZku8+
3LIcpuKSQGyT626QslLQvo+b+iY6n9Q3Mq4OQhhfJIMwVzHNRVDVrVQGErFc5IiDj0KkzPdNgKk4
tSfFOMO9+kb5yYpK/Trnb4FTzfv/vuT/43Em7ZXRLred/f7jPVfWEJlz6VgnWg00+B2mHWBq8gMK
wKMICoAVi9GBVrjOzPN//2rxf6x5PMmeK2lAe7b7cT/0aN7yuzPwa4t7oMpnECk+yp2+Ts5CMs3H
SzpdRYutyY5bZl2LprYewYCg8ev/8rSL5en68PRhkGEZtk0HOJVcrvZfu3NvRnBtlStOqVuxXi3q
oXnR/Nx4/sL9XL5xKueFoz7Ek1/85c32/ny1QdV7OA9tj4HNn8sKsy7fJITuVJrmV3qCJcoROX1x
/D14g+c5YgQtHYB5WbCMcEyMutT5DElC992LrAMuePG9FtCVu8J57OWJzv06EjXRjTNqBu3G/S5i
cPk42uI2h5QYkIlOWnXinPQVXAF4aZ0Fhxybvgval5Fbiab2QZNjKemzrDCMOLsMfDSaW1dtoyJV
m9jOnnvZHrpKAcza35cGcAglhl7lwtNANSsmAgkA+CD9aijTVS3Yy0T+HpPpac1+Q8Yhg0LMczgD
19jm8Ep7erzo2HL3w1iVK10aF1JTpvdxkAcjRpVkZMlzbVC4UdRegMPOzMUUw86GE1XcgTC1/d6/
5F760urk1jUhtvUQ2v5/P7z/x4atTIxQlmLb4wBxX8z+9bjkEafHyQicE4gJ/zwnzh6lwfc4bPyn
vjXPvkaGkUxoBmLBQabB1J7H+Ws3Bs7RnGuGyzRZNeFLLbiavRIDfQK0jAxLIO50lfPmzPC3cCj8
Lbj8Y4o2W7YySV42KY9J+fbvT+K/LlynPbIVasDTXSbqoDGZjel3h5X5e5bV774xnXCietdknskd
C1Nm0nl3a5WN3blkO0VCk1F/sWZFJoSyiPRmV6IerMc1w055THRBXzH+pJlWYSouvb0d4GJuS2YN
DWMtob7IeEBeD1YBd3bKJN9Fpn6Cl3i7V1Yt5/5LdsMxxcKoRmubWiBCA2bLZzuTT6PBLCStf9Sk
0J43YxoxKWTJPFR08OphUjvj3ZclphTSezfosPj7qO4ld/gxC8ZsVeMGOxQtOi/HGr7+91Mh/rTr
KJM9mlVESF5i68MWZlYN5lGfLSwlrpVmzwOJ09UWORv+IoXjWhOhQCOOkWBS2MUprTzCNEJEEYkq
9b5O/rK6iz+2VFdy922BhYi1zf54PVXUMLisp/nExzscvQZJBeE7Y2HWD5FNJ6F9SlpwGl6J7nE0
S6yvKNVzj8FbBJLz0gF2+Eul++eqzyXhapKm6yp2y48FlD+DJ9I0D08WocTITN0VPXoGhswbklDQ
nrGQ13muOV3p90+EFbTrzOytsxTEV/zl4/qj3l+uBa2xMAnlYMP+sOZnuHPKhsjTk6MFvkDcCccG
8nDEGHA1dHxogWUhfWXuuWldg8DgjmszBmgBSZpDM8puzPWXqCdYYhWnXQ6TUXyG9/H+lwv9c3dy
KSiWQwnmJg4IH49mqQyj0S09CBO1heMeY/Yx0+YFdSzefMaOBxqwxCeg+X8MILEbal8VvNoqysKL
EcHcwIQyeM5bqOv6WPdRBxLazy7pNFzD3YjQ97msxmzNcvfQqrZ8YYUgN0xBSS6Gcmt1LMNF0iwZ
gwkxOoX6GuTtL6Kssn0xgRwwTIBxSHFzBfQNQbgT2zQXF2F1WJFG0fsOykJSYyVKfbvxnKNTyZHI
vszbtlbVwMfSxZlITy7Abnc27JJ914Cs7oWXH2gWSORBrtpB7Y82XTyT1N6j447m4URvFJCCCz6+
sJ38PErGwvcvZTu1u34q7P39AFIw0EP9KtvLjFsSd0gOHXhCgtBvM6gxb2KinI8T/ZZZ5de04Yir
I3BBdiuOODh/EzgIQ1HOpPXkEPRCp127Xace74toTNPwvDBUpqr7aha47U1YPiitLpEwnhsLHCKg
gE3m2YSWlZ8Z+APGpr92cuvpcD9JR0H9e8xRsMeq526wE5AxpMWDSCP2OLJ0G9sZ/1Jz/PnwO4KT
Pn5j5Ujzj8NulOOQQc3VAMuTnNbq9b2GLoetjwd4R0okc5Hp///tdwSvve0Bs+GF/VhvthpaUT+G
9QmSb7sDcnNNu16dYyNPj3FPvvXsy33bRgutwb9kmHn+0Ss4netf/vulsj4ccGzKdA+EFGgSzt7m
H+9UjvVDVLVjM5o2XivPzy+8RGzBDg1bZL+wr3kK3BBjv91Nm8WvMXs8iU7hKaJ2jF1Yk8iZ+8M1
ivLvFCI0ji1jXSJ0HI2M2kkxyp/DJ8n4b1OgzCaLpgac3WyLcbT+ttL74o8/hzVeuq7kb7EkZ9Rl
b/rXxm6nTCphscencKwimPChIOnUMU9ZE9PXvv83lkVxun+XLImawBSPgxfMp7jFCb26f0sAKd+m
fpbuJml8GsdkPt2/RFTxSNxHCs+aAOfl545R0DykdUGMZTufrDFhoNCSMI0QjiFIBSw0wUDx2E3H
upoZpsSuPEVObMCALcf/+ZaQn62haTzjHJenOPSnreM2vzM1GaeIfHf296Zb19mSSZqNBbCYoEe2
lMrsYDvJITZK5toxVKwUuXbgkwWTjeA+2uXbCbMQA4kTsdDB6f6daiIOlGZu8hV3MsWqNJ9yp8Us
U8cvxDzhlg4qfeAsmh7A4+4t30RmM4YvFVQai1UMxVz1mpEa6lTkfjCymvde+BZm2tl7FXY2Zgno
xQ0XtEgdvt6dmf/Yr9ALYrnT3doZ8QN1C3u4TO3qZkTfREuMh8yqh9kOKcDraNxJbForsyk0tCHC
oke0JBbDjedY9OI1D7tNg5ZlSyIro4KUASs42fqs8ATtU1ZpsNG+DzZcbug9EzNti929PJuG8mbH
5FqUhN/tUhvGZItR7H6VzMCvObP3YwcsY216ufPSJla0UQlPA8cXJvNIhGCsGe3FAAR9iRE/cbgg
nKy3bFDZLb0mMuRvQVCZr7E2Fehecs1sFbzg+YdRxTtkGpVkX2pKYxOSDIraz77qXKePFSSpVZGg
wIKM5B7vdh22LZJkF5i6AbFmlbY59vYJuzxurQPPoIZ/FCJelQbYwLHmvNBwnFaOLnZN8wPv7KGV
g3gdbDBDSaUNPKC05KfCyS6oXBa1k3NxEpRnGh/FvkXkuse5JVZRy/lJQV3ZJIH7imDM2saoa/ZF
hh8ygdXV+iBTlKc/0SN6xGpFGwo6nZ+G4miRE6Q57KNRn61tG9QEhAxrRh9QQ8WXPHM+ARP94jca
YSlM7/WEK/5odfXO6D1ya7XAyqeLo2ti8S9DXH11b31GOEvtnKf2dqjt6EAq5MAvjbt6vHGZq9bF
Hv9Ph9JMkB369TOB3ZsBI9nz3Zg6LbJcUhBfLfRdDGHoZTqUfsD2u8dCLBEqxKdv/QF5VU+QEkrY
at+TcIKvF9FegML2ZvdMmIAURz/q8JupZ3evGpHuhxB932Sm1jqPwwJbK8d1XAY8r7P1NKOMeSX1
CTsOCRmIk/jPtOquGHkEq63pohuhu+B1A6KWUI63qKbql33c7LLIjw9NZV4UWQAHANU582LMiyOG
v61tAGMxg0A+oxfg18/1y2Sl3sZ0zG1sJJi9XEJuYnbetZ8w8iyO9uSWL5AZ9BoAeMfwxE7XcmbC
msONPPRYbzctb76J5RQBQXqwNSwye9DL1jtpxLYmEsg6vNAsCWHCsAo1Ji9ELjtjV8sEfh+qkU3P
AOvqWvB3fY/6afDZ8D0m1Iq8qq2Bs+A87KfkV5kgFUXbV15M0LQoUzCcpAgrLyp/4qTSXmj1plsa
kGpdeTFBUoXtrVOj0Ee/B5ueQFN6pa5dF3BJn6iYsKyo5pq3nXgArhnjiXjGuJOR8t2xxgBsTjd9
q2io2ONw5u8PT25OKhrYtFsMlOaGgoqcGCxX/UBEumOH/s3QjSDuA/QQx9m1Rox5ivDBLw3c4dRX
BhkS+Ik1Q7LO/FKQC6LRD7wmlgrYKadp05b6EQGx/5IkP9gYmLA20j+1GaceTpKVtrBtIua19y0m
iz7oEULd1CiaV9ryYmdWkyQkPE9PIzGa2XiaksjDWtJ+I9gQ8HEGTF+XSbch3jg4F4X/3Jijwy39
Fnb6qPDJnBKFCG5C/L6LGGtD7gdD69R99pYlb11DxjNuq3OEmvzQE+fClDE+Gw5bXK2cAA9Iia7R
sykrS5aUZyPRu5JEJ08U6pHEDm831ma9D5L4yc5p9bUlL35R5jZhbXjSOhTmR2KBzaOesje2fBYq
NKrcbZNGn2o6DEno29bUxBCkw7GHLjbGe925q1EXw32aGpeoiGy/OQMH5bTcqb1RlbzN5v9j70x6
IufWLf1Xru7cR/Z2P6hJRDj6FkggmViQjft22962f/19zDmlOrqlUqnmpU9CCXwJZGBvv81az7Kv
fmr+zSJnM5kx+1jBlgYmrB0sOeNlxL4b4Wx1mgrKZWK9nNL6CJtJrKAhiC3Bw9TNeXZDdc+vISXc
S0J6YAOscH5puyjHKIBbbL6ykmTQps8+dKjCJ6kxBT6F43UXzg1eCd/ISOG+iF43r0syCiJQ37mp
lvDDEFkr2iRhBh4z+93YtZvKFd4ZAV0fVHYVb5FuESogeem7fNpWTTYebLPBc758aZbC0C4XWgvS
HY+bYwRujmHV5Qj1OIMAXoGpM6N+RDxxt2zTfm44KgtXlvd5qsqdGjq1nluCJtohw+IT9t66CXUj
4JVMYT/aeCknuVhGknOXKFR5UBk/df/Vya5W0rs/HXgb0m5y/FqVteRbDM+o1Nbf2t+KCMDNFNuf
heugKkzz+OBrHXm2mnUpSmsK2qG901L+Fkmz9wZ/PhhEi1JK0RiNv5Fz4D4s5MN1ATfqpHXtrd69
5ll0Fcy4b0JOPyerDjd5lJ+F1P29aAt9PZtIbSPsiWuIpkRr2irok9nZg7AjpILRJbM4ug5SStfO
xJihk8DUC905FBkY9Kqxnr/XMn1nZgdHax1+7vLD1FFwdINz7srmZC1i6zFCt5Nn5yq1WsJlSQns
wgij9dBZCPPUuDf5LkZRq5NTVrskio2zPTin2ct/N13qX0NkQSYDnl03t/dmNDP+GSQWVaBRj4kR
buL5VE5AHNGXISm2au3A5hnIi976QcbLkQBpYBQEQWBKnyrfIxAO+4QxGd65aQnQm00b9Jv6/HaW
d8D1vIacvnaW58brvJXtQ5Dxu45QIJYhXW1qq34g8b0xjM2ItDUYE2ZEFYPogH0+mlZdHbK0jknm
Mx4105G0/6Xb2wYxgtWG/iFBUwL6sc4Q6GG4twjxXTk11ne1WBhxiOITbk0WdfEX0uJxX3fmHUVr
uZlSUnZDpw+PNHno5LFGr43Ga8+g3Mm9EfZnEprmxZ7lYlRKD0LP38MRdDL7UGMVF5gXXLw+iV52
xNk6z35erzMrJZWW5FE0e3SgWa2eS1Pqp96KNixRSQyZrJJhsdwb2H4FpfkTs72XYhL6CSrbziQh
55AnJHnl2FaDyTXjK3KSrZqxNwMocc9GD596JoL9yPzRCDBl5EfGggUNs313tOSVY7w9KoZHt5mH
sYm89WB6MQdIl1372fahrjIERkCZsBFEYMnar5HDB9O/+uE8vgEnUeaO9+86FNH0NvfN+Ey9T6x2
haRba7o20LjzN1pLsEXhRmgKey7O2doA++sPiDzAHhOB8dB8BZc80i9QjSVKeBvKkO1kuzJ2b6lu
tTutyDHNzAjvYBYgVJHJlztk82FUPY5Vv3hqIVkm2Aye9ciqd6kpSUazUsQntsIMnoQHf2zqp3IG
lGBozvLkjPZhzfcah+xtMOVzU4yvjqHCJ6ZF6KHqTNwGTNaMhwDMTKlEzAcrfC8zuha8TVjzhvmU
SH2+iR7wQFso7YOkrxtOpJ4oyr8h2PAWbdUn/bC2aUV3Bru5ThuyReouMw5tRhSobnFt5IupCgeY
rHEeDY5UZxN/6N5pvC/oAALn2Kkhp5Hk0qk4ZlVTB5btmxg3oDv9UwQsgRMgHmWdirlo5TQTKYdF
+qOxBbmodflAjQ04NCYcu4v7h2cW7qfiBvNnbEF9LpcYdkt/qsHdtZwmhyTysB+PfYpBPVyeGbRa
YxEfU+vdaTTqwVIiSa7lkoaIZO0o6yWbupjuUUPUk2XN4bsTo7YZSXuo0uEeDaSb2ak0r+7MU7lF
+j0lsbiHpnXz7REPiDLz84SX2k9yH9weHkfkfZe+sU61mtqHLWv5GMifCYZ6JteF/uH7ulVowteq
heEiSe7e9S645lG1xjXtTf+Vp48f2BN6eIw+26kGSDCgj920bt9ufDUdZo0+jw771fKVddIKHYOl
Lsodv5m3sS1tdnSctmGqr2sfdWjZFtFjQcrULeL4KRstAE3m+Fx0QAtURpBLjrGbsaH3nHs/SSgF
gGL4z3DAURZ2EI24rdu1nBMe68u6oBfYnrjaMC9WIWvEEnCLtOogLeHkMzhDcwUFuwBMuPJaC0TN
QPIFXuOg6qkH8sYEcJFn887PFXSDnCARHjUTfAiBAKku/zLK8AO2KoAzW+J3NEH0jW7gighH29ym
iPQuZmVuEfNkpyW75tC53VkQuHYcWbJ4dnvnyyH+TYkanLKs3nWkwa5HvdN27TSRTRnqzyU7gNPE
QPp7vDXL+Fc5sMP1cb4SQB6mZyzWHM3CeWEF/6LK6dpquLosKriplCmORxujqIxRqLd4PY2dlhNW
1C0sI5nar0mCB6eRuYSaiXFoSdq41c1AblHk47MyvBMHCdnvyehtBcOvTdLLT9H1JkiyYWabgHIH
+uhyhpXE7OnIlyObzsCB2Jx74sqybPyZ21hQpm0BeJbSdgycUCFvj2pY4lYpr6rrsqPRhceiy6uT
12RfUddouzwacXQQDY/umH3YNyKpQz8bINsi6iSDfMwI6goTZ1vasn2YKYVkmLZfU+xPlNrosrxk
IFmgwPsp2Ls4yZhvAKR0pyHqzGOR2AzMKrs/Ug4nZ7s41eEcXcYmVltMAP6qZVWCBBzMicOS1Y55
DUtUVGvmFtjNRnXoXWDdSTheIwSX+1GIv2472ZdC986Thy9CWnhSmilV+xhZ5kbXzA8LxXHg0FHQ
NA3zeuD127vtq/IWEqbJY71X6ukbBEVtpHPj+4RwAdleRCJIzY1rOIGrbuL2otn9S4NqcS27tghq
zwlp2JM+GCIjvzBCDlU1npU9Hj16iGMNAqxHWReg+M2gajntyU3FzVCefKI/5/JcDLJFch284uhl
vnXDl3uqekK7AGVFd+b3m4Ewl8CNIn3TucgqJy1uzm1TkznUNjdjQTL3WzTlq1qP2ptEiG7hWoOn
Ka9ub5+iIeY3Dx5iG9rVh2r5H7+thza5Chti4W8ZVqENeSQloCZm0pnXvTa9+TJgQ8ZmNAE7sdbk
nYAJg0G05uT/KrQYD1oumoviex58Zb9qlf9BrbJqLC+HxOpT5jLU2OVtiYEmTy+NJNtr6TJb8Kff
Q6a8dsxD6RJvZbB6nW2eXfoytfSH/NqImIK3z59D8w/x2x32cBKjvJmQiqYSb174CUXxKxrxzFiu
CoNYkNOeG7T9IwDdAJulAQm2WzJrin2EOyabTbmkbBxk7McXnIO/rZ5CzmUwQJAJGSlhhyMIwTRu
NfGSmYzEDKN3fs9rp/zQZjO6VHFJt+MZL35OGnjk/DQHe7iJJD+0upuf0qZ4iloaL8u04L6E40NN
loYCS8uCLnM8OLU1+PFOnGQfTYFUpv05GIlNYJp9WNCzN3rR88IDduR4QA8gNlqCx/i7gqs4XY2E
7UWC6ph/kr/JHSCM7lCiKemi3ay7f2ODeRSuTIzePbIANXGvShSrsUv/WimOHV+a75JrfRVHU3cw
52HEWaWVga9PAcdEQrqkOomJFehgNNd/giAXARnwp3GThjrRGiZTiTG18o1rM3kPSZAYhh6dcVlh
ZyHKSS/SZ99Z7JUS4SBq353XWIQp5NSF5JWQU5OA63bD9IJrjPTAEHBy02MRmufxj+sA5yPcFsZy
McaLV3A50OXvOk3aPSwRrOfD/KXt4PLg+PGvSsAxd5RQ8HbjYfON74IqADtpRLYfiY5cVLFElyyi
SRbF2dFheLnKbIAudkRustsyhaWt88pa7ixF2e3ntFM8gpwBPW+JsXzVkTcmoqo8Dl322XdOcqGU
b1atY/Lsom46xFX3UJ1vHkziWkDO699DUyZ5y8f0diLnC8i+aZfDNlLDT2W13VZ1ebnOMofZp+u2
AclMNHrjYlHpFEKbWOr77yd+30GSqKoBLvb0szHxhXFNYkMFajfmhXp3pDgkFq5nV79iotXtsT6U
IyuzCeAQ0JU1cNPxjsTTJQOITaneBmMvzEPIIdt7jjzNuv6Yvcy4qhZASN9qOLaV4t6hEfWWZifv
wq9WQU3w4N6vZANkw7NltdJ9lR4t0F/r2XN2+bJM1PHm0UYp5PRVs2N/Yh5q7EHkH5Xon2aMVUbY
fPA5zC+iD7okMc5SNVehRudA6O8eva28+8fqtobY4jAtqplO4XQ5pJlOUoNBGI5w5HOdC/mUt6l1
KOBqz7lW3Nsr8WUWMQ/RufWqX7qXe0E9WM3OQ5zAoMLrt0x8jZeGR9WhZOtRtdU9t2G5qQQ3X8gD
AYP5AUnz9ARXee+ADV/0G8klfcobjzibHjg+x8fddSZwAYrcEpFyRM/x5JypRIfpxgx5Y7YwPFJo
pw80qyzpGjjatqMkd2M23UxcbhiHa/KeYHM/NI/D1hLS24dAZuB542ikV7ZZRSxXbgMVBqtvvwN+
CqDLLiMW4dJaw4KH0VCrOChG4W4zo+e5pgnG1X7i/FTTby/GnaXVIS2mGPOr3haENZYfvc3QZMpf
ZCHEDzEAel4ebWA96pOwh9/0/DEhlHhITNS/N55WG4uctLMEVLI1cW0TaY1fHBnlU2vbAURm47ni
MJpi72hTNG3j0fqqmyl5RW/w7hl1AOa3/WMz74yyH17pmee+1+OLxYFsoCk7i571gce4ZU8Q6x+V
VDHWhpzNlTlYr2H4k47opWBi9FSRMbVJ4uzW9bnOJoPglTmOMZgqQqgp6M+qZJyupeH03NY6t083
2Xi8m34VhspeNzMzqdiJ5AOP16ugBLqY9VkThEUaJWDc4xRnPdug5jWze8jvWdv89BYrQqjq8dY0
lf5QRvmOn66+k2P/t+yhkQmV5rtMae7bPImFUDcTIzLh/cjUTK4Qrdde9j5ZJaYmr9F476EgVTs3
DzemmyIKZsS2hkDCWeUsoAK7a7Jzi3qaCDWiBPJJHGcsMvh5kMkeUHIy6PJznTzC8lml41tYaeOW
GGd5Dg11MpfRiDMNA9U2zVxRtdMVHd10FRxlG20kEc7vJ7DgkXUfJr7wyuJHaxpFtZt3LKH7ZniO
sWzunUHn5ljenQjte9ZhihM4dMureFe5lfEjilXgCr342bJd2eVgKrZtZXQ/3KY4UPhvBge3+yoI
8SpzPUKoARWpfRr19FPB/3iNfWzgnu8RJrax8y47FzMyMr+wD24HfYou3nO6UxUTgOvzvXGAkFvO
SjrF7wC+rneC3RP//flzH1bDCv87//G8DtBa7uBWneyruHsv+Zvzm2mwqMkPWCkTgz8kF9ZGm44K
ItmQuoFFJ/A5haEDTHvwxu1ZebdEPaNjr2EVtxtUsztrEwTX4PrzirNs9emtiPlYjcEYEOF4bA7J
PbkPr967+RfsDVVv7QAWZJyzxiPKu+kTWU29zeojyIqt9zWyrtrrh/w03dVdvMifLaJ1fCZ4olzY
T2sG16Hc4ATTum2vdszyca+iBMFBol/jqZjWdh2/xH29lQDRcEuxqOxrr94DQhx2YdpbWPFJLklN
QsU9VV6x3VVXr49/qqoYuVGdgL21+ZVRCKwoZzXQoJm7j8rqnGeD+qxqYAD9qFWXCcndvVeEo0fl
Vqohf+MPKcok4j7KIsnfmCSv7RYJQmbHDd5yy3ojspaJWUq5mZYnE8NHyQ/x/NYGzgqPzbS9d2qD
I/N4zwBXhc9394GbsqmVs7Hl1By/3zRW3RwbcJ//fJfMAuaINa6fVKTt0YXadgwb2R6/3/3+Uya5
NPqiOBus045svs5afCaYnZtZjNXRr52KfTl/+m/vtmxH9rM9bFLPLI9V4ULyiMnfwpPKvmw75t7T
92fm0LHJeGmZEBtFeQxT8+yyINx+fzKshvLYDFF1XH4CpYT2bx+vSwJiLTw4cP+L4/ebKA0Lbm7e
/K+Pff8JrM1y7PPMznEtG8v3lCXP63AOm3n9/aPbSU1fyU53HRnEUoO6O4YyqnYTwT7ypNei31Xg
3Yhv+tdXl8To/fP7/LePpQ0AJ6MlLIU96Y+5bOJt6wqMTDJOug0PNIhQWlMe6XzKo8TWmZfpvEPH
SK6hEOTI2CyqRa7/+5vvj0VumzPSq07a8qp/v2Efy+w08TPejs4I7kZDImHqnPqDnUDZarvqmC3f
SLHe/6fo8f+T/f8vZH/TEYvW/v9M9n/7I7v/eGX/Bfv189/x/v/6m//C+7vuP1xhmwusH/8KQmNU
wIq/+j/+U/PEP1Bs0C5bPgUA/wOf+p94f/0fi/JLdz0I/qaHQec//+NfeH/T/ceiptFxNqBGXQIA
/l/w/sL+3zQknom/wLNs1g9og0xjkSn/m4YkmizFxRnFB6VRz3ui+lMsvkpU4jcGDe1JsRoNcnA1
q6bvP2nuisOEfVsZ/XXYTrHlHFSP/KtcMFm4Z8oyI7PXYocvFQs0x/1MUuQgo14GlTMStBhF36qA
cJen8bRi23pJnFM9zey29KMw8Tq3ka+texJ6A5gib+oT80wdzD38in7eM6dQEB/qvUIhuG5JBdrq
qJOHztzMTXNovZHFr6UVm2HSupUo1acbxcXZ8tQWMB38jXBkeJLPZ4X2fHYzfxPFza2g7lgZPmhJ
7I5xtiCehHGgf4h3ZVhiKjGajYVYKTDEcx8TYmNm/bDVrQFWiDnfR6ciq2VyrIDpNzzdDpqWMTHf
wdLiB6O5cPsIOdghnGnIqSG0Pk+AZtZifM5629vaCRt/mP1T2SRr0X+2E5mOVtJNt9Rn05MLN9qg
o5j6UQXOVF9ateRBEq8K7SNzkdUi0YkWNEHUNAO/p2Srkj4lYgweCI0bGs9pfDEH76kAtiyrvDqM
NggaYcuLR1KTsS9qcla7QZ31WHsxgN5PnQRmox42VuUBmCL+zRXStVXZImxK3mZqtQQyR6NrJ1X7
N4cY1aH3f+hu/Qm4bTXUE7FkJsklGeoYrfMOy2dN8gMZL4MXLeWHSv1qTTEO9qBgXa4b1hXsglrp
TifRrVQncxwNBO0lfXhs7LPOOaqoy6HuD8eossmG1YeLGPT3pJLZmeqRpmYk/Be6I2E3JL3jYWGp
VtUgMjPLgFk5E2nokdgbGiQDp5ZkrMmUuJCCcSkX+KqzC7nWG9c+9UnevM/YRrvy1NFYcsFFoCY8
bByQrnEhiWJdTSLa5UWE3GD81RXRiy6KemtYbb9RUXZBB4TQSDefakOcWQg8RM4aOQOs0qgPKyLY
qjXS96aO21tLQToibNxrJiM3jNArnKAeIUStDDTpw3g0WBJrWUzkzQAEK4m3kCR3mQ6BKiqbo2Ti
vQI2uTOpZqi7HUyfpqZ2fRQidOzfGOkUhyisUpBU7YaTgNuM9ZSukfNUt9D7Wu0xCLvZuE17i8Gm
hXLx4AyK1FLTXpE4EwAf9wIjiUELgJEiPw70KQOfpnavnVU0FzcZtuB8iX5+sQRmnPbJK4S2q1ig
rZBR/k67oqQJE79xmlzDcNr6JQMQw5KwHXM0kO5Q02vPrQoqr4vflX0Pc+Cn/pho+NyliabG3cdE
fOJqTakJbRKKe4VwxRVJgDzu6rZkn7KeXLfTW2mMfyaUNbt4sK+NMx56A6u3SypuZXv0PBl6IIYE
d4L38g3miRLfJeo1+vJNqlg+5j5LrTB6kMSy9XVgOsMtFCjbW/KVufCuZNZhts8ccy1qimPXgmVF
RADW58qEK2Azao0Tfa/LT3gJpDrLTxYlxWZhkUyR/qkDVAmiaI5JYrS2btgDbIk5ylIZ7bWFj2JH
7S9QpyBxCwsEVDsfGkS651wNE8az8AlNT4j2LD82+XPBCIcJQPk59bG1AdEZHSUQlFVbxX9q8j7B
DZlU5EB9ctO9mVE4MLlXr65vFseY9tABveqMDKoUM7UMcumASDerh2I9DnOx9vzFNx1VdZDHMVV4
3Z0Lj2Y1/Ztozms+s3coJpIDEFT9gX+yUgVjs8lh9aPZ+gv8bBko+StKTIWXpcLWidoGQl4FOofB
ou9+ocmNoOt45CyZHFiduTYXOoxXczIRE7MbK9IGgOlGD2eHBai9dBom6zrBYxC3CcoE4h6crpWr
QVuwwmiHMhdRdGaexpqRbUwcGjvyH0WtpyszrpsNC4VpzpMjkHma5hz4nsaQIDI0gCYGQVACTaLp
9pemiH40+h6s3E0NajfWtQdruow2A0/JECfCo/BpPa2aYW9dqKO0YZQZdoAbeCOBPyGPGwPmVIvo
asTakxU681E22lP5TN24yCmA3MyZ/4FkFZDYXz/v3tNFfuXmzUNO9Xgw9uNM+ww24ZbrVyt3HE44
jpeu7jexhYKt7RBCMYvKV8yrd6ZTF+vQb2LEHkiNyKO+A0UOYEVw7SSvPAtYLmR6tnM1ZMZDbB6G
lseaKpo7YibvXhkWCWblCiVv+T6SiXlCYdbwjEwAIJPhmlNnnhOnvsh9aTraDfbdKo2dARJKzxOS
xEhL958TqZnHCkjJXet13uSqOGgpcX213NuQKoyuf57d5odt+S8kDU/k5L7FFST5EeAOdv8CV0iz
VcziD9UC+WxwmhSRNm+U6R8QaC65WgfOVZCAGjrmuSEaPB4emccaEIZJ47ZX9nZiVc0sIUlGJHAL
mN40+I/Z1KZHyEj3aEHr6Rmmr5Kx8bbcah91q5564lgPMuL695sBjgAXJjWHYj0iuvU8mUcoiSg2
wCAU1c1WNgllWb3pS3htCOYxrNV/cBzSNI3VH3oMZ82SlbxP8EEtIT9b3EMGiUneUWYTQ1AZ/yxG
86XtvWw7WNZTRAGSLIGRvU9zH4cTo4bKW+uFfgin7sx6rlibPI6SVps2A+EiPBSGizu8J2IJoiX1
rmimlVNEe3ssiDhqvSBORPQBl1Ru0aRne52lCy9L/INVInDrQnzEBBuSGs8DPl37vhzfnDZD+d8U
L0bmvtlkAfGF1w5EFT3cm2RKBE1Xir3jd/12jviFVoYxbMfk09Zm9d7q0a8qNgh68LId3ouT0zCw
kx6vGHsjY2UK/8dQ9hs38ZwzbiSx9VG2bBwok6vIFq9FTt3lOPlnStAaus9i5TYR3sQGsLCmDU/F
1L2iHJ8Rt8TRpupwwM7NYYr8jqhUEo5md/hB2gxzUsYca/Jos0uVmnwVd64v1Ui8YU/CYv2lhw3O
usVq5UI7HEHlHmfG+EUSPyBt2qestj/rIQGt086PRFtQ4xEp1dH7xIRlTYgvs5kXmEnWxlzSnaxI
VKglNbmfXBYi+OgJayA1PUETwJjUfoSe8ZcgAXjQwCAoH7xDS/m0bpWbHmpUnbmXjqyQ37LlQm1F
unX5PR+oVvKzZ6CELjnrEhW220KSV9FJzBleZBOTkuGmbqbF34Q9IXTz7ex+pahEVqPK651CO5uJ
L00bGWeJWrHc1b9kJD4sUTkHqSVoWPPkZBS+tSkW9p52K3WOaCjXNbuU8ils2Im5jKhttvwp6rAq
hmudFQGze0rKHHxv6RPHa8wtomaQb65iFiOtB3I9sdF72CSNbjJx15+qcSivxBUBe6FE9z2eYwo/
mS2Wwz1lvDwvXUP/ZOsKc1TVPlzTPntFd4GgBmpmQBKUazitVUhap6VJyVN2NlGkD9qeE6kPZjnD
rrCaN0peajs59GtzgGDOPuLelxNCd0ND21nFh9oym5cMqv4K00p/MfKBBaupedzdvN6uy/KPvxP5
I2uNof8xugYpy2WLy9sbw+2Mmes0aIxULBN58WhGh24e1SZMRX/Mtb+cMQuBry8+7OHgNgYC7/61
1eUWHyNFqiWuQ+SZaLHY1SsGsysD7x+JJixdkBMxnG7Dlce56rJkxRMye1s5eYi7NJcgwxCnI3VS
84Eo0F6VZt3v5xDIiqlFMfizxgK3qV7ZemJ/KS+TmzI27VhuhHX6a/CoRiF/3GQ8/OlNxJCpBcyv
Key7TrMBnJsTJUk3YxFBwAod4wD9/65z/VWhJQ946r7kwi/2uEYzboBNnIuvOD9rhc23InZhG6vm
bbKnP6LJnrAf1EvFiqVjFGd5sdBSEQF+KQ0UC5UEXWanLaZWjZBUPSbCt2dYmzYfhWwPnjPx3Lu3
acLgpP6ki3o4w/SqtHara+W8EQKEawONTHW7CFAnRDf/qRgiYlXQEQPlQbZobWZMj+v5yan9J3uM
Pj2PeGa/DVqbuEyhV5s2+gy1/oA7dW2jk49ob1xLXUSGAyk0UJkM1bHKvaNOHgGGKnT9g7NDJbtx
pLN3wvjLN36M8xwQArHF8fizhiuGKfUH0sVktUiGyAuZ/F9Unz/dgTPEQn2m1T+FcfEXeYmDUplH
i6fn9AZoGDuOPze8z5E4lXH9mmhDsGhPscveLT8iRTh3n2xipPMYY66+uATiNGtWaEk80j5lNByX
L5XmxaMmEH7Ac2EU2URumChWQhtvNoFQtWrv6Szey7bap4rQs6E7Ekmwl1oYwKA/6SxG2InEK2MU
5F0DP+fV5HJ0mu0YiUelG68m+1D2/cDXM/uLWEyCSC6zBtMlabIX/PGXtG5vk6vdRZgH0vnZ1wxi
M1gPXrh2majXLcmXdZ2c31usyWjf9JcY+Gmfciobh7CCaDmn1m1srY+mql90KS7ME689m0OS5PEu
BdGYfdi+Tb3X2F/wZ8/Uv8QtxCNzZav/NTbOlgSBXRbG69ogOnBxuEkKAWdcoSHlIiuvLjuzAhUK
sqJHHrK6Ij1trQv3bnvOxqyHlyQho52cwu9fTcmsDcvdFnSsT5QGsJ8lDvw5ZZmyMYAkuZj8V8JT
61orjmMljmwr97FJKIfNen3u1TrlbFc8kZbXXFPeC6j2HSDXl7C+DKr+dEH9lbhEwsFxVhXKE1YV
916o12io0W4NgR+m2Imh8Vn2D8qKV6YXOWUU3bMWh/cMHn5EOi3SH8t+RqAVt6dSAxExduRI9EUG
rU5LDiZapoqJy0XLdP2c2HKHaU0eOiJYB0KWsDLRR1UF8Rn8mnJkpNHgg3QEDpRa4AkR4O149vfH
yOwuSaTf2H4ua1vmDrIuLo7SnpNKbCFQtXsttO5lB4yLDrCGE0b+B7S7U4nJe85czl2/CFpgeJXD
DxCSYmxyD82jm99k4775xTDsK7oIqO8ozHpJQnHqs9fW5mueohDRwj3eRNpXPf5sKesWDGGY40pC
knyGBLFjckUZF5lXO077rXt1vAvoxaVWFTTz8YXaEWGg+aUBCmwp41LF08LpIEdw9VynCULDSIu2
wme8n+vqq05gIxUW6fIM+NTaKMCP+vJeRwD0Oq16c5z0NLq1twql/oVwYXrREzKWQ0wpIIYh7tkv
BFxfePTdBzNFe6e7O3fSXliN33pTvQrJCIZ9Ezv9GitzIm6unfNchNDE8qHBhx9biLiBRFdYngsY
Za3erMlii1aqzC5I+r1rgoUkC0UMfXpRxybxUcvyLYvrel01inET151tyH4X1+LDrIjYlfUva+hg
raOyTaucpBjdDVJh6mD1qs8qZLmq4DqRdJT5ogKAmHQvZZIdQj8N0BF1p5yJ58bW42M073SFKj0Z
UAC5EnSwk0UbIgNPpRH6O7Dg9O2G+l2kYFNzd3GCze1e1hwbJKV6QZGhZlSDEYyuYINKy1GNzyk6
BMotgJNl92EQjI24lyVUDuINI8jBNuoKhwKJVYQrB7CR3iOL9HKWZmsFg6X0JUug1iRXoFXXKgF9
qdkMJxMipego/hYDN2jPsg0J6fDuMGFH2PGcswFfR21LxGdFWpb06UpU7ponWFjOVtTao88FUULI
zNDJ0PgVtrvDXprthQjp7hDV8Ex1cdIJBgKDpEugOPMRNeLD7fJDZtv7aXSOhNyAWscHa5FMzhyF
8UZhTMPT2P+uiC7fwLhDaMKqx/TMS9NbHsF/OqHDFjbChdlXF+MZ+LK3ymukZ2l7d8dqZzCKXamR
8OFGY5fd/LKh7XAHp7/n0XHXGQ0dhnrjlxvafwrXKLeETCKWJuDtNNT6c+vLva7V7Kr76N7p0cNM
tGsIVmEV+m6xtqaGEk/V1IJjvzag7q4y3BtY2X4lEj2Jlw7npIousxFuQfkst6iJi8mF31jVlQbH
RTuU4gWVSjAPLl84l+txyq+5zviyTLtHXpkvvVYxHCAlsdSEiXUWINLgmnRji1JD1y6hSWWiYe7Q
nQYpHHWbbmY7uxj0tbtrw+61ktHCbnYCMDC4FDNijgQ5omXBZLSMxJEFf4w+4zcKzh9kitLqEniy
Luxh3jFQ3YdDsQ9d+g4CL6HBoeA8RmzGatIwKMiwgZUuxe+IoiMm5nwWhyY852j6u7b5ReIFLggu
5aVlevjL4tld3kSyFqBhcnvrGPJujp2xT6BzwPCktqgc96gQ+PzzT23ULrv4cjk3NI1NHTP0hF5n
Y3vMPr/fFHEOY9sSzlFMyDfhtvCZzkdeJkxudTLCFfrtpN+aDKwOKTQfZLvGlYEMiLmmkMe61Mls
tHUB1WfZhS1v0CTEwBqWFdyEdgGZfgThiCnMf7F3Hk1yM2t2/isK7fEFkEg4haRFedPesckNopvd
hPeZcL9eD4qc2/d+MYqZWWinBStQplkWad73nOew2Uitg5ySaU85uTnVMxTmopj2dlnWJ9QFXCxH
g2JR409HdGgM92581NV9YZEhvu2y9hwOAVuRy7PHVkDIm1wMKlWQb6jJYy9dnvfyYi5HlMQrvvZ/
uY1V6GZMa3HoHL7EvmgqIIAAkIYWb7aIqftQhhan0hV/LojHHpHTu9/spd84Lu28uCAddH059PwE
E2KztPb8pY+YKOafUjhXDR42FqXSOfdVki5JZvVJJWhd4xrop5Voubbg5p4uF5qzZjsIcyGc/rkJ
1s6JVW69b4SmpPZ1Rz0R8vl1NZ0KazMphvavO4aKBgZWeWRrNcNb1HZ7tpLV6esiaG0snJfrSYL7
pBUV1nHOAr8LFMZDbeyJwTuVXUSQZ0Rmol80jwgliusqYj1MEDD7QgrYDVm6Bcj5oy9hDpn9vLU0
bgmzxzfaqnad64I4eyKcrCUsUnfrhX+1SgPgeDX0hD0zwX1RMvEPkzYfSKqFUskaCegRG08xC+bT
Ibny0oi8BrD8a1dkyAp793MWhjrUZX9kT+BcaaIqW+Wj+6QqZYyPImqgPrC6pQpJt1uiBOY03FgG
VcUpKZ6R1w97icnD40d5TqX9MxFMLKNDBQJDxZMV5vWVUWcU6L0YoaA4TeBImAQiEkfFAGM21Hek
nNLnneOthRBwV5flbvYbyJmjnR4UpaF17YFTh69BC19Xa4gDgjKMOa4L3GylOSG0DfvvjVE8m2OH
P5R6EF1aPRRICC1ihJzaO+ahZrtEOA+DpE0/aG+kmouKRZyI3tn75ne1YRE7HeYk0RMpUcph05b1
RyOqW0QKkRSYW9mq2NMe6Py9i3s0s1S/ylr7szDcx5ZNdd7U5zyf8qM9EW5oSJJPkIaic3iG2o9U
ylkVKOpcCVGXNZkDqHR86ibvlGZPvSipt9jDbajlQ9DWxyGAb5xMm7qpXijGs98vp5GtZPk8SUbc
uULkq/sfiCXvlqetffIUVYHk08VJFifpR1kh6KWCTyNuesUGDJCT5AjDLB4d6X2TmAS5e8CEYr6C
352oQbUfuMZeFe/QSSmMoEda2Vp03+OJGnYlHlt1VWnSSylUeis5dd+Wd7eWlBuuM3jG+2BWb14f
3QUGi/PK4VXGDEOsJ1R/k0Y+Oze5KkznqQ5Z/8ycHnmdl/uwNp9xSex7MbNLTPRHNyiWV+xzqYAz
V4pjbUrj3KknkmjCrWMWivHMP5Ipg4MHxV9Mo8ZtinY1JMUn8TGoN5ueFFVkKgmKWYQjzJYOpAni
m/GQTE+1CH66kTOfu5oaFNEciBWnTt0aEzFCwdCw7lMOu/u4peKwRzWFZ9AggNpGaXlo4sS9K6li
Vg6UMJNeRl6VcGlbuFjlzFvAsLhbPjoaRfZbA1y3t40fN6BN440IaUKgWX41XHLblPto6XRPl1Je
C1pwaa8MXJ3UvEOLgm/YXF9UmMv30VZJuWvjNgCN0l1b4DR7/CmMlYTgVPZ3vHiIe0Pec9P2q7yf
fmYt+n8jJzytjfZqyFHihe2TKzMKCMDdC8u+jcq63g1D0+6o1wBuTZ0ri2LdwSUA65Sr9J3cEnoh
3X0CAsDLKITOJHFMRdVTFzSIgwogImc0Iky+xY2NJIkM8R9z7fP1BPj8ZAB7v3kItf0xFD0ZY6S6
sKAuMdEQ8YjqfrXcRfBQs8qy7kPghq58+eImnKRh0nM6Vi+tZ90GE2kfTtYP21Yi3m9e2GQRAEfv
fh0RD401uE2PQUh4D1iUFQKZJzrqkh8pxd9g8Ni5YT/zPOLr0iwFY9yzdE6STfPdxGayAeXFrJrw
lfjtmcDxbxjM8B4WOck/INrnb13fHIUcbpUVISDGJQoKXK6zRB/xF1mH3o2f0hgese+2yzKV5p1v
SGIdCf9VBobwBBNKlbHbIsZh6sgrTgT6L6BETf9qxFCcQ5/J/Jx52LBb90fDEgwxJMEhJJ2Ftf/Q
BO6779G54WeDx/lTVPN93dx5otpOkjLguNi8lztSIPO0WMPX5QffIiDUSQA2JTracnEbIMeKtbzP
Mm9jTOlb10eHwCVzMFMz6YHU4kjAuJtCKjEsFsTGmcbnGNnUGr7GQ5HlV3X/bkSg7v0eUapjHqcG
SrDbRvZKoqYOHX9rw4aYHY3EtvbJ7vOCTWgbh8ydUK8m9+Dn7uxc3ZfobMsSjGhu316eF5kPYrqM
ZGBX5eh1qgf0wdVKoEqw4HSs5GK/T1wvxPwHuJ/W9U7L/NmLSTQp8ghYdjl9GgGuFp/kkpGaCmBp
imyOaLapfkChXq560yPZrS2vCVd8cK1sY09Duy/kW0Add+U6zs+acWtArNW1zXPapPuujc9OadzY
QX9KYkbFMbjzqSbZikJRpGJGMGm/dfl0Mibvh/L9X37+blaorOidPRGLtu3SlHBJQv6yiq57ax4Y
XLHRtVRYR/Mwk+JLGZfNok/Kta/2JQOtUTZvaVQ8IKa4xf0MxkfOB4WGe9MX0IpZg1zFZnQyA/kE
RuVbXfGZFbwB1pbHZIIdHvBapgg1w0TlvUZKUdOGWWGWonuWbem+nlKkcrQD30wS4rc6r5/Tfjz1
yQNg7J9mxBpHAMAfun3OecJEu89Vf2syGVgxLRsoUHVFmRhMAZnytQUr0KLbjqx6lU70xGpon5AE
KTFX4tpPEkLM5Gszm0v3CnN4SNAO6gTtTTm7RHopprP2SLxIdf+ty9AIghe7teO2Xqk0uR9U+eH7
VJAyqV/9vNl2qntvJvmjaMqXMl/M3clz4/bfpUcSSl+O96w1yh37R48JgNzGfMhI1LF3Ad0JbIM0
Gsr23eH7DP0RwRcN/RGyjp9b2cGfHqPUUPdpZZJGuRFmg3EKMMptHlr5mpmm3LBvQ0XNqVSh1kWg
uKo1jiNg/PwSnLahT1m/UtDfIEwyaXgp+pJW9qYaFAFEG6NY7+ydq5prs6BfLPlgkBOkMR1e+rci
+t4Z7s6cmnOpWPlIn5kSCcmZyuudY5gAruNjOsq3oc+wQU9P/mS9UTSDbzr0xEqhabCL8udyfodV
1Kw7RX7JWNTrAqPaepTukzS9Yx/jok1cunCDPV05Hp02v0WE6wqi3KNcw8pQDtTzjA2oMH5WDf+L
Y7yUjJpmh9zYLVi3OK38hjTgIEvgD6ZrTceYkvFlue+pDyyPwUpFBokY2EeZmm/LPmSh0jBkzuju
MvXTkLyKDkhi1yKuN7DYBwU/n3ILGZGoytYJkHVYx4y/OxinxkqeM7B3u6jKHDZWd2ZGhKKmU2Lj
86nmmY5MRYO0Cp+CxH01Y/oCUTheT1n4osz+7HZ+trWa7kwqChmqZf05NSVDhpjvF+mfl2RQGYoM
Tm6w1DFohShCQD07RdXkvdkdcuXMw2U2giIhBgWf0XgoCzy5dPjXVkVOTEwZZEX3YNhXhvOtmZPh
iBeIKp1Ff9JLvjVivtUsIvehL8xVILJ7lkBoFCbvFeHNoZ2RtbLcAsNrkmFX2fS49bS1TID3JBVM
FFd7TSwWLOQfI+UKkF+MK3y5clca8UPTRM0WPGi4GtKdW0W3Vdy9CkiT2wH21sZAmNQFZIL6XrS3
APjz6etTECl1onuz9ui40gw61x27iqpzbqyw9/a2Pz7zU2iZTO6EMwxHZD/3hpc+DyasNeQ7AC1L
JrImJAlmHEi8sIkXYrEGNoCoPir90bFEOxRO1H26LudU4VwB0paxyPMMBFNAV3dDWjaHOjrO85Cs
IjaEUIpozw+0Sy0lB+oE7l0wIQypnOQ6p261p+ds7nsre3Bq+x1oTnplOscguwH6Ud9raz6PcYQn
g1gjE1hjpApWNkxYRdrjYcUYe5Q1joTaJAi7TtFKUc2rdcE6MoZXGIzPirLQIMoHEExXTS9csBzt
i+qqAnfLa1D/dJXXbYyOpC5TJA9FQq6wTZmupWc5EaH9EGb3fhWdZ2oinkFZDMDCYqwg5G42frXz
TEspAbJXz2OwrkR/dBz9SwTg+vNw2svUfJbGD5TZnyYAn6EUSI1LlDN2n1zNVjTjrYYSb5j2NkH/
DLz5RTr8rMugpoOBngBDduHn5c5wY3en6+gwdOqmt8aFeSAoDiq1I+g02VKP9lcig9I/2yZj4lRu
Yps5hG+NtQ0GMnS4FEXj9ZSHcLKCvTtK/1CV3t7HZj1TcO8wSe981b+XgrZMUYePRHu8WmJ8oRzx
rEvBBNcEi/PbvRlLTS16+rBaKrK5ZknT0rWJcheaOrltDBPHuTb1PvM1cSJD5GyYQ/mZ5t1d6gKA
ijGXbrys36nSOTYBtfrIT9/mnF0b6YUDPhgr1D8wve1K1dKXr8OGBdVwTUP8ehrpHJhN5N7Tm/Xs
8tMtsSBlIV0PrUl8QNW8jWaM4bN36yc+mrO5t9YTU/YBYs4tEegstCh1YrmNYQ302ITIUrDeh4nI
iwzDTEFKPHNftMc6oAMJGFyw2MvyggwqI8biWwB1iWNWZ/19UIrH3vvo0mIDDTRes1p/r5V+dVPc
QG1xnTvoiBX/ZiRLq8DL830Yzle2qdnmig7jsZAn2t2HLHG3CphFF+GiYtdnUPcDwZVet+PWrYrn
JNGAC2zYIbK1N4E5j+B01qEufzVlVm0DHeEQTtx3OY3YuYrU3faJ9RBLU2HJLxmaJ/dVv/ukwB2y
hm4SJUbtWebKwQw3pootVwmdMmRLmw3PvtNcx8JNCAuElTWX08ZpnpOwa/ZBMT+6wsDaz/nLgi9P
t0rUckNANAkzJGZtUcnshVJ01sqDZQMKob/1OEeh4GS9dVoq61aYvLm+SI696G87w6E7P2oILWMB
kDoZpw08hH1Q9t6D4Uxr1zWvUsMetjHlFeSUJYysVq+TUSJXzA80c8JtNQ39wTEOou71fRbxykTa
o9Dr6eFG9dY2x4+L+vj/C7X/A6G2sPBnXz6qn+P/iD6rzZt6+2+fJSiQ6eat+Pxf//06KcvPrlL/
ItL+81d/RNp+8Jf0bXDGiI5sC9Tml0g78P7C54o2G8m17ViOy3P9m0g7+Mv2EUB60hELSNtDL/5H
pC3tvyRhFCAebNiwAf/zf0WkzdOgwf4nULUZWKDRBWrwhdttigsq9J802nacBYWSpXkuTaOKG02d
CgzJuaLnZ2+nzlfh2a2V/Un40EyUp+/liAZaViLeU5OKIvpFdWpwPrAMVMazDMFGvAx1q7pfqL/z
6m327N746FOfSYzhndRaG0HFakQFQ6GUM44uOz4lpA1V7ebdY+t4EwoPp+teOEnxddLZifVhbFST
LfYZVLiBn/fhTyfWY7Rml0dfu477/DYzfLvehINBzkVfGdTaJeNOfIXoCStqU2JlXJl+PIFb1YRg
7d2cNupeaCDrkItElGxMnZc/aHlRjlRelDEr5kRsrQPXCVjJlpHEjgaszvoU0wgUrOsMilnM1wUT
TzOy0OxD0iZoH+jOvZqYKPr4lhKcGMF3KsqDHc+WTibZOZFDdlVB6T6x3jzWntGxcVkSsUTNTW/V
DFmWHoe4YHtHOsaDHNCnpPZMcZqsR0utoRrUcMLYqL2LbtCwZmWQx9cq6gvKE7kXwiAzqSGRKTjH
BBzb0E7D7xSTCYAzw27GdeXYhb2eEms6QeKx002Pw2uJqfKWDjHJIsOzPfiN/cgDg/rDjcf4OaLY
/pOhGM5MlzWkbKbsA0mUcyRLwcmx1Q83zshBscmMvykCXCz0ruyn0iJPK7GQY2+blFQU1lcm6jOe
VpwyKeR96eY26yVM4xRJrarM1l0Tes/aI29tV/a1oumhBQuz2EhZNgoxmdapbXmrdDJtmJAbqxOA
K+Ss3PpuHjsn2S47BMJ4mq5euFZCE//ZETy+A5E3d9MKEUR5R4ax4f9yvMHuVkYwD/S0aWwH9N4q
MPpo4FsPk2afRIlxJqWXrKhCuFSdZV0jANyUbu+pNYlLg7fqhSf9feoPmNRren3ONjS7ghQ5tIbi
QJZoIXYuvljzpq5765HQL5HC7HCG5joHUB1dG2M0ei+lg7rzMDVQhk8hI4otITS5es62iVnzrQwr
/PADlQiNxY3axdYV8HWyOTJea1lMzM22/WC1XbQlQQePUiaHO9OboivOAJA2ynEgEZjsOUaVJx+5
FNmT0VL7ZqEW76lkJ+9NTyb5aAjnDKehBmMhQ5zPRbkX9ai2nsHHjJe4qlfsh9ttnCv7LFuroW/f
wJUqccgbFNk2QWKMT3nrCro7fkVPoPGuxhjxRBAOxYbKq4tRTBbH1omGR7eJQtoDzH5FaqWHSNvi
aIaR88JWMmT1FCQO4Sn2pyyG6Q2Ob3sjjV7eV3oI74d+xpNoWeU91f+Iz6OL4bP03bKI1e99btVH
bSb2Y4w7GWSipkfv5yMPzBt3342D9VqUXXKwmxSU1cSpQu5ztrODhCxTP6USXfglzL4kyoAgY5oj
nTy6iqow8VcQbTEeM0LetmSc/ihHmW4bHUR3rtvCG27TcOs5ngKUT+YLJgnWnK3oAHRBxAmQeLMB
V+01vdB+3xMrvpNQ3+962rZvIploteqqfumTWt35Gq0BC/SJoOmUWHVwm0c3NVlbxa5aO04i7yh8
sGB1YlncZIDfN3Gamr8KM0UPrIvuxhr9mLTExUIEX68QR9nNxjfE86Q69h7FumGaEBCacVbfxXbu
3Qc9jIxpGiO2RYUHJCmAa9wvK/QKMie2dUANttljgoH1utaWGh9mpGk0HkhocfHMQqKf6ukQRhQ4
RY5/ICt8AG4omVH/IF1cJdqDvo/z+6e2RMovhLSp1iQ4lzKwe9OOTkeSbVzR9ySgTiS1c6QDOh5F
rYwddDFjV8e2fWoSazxkOUoLPAHjtZGKnNlqIuZaRZq/DbxNGTrez5bOPuF3TXJl2gtrpa2hzwm2
Y4NfIcxJcOf4ntve+K0Sm2Gq4+eQqth1rIHHCmGmO5hu416lRroNCIWiY1qodQojBeUMdUaAqWKP
SN67ztGbv4CcoyLup86Z6AOc6BlJCHAOqe0UkNL5DJDj2WWaYk6uqn1gLsC12nIxoEP4DNhi76cW
838lZvoeBYLAspXxjoZFiVq/YknphurGm7A1ODl9ozgjySHOiemk7AKOPfKgqVS9dZjdPiShPcJL
RfTAmgnBJwZPkh8WzeG+qdE5hNLMrtXUig+gAO0NlCRoQ56DzN2vij0cx2RdZ2jeDNpnwH+G8Whk
RIKnswY1lJJUg56db3ya+mNMKZmygmbfYNv4PE0PqDiszm8eRNLnrPXFrRF6esOE6e1pDOW7QhH1
Expka3F6M4gqFre5YrYAion8VNr+L5b00dlKzGxnzAbOD38CQOJoa5sOKP2sHpF5VCDXzGZ/0foj
cyoIDj9pNqqkX+rh1jdyJKe66G8sRo79jFBxm3suu8IRXR+9vnxbJh6tD3PWO8eIU3SmdjLiWbd7
KgRRipwaw0Ad5MmGhgPq+ITW4RiEtFSrmZ+D7ikdwUqdz1Hl4q+cY8LX4bWSdd4v4c/ufNQp9BN3
RvBI7SPdeEFKVcnizChkOe3Sou02YxnwG05aXE1pih6rHEjYTdlTxkOxTCADBEbmOwgwlBtHfD9o
61OUMGMI2DKdaaoTCZdu036R77To9ZJJ6wfDSIkzKObyMFsIc9VEPJjhjHztzQykt2WY6ezAOEBY
wV0QhOOWmojGObBUwOSUdW9Vi68hNXu5L+lkkgY46oEoGrxF972b18fc92Nw+37XfqtRFe1sFL7Y
CdIh39HEEt4mjdih7uhqdOH1mMA/35gJZbpdbLm+cxitcZiRIrt0YcZmdtXTKOcaw2uoW7WREBSu
mdTzam1TuqUQISd6fKQI4kJLZWA1AtNYPzlhvWojbUzmlfZ8+R7NvRRwc/6f7IL2n9WyOej+57K9
+kk1u8UapP73v17tfl//s6f4lyvby/7iXn+208Mn9l3+9Gv38Z+9888u5T/a3+DxBOv9fzei3mb5
W1wV/7q9+f1Hf7Y3gfxLginw2KZYgc2uRP7Dg2qZ9l+m6bpMcoJ9hfS568/2BqMp93hM875FXoLn
sin6s72x7b9Io8KP7Aq0Jvyt/1/Z3rB9+VskETfYHplEgcXLsDDLLtz6f9rfwOz0y5FdxskA2ZTj
rENcUJ+8xZ2Zh/ELQo91Pc6A1pExbbTxmMGrX1caXQjjKqQ0cDsTezh4tiB+xylTJ4D7K3TAkn4d
WhqTJf9JLvknUWtvtTjGQ0lx195To8sofIUA41r1PjYm7oGuGqixz2geZypaFrJPopolyRZsi4rg
1JHzsknj0Vya/96pdp2X2ilQT3egmlrTcBmMRu90Ofq6gIIzigSoLfMIEVzG4XKXiCy6k5fDhkBi
iHwRrkQje7kIiOoJucvl4qIiwnRULLm4RIosoqKsKCA1zZ1Yfz34csflAtj2H/HR138ATa0DlF1u
rRGIQ9H+IttvXht+QXnczAvqiVyYli7OLZZ93DpiywpdnIIOdc3vI1VtisyjZDcjrmKJqI6hntfp
PGPHxA8FwSFAJdck3q4K8dzOBPF0jPe+HZXnrwtw5rDM3MyHGReSO00T1mFzg3ZbOFBU4E1fNaBk
tmDXXQe3ZcdCnJIS7dO2uBOD/9OtMyxrzUzR2cxf85kmapzUPwDfpTAkvPsQVdyG3a5P4K5fninR
uAw+3oZt43ftUyize9SRjQFBPRjnQ+UWVzhDGZ9b7W3k2CA7Vki1x2GScNhUyMcWueYubdODGU/Z
kV3syhNdNFLXBeFMmI5NZOx1H5DHx6u5HroS7pAECmPrq5Bw8lSJ92iYma1GclJL0xTXjcFVq8XG
gjPOvq5b8pgMbHi4gKCGVPVmzILpyh2xcLVOBxLdcGL8ri2/TjUT3cpe9TBIGyFlWdzIOIBGVbT9
3h5AKQJgYN3ntAPlXjh0o6Q5wzoBlkcxkJMUyisbjyBByd0Zv7RzZeYJgXv+/HK5L6gHPj1MysjH
kRctDyBMEB1Ea+wt3vo1xXL72lpeteril94Q067FlHq5Dzm4fe0mxe1ExWQTm/OzG6XtXkkFby0r
iSoceFuDm/B5OMQg0f/xCGjbzRNuicGa070z6WtXt5zzF7FTmtrernO7f7ltaL+3Mfm4KprX2IaK
s0HEzGHCIyDKSJ3agCTqjifPqbdzeLnx6wJk6BbjArY5zMZrJ0jqkyV55lRN58s1sYAwMhNhxzh7
RHaKiLZ4EiK6up+d6BmzLu1UdHhnet3Qm9uTM3KyNLZ7l1P0pJQ6nYgSQIcZ9Td2Fown7bCfD1Qr
N7T46C1DaLaOoLizWKhTnfpgJ/3iR7ywLQYxIYBGghQoQam4WsgXvw9rT25gmFYHE3XuvP6ZU2M5
STzhJ/Rmw2nI36TDN+cHIH1LMapT0bl8Fr3adMSeUpfkpqDFQYNsoUdfRN+MIQGPhkGzIKn7eDO4
ELPNitTstsnwWgcNxSDwEy0JaenPbIQiGy+iwouycFo0gZejy20jEvE0y519R8oTGgzf2cyslwvc
QocaKPIWChUNrzB4AxKYg1+psR8sL2kuojcLjzOL4uWT1AOOH3801ogA2xP0xA0AzeEwBV6zEc5s
rZjGIH2VFFpGftjrJsc8a6oKtnuEFcAzesYGEznSb3GiMhv36LKcTsR86siAOClMYQeic6B8RYek
bPa4JOMdyqpp16fq2Z4n90TRa9yJqnxyQz70pG9Q2BkDNgEwQWvWMOWWqZKvUdnBZkjgwonJDrA4
zMQKgHrCaYen3/igHg9TGAuwLp2Dwb6qX1SHboHk4vehXiAh3XJxORoazDfEDFBDohdLaXssMN/x
A5gWDePlqKuqB2XCrwkXbWOykFdcBwbmOlhAKqFeJi8AKOSIpmyMPVA9SaqGk9Fmw0mWkpj1nCzf
CK3PSfTipyCXdevoUO4o+d17FO1OzdDZB40du/vudJ+RhXYRMyzp47PBLOqthcOZWgZeth6tGNGb
7/6C209Q8PJIEKP4suqg+v3oDATTJgyrDvOR3npFWh/8AcMihahdOx0bAmmw1wweKg5j3vrTZGyM
WeJYfxga4gj/9t4vV/uLSpN6yvXUxf7vj6GD+CVM+riXD+VygSG15LR0r3IxvQ+lhWJkiSKRPVR+
h8oOLd0A3kSReKuUHlRu8uvIlh9o5hBtPc3eqhUYMVmEI2cx+uA034yeXR1cA87i4oTwS2hHeJr3
uaAFo+lKbgFVQXyzULAnSO9OoIlgNHCOWO14Ms0drq3kNAWsAsw+fjQVA4Qu6mgbpENLv8fTBxOY
TgPx+HS5mMeWAawitmSFIyDeguxMg/oY09a/KGSLdCa+KAkPuctcUJP8d1HPXsS0XxeX27pZ3+MR
VrvL8Ha5oH5Sn76umsuQVySGXkWR127iivoLPzOCWTn7I9NiNLgcXi78AH5oEXo0yqW6IpnQp9tp
Ib4YQ0CCy4WCprYXHUTUZQwqZob0mLCFsmQXBHDh1oAkvFXS/HF53st4e3ktf7s6h6axL91i5y7A
HC/ArKP8I7YGlxMIiQYOqfxb55Dr0qvBPF0uOiOXm67gE6kAPV9ZXtPQ/nF+Fay/EAoY8VlAUpzL
ejyI8gk6GAixcvllxjJCYN9zLl1O06CLEdnIRW3l025Ym8s5iAPRONaEaPexBbws+p43lL/5w8Rv
hl13YQA1dnbWQCn244QUQSxknmKe+L8uh2zw0SQv93zdbdEb1Bou6D/uuzz08gAi0QCV9z/sHFqQ
N6TOYQCxe7lGclh9SnXenL6u/j6ySY6xB4b2xo2s7eW2ipQ+RqzlT4ACVj2gzQrAOYAlm3dMF3gk
pSGns9V7M3bA4NjXhr+PvGLaJm35mRS9dbLw8Z6amj2kFQT3KBnJs8P+erocpctRSYwM3rZ/3Pj1
mH/vNo/q3royEOFfHvd1UZRee7CafvN109/+/nKHO4d/nlyPULINg93v5dSr6yIZbi+HTeuW1hoh
zrJgp583MqDrsdoRD0DYj10xLP5jCv26ejnqZyB7q8vdl+uXafbramE3G8Ax00mNLZ1Hyxy3Fz28
WCYftrwoo37r45fzyJEwcIsOKfxFBX+58FERm/y4tH/om2E94Oi8ulyMnkdkDTMyvZOkQ9Jcj6uQ
/hAzMkP0aZo02qK5wryX9Fm4n6JuqxvEfXwabh3BAb8cjsEyFRITitD/b3f906MAxWAQGlF3/X5U
udVmVR9nj9EH1RGTDx2JPxSsy1VdmMAwLod1tuQmXA7ZtTTF4XJ4YWVZ9JqK3yitySbIaPX1v4hu
KR95Y59Tjokz/NzsBVZW36K+//2f//MtX//lhfr1BeJCge0f9SLhZNX0t0fF0BSn3/f8Prw8++8X
cnno5XrSEBuA4Zn3+PsZv/4ryrLgNwMXx73nTQwQy4Muz/23V/H7ZX/d/fW//yduq4pz6jVmS/Ev
C4/A20kNzdZJJNfC3aBDq+35YGIoG0s5rhH8iM2IBBIFx7xRQ8mgN5cvaeL3ZI3VL1lNNcwJZmdX
toSsWKF312Vj/cpW+BdL9De8b812jgWintkod5Xg4VYlKckJp1gnXfw8OqVJ1l4Wnlw8+TLW1HFC
x950nTtBLIL0pyr1ZFcJMw3109XMjLJy+/5pHvxhoxvzGwrjeaUsa+313jla8lVwBKKsLmE+LW9T
juwCBt3tcoOJz/V2CqAnIvkl7ApoEueC6jZpV+JIbOt8X5M4GLrUN/1xIKHF7L8LNSZb1331UwWK
taZQOHnYfKjJTaP1wzbyZgWJpho1C2286bMLB9nT7qngdDkQynKKDT63vJMkyCjN0Jd8j31V3sTx
xzC950FILsDCL0oNbJVl/E31aAoJTjhKVHlb6ms4IO29rWqaNJHiq2oAXUX6AzX/pjYDZy9CKhKQ
pnZRy86NCtk3w3M/HPD+7lLAKMAhxfwpTaLpIcNRbmc7qJ94eGuifWF80K+BLhjm9wGliZe+eDd1
DwCxsW4nnb+RMwahqEVWmph3zYRat0oQM3GEcQOwPwU9Xa8j98dMmjlQ4qA7Eq9F1wCCCn6gEeN8
rPZji/apcIFkRUR7t7kM9oGvANN08WZso5duDNJzhn17TeEE5BHbx21pof9DKrUaC2eLQTffJXUM
ENL231J+6Sfc6bx+2c876tFP82g9h54IWZEY15QMh1PBarV0XGs/gkkf8Bqvljy4wxBZj/7Qyr0N
lIoYDPmQSP/Rr/ObIcBngD8LpLsV3eou3asGpz0uEgRKxFKGfOT7xCUjZyDuICr0VQlp7MPouyv+
NesWGPi6G9oKBQcDXCetbk0McnNIWGDRGML1iC7PkfnJmc3bIGlNcmyJZDM95F79NCEHN7JjYeQ3
dUNEacfv1UL/RmfR3fdNs7EqkPNymPhx6tnegZBdGo1AKVEry0gi8FXqXSyLLHLlx+NQfzOkz7Da
V2s0ZlS+pU/ZN5KsiZRz7S8wgLzHYSwA/Z2l6O19g94E0B/d6J2RW+G+dLLXxnbenc55kL5pvtZd
9a1miIJbnJkko2hzPYxzu/Qx+mvTvE7IsVp7I7tImA9oZfuC6cCG5tqON2SWSFcr7JLWvVvp7m4q
f5lz8gj22T0zsq7MMWbse/KuGjPIHlrSIZpolBSwjI/Zsl7Iy9jBBDoE5B7go4MrRvtV7bMcJBBF
acIs++4jpOOxCWXw6HhNd2jOOu3kXsqqWjXuoljXSGYqEDGLapfTzTnNVLVY5qEzMuCdFX14RSQo
dq9Qf7LIhf0w2sAWGJyqou+2FOr39KjIDemCU+HHIxK+9KYJLbV1o+xHlZn/h7ozWY5cSbPzq8i0
RxkAB+DAQptAzMExOCW5gZHMJOAYHfPw9P0hW9XVLZnJTAsttCjWvZnMvIwIwPEP53yHZwBT/hbD
ZUhCIWP9miK0Y+6DfbPZZ0n0VkRDGjZemoVufkxG80lLg1jBLtsn0sVaWjuXzJT1ozFhhklxfO8l
HoKxC9pDxBkVmnPR71RHj+tMdNFde1emI3EWAm0cgdYVPqYeXWvgld0WXeZv5dkXl233Ctj7XMY8
dMhTwYwRAxnn+sK6OtwiDXgVDQue2ZxL2DW80fbrMOQ/WrEghckkj3gjWERz+epPxhS8pgHAkWNl
7ywI2ClVz1YiYZ5W2e++kjEmmCRnkTLhe3FE8VR4/j4Igi2Zxv1DLm/QuLJprfLrQFL3FistmXMx
EtBOK6QcswA+p7tdYkEGUdMngUQfk1+HrONfujg/M7+CTNnmT7jRXhCpo2/DITu1yWUGPVDa3tdQ
7iEY5MQdpOcAOsEOhdimkiTSTebPmOAjGq3hx7fKY0ZeG0M5OezLhcsPzhNGCqKprPUNKn32vmSg
ExuCp8fP2HsbcArCPiOIQYvSRvGGNn3q1deaaZpXqy5/YIffk01JLsQmpvVkQbbND3nQ3+aIdxBC
YBDTyqlDs7R+z2WsMWn8cpy63LoV3HlCIr4wocPfDTT3BYgalVhAtAfWrh+DrG1UdSsAlgl1NYSt
1zt3cauQFsQV18bsb2YZeh0KZPSXGTLk5N1xb5ciupu0z/h6rBRh2f27I7JzRTe8x5F+6T3Pu7PK
5LYxq3ITBw4Wt9wnLoqPLS26iRYtKLc94+GNmvVjnaMjHIYaFK9DZocSOztd3qok1WhmOmR3Hq7l
hKJxMw6oAtSYPXqI5RDgMSNJpk/0HeaWRBFKtPwVPwcLdsPG/vEQE+oONGUetxOC/MJ49TL70n7q
JH1xFuOzCxQ5IGyBQMAM2Yl29Q5tvk1ZkNyLwYJQDQzI1fdFaT34C7uikgCa/WBMQK/ZSMcd6uvZ
4TBO0FL2g3jpWCZv+oTnMgOEq2OIFxlxQGZKm486LvsDKVIAwmLj6hBguCvwOA2DBtPUFYrUYmcA
iDGtEnHzsHTtQ9bwL3LdBPbLjTLJF69MhtV8ZIWUgINmTgeHeEVLyouBAvZUVRoLd5PvI3hIUZ7d
U/l1YSzli8bI2pfJg1QovKvB+XJKOBm6OVcOQeVo0WxSOZkFJqm/84AuYKwyy6Pqom8rmZ77hffR
SJH6Y5fEPEeyKHPJFoFmTQU72FfLZV0dp3eLJEPDEACTEtnvdMv20EoTeOnlV16N1d6tyZ9NgEQx
/B1QDPmfUToQ+WxTAoqgvTdnUDyTFuEgJEqXYQcnKP5Dz8EUH8Z88NYY5TXQAEUsB9Owb+oHU51H
kr3GUuZnO1WUT6ZJNJct9rofr3S5PKi56xrL4IRD0DsCzdtMToyHwpqfafaeKhv+4qgQggPlAyA2
cZoHt8nahizFlVxOMBwmbDQ/W25noR/ZFFsXA0OjLjHbpV2wsRoiOEyJ6nVZao2woWHW7Fu7JRak
usV6ChsWi4zESZbOqG4lDafxy5BM4Fp6Lyhsc4X1yd8zbSofYhXIe0IYpo4kDY4jLH4U83vdWVD4
+wn0WbPm2JnnIOAJrqx44klbTnhUFBsYuNzIpE6VPV81ytUHKUzQEngMtszA0UUpTY4Sk8mj46UQ
TPqjHTP6Kgt2v232I13So3qeSejUym9C1X4rg1orl0RGxpRWKP/N6X4E45mNzyUl4cFGUofSpT/p
kUDGqrSWI3BGnwMxgJfeTTdJVtv3i++ePIfZLjKNHWUSG+OB+GZ62LBAhZE5Ccku/LUbJAVjGEho
lgZimsPQIVtQRLuNVpMehAdqscu1Oshpi6DLCTtbefuKzQ3Pjq/eA2D5N1FUAdMHKR3drKGXFFrJ
j2pvSU/dFzxfKSOjo1voq/CeZGBZz1FjgbwcW0R/knSKDGlu/d4ODM57uDYImHJ+IvFI6MybFu2W
Ad6j5RNyWtVlx459Ac3TkiEJkORa2Qae3gIfnck7PidGx8QnNjcprKN8ugw91FRXmgyTp2vvkcFj
kGKMaeIs+yQNncJ+6Fh0hp05fbslwt7BJzoJDTDfGIFrN5vl1cf/TU4WgXACBKAToRIfjfajj9nM
WXrptlKTkjezF1NozhEnhgTYdcAw8ue5aJAHqOK3QLoNnVF69GM+kS/KwFJY24zt/thJ0e2B7yGG
zojAm4MjWhky7CQj3wyf25HsBjK/pQapCEqDLgefDaxWdou3ZJFgya5cTV4kyR+juDfBPVB1ZTut
EHZmykp4OvUfPWd/KMg4OCSZ9950KXqAzt9FZIZyM/Wf3tQ9Z33w6NRM1bFFhb7VIM0GYdmCwhDz
9DmXBa/ODt4GtCuMy02sCjXCo0XTrsFJ58oedwzSLtLHy8uKiZE+AyCg86esMdZXifHBTe8jDb3S
PIxtMZyry6DUl6skYOoGrQhMtzEdMSTwVCKscu/Fwx/Qe3eYqfkAPVRfSUrb5pRhXjTzfgyqF7/m
+TEXwVu2WActQVUV04udxCc87AfK+s8oS+ZTHFAsl4F3NdvyNkHFlgGGWSOKz53bI4KACVkuODnJ
wHZ9bkjgb2oL2BIn/IiDO6oZAn3aSwS2bIyD3aIhA6mYRXMMsHLDnMy66U1bs6Ksp0vn3LEairfe
GsuSLFi/s4j3KS2xNWCZR+xwT+/CJMg1Lh01KadwwLjG7PrXpRTVHV0KDnhgFQtvmZ4jZDuNAzi5
+2Zv+5P0y/pbDB5jm0vbc144JX6T3enudSEO1hDX3BiQB7uAUxvzI3z4Kb4ZAEQtQexvUzbrOFBY
LQQuqCCjfvVic9hvUyP2r9w9o6szuhSEvfOaaY2iEPs7mJbCfa/msJ2JSiuzViIG/JI4ok4D12Qr
DWxArKtBumDYIhBva1gME9um+kmWmoDgZCYPav6yyg5SEllAUbT+AOaAvj5psCBic66NX30MpZiH
6x01wpvoxFNjDw+A9x59S90HKZ8S8hhGqcX4LYLlUHc8n2jk615MoVJoWWVkQR0JSM3I4LPNXboh
zZwOOcH5bVfWISmIEqILpQLIkRshjwXT1oE1aDnVZssOJ4zFIscQb9lU7/2EnYK3YhUdd9uxcrtw
itndJDMaFXOu4L74jnWTMWFQLkblXI6fom4JsTAgE0CQUuD6NvmYvmKKS2zrPS6QA3etiy125unc
of8fLJR8UM1yEmLtybu10YZfNILfycGMi5yC/DzzwvQJgzNJFMe8Neu7ISeZtO9fFCoZ2M7nHOYW
clX7q+odYnb6od8btPH803idtdxbnWnuhiz7CRr200ZtniNZxvsW+usukXjLAnBPvCLcz8Xf8OtZ
bokSrva9e51QgPfjT4DYMvSsl9FFTY5A6MNwX6T0eMoJ2K9OJY9RTrfInggbOScAUmt2qXmqQpZf
pwTur6uRMS1VbN2U88A3Uali1KVyyBQIP/D6VssJYnYyBDr9kBgsBevM4Xgg9DfR27g3v4jKag4z
PwKSYk4+fuZE+BWqStI4KEebwLxde9QV4b+xIvi9nsdLmszpre+bFaRk7VODTN0Yi32ovVrgQn1Q
nal2xgjZN8BoYS3BS9Y2P11R/ayaErdQ98MaskSngqqNIB7IqGPgb22FY0flVOfGL6FQYvatO8M1
/kah/YA8C1PQ0kAVoO4cFqTQdi1uzdZ4aWeLLbFXlgRBAyB4LaIe7Vc1cBijbrK65NsYYrVHGD/R
3YddoZ95aJKcsjzKmMuz2In1c7KyNAjHQfAac97AobYb6miuFjMxsdUqDESJpjYLroSbv1dpHuwD
5C/CO2kYP2Ei5FPCAHrjO7eZi8Qgj1gOxskD87hx447Zg3RZnyKzqNvx2YOXoYblOk3qMVYzYVr6
rmuLfYO4MLPfIWWE0YBDsf7WCc3GaDy07sLlZdxMSqO3WSQOUtgZhKJz41LQxta9yOJPlOQvi000
hVj6Q5/WP2kisVXTJQxFB+XcePGD+ahdc2WFW5tGwV5EH69Ct/Y+nGV4tPm0ROTscAyaifPkL8tz
7Uzp0XpnqSByCkS6UiLUiGDrCq6YxgGw5bvNtlsILzGbj0XKD0iIjBCsW9Mqfvo2+BB9/1WWX2Mb
yU3JgqMwoxfWSI81XLPCK39sfth80T9xkj3BwXsmnXAJmVjCRS/lFz5KhZS+fy8psDeL4khK6znb
iK76zNPm1DTyqVSsiJycQcF0crC55bZ+ct30AvryTVrt0yiLfQIFflv50aM/kW+CjuMn87PHIH4d
nTUD2LhJuhQZdP6tTbZKjTQuuYF3cRlkaMYAwJoBWpXbBnprW/WboR70ot6zrv2Dgl20DVImrS3e
Hv+2sqdN1Sf3kYVgwRAwYt0f1wJtHoPyCX1b3A0D7Bh2aEyRqLQTveskQOTuTTgt9o1fzRQbp6Kb
H42IVlCaKNDUlTzZ/ydSvVuy5au2+un+qzjvr+DuX8q9/48EffiLfPP/JOi74F7qv7P5P4dK/M8/
9E+/kvWPgCvYdgPpuZ6NW+ifkRLBP1DQScR5uEUcLB3Wv+R8wT8sVIGWaZrC8/5dg/dPOZ+HWwlV
SOBajsWh6Xr/N3I+gSPqP5uVHKZYFkwMbE+AciyU1/9VzCc8jPX+EsXkBpNTmtc8t2piYNmQG6dK
R7dREJ9duaApkc5zoXMAf36ZHM0J2G5+To1xOmGxJGoJdf7elGTd5UHF5hYv4gawTrJhguVsO01I
dg72OMnSp8zoMLdPyMAQ9CAZRIg2BgT6jvX4B/S7svoF/eR/aCwf/t179d/KvniAd9K1/+O/MwL5
318n75Rr+qaNDBJX1v8iWpx4PnBa+t4J2ouFNb+DhJxBEFs1M5EJ6QpxRrHWbVRXhskSfaVfxZBH
OFjpgsgFP7IzfC0jwWLJ1AcUYORUra7zFPxK4kUA50V/5qR8WQ3BiEiqp9Iwv9hJOg9/v+RF4m28
YDJ3UYDCBZ7rZI8nZRSYEMAqdSVmdxTO4NbR640XgxE7qVX9US3AzGYWfBszskfiDIm6R/f7mQmE
xE02Q/Mwm2ef2IUzBZeF/Mioz0QndX/lM+uXdt22z1klT4vx+K9fDsDwb9DzlAjeWBsFNs3sqrv5
+4VknDiMUKiG2bqy/vtlWDVEIooeJ1VZxGpCst9YXpEiHxTv1VFL+8/AijCcnZiBYYObPJ7rX5UJ
cAScY3dOet4ztCjRFn2eedarRxYkxp2qMtY8U++7Z9HXLhCIfPm2sN/suuoxz6bsvIAs3ENfuXqr
5gV8cXR2PKF3bsYws1z/delMVB//8eXvrxlabhmqy6MuyuSgRPswrd/QcvlhzGYYgL6A+B/2OVBH
8LIQArmTFt+8qbI5pnViXdkHDuR+MpH//tO8LNa5fcuMGuuxhQfXc4nJjiEutPlqW0fgwMYsYd8L
nubccjtsR5DOG6AXzObEEhC4WX/aGfUvDmTekVWFMwvrkQaECYpp70GX9DeBx5PYTgbw3usX7dEb
oZdSwIxdlLBVO+0z3b/+/aW/X+J44jeLxdgHrnhcTPZm+G4AjP39ov0fixH8NmfDBKzrAz3mqta5
8Vwuqtqc5JZUXhdwGhJ/B3oNTZW7sRvSsAWimqEWl6ZqbnIEBDjx7A/fe6fTZWacsG2bV5kR9nNo
dcoCEiOM18pAPUHMVXrqGL/QxbAT0KCfyiVl0X7BkwGqb7WtVYMP0LcNXgMvJaa1TLlU0dB0lO8n
Rk0JYfSxt1qHnhElihACNtXaQ19Y6tyo7Bb2mTrUa377VPtHO2AEz71xJI2LGMh8GtEU03ggMTCC
bTZ188Ho8pvcNAhvNmoRGs08nsroo3d6a79E8EsUYxpyOBCyiYZ7aDIZXqOIL8NqgnSwRjxhWqCt
NLzVU/3GnwcgFvek1nkQ1hpoi7ukRrtHEt+hS1znjABoFR0k2CSrGgkXOCAA2nsnmEifby+Elakt
/pvXRnWfCPbh8fTQlH3guv4Ulr0cLv3IKiBR9VOs5+HCdlcPjt4bY/lSF4u/1RqHctvRd3gIJZzC
32H/wpeU63cxJmJvs8eTNfzYKAYlkRiCQS5vEVdxcEB/zolnrdSUDs3OlOVQM4DCz+ik6/VLHlw5
OOZThhwS2XLVwqLgUOSBiXqhoGauXVjgU/HYSkZohZlRPQKk3BXlc5MjzmoTV4ZdBTM28yEGddPk
hgDgjL3Q+T3ck/kMmkecgvhlXS6ep6y8APf8CeJsxG5/7rMIh5E9/IG+QmkVr3FH6U1rjRh38uBX
ImmGLcvam3H+ijCEhSTES5Q7NcJhZNezm0QgAwHp2an32bUCuYImjSapDZuxcvY8sjzAj/kCrgCk
vG8cur6+q3rSlAo/+jPLJycuP6KOw1fH27+X+ZyX55zQ94OH/BNZsLer83g5ryN/umi5Jh21XMKN
B8hr4ackqiaVTsf10ON6bIlB7BNUN9B9bJyL+7i1XyNl4GKT0VWK19aCmjXkBqO5CqArF8QVqT3f
S1O6YE4ETguADybkrrMZphq0dkFD6C7NIQJC8kqWuofVwYLKKWAEpphCGXgwT5fb0c3co9JEq/Vu
v8sNgfo+wOfX4KUkhKE7OT2XVymu+eRM+DDN2yIR75CP03TYE+H7h8DLO8c3rG3cptjKpvoUWKV7
6zH9YqW2omV6vYWDBiWRPyHmTt5ZwA52QuXdFi48NXoDLb0ycbnZlt77iGY2RIDXB3MOviYytZWR
RY9oFHriMcxoy4DkHr7fRZgZFq2M/Dkv37mrgihL6vLY2uVxnUJ1WOLSgvBxK4ig8qDorlT9ZltM
TVwiO5iekautKF+SoWFmkuD0jekHjcnQu8JIux367eWUGd4xJaUqoRPf+UxwYJb11rGKltsJBTTz
kaxhTrptBQW+0C07EQD1ubvgGOxUxdKHDpogGoa5vbMfFjIhK9LJpapIrSoN49FjxcoA0bsD2ny2
NfpuI98a3ncUxfw/roQQv+0WoddKOUFvIAc1HyWb8j6bSnjfdhsSKwoE18/DsS7flUllNl4nbuaN
V9GHJn70MHqQEjyd3zqsI7o8J5vLR3zbCGO/HmV7mqD7yfaKl7LnP5e9eYzUN5k3ruFL4J+GpnlY
KpAtFbqLZTDJZQERSybVKK2C+xxNIuElBwNM+AXCoNuR5p4DlIgdqLCu4rK0nMzYmh1oJM2EqII3
1ioGk1XHx69VCqKk80jcYBnjmPDKa2bwN8Q02W95de8m16jrxvsx9t9B8TQY2FjVzgxUKjIUA/kr
D3QHVNBodn0rnIM9+wvBk/JXagfxLupHC0W9Zz3MrKAfigT6ZAXyTBU+rdb4XI/YnMXg/OTsO6tZ
tTeZj0MgoCKjpum3cwW1NrcYcrWy9E6pxhjW/hhZ57BIAkPURYfOd8Hs92JXlgU5K8qBu9ySKj12
2BgUWs8j2Kh242YRIcw5oecFDuhNHyEui+PuRgZspTV5S5jPPL2mN9a3vs0bo9IaPG1LfCX84ykY
w9ZkYzszTBn9+RXPIMrz3oGavIpSwNmn7rIdPC0vrA3OVpD/bn2ATu1S/nJcZo4aQYvnVLddbiFW
MFoQvviFiVgX8y6QifeJVLYmBglkCMZTNN24TBrA61Ax5htNKCQqG1rSHuQI6wNOGQ2FRKZhDZSk
aoovckyT0Kd2T9vffOhPlSDOZaWZBExeHLS1xFeRoGlDPBlW9om2Xtq/dR5QlBw4yrRSUhjyfS0D
2EArI7INkEoNUMWLnUcJYGVZSStFaVpERTPzyabgnpD2Y7WI3bDyWfKV1CJXZgty6j+k9Vgry4VM
FY94F/vWAPPie1mzr1bySwcCxgYFQ7wltVT2awYRA7Po0yOZI2S7fhqIHu34kbfZypWJi/bBWkkz
iEXdbe73JJxpPIMRQOSVS1OR30LhwBZCrtQau6neupk9NDSbuARHvvJthpV0k4K8sUHfTCBwSlA4
1crECYDjdCslRy7wcoLplcRMljtwdMQcHVRihGXaJ2EGw1M2J2CRQagEDB7bgjXUIsYSK59nXBd7
FPrMPYH3uCvFZ1x5PtMK9gHwE/Mp78uV+ZMB/4lrdE2IUkMXLJAAD1TX+k4Kh7RauEHmShByQAk5
K1NoWulCeCvCJPD/VP3n2NovPG8OYqUReWCJNHgifLtcryuxqF3ZRdScP6z2xj2sposYV+C+F9wG
AI+M7HFZ+Uct5Vi1EpFK0EgWiCR8QSwATMi3ifu9lO+ajfBWQYRuBuhKaOJvYldfE2b2Rm6+FKQg
bVDanqD8YXcA0VSbxJx5gOS9ld5UrhwnGJ6bZCU79SvjCVbvvDKfBuBPPPf1Y5TdWYwEVzaUByRq
BBYFQ9M8FCs/SgOSilailJt5D3YHY2r8S5tauVPJCqBaSVR1fJpWMtXyl1G10qoYrbOK1BCs0KAT
umylaShH7D6JOsFRCmDt1YTn+shOhUmGmYqHHSZQJENxylu9MrNiP32pgWgJF5pWYz2MGfV4w2t2
Wcisat87RsaM0SuXgFH790LQURSvXZULrYuxJcs+lRzkSvKKablXspdYGV86aX9JoF9TyrUPA6wu
KGJw4FyblQ9mrqQwWFj5LsiDD0do+7bFU7aMrJiqgNSK/L6c6ldAJPFmcA3WuTH0R/qbnCfmn944
Yp4A3FtCiyffGa4pcgvCLyc6O+OaRCZ4LaKUwM81BRk3uQ6bxnnO6hXgxVnosc9rI5JPg4nlXdkG
UD6LPjRK774yBMPonJq4bzGO98iAph6trq3sz7iElS4s+75k54yYxLrUzMBzj7Fu439H8fgoU412
I+eUcHI732XZd4rJkv2l++46kAjNpMgorNY0WaDVJfWu2YQKu/wRRskxFkT9aVQ5oEOrPb3Zxoid
4Y7DkbU2g0zLx0vc3eWQVWdjhq01/cBEfieLe0SnYr0GDTOQuT33yfitWdqS7H4MhMO2f3SJQWDp
AZ5bVfC116LEAkSagf7o2+QmKILvCigDC0KPxLWKsKT+1I9ryNPKCSWb5B4X5kX26cliKp6387Nh
UHNgEN2q9iQQZuyKwmsIta7AyLssq735wQCQwwTA3VmtgWTDJVnLWjygXYtLrBLUNRIhtjpi3Nz0
yoE+Q6abSkmesBXzaXNAwRxYKNFctjtEmg2hXEHews0Upv/s0HUIE4dpIo4uaB4hOLyUgpE8IZFQ
xLOrBqgnPKCk9CIOKsiduXfk/DEgoN60qeSmHz/y3n9SDaN9I7uDtsTPkJPbI6ogCg3vQ1LBmyMC
8XKSJvIO41feLsfWoXHIZYmEtH7iL6Zsgly9A+b3y2R/obMWz8GEY8b0KfI6Ahz3XTd5l6pjJD2W
J4wxZ2s27B23MYo6ziozvvEyKXdlhPKnteO7nl6O8A9IAGVesa7CO5amHnsUwb4fPVrocLrj/OMp
m8NyNWIowSYVthvoYWN7PtQdFE1II/SziaR27xU2UqzUDXsSplGUkIvB/4pTHii2FhOCyaTU2b5z
35kgcrlOKoTzQBYIBcncL6fETH4huuP5alSX3Mdy5POM1Tkb3qnKqBi4HSgLekJnVL/VheT2X9/I
TNtv/g1Zk7wZkgWVyOnA7QhTVKZJsm7ZeDN6hNJCxNTCtihibLwZKw28xqz5K4KfnAk7MBqd5H8M
ZgH15KYgc1CJJo774JpBRSYTwUyeu3g4Fc0Ttf1rWsGDc6OXQKBBngL/mYBZdt8NdvKkih6NmgfZ
FKHeoy1CiZnf14v/OzJAYy7XAEx/nxLCNENWqcfSC83Uj6lC2wi6TIlMHunrpjuaNqLMlsEjD8dv
wiKiLeJowNMSFmWb2fTyPCfiaZqOkcf7Fo04cjLwOFEbRWA5nJm5W01HrhFgTLXnshkRau9gXGT/
msSHqA12WhRAGT3NQoEXjCz6Gq13ZDy0xS7Q6SWBUXyYo4Txic0DKX3VsfOaAyE8TEFNdo/xPUJT
2EXdh0qWLbq4Y9UNt40LIXi+5QwZsEW7aEY2piqe5/heo+GbClam0RDwbSOJDBHIDlTmBhkFmS8+
QDqIgTTMefyhtCDq7+qmPQBqF+EOticRRnic68wPtkT60YdcmnEBUsEbSJX/MlkY15wF+BwPSp56
qBg8Pjswvfm24xBdIk46RSeAQYatQzWjEYl+qKuGO9CspLpH8THPouxcoEOsjebcN+2xDaobe5VW
5WR+HQNreRH19BS16r7z0aglHqGWRGJ6mGvYFrpXF0izkziPBPgIt38lfg+COioG1AoTNYWc8gvM
1qeOGLZwoOpHtXAtmm0WyWpXFhHc4FhegomudSFoBCGEnUfvEd2N0StGVdMK5g1V0v0hRoSuxSR3
SRTEG/THwOjuzfVeE4T9NeVbJekllomOa+i+l8pgS7RiOenKH7q+1eymu+emtF8i68nwyKlyKuOn
7eZbP/ZZsxu9A1FwmrZ5UfDkbabvbNFHuaDcHEhbshrjc2KVSroKm3m7EF8UbCFA2IItZfyr9tRp
7pWkie5hugzqoe1XtdKPPWR3kjiXjbbiz0QEDxEdp6r0PfbTHxayT9X6mgnSegFstS16DnKfrZol
LRtRu8cRnTpox3KS30v/1g5IhkrG/eB0vy1nAnQvqztt3k6xsk8i1aeMMjUsGz8ChBNYe2nC/qIP
3iM4GvcTeQVUX2c6kHxyE8Jeh207K0aIqb+g57qIGp2aa8FyUd3AVL8zTrERPCl6BVGbPKXTVyNC
HYV9sSDzi/UhHnGoxHN/wqmCAa3V+9jMzBU3Hg7gTCDxVlu3Q+3ho3WbbBaaOSWzn8XcpUXD7/ck
DecL61Qio0hWy+oDQtJzJYvkqGwybCYT7qW3kFmM62+TLeM3blYy2Mij8omNZSJJb+4V5JWSF0H1
atLT3Y1O/ZrtyZcnArqz7L2pnFffpaIxBggFE8r2Gn5VKIzlK9dQx2Yuo40aSkzbtBJ7f0ChqWpn
HyzZW5s2PiDQax3lYuuR/vE0mWcOIm+X43L7O3061lX1QczbS9Cw4E/m6rdDrRsajwRx3Foa8C/p
dWqbdMN04yfNb1L4CMJTjnWoZmSIeNXkbUSRT621fE6Efp2iNHfunIULofbnh2JxlkswxtBl7PRW
a+T4TUx09MwzhBOUve49+kBajB5lNWI5eUDQpna5iEcER9Z8JDGsmLo7tXTM0iyx4pBJQe1MjC3Q
6JHuHqz8R0C42AZd6YT5zKCyo7TkdbPdbtEJ9npKqacZNwck6IVj9WybfQSTMffwnCtQ7EP6MBtB
RAcyPY8JRuHKIvSA6Th4IQ+lTIYOty75c3oEh0+iN8aQAYd9uiJgfPcpsIvkAk0GbWV6hho/X6iS
Ob7m3jm0svlSxfRbM5Y5SzTqUucPeQnHdljIPNCR6R6AZ4y7KJVfjYtrR/rRa+mLOwndamL2cyHI
doYjL9r9NKKTaQlsjWyQ13MEZMlv2vSWsJTQwwV5ZhL/mRKXhfyDJTiN43LT+sWfdHbzXSSYShE1
tiL2fRcYa/4I3ti5XQ2MDuPrfZZaiI24ersp11do9QplgjhhXx7vTCN5jUpDnX09fXZoUW+aNVvA
j7WGeOAioiPrTRimeZ+M82me1mGlwxqeZX5ntzvTBmyWE1KOmHJwN6Rk3eOeKg+lnQbctXI69mih
N0USoDay+zBNnfk6V/fGkBBTYur+UZXmzmzsE48JYPjmKSkd91Q2P01sjDd8eL/HOiVtrFpYZgTG
Gll6I81BIUD7JdiJsIOnxJdGvdyizHgZbVHdB/quFPbWoXHeB8XBxAWOCyEbdqSpxKGftPo8DQ13
KHFceXeOciS6LE5vGM22e+EjX0B981v28xWI/lXP0PkW0M48PbDR/MqMyT3UI5+opAcNuqk7eOpP
3RXQWu3+hXY5AvD9M5DEkE8plG2tagpgUvlMvNax0cPNVwVQh6VHrxw/MDoaDxyFG5c89KdyMKK9
u/jPUYDbya6q8bEd1R+VlXDYsQsFCH2OY1a9jiph4MUtSSTkJ8HG/mHdFm7VOLlIHoJfahX7d2V3
H026JTaVx5+Y419xRMdhZs7jAkWWJUsCr8O1HVgb6o2kD7WP57d4yS5dzBB10fK9t8S1RWycBKgv
RQ7maexdCA+kwMCXZRiBFAy3/GMqyKIaVLE+J4YjEQXzaRhvJIwyxpegjADBOyi6cYpD2t819pyE
0kpWlsbRBY6888EAhKqClwcDkXzcAv5Ghtqtq2NYjuPdaC/ck/WdewaYCPIjqptVbIF4SsobTf6H
dK4tOsdAMgL31m4yySbyHrWDEkQiqEnaP47Bz4n+nYT3lLQh07ltUIChBl2+C5IMMhggRxFVlzKo
fzmjQNUcMV8pkMIawL9r0SYg4LwHd5wrlksOoZMW+FppwcAlYHWgwIa+L5Amo6KXDV4qM/qJKqvY
SXZ2Vu/MzOuyO2js3zRXySElL1V6weekybWydWUzSuyhLqn0JJs/5HqnW0OhCDNthKbCcBBXRQ9N
IZwbsy6vGUlbm2wW3J6Q5fyg/4jJfRxaXImz4b/VxfBZJWNyk7Ht3qKwd7mawOPxbg1Fjeun1Ax3
QJQzL6/uM9rmXd1GBz/xzK3A1T2IbsbRjCdnII2VD296lu5Hlix3qsDlxfqtP1uug6ktgeaMkFoG
sx0K0/WOccFaWrSkm07xSBAqLoxcV0+9oV51Px4DB4M2g0VCBaCYpQXjmRToV2gvOJLyFlFLFrGu
96Yy275XjKrfksHhT7f9rjEHBD092pbC1OMFBtk2bUp4w6PHk36sdxGpkoU1EvCjKliddW2h4Bqv
YxZ7p+y5yzMyNYg79kZRXBAnTvvOTNBXWob9OKcBXBtkYTlyl0mRVVv/FVnN1cG2TTY3pvqmbMBi
6SvwmCiXszr6N/bOZLlxJs2yT4QyzHBsOc+kqFkbmKRQYJ4co+Pp60BZWdmVvejufVum8VcoQhES
CcK/4d5zm1XMuHkRG1QgVV/Swnn5PdUGinsHMN0w4YJgLYZGDstNaOM4Llrt3matx/PihTcPAN5a
9AbDxsShMX2Yctu9TnEFGXHy7k7OaeDH08WeDUqj2y172/MOtmd+QxlLSboV5SowzfA1ba+y+xtQ
mz9MZuFfGrgJhRWA0UD0oGCWLDuz43J7KL3x0QKqTLARY7khtJprpxtfuVLZOk418PvEHlLxnzSD
47nP2uhcV+nOxfii20P9gjh9aYSZiTXAuBZZupWmd8Khxnjb/0mjz8HDHafzbqrs2lqHpGF5pb0L
B2rAzhjsLWzPWXQKmV0kubc1iI+PbIBObZmIlW03EIPQ73WvCdKrQnaUyEi7Mmm9+05Z/LHcHK3e
ulOyPKMiI23K6rbeZNRbktawDsrsOJGiVWljtJkcj6YooPRGQcgzBc2Q20WOgmapTSAL+1IwkY41
pJvDHdM0yggiP0IHN6Rq0EnEVvjlKRxgbQ+zrUqmc6o1jOEV3KdY9SfHDaNNMuanbpafCxoH1hsj
8nRkUlnV9UcjnbZd56SnbnyTQJb2OrUR2ZDxenQjEunzEpMtUnLErF2InVK0x6HXIlpSj1eKwDtG
xvZhyKcHdyC1lTDOL6oNjQiPz6xD3UesDluhwoXDEIdz3z0QBG9vUzvh8FNG/mDN9Q0uI9i0Ml5X
Q+JdgE8uA8WBl/RWdh0DgBZa325re22m7o7d2ndCnvvak0ayTAKNkRjthxFMiEcF2XWNvR9sNsH8
882mKrJ73Ew3XD79FYQbTjOPlzOppy/WlWfgFMnPBEmQHo/DLFyriJ+CAqe5KxWd9AoHu+OQTd0g
AiDvfO+CmLk4dsfZh9mIlhFUYGptdEZFZ04NIkCm9gqhk5fP4C2dkk8U82+a3CsaQicZEpBvZXbl
zYwYnXixZq0z3L67Pqh2bN1ZGptMtYsxyJnzQNI3inc/Ka5OmZerBmFl0ianbDTSR08/TPGYnX4f
APHlc1gFnUVvrqKZ39eg4aCIhT3kpOTVgcNdYjLtDrKkmY8BSrA5Ap06eQEATTxrXuV+xKXH7jaa
rJuv19w12SuiGmAT0dT6sR2dtxBPOSTgGSIWXgsnyV/zjNe6ZflezKmGqLnRkcybToN9lYl76xmg
maVAmGr+wRcUXMonNb5kgM/fXBazX2yBF+vJ6pSHadzXVkzqcEcdtIah10xQrh2XEMq+xLE8aCBz
em9heSn8IRPO2diqpVOOVxfH3DZttM2EfnhdUwZSxP2MxcTekjnm0OFEtvw5xqYiDEe4Trkmzpxw
N0WBIpkQ2cZwRJdCPleRb0OzTy6hJu7I8JlaTz35dK7P4K61GX65LeqekbyleN4cgvZqqlStO9fc
+01QX34fcOKu49hZ944VE6mA1Lm0In0LRoWWGAsyurBEvuLuXbiqL7Z6wBSnjtB5F4LMYL2xbiPW
j1MEGym1GLlafUR/GrTDQngT0UKWfyLMZCbiSgyb9VwsH0qX2mls2YCocCeKwtwY6AlUOB1B5r+E
teOczCgOt2zaITno2adw7BpdPcFzmQhh3SjfXJlD8lqy2FRZCmeyN0/jyI2prOq99pLgiltUWj4b
HOthFzcc7qYV8Cab+mibwZ/Mmyq4hSOVdziQv2n4KHXJMyIia7JOYZd6jyDvvwXBdKb9UlmUtZWG
eZEcCIX17JS04tC5vD6Ap/BH46clEfwW0iNIU+ARtPIaNmSm7Zyx+mul8R8ABGJT626zrjzymR3y
fZig2LwFSEvdTlxNpel8ZbmP0CZPmGIiP9M1TKMzdrIIvb3AgwK5m+lS65+7fAofiY00kiJfUhZz
Z8yea7TgF8RfZlKuTaD7Rm3R0RViT+/PKcONnzXsWk5hseQgYVgIBbr0zHHZ5MmuMnnRG7oF/NEs
1GLJl3Sh2Jiju2mn8NaxIGN8hyVs29TIA2G5LDjFLnJwEZR3zTGcTBIpOBI6uDsriWFkUbUzissg
pVaYWzxi2Qa2B98pCHEzV3vWgCyrKQ80NrswvO9hHEwbwrzsnV50BrlWxbsrniyD1ZDepyfyc9nX
FEw3mKv7yd6xivwjz0y6bWZAfovVnzyofZuwjTF8BA4yMJdVIOXdEzq9UrNn2jJ7/QaeM9M5DKXP
KJ51BD1yR32rqysGXqJesgdyzeiUxgiQAe9W3yZqxRoa8uMVTa+L3k+Mi8k1xDJLdCi0WfvuQhuG
LET90MXatXYGBPUO992JQN6lLtx1aVfRU+/CDBWo0kE0EAVtBagwy56AHqehdJv8Y97NpCFG3mOV
kIfX2n98RW+f+cWuHzBjFDbceEFMFT4xAgtBx9LAK+CBPPx+ZM9YtJZ8alSOet+QJ8bC1CCjMZ1p
Mb8Pv2oMpAkEIOGTYwkdoTGSVoITwUSldKDjYOETlxSsEf0U6jBSjBCEE1GOsf6/fv/3DzVjTTie
Jp751ln5JjMnyx8LRp8GZoT5V7+fChlH170/7JJZ2hbbCIcyr9zYGQGiknsGg/i03VB1kobjr7gp
NwcsvCxlagcBSOLo9GEWHd8MZGHC3f3j4QXktgIQhfqs0JInT3bthsyh6R+fAoM5LP+/lvoXsfp/
gKMapq5DLP1v4e7/Fv6ALpyAz//BRv2vr/mnlFr/DybHhm97bLfAn1qoeP8ppnb+wyXgzNQ9z7Vc
75dK+k82KpLrf4qn9f+YIyBcHxyqZzjC/H/RTpver2r4f4l6sBF2u/zPIdEK9i4C4/+pnkZeyOlV
imzX5NVPmVBBTOiXpvqv77gHoO842f30Oc5rKNnhVkUR9XXE8pY5JkA08uijDNuvQBGWs49kPQSP
AcV2uBu0hDcU7OlA+ubCaPwIOobxgLnpIoaGqXNJ9nclrL9SMV6wbO8HWvhBR+p4TIgGgkEAjghH
60WDsIcIlkWtMRqsZom928ioBnSYNGtMQ9UazHG+nuh811YnLrn5NlBktlSJLNcYlLB9vlWaBpM8
dZIVY7GzBpF7IzWUmnwlEJskYcwXWPusJwM5Ss0/xeiEqwSGdEPAhB4PS5mal6K0PwypwI6VgEYT
MrpVon/aWXRj0oOrroG75edIngdSdJJOcKyIa982y5ghAkOJAuAcOT+e5xjbGMc/BRlo87x/qAP0
WsIva7oG8e3n+sp0xmitA1xftY1NSHWN4chJnHuSskF3queuZQbCNKUkmHNvD/2KGAcWvbmiMoX6
v47VYC/9sBtWrEzYbqofO9MApwGYdyy46yHcymkbjwZpVcDMoqwa9hbJt/zfVNlD6up7Z6r3Nfaj
Fc/VDa/sC7j4hNVWfSB8AAt+iOdItlQxhPwScj5nZMkIuyopTYsclaZCLUlAr/iT9xzVqcZ2IFi1
2oHSbmvN0QKT8+2b3OKL4rUIBdeDuw075zv1mORqAG9ItFkFk7x5Xfsa5PapYoqNwx1nZDrLU8BL
EwVH3GLcPUwaKsEkF/ehtd81sCS2LLeMM8y2+1PRzKVt99oFyUmZE/tYT+zcZobVUx3mjX2ytcFe
1zPySkkO5/inzdRGeOSbR2yCTav6w04LjAgRUzU5CZZiglTmB6bHOPDHDGkljfIRzOhaCIOGM4sk
Y/Vm39dheJzzS5zAWNq6+racH9UFQJUiLO8WRlEjtPV1SoTRIkvbeOMZ7bmpwK8pm7dMMGTnSpQo
ILoAJ3ThgMx2XH/BbuvOsCnfxE0QnTs92dup6h6zhil3Wu+4seQPQ31sYV0e23h8gmme7bSEiXCD
QVORT7gH6/02tZm2FMoxQWlsshpYq0g0+8hq/dz3lrNE1r8C/R6uJi/J1laIPKKMaRJFZB51rQuI
0SXFLoi8bdNBHtI7Ll8VNE+N6KJ9FNV4Yrvhg9ipAHl+2tbs1kl7Q9lTnptU/yi00N8rZTwno2Us
Ys/dcO4e6mGayDqKTyVJDpidMawb/fQeYbUk01meitZWmyZAta4N+ANs+4oNn0nIMKToDIhUR426
DrhLkZbYPPQi1nfGH9QO/r5FEb4yqOGwyxNUX0ZkWKjUJZZw/qGr8cbxiUxP9T2e+5pRUx3sNFds
ASH624FJ3Eqn91oylibsA4MJyl1rerIinho/+oq1pllWY/04KpFesQZQCfrZQXpO9eAZPYbDESd6
kqTHYfbOJiUECtdj5OsbGBu7FbjTWSXunAi/+G4IB9gGJW5mGbs7dME1ZSWKoDrsbLT5LJktMopW
ohnEBiYc8tVSLDqG7hjjGNuMZvWedZ6zsTW7O2asHSSc0mn8tqc8fnLGFE6qJCZk6NlaGixGAMnU
a0cYyAdy7zRo0kK5q/HzhGlLcvxR8459XeWbfPoTeFKua4MdR8WaN2EIy1cDt2SHI3esqZfEGkTc
LN2X1rZQVHOjwVqoQDCmm7GN5B3/5j6EULsmWxdpyOBmK87CY1NjQNCqqL660tg1YfHMTDTYAGHd
Wu4Ii0E1ezuKPzhAczJdgnuMfMFkDfCg14iwJguEhDsCyLQbD+XCHOU8FflLWxSfrAXPyWgPV0Nw
oAg/+M4TkCA6UCuQmuysoi8tKRoGnNBmXAdFBpSaZ7NJXnKpWZtmBndz8a8bWDjkMgxoiPTqKrgM
yIQs9gNMHpKZjJ0T92oVIZ1bN45Asqc6WMdhtukC/BV4ZlmzRe+aMM2bSmZ3sc7KrWfhT2gazWsz
voPgKC+GF770qj1gJ8JnLQl2gNYbLR1DxKvW1O7O1KDTD/Wr4df3aKCb9d1meLPNhlme9O49e8LD
2PKtGhGTBcsbIkgYctpbJD4+Q3m9iTofjyNmwFU41jnkk2kFmCpatXE/vjGFOHOgNTtTWrBDq1tR
orJSqW3sNIaSpP7xjJiYNFP27VvRF801KvdmUKTcSen/iqC8MHD8ZCYY70ntW3dWK9+hBCPJwXy0
QsycrzEvn7qwwTEYqosZVoA5kYOtGqdkWijc18mzn5X5REDreMxkXKwL03/sAXKzjJI49bPv3gr8
QxQHpJCk/m4S04bYadw/CEuILNpKnTw68vWAabpv+HZYJFcJgC+d0O6D2079luW0WihbS09hAxKq
UtOx6tbWoPX3op+ZLpl/FVE1U07GZOsbdX4QHMZZ3qUXkdhnkBi4cCrbpBJRF52g8FWnSe1J5w29
VKp9T4DJb+xaL7YMaFvUPBCs7SwMOY/RyPi4HEnoQy7ppQhwu4rkaqcqfPIhZHTokggqQLtXiWPO
6m30BxqaDkfs5cQZ2GtZfHGzbFfDLakxosId9dcmWSXHMUb46b7nZdShwazedZ+kTXN+UHr9KRI4
msEG2V216s0U7xFv2ipnJAzqg52Q1KAOBUQBK1GByy1znhmfpniqcgBGRvKRaj03EreczyVGSKPo
XHTSXrq20kgeEtclYmjibokncMvPEL2G8qWL0B18QLQoVzoQma306qfQM/170h79iNz5UXr5tiwp
JEzgL2uJ5BONS9buKphaVzvfYuQQ+4KkLXCvVrXA5/yi682l64Hw5mrUgOqWZ4MIzKX0WnnEJPYZ
hQnLzGh+jdOsOtYJOq3sGDCUYFTnjnsz5NL09MpYsy34oRzyD21Y2ys9FUjdJE8GIkQOzcl8lQSO
kejntCtLwyDbtrxVmFVICYqgJYGmKuMDkab9X3QkK8Pb9cAE3+x8NLZujiyt6idqrNJlrhf0GtUX
IkDqymAX29TZZjBUm86EzpYWzTcdYrizKqdCO+Nshlzt4oHgr84ZzuypCMRQRz3IxcN8yWCAch7G
Hmyxlq/rCXG/5rbw8xnyrIOANpiLbWkjyDv4puRg7rN7Z7kwtahuN8i5z6NHqU8U9XYgYo0Juqdt
8dfFi0h4m0oVxQ32EXaI5kH32uaWz7ucljXKZHTOjnCVJ2F1T6nLeFiqCtCdAWzIjljLGhlKJscH
FVxmrQ/rCNtTy/e2dd3SWjad63EJVF8tsbfH0UWCNcT8Mccy9bUdwR0pTPPqux951HqkhJvZDtle
sYya8S0sq5PKzXfH4k7QDsAA0c32vFEwQ+shqcSKQ7rv8EaKoLDXVcVRMOr5wRDjtUSNverJkO4V
+roqT7fTlFzDllWR0ZPLKDtr6TNqoHTR8oT0F/+eFv0nwp+9FkFn6lRw1qriR8/tXV2/1IaPFUNf
eDCiOtPcp4P4CobyJ2pHfATvvuiuCvvDxKLNfZG+0y/LT2Scey0EhoisN3b8M7XpVdNtWBZzRlx7
HcdhJyN9Fc4wnTbVzhZFRIc7AVfnUqoGhMewbZEo1lqz1SZCYbR2izzkhb3CQisZzSPwm0e//sqY
pp1tOXeL0SazR+/L6aaVCNsTVMFH/qCWLftoU5nVg8jdJ07aFgnIT0/hvSC76jUg0FmCxVpGXXBM
62FrtsLjGcepwTDqDIzTqV/mP2RWKUGZ2AZUCeV8uNd2cBK5QzaRbTyWhoRfNg/QDN9ZxDUnreUf
M+U+lEocuLL/dvDuwhBceYqsAZHeokec2OvdpkLIV0NxEbJ6bMvwdZAP+FO2XLFPbXhzEviERINO
U3isLfvHtW/NPG6d/0FWqTsD0cDoE5rL7zs903lERS+1ne7mf5eGepEyYB88znhNIVW1H6XSUPAY
xYaYQHMtRtdDuInWyWMFqolgnQ+sBopan98gZ9fPlwNGKVchFYhjGF4+DTGDRFXFO9WyIJHlPmTG
jS2xNJYTrEuHHfnEqiG3m/a7hBgshIMo0H/pR8JCC+N9bJq3QTansduMRv3ZSGARS/yJd5YD5qXS
qo1yxm/NV/tJfLCnew0iAnaq/Kno4jvqwo/GHi8a1TXr/1Mkq609RruqKb8spd/gepxdScFCxrVw
CdQ2PfVYjAIqQ2FttdB8g7VxdpW1S4xun/ePOPFB8lZXCvpZdmSxClOYILy1U2RPTg+18FrN0/cp
wMaXk4CnSYASWrGnIyP+nLUG9S26nbhiNOgkpPPKm2bmtybgSmG4upQ68p/Wc/DXIQ1m70ZN6ZVI
yej0jja25SUyYgflinbvq/kNad5qLIouWa0wE9ZdmZ4jNbELgLtfh/cmZ5tOIOBjLtSTmPKT18QH
N+02hGBsHPxkQ9EeSBC66jU7DdPLl1mp7VpW/rVXk/geL9w4Xrmac2I08No7LK5cdPODQ76ibQEU
j9+7VH9AzO+x+1p58MUTx767WvfWpGCt+3TZ982PbtlHWyvOPtSuZBov/KQnm1N6Fp+BhvhQnnXR
lGAPVf+k45M08luNKbZpzEM4Pbd6s5UDhR54OluIPxUcHssybj7CZM1r9pAMVz5pMGU30zcZ1Y81
aD6CznXOVFR8NzkKJOA2aiNiTgJbvfdR8nvLLDJ702TNe6Ppd1dEn6Bo3CDHhNN9l2G81l3rMS+b
I0CZL91yNkrrVrJvnphTR2l29UU4e+IXdkO7lePkseMH0hjnhvGZ7/Wv4QQPbhd86CQei/HDa+uX
kBscaVGYplxclC4zaZ2UG1M897n9rBvNH+zdX2GrDgXQ6TLQgQn7pwR/gTt8hyaymqSlYeBigfcE
eaT6bAXFW2Rf8ha3Zx69OcFT0SDttnQk4729Z/R6tsvqWPXsmsbBh2Ti8LZXefNQzvJRQ/01B95y
LB5ei5H5VOrMFTDaaM94a1tmtil2as2/jBQTReW8MWJlvo3RtOovXWqhJX7vtOSz4DUJ/PSxK6N1
4usnZUPFRE6z7ZjwayyXc6d75IaBdheboVaNCG2LA1bbG2YeFrLRtrHqnY6NlzTfjZUQLeEHj0kS
sfcy2F+pMzvdc4Q11+luI5mTxcS3CDyJ9UZjkm6XxTsP7OJMaGM23Bw1+8O7MGi8CpNqhOFYz+kz
oMCLX+IaFUaVAbNJu+iPNEPGzvY1TgObth3VKJrIhaJaYjW3MwRxNXaXIpINbxCp5ogSE63H+CfP
0AVHEhyVgJ+SJrD2guEBgR93t1R7khybiyCvzkrCItOtTWl4L1PFVa2qfFvE+kYqKIeGe2n9hyqp
sVlZDZu34r2xyo1HhgM879uElcDEJToo/T74DJ1Q+hNx8epjWa4tWTP4KuhMWccRJVEtgIogWh+G
XajtmMhNdMTcOJhO6AkjwrEaWlzSzYdRug8GAMzCuBRxds3bfO9q+tZohytSqGsOgloZzZpV+t4a
EYilz/ZQPhdudVRef+pIP1VGuEya4s1X01OSG492NbL1VudqAi00wExdkBAJgTChJSqdtYIBnc+F
Xh3gHKQNtFl7czNxUQSZbrllnLMKUZKjaqjz9i2ytiM7fWBrd8cabtIr3qL8qsXFMbE5cen+MBge
1JDu5GybtN6MrKNMto8QuykN3Jn5dkgi+ab3yRPadJDGIfeIfvTOjB4vUzy/7cvmpaU8l3HzIdzw
TAFMpUWKXOOw1HYfHEnQ/fx3Fbo6RUwpCoV1ACXAAzjw3Cv/EKC2TqzfC98bwh2FE69KJjHj2j86
HW0YdH8b0zsUzZy2x67NV6+pMTz0/HQdB4VRHEcsxNitf4jOBcVtEtrgTK+yLs54fdYZoKXO6m+u
6/G8aQju3DFfsqdGSj2e5ter7sr33u1ffLP9yJvs0tbOljDVLWI3O67uZkWck4AqwXksz4UivzT8
GyeIRlmVBp6BjUHa6QquBSH2tMKk7sSroDGHuUZcGom1igr+tKKLIkGDit4KrqEGYYcYUfTUB5Ek
5HWAtKPCKh9b+UhEntMqA2IpEgavKxBGNLvULrKdEW+QSJGiG4JDIlVm2pD4MMcF4zDBW1dOICFD
pOm1051JddHXfkFEJQ06ya8fjTNc6VwpmLKSik094GT3/OIR4Tm3q356k71VLjz2o3oYrh23uOqa
+94ivFqMqJeVlf9JG4X5/iesi/kGjpTftVcWYFUu2Ww7ENbJsIe5ad1N+HWT+jgbZpadKJAf0NVj
/PZXtmteOjwlRtuXN0C055Jr+YBJeN2mYw2JsBcHIn8WWh7P5k5ct3Wp1kPtIh1nul3i5igT6iNL
iL8ZqlYMbSYa+wmguBbop4n7p4v4Z+EUzca2Iv/WkjTJAIRbXTPBLKtp4cFChAFwOdLSO+i43NXU
ng5gQZpBS3Knz2KaZULzOJamXA8ijNZOE+46mJG49cMnOoKvCd3PpkbLvO96RuZhZi3xTZsLS0Tx
2SRPC2SA/ZS46NONGr2Rbd3cASW/hMThQ3+AkwasNgyfJm282UHxQloo7sM2bbB+YGKN2treJWTD
bTPMTovMNKibC38RQ2czPD9auwa+zXRoXro081e68l4RCFmEvo545OCM2e6bo7HGg+S2i6nlFgGi
1LWNIULTu6WsknZldr3Eyyk3eaiDTG/op4RZlIu8AurZC39b1w3PUKw2jNnbC65Zz1/5Ub2XQW89
l9k3S4ZPOVxs4tI623uWFZYeQmd3BSovJw8Q2Grw07mjqdkvi0jV9wgkc+cdTujTjBOcsmRokC69
CK1dWCafUQWsEKv83jHwFbZeZe9TDMdsa+u9hR5mFRLh1QaYcBPVebwa6F39RgwMB4MPhx3yIowx
mSN1crZQ45bdyKVkpbY5WyFtaiiMzc4IWaB38yNBN49Zl/0kPfo36LMbArfhb5EiVmXuLZLj31wI
jrvXvCzpAPCbZtazltgvsAt1THHaYzNfyVKyFkFXx5lo2CU2D2GuO9ESouUy3CgQHElvE6VcbHIa
nEXA8ZR30YpONRpzALPyliTW02iUL5Fah/ZNThWu5eJaFWKdGlyyTo84pAmGd2WIPxNWEZHv8Ozg
s9UCRfW/n8rsp9OZ8JLr0yGpheoQoggdi5dqcMKF5qg9uoojctQvjrizPhAfbuh0uLYcQJ008lwa
xBNa3wbYXftGyPRXbjarTmgg4YmkQ1FNZmzQ3OmvQTS02UvnzaNDlDILP/LJVbb+ZBX7sMzC81sh
XYopEpxdJiosKXBjI21rh9ai5SXIeQPnvrkfWTrYmrYdRu+pt/v3oAGBjWFvqtK97UKGDaHtowOG
HWzsObIdgrviyyAgsbEw3Jktvs5h/ENbxeqKFAE3xZxc4kEdMgOkSVq8IzLZi2nA4oLgKgESiRAB
0s5jmFhfplTnJEiptYrxWx8dQpeHFyumKcHlxnRoFin8gPH41spXDPHRPuDkbVq3IQ7AujGSJqmd
gd2GqzFqQ+ayzsIQdBd1mhwcTsUkwDWWmNqXF+qHJqnuDvxIhiCLqB8vLLleXaaFaBrGH9QADzFT
v0Hc2aEg24QPpWHnVJN8DMfsycy7qxGAeU0ikqezIyrO6jS0+p4Jc0+XCN2YeXWxNsN2WRHUqEpQ
CKkr9wyn/7htsEvH8ECXtPLAEEkfoUTpmue6zz6h4TBPCZyHIR22Y1/jNBn4y4z96A6Q6dN3oD1v
uu5cW012AHqzxzBepm6CkfsnTBhoFNSNdss43XOOXm6cNd9dmxZCaws7IPKBiyRRhx9Ezf6WT8MG
5dcoqKzGbMHTk2zp9uKxiTELetWnNdJq+YSAmIzr2ceM88V5Ri1EOrdsjr5ujNu8qn60WB6IxdjI
ybzYZfQQt947nrhnXGyIyDM47UR5LPSBYkQ261HLb0ID/JLLFqUTK8Wk39bPYT5eEw9vvC+jHQQR
bCdj+ZMV9d4Yi1tfKBDKLVtZTE1eC66AqSIknDSGreuSJwFFBHbR/OBLZPH/+uVvItm/fe7ffvlv
X/b7Ff/4C+JmiyKa1VMuKEXdxzgBH6VPPIWS1AQoU7is/TkBrGBXwIp5uhdk6y1+85XMOWTp96N/
PfxffG5keYJvg7GIh0d33xJPd1DRhJfFmy1aBfk5UM/gIswPv7/0PfIxvelZ6l3fHn/zizJIIBmR
il64cqIc8dBvkl8861F+A8vsMRfT+vdDjJdAj34/nFrjGtgk0gUi5qb8Gwv3+0AmIeGAc0qchqWx
dEnttDK/3epIzYTT8f3+fpv/+BDPX3H4/XWl2nlgFxCgIlG9zlqW3+w9dLs4UOaH38/9fvT7G54I
e173//5tkDny4GWAnTkvSHCyRanPql95qIoXe+xbNpoEX/xGjLW2ycGmDygM4KwcWKfWh9+P/vXw
+7lcI1nL775E1d8CbfiTkXe1d2W5igKRnkTIOM6z4q+J9c0F7SKSRcRV63gIsd3uiMqkFWX4lunc
4kTDrMocftJWDHSpPAj6nqwp62NlKLUipHStJm6TllMEq3yUIMRTI9iHorj2caUO0lY7g0AQG2Hh
JZUQITzHQ/vJ+2d0KgKeOQTplgELO69khWSHniYgmZzy4uUqWSJgUrNgKN2iRtey9K9OCpw1Cvvg
d4O6iHG6i2RID6YdtEeS1g66qr9kEtW7vgAsQMeYNENxaWABXFq79rmjutDbuOMznF+XTr/36j5Y
jg1uuQnrCG83Xswyh5sWsrmkJvU4qjC5XEqV4xtrciYfpr7XBv3BGozm0jvybJSoRiYSpytzKvfU
4YtnElWysx4iQS1a69KblnVRbci73xqJAEeublV/vRzDNl/SXXInXeUF1gpIZFsubMiro9h7hhWc
UpO86cpaBdr4YfiMUURl/jRmm5+Lkvp9YvnSkVnh8d9EjAHTAsWzmvqMfyPJnRqnyzCCkhussoDr
NBUo5f+WneMseolvEGkjsmY9XbcurwqcckpcnYwafP8k+Xhejtvpie3SeHbA/yDlzVipMG5DyTpu
ekMOC/pz75wxkT4zI92HcXE3w9pjlFUTubojOwdlpFxOrNiQEgJDKEwo5Uzy2pXiYKJUzadVWtNK
MAfI10ZFuxnl6mKMLISxt57i+Tth96SxnaO8MXTCOAJPdNvRDXlVurFd+lUuOYn87JL25hvnnb5j
TPdEAbLW5xeRjRJKExYqOTs5/lRUcGWlNeEZv5/7x2///o6Te+T2dCVPzHGKd0VlQVoZ8lfLF386
dzqV2EAWYVI+2nJkhCYvQeTCWQyeRwSW2vgJOPdH75InlYfnNCdMxKqPw2g8weuDX2gbL6WV1vi6
qw8PiAkTOqay9XSHTdodcf6ubE0/OS2VouEOp5IFzA74cV1nh8qKTwg3ifEh3yHCOR1bUoIShm6j
984SofSrXZq7HozpKgO4vSBpd+1HkbV0A+pUT/PvdQgbuYwjyFwCJK1t9E8+Z5U2iochDtknDeqG
uhRroQn6Di3kWFKCARIaguEsVPo+YBeQLo0nAtebkSOdMSBP7lhtU5aM/hpLbLQYkgb/lkVUhXdu
WaP2+Kl9oOAyjTGsByvIAlT5Xo07p0jbGc70PdQUYV6uf3RVtc293Md0ZvVozY9CAAoPJuuvQ2+3
qKEObpxwvAcxd341lkz6wmYJhnNvuDcwu97Sd2LIXuV4HNJJQL/v3zrXutvTfZozXCIZ3jrNzE4J
aREQL5Gaw8Gt+vKIZwglq3bRiQThRmgzXalRQPfaa1CxeTWjgt0ucbEkC3+S+YPsppd3YZDtktwd
5wKV7gnLJdNhr3gmOAJVq3XCSIPrwnEfhBHtqzb5to3b0EeQ7MR/sncmy3Ez6RV9InRgzAS2NY8s
zpS4QZCihDExJ6an9wH/7mi3w3a0994wKEoii1WoROb97j2XmUXpd+8Fjo8Mm/Rukhz99Pi7ANF9
bJiQ3BtjLDcEIpjm2/bZKneOAIE1RyGVAJzz8ICkt3k23Y0aeBryaT969sVM2VG29lEzCBvp6QQ+
F4ANIMRrjT4vKIccZ+HeO+W8MKdBySQDIPezZBcHroLAS64yMnoAy9d4m3/LyP2UMiRpwKzS1A6a
ZBo8TW0yHmLPVmDVPFAf0QcMPftNewguXnuiECQ6UkcEiyMz3izjrmZ/VpU4UOBCfIFdYZnuT2UV
/7Es1n259LI0+X3A5qy3SahOEV4xI7HotzWJAHGANqBW5g134LidISB0q9Yxz5PHyI5KknIrGm2t
m6UMOplIfPpYoKMKZGXocSwLmJBHX34raMApCqxqHH5WkSDxOCInrABVHaSY6wOn3eKxaasXHFOf
vZv+TvWX43rerrcnYm8AmVh33XvFk6U8RL3Cxq7HiZ95wPjiV8m0AZsk0c6g/nyYXgFJC3m5E+68
hTtUriFd3Ogv0dtaMHykbAIgW+Z4F+8D7h+AfU6UvNy3KrK8n6Fn/a7j+SaIRRwL0fjblHxNwYR+
1VDIsp0HQG1Bh1YInPY4InrEExS8DP8hkPLQ3cROFWADoqF2CGFJqJmrS0T1A0jmbGvYNC8UIfOZ
RkKdMtpfNo7/yMjnZ2NOj6xIMXzV4s4ru2QfmdZTDGlqDasQ8kZJTFzq+hB3hNnDHMCTkcF1TCeO
w6xsSLrimnpYdKgsN32iz1GF823BMnotLvFi8X55sb+VdvOuJzPYi6p5QJYNDo5v3RKGUg2oMVgG
NCswqdgGZvTIzPqAMuTfRRJQTNtV5jEFhkmMTysqs9i4+B4BbuAsdJSRT3Ac/UfU86saip7vLU5g
fy86nNLXXN9it/2Kxv65xnvARq3Z9IMJHDY09zoN71FZsO9HNeozOQ5WG3ffszdehZH12RgjdcDW
clqoxe8SBZjYpBy2ow2s1gy+TBq01pAjBvY/5i+qTfkVZHVwC9cHpI/HUeXIEyFH6kTUJpy1Y8Zv
tm66gOpo3wrPRvS7aCX2OmhghLEq+5xw391RO7i0XRj+NfZN/zrlxsYaXEjWM3DvUiUZfnQ5MSp2
cKZLaAWRTy11V5gDCWu0GhpK2MJc7aU6O6VDG/Ul33san445NFCt6+zzG0PqtiGxe3cpFZkr8FRK
0PsuOx59ZiRU2NFkjZf+bVwYp399Zfny3HAAsONnx+E3LEwN7Rxz2Fk0NbeqqAKFqpv67a8/4jnZ
N641HChucHccshkuLpu/KWJikcXn788EIvKh98iMLITIJA+wcH5/OjcIzvBXYZRgiifo1zE55J98
f5B9WO7SQv/gTzBIBnKiBErObYQ1Il4+o41gIzrlHCf0VN6CAKsqSrGqtoX9ZDTBqghnjvYdNRUs
KgK0qyZwKT3mwnKc3yfaEVi26uLM4n6OC9I0vECXit/+3CwfaiMEieEZb99fygD+rXGWFIDZPDc7
Dq1KjiCRtqK1g4MftTvczO35+0M/UDwzVuBbZAD0VrTGRjaC1WuxvA/5EtVABtnkIzjiCJhdAb40
4hXHD2hgw1qyHCm1D2Dbo+qc97o84y2pV5olkOtafVpRY3Dryg468e90MzJcVMBIXAoGNpmZtWfs
jjRVktNaqYTLxzNx4iULsfabXWvL9BfHVq4HXKTngePJuhgZXEBTWJGwQTARkvGUO1VntIXq3Jka
R0dl7y3HKdlKBFl97smhbFAXApRHXZ/tcfD3pMovtIfTY6ciak+91qbkIFpWl4hByPcXQcVuuKQQ
wRN4QJUpm62/VJXLKT5nvou28/0DExS32juV1Mqe++VJiEYGBrpNrnUU6GOTmJvvx54iP52/P+sS
7q0w9JBVp+ZWhCp5aMAPZFbzy47M+Rgw883tpNmXPZHT0hxBTg3n2AVwU1fsZ0ih34iuG/vEHH/Y
jOA3td9cqqL1lzSGWG7b76BrWKxqj7qniO3cZIsPnujdPOj8yli7AoO6K/EJRYaHU8pHTRIjqZUw
AlI4DLSKM4enRxH0zYP7GA7s9aaghkIn3p0eko/CCG2Y7U5VWC6pLuWqpaCOcVr65//jEP9OHML3
HYDv/3MaYvM7/xg+mt//mSz/1//5expCen8zXbjtlgBs7gSmgHn+9zQEfwX7Uni+CFCfxAKd/0cY
Ivib7/AFCX2M7iWQaf8MR/h/c13L8ky+n+07tun8X9IROCcIP/xLOML0hGUtgQ2gkDy8/4KWz1KG
6DR6cE5mB7oBlXKa0Vx3vvBPgJZYeinDQhaeuI2tgAdUJ6MX2yGB7mr1XJ+qlmzeW241nqUYJsIx
m1LWohK0Ohs/WZ/JQ+ernSm5QVdtF537Atu/z1i54pBGZYzdnVtF1WoWX3RbwgmK0M7It3Z4Sij/
E5pFexkqkrffWDXD/QDLcivF3eBN6rikvemk9s4Z6MIYiBT8B5rDp/J3Vqp577YeRGJ+RVy7wRYv
5w/AHHcAtBJlOVDV8nfXgAcTuhwjR2y20yRQ5WL5OjlmtEUCuPOhTG+RvRgxEmsh6RFXVF0x0ym8
fag874nikDM98IyM2Plic4rnM4HHfYFSXiGPgknwQu7smNrVeESknQ/S7Oqd22b3dhS9IxBYT37C
ICHzL2GqmqXYHJPi9MzmiZm7ZHnCVVwz2qHkwsV0uR7rBQkfmT9nk0xigTtntr2nYbCrLb1W2RME
pp9JtWvyK0DH6jh0LdAI1/oNs3NYp7K6s5jnrANsYqik7YZ0HhvsNnln4JhEcNfSrMFqpMhNTsAr
cVFvVdBVO6VI6IpuxzX0JxuQSPDxETVOu6cqqvBTW7z2O9PuXpWNkjyPS98Z/qRYYP7yoy/qfwgS
hqQLrNhmobUfvExTnhtk8WbQMZO2vlztbpj3iFLAlDGj7M/kcseTJzi3DkfhUl01m11S/s9hCNFK
tgKmcTOdwYQQJUzrL6tEz/Co7gUUKphnpeo+5gcJhztdIrtrV9ZkWW37AWv+anLkJez11cLfsIrH
4qmnc3SdhKbPboweowGJPMcit5qi9pj50YPtqwvqz8UzP5tK3Vd1RnqIw0MUhhTWp8tpcIreAxEe
p0rgaaLKJzvmDrCDKXuvPW7akgmrzmBa+EX+mi16E4GWblxXToysC+uQkbRx0CYovyRBsWdSq+vb
6IDhkdCQYDs884iZtnqYIcgkrCp2ojtF9wiVRTP3SzPS6yk/ONFCTl4gXLrE94UTcUVoD+wzCLBy
YNclannQVROAL6QbAt1nE+Go5XjoFHunAAcpIXCtKrjiSRo9C/yFxAI7TPqm+pP6jwHYd6z59ZZQ
JTKqgbWUvLtu2PZP/hPYsQGTu6IWRgAYqJ6EMXWPRpgvbvBVYTXxK3Dx7Tgkf/D4h0oVx3zwiJnP
cPM8FP1WBId0eoKIQ/oJ//7WzfxnHV9lLpotp4J1STv8viPRgzQOB4NI60WEmdxCgaTYTnGAlXUd
bAQSRJux1GRNnxyrzyYHAuLdOXncnZiC3iG34hFc1jYjmeGfhmywQuttGuiyj8z+USXS2Ng+rj3J
DF5Ptr/qTm3hrLF8NrQlYzLmmNhuB1E/MIIeL8484vHtQI7U3URxlFM0GC0rdw+ugBaGidUJl6pf
B+6B+TKUPzyPYeYs7o5u3rkxpcn9HOxCTuu4Aihbj5/KuMZEEBdPbcfILaV4PE9Da882jxrb2PpF
zYyh6DsYYLqlh55TirlwrwyOvNa9rK0c7M1w108PtpOeceJx/HdiPM0q3Pih+StN+mRDW/kr5Iun
JGKC2tucKjwdirMAbnpOx97i8Dlte5+kA8WRGjRPqc/olWo38ACcGo9Nou3mTEYb/dCYv3roMXE4
7WjFe00J+LE24EDoPX8PCLM7AFZ7kGM7YjpHYCtDn/sGe92zbXvRsQLnINVrsyz8tjXqM5OXClhP
wdjSNLvDTMGCmxDFykLqnbhasouX52S1Fjna7/dlNnh77YMV6H3W0YUAsiHQj7sRPhSprfaPLZGZ
oGrSlDnVxjnJW3bSvX1vFJ53LhCrIazBqIvzmi1+TtIqS/lxhpApfZDzXZdaxcGAoeGMk3n2LeVt
eCpoawT9FddBdpGF8xbQZkc6SwbniVzJgVaXa5lCxE1RHLcYWQipda7461E0y0P5fjz1/Acuhzx9
/0F1A1ZjicN0eZQFRJ4zQDCKk4ghzpV9gkPiIdB/f1on4uh3r15QAroXznMJ92Fj6PgwWQIvtGs/
jMTyT7RC93HmnIRsndP3ZwXU0pNrTEyQU5K35dz/UR4xXwjjbCXTH33OV5fZVo7wRtrdZbY1ufdR
QX/iFMzXvJvw9jmcoyzM2FrLcT8Y87UeTWf1/xvQf2cD6niO+F/zuK8JcdziXwO5f/9P/9yC2sys
lw0lvkrbX3aT/wjkOn8TUrqSjKzn4WNesrr/3IOia9HCY/537UZ8N8c3JbkEG+Di/6ndyP7+Kf+y
CfX5+Q60WOHwMEwUoX9N6Pq9KMtyiqxDN9cP7JbrlZsV6VaigSdcmhHuuEAXuKNrasXkuUNccfsl
fuChP6kF1TOlgz4N1uQcbXlXLsF/jpeAV5sKibHJ2N0uKhIjU1UZLwvRZeqNF5z+DT4mzfQKPqaD
LM6tl6AaoUxrfERTXEXax/XXPgn7ZfbpB24LhRJQXnNL6K2M77I/4LXfqnD8EcrKJN+GLjRF4/vQ
3ievjdfiPBoYIBD6l3b1TtTwc1zqeWC6oU2Kx8QWF79trY3PDKI3jhOlsM3GlYLq9rYA+CplT8WA
D2I8w4M2LA3YkQ3rPlxIzIW0T23pOgdf6k3m8TZdufForAhlH3Ec0mMkcYUQPmI8N80boygYNZne
WvGf6ybQK57pYTPp+iMdc/B4WfrYmK958OV4wbOT9Nc0CYCSOgFkmLE75S22YF6+xySEABc5dn1K
lg8KcowByMn08JM0qoq2IHk0o3nDX5cx91XbLABr0fPNfdZElhyDk4B2Q8CkcH9QTsVxGPxBh5C1
zhIeP0MygaGviV7CmGYib6PdHMVFtn9GangvVSLOec2vrTSAAXsp46My+t7WpGW9sOD07xmUZMZ9
RPM7aZMpSm7K7L6qAT5gPKbzhlhV8Dq5k/U6zdaxgrFjw6ta2YOyDtMQplgw0JfcTFgHP30A54gm
EgwoubF7w20fHn1uGgBzYRBkwf13lZA28NXMzuzC3H4h68QGI0KsFTHqu+Vy6klG9tx1gF9npDqm
GQ3+HwocCAQ3puyRi/9dh5wCwmWkrygd8ZIi3gmzbk/J2AS4Ig6J5OX3czMC5kZOPc1/e0MAnNHa
D1H5NfvGZ8ygfDfYNC6bwNJXoEdS6GGnFjwGAP994ReXZhkp41GkyyP2T8TYAX/ilVT8WitOOY+l
ZTm7LOqJFyrkJIfdMGaU8jguakvjtowLuRuWQj1VMxyj0po+GRMM29ROG2ax/SUS9PPI5a3mEUnc
QDNkxLP4A74/NAony2xAj7KX8b4RTfYmqi1IaRZEnm754C7y9cAII1gsB2P+M2mCn66pLmGDyMEk
w1Xdr8z39xFZ4BUMs47ovE8SsyElUjQU4dpe/kctUKHvSxYeDFlbgOVuXH7lUr01sOV2Yb5lb41F
o16IySWopYEBB9z/loIuPoRGfkzIue897r+nFm3phHVgBjA9qrDcSIM6kJQKTiZAPlxdSqyc5Ykx
VH3lEPeSpd0hbcacPR7n529SxbeSF6qo3A4FuMoyieg9N9uHRguyOtSO+ABmd13m3dW1Z+wFo1uj
StnDcRprvZjIGL7uLoqGEzPcgUk3SNAOE2VHnWsXmYTpBMI2I601Ewob+CobkmlQ5jYf6BdpjfIg
CfCt2RTXoNAafUp7nxRMb95qmjeQoyML2S0+/PU4E4/t4IKmLbnxFyYyrlMS2a3Bq0LG+4AEqXct
/+gvfojKpgOiwHr+MheB+VtlZl4H++4xGzhMDZoNgdURMZnbkyP9uwpha4/Jkwxfqo4j/sV2RMy0
lgulNti1qrAlG6QX1HUT7SUmT6AIH4Ny1E5P1n00YLPRLAVr6GCfk7RhYJeSZhANma236gfPYqUx
UF/WdZLJkyRRxZQvnR5pZr0Q7483njLmfUcNsmjuXaSWOx9Xd57L+WwRHebi3fl4A05zFT2T+i/2
VObhhR8GyYpAS/AwWad6ISfHLS+Gl33Z0xBthcA88Q057No8QWI2Achm+Hq4EaFHAvFPKyhnxQDA
KHsqsjAk9pg9ZCVFoaNllo9NEOwjq2lewbSxbtGV+/2nKG7THWYNygO6t4Ft29W2WmqUvQREQG5E
+9LKrIPWKCUFoP1HjorxJgpMzi+Z5V4wgf7u+vikmrJ5QGgYiPqzQe4gg8blXdxkEF+VwyhjaNpN
yHj+jad25eupO08M/S+F4kBsZx0eg8QBs2QzggqqquKuycBUhFZkr9whrTFWBht/squ9v9Diswwm
lRwBGhQclHZmboSH1lGCkzHVVVz4mB5bOFgtpbf3UfzphrN3LmsYiVNDcpE5GXbE2WfJrxMuu4kD
FO+pazlGn1WY+pg7s+GQWf7R80p5sgMMaCJOLg3djHvZDOWmGCH+YsG9eGHp7QxROJeyS5kuzi3Z
aJIeG6M0QIDny9Ajomt6CUWLCTZ56jAxoxZAn7in0w8W5/4pqOM34akCZJSBS5M2jG1WDYJwGHy3
rmS6NgKlfqKgxg3z9hYW1S0OyvKoJQfhrLPp2IrJ7oUWMprKvwqHu0i3HFBAgp+HxNVHSwXPyWCZ
B2qCLNYJZHyaxrAyGogjVhHhJeF7bb7/gqew2MqKnnKHd+QqycD32PfprPunwinEvmyjR0zJBN9I
m9zB0i+uFamGJDHTR441yY6isOclyWIYzmvYZSEWbVzjSZ9ViFaYVdPsid7WkyXd/oTBRm+Ak+AX
l/SgNRP2lMGgggjWukNp1j51fZzfCgf/ONWYCBtOm73L9KuvxPg4OO1RSuM+HUoq1Ad/MWPWHG3O
gRMRPew51IySYFtJcHwN+JFtnBUcBr97Ln2ttr3KNJdV/mHo4JGJoLphMaQlq68vkS+nS1Fd6HSE
JYmn+sQh5Ao7VWAuCdwdLee3WbZQ0bIbw+iIeE9PBLfnHwEsNjiCDT81muE9wNd9YVPE4sEFK5ij
FtiMn3iJTnMs0H0iJIypIoZtGT9gtaqNBZLtRUXuNU9Jj2RpcwkHqM3cheaz2TzFc8Mh0h7yOzck
8zgpqzzbrfuEsks1OsH7W2yCxwVdjh3+HR/44kmAF5NlIeRfl9FVmk6IpGg3lSH1S+9SiaubFCcc
hU0vQP8oVhgH0sozFlmXd9vkl/WLsn7M2mqgRvLykMRTcSMxJqGLGf7Ey2FLusNyJ/3uKHrqksS6
dFlCWYRZ2m+JvfcdLc5BNxMdkKN3AZp4pn6Am6/uAKEBcgzJlpyqli73Pg7mnSaYyxuDh0CTGD0t
buJccDcg54zBxRxxJjhe57zUXF9ofThxYhF9NBxGbkk6FNugqTxavcplmD8U+6FMymPukgAe+4ZC
8+kBPaR5Zhg9bmvp6GvG8PcEOrIx8nOVTpBDqhTrt2O/s/StnCrpXpKxo958Ma/FXHHswgDnMOTn
j0l+IWD5K01LAz2Z9NCcau9HRqdM9A6HtYfT3FNn1cJ3UI3bAQ/r/duknUe0Um/Lgi/xEbYp4VDK
e7ykIumaU7cNEpD48Ry5cMSRgBkaNwcrioBQZI6Nc20iKVrx7QhAhw9j2b0hyFINQgr2xbRHHhgO
3y+vr3jrVf5LM0voMtnaGGXzUqQWsaoR6jt3zuonVl4iU5YRnZWHAauQAv2sLz+lanpqPJ0ebk/h
7Yq2fikyHGJW/JkOzUJp3CQTCz3WIAFPD3wsJtgWcCTQnjpniD52HHRSoV/pXzGPIRLgxvOq8pDN
5l6w2rFMNeBazHa+Jvo39lBAuYNk8xRzO+8yNsS94OrgeTUMypwKxSY5bN6m0GoubhRxlNNGv+sN
0NmemtyD0UGzTGNxbmCyoz2CxgjoTSMfFCLICO9hmuhMdxinZSXjNBIX+Z5hwnhXBukH3yU8FzVK
vZSl99EHkX1z4r7dJgHwWM592zkcrR+LN6Geo0fmbs5q7gvaqVTc8kuY7dGikmOVRkSoccyBHi+Q
7wsKdoI5VhuzosQhj6UFGaX7wzwxfsqy0V0TZHkrmn7YKIfNoRli0+Ltf5xn54q1p2M06nIZe8GK
LqLwvs/DBx17Hu8c4w8GspRw1lFXJGdTWDKFyqgU7MoZdaZD7e3oO1TR4B78qTpUYWtcie4CHiwP
2Bb1TaZhBQ8ohjhDz8g5ThQ9dzyjCTCpa6OyG85PTkZ2hjPLb4/cJOoTtOzkiKb1GQ8E9Nt0yfwG
VBbCpZD7pB/IKWiwAmMuHhLdPQ8BqFp2vv527KuAU3B0qUjYgeSwS74zxoUmCg7tzHeWNU6sUOp9
bSNZM5onZz4QPcKR3z426VjR7AQcW6XE3lklccaSjzgV+CDI4ACjMthhkNCM7rDm6rvwJxLEsMqA
uB8UIgaRWaKWIBGdYzfJhwSkz2EcCwz/PR5yhvJ4X/ssv9j5dfaIcXBnAkhCYvEIqefH5MR71cj8
pQjNm+HChFSxusRzrXl9sj3pKLA1vGop0BFmTCMC5FDAhqE3Y0Xe3T4xWsaD0fNWH7jlDyq7gMiP
zzqbeZLpOzfSTD/AamTjam0hsNtbp+p+z9qtzxAnePSF+GiijAi129eUJ3XmyZhJBA3+EBytnn6S
FIJF0wr9gKfjJ8OQaU2dA/zLJXNilS7tfWk0bPupjw+KmE6apQ5eCWpF8fGOB+qTCZJN6h7++MLf
KuFpCr87VbP/q5uC8uyRb11TsgakGaI+Aiko8XC4uUW3HeQcPAR5qq99mT0b6tFzdPwk/IghOa40
06AoExvcI/Im86ogagUWLPeKf+6iUjZ6sSsvZSyCW+wxgC/6XaDqZD8BKYKg82WW3XSm5IFSjbTm
taSR2CyfBo3YmPX8VWhH4Ejz6Kgw3h59G+RuDVWqjSi0mFonfHZ9cNSSeqJxrt476tVVat0XjYx/
4kpAxal3Y2zftT1zMQv2yZ0NaAubKhVWgQcewl/uuOTJBSumGg/dZJZrml8fRtly9Q6peaAZZN/i
oV/HdPeuq4YMT+HaZ2jGmMkTZ2OVFhtEv32eggnkW2dQgUYyZwPk0t7appfgoFDVrnNgyUnYkZ2X
vnOrtrfKKqaTgOdkxpE+xi1sbU6BR8sVL1EMQSGbSgOXVqE2jWnYJ/ECmGocyREVdZ7vxoDkW8ZM
c80w7FWQp7tEOe8nm+d7xy1gVX1CJhgf6IVS67nvvyysS3Gp3X1KY6gz1HhlE/d3bQa/Sb3ae2Wp
Xx6B3CPQ3x1NOOLKYbhYLX6XVd0I+9VxjzHhiBc7KD6yIfQPc8DsZbSqaOdrJBVRX7sCBIerWlC4
FnzavtXVR2y1TzwTP1zy6Ed0eLaC8UMBKow4/yIl5D/i7o4q3uktjGbvyHsO81/tqkfl+Efa5qaj
IdNL3+tXC+1jazE3P3oxtZK8xc+GMRBRagjZYVPzH0paCluCOpEHUYAPG5I5eHUr+RQTaZR5T79u
zP5XNlzx/dAiTuPYZbt0S5IWREEPZTRCdhKgJDKXZ3QakA1D0fwUUpH1ydxlPuOuSJSSZDCSp7Fn
6zk1RrjHPtSmPcd3vRsaq9rwtXSL0NZSgFYRj9nlgvaViEY5wMIVq1uXEDDAFRrbfbdWiCsMteYJ
CvlAl3qpAZAKBL/e+qhnVW7vbTm+wfdkvRlLboWMTg56JpOWY2TXg+/es/R79zk1Gytgo9NGaMrx
2tI/C1PqtW347Mi8cVM3VfLTjvsjB6r8XTFvcqVhEZir46sKYBv5koLLhdqJiRWGb9OgxLSjbm+W
if7i82ttRBx+LfXc67kRau02YJkm6CDHPu0eCn927ukpcta1DyiNKeQ330Yf5pRfWiQGbYbeBGu0
sOJDwyVXl9CypYvFvPoNmb5jKEOAy4WkWiOw3ruRHvbkzTru/oy8TFhgkAQsggBk6badb3/k8xI2
ia55kY/7iRu69liVoZbx1lHlnZ2FlwRX/Dn1C3LmWj0zTuP9L5Kd1u5TMvglczf73CT0YQfec1nP
RBGoLOb5r+PHfvkQi+Idy4J68BQXKKc+7LS7fMA87vcUrerWukHnlZrUVNYzaQ+nBciw7qfoapMH
URM+x27BNLSlUywhAQJDxEGbhl670uAKK6vkk+Yx8uX1G7UFd7WePkb6uMkZ75vQg9HaFLdmcLC5
AiyZA9BeOXFGnuW+QSa5eXb1cwyJX4xo3TiSgNqT7ZQFcUXfwXxPYYeTfeKB49750njBPb7kZ2GT
BVnK4HI8re0fNyGjXRLh903qk3N2PNjF7Nso7HVmMx0b9BnZGlYGV+KqgJbA+/glGii9ymmtIl8M
cdB4KXIwbEVN16WdQQ6cIc4Zg/7pTA4FyN6VQNeAiEXkLadMZNcHtC2MkLexIUA6rMo3D22EQhV8
TGpfw3zXRUyuFWAszPb5p53cxzE7hSr/wTX57iriWX3hRLtKtD+7mFI+2wpfgzD9lY0ZYHbDPFcT
DQjc4+FYgq9ySeK1cPwpXcaHm1qP3oRwikaxEmIcNlkuUYx4WkHuPGTGo7ToYPMGR54R316jiWgf
U9UKhcAlTKzojwChR8IjfXEh4tg56DYEbQ6ZpTFvXJ7IjQVSTbdGvS7RLMuGl4/yqp8afXCVuYLG
jx4M0MAvSzX6n9zwL1lEnGzkPmmNW7+6CJ8oPglP2MD6INu8AYFTf2p//JQGwJkC+YCuJPZOk3lo
lOGdLWvbWvAsZUdjXo2a3Iz1b5GE77No500zUqdU5ndYOBl8j+6ZPYNN87fEy2NhiLFdla5pjYND
hrndmwpzrSx5X2aoNH3jMm/ohoOPx2czl+079WVQ/GANwUUNd4Q4z8yzOQJmBzcAWdhn2xKZhcN0
sg5SWHttcm6q6ldEJFfMCUDnui+uFs1fgPbNXBkb1JRgZ6b67A3JZ+QOi4ViWKPf3afmhFG/hrdD
Rc8GKMO69aVzEfyVI6xoA1fagZfT/qa6fLjN2CqUFf0abLf/wU4lZYkprl4i98QRXiEnuWvXICJt
huzsSoentoFmvhoqXb9n4YLbN2R26yYkh9qY/R34SqB8HXQW0ACY6XgH8ML1GwhVWKhLfMmpW68o
OHbWpmvfRZnMLgXzDsPRr35tncSSFNLq3XQM+r2MP0Zq65OeueLyRV3wHGAyBgl8s1MTC9UY7uYC
K8UEInEFAu4lDsalkbS9xzWMaEMIAceuf7JzyA5Uq+CaBNexYrxRP3tsaUeLDmsSgWpV8n/cHt5O
1tIykcScPgu3fuNI1vxMBWi3aeyNAxhqZ+MtqMYxxJSlkLwW14c+GNnsEnPrrj5uc4jzD+zu4Jne
G3MYbGxjqPeWRIVpTQw6deCDKSBpjREam2df3BXV9CjGjsmADYyRs+emaF2qFSKWGfVszgCoVUBp
aJQzIY4H39ja+D22dWncOxD/WhZeSlrQc8vbPOSPMzzVLXGtbJ3eqYamZs+G6xLDbjm3aXyLakJe
EKvfQ9v81HYFmxYEwJpzzCfLjUUAe2+YDLOd9jMarHzXx9ekxyAaZ/20k5GHI6QdKgq96mhbh05D
sjqG4cn1l+ZRfimodT0W7A983QY7d3iLcSJv8jba9oztj9SLU++IZ/pYYv6xG3pokvkPgED3wTMZ
5wTp+JBpTpIJ1dv2olqRacOOmrAGmHMBeQRKnqzfx4obAw6oH7EXobpXq7EeH6wJ10xr2x+Cwtaz
Sox7XKDHbizTU25a3QZo+8oKa+cusKtPrghF/JMOhurqGvOCgbCyaxGwo2CwBKpq7l6GPmHkqOfu
4lBoOnTBZuh8KoOSGqxt2bymQfco6hKTNWxNYgEK45rDDl3kHzSQkNPR5utUUsE2zhS+kLa3d30z
iYskmDV38oWKBbAoYYkPzCzbQ5PYZwe8Lfc6nEJG8BmUaviRm+9l3FMpjx5wmMAz7OrJsA7z3Mcs
TW14qI9aDBxzhp2dyTcHypVEc96GQTu+DXQ2jjMjzjDZz8p+H8rQW1dz/IIPkdieZcAHkbLdJYkd
vYMd2ALQUDepogNjyRUvhL+ZyNEWyY+ebeU1DaD7EfnazALnd45oFiIjzHRfEhHH3AeBQ4UOAQyH
KeEADC+17EcYURnnQ+s5DUPuRzBtopAwc1xbzHTHZleNaAkuP6nSE+YZ0rqF5+pdKb6gaKGdVy6J
+swokUjZ+tfqpmueMSA/TmQzv5vYFjJLOuiSyjyPFjKzJ2GswspgeqMfO9t8n3hwu7CXzHDl8KUE
tEFDmdOD6ORD37Ju1eCQ3MbjJib0MgwZmrscnqkPMS+29cNkl0hVzSkE5bFrKARh9ErqwD8iqc9w
h+x9xOxtPUSw+D16/aq0hxs36LegSX2Qga9t29PGusTh5/IFctuTSOU2qdoDWBNYsYPCdm5m9xVV
sPcp28IT7aJP4IPwwLjocjEtlB7LaukI48bsS1RXQs/lpe+4yZoyOcrYQCWDlnbGj1D8KAwWJovF
O2v9+1HV92y1680QO0ffiKw7A0/6PgGos1bJK0wd+0L5xrbxQvOe9zAb4Jr7FjeadetW7C7AWgBR
XQ709Lx5DXCJSmmi92jlXvUf7J3JdtzIlmV/JVeNC1EGwGAAcmW9gTfwhnT2oihNsCiJQt/3+Pra
gBTBCL2XkVk1rkF4eEfKSQIwu/ees8+NkxNZP1N1s7BO5XhSaXXfm4J9oaxeuq9RJvpjPqvPFrax
Qy6yCUZ9+jgZFr83/B2SOn2v9T0ATNqQDgZ2bHmMsXFHDmgFqsml+pmzHE4OATHWhLoRUkqcR8HO
7UFVyaw/OBp/nuaofPcpkWN3cRkxZHUnvAFzvV2n5dlJNH3fmawJsRueG5uxf1zt0pLxSBXKDwGw
ChY1rhmJeRXbbL0A2syoxjdVXDBNtccdQ8j00Opc6kJrKTrcpL5MXsZl/b5tl2s7MacHMVaX2TXq
nU7klDUzBWB8wB6eAzNsv8Slru/sMPeKcRCbWecKXegNCWLul56EEriO05MqOFACc0BMRFEpE+Mt
hX0JHIfxZKipZyv+3sXm2zDXRNUvkalpVO6dIA/4YWjqOVFNERuPm2rQ7XubsIsJSxcRF+C1qmf6
a2CnzfbZLvX+PFrWbURVyqwlM6HHzHtz8L8lNsh2mVsaXgrb3I1D8tplSbGvrAdd5zraDP4HtIQP
o0+O2BQI4xoAwckAgEJl3NP7rIuvcwda05yT4NjbDslSRnsoB5O/BtvdxhUhSVnja68rWABlhp/p
dbQ7+u3pq6tPxxEF32YI52xr4wrY9R2E4i5Cf2l3urk1YY3sCi2+6bNw60KtZdpwC8Dnnt+gp3wU
iKFRYShqjz2RiyTAEh6B0WrL8UviydTeacEyubIIO+8JtoBNbzAOG05kldxME9m9mF7ftORjVbI4
YxnwamXezMkY7bsZwhjEPgLI7un9vujIY32EnnNj7p0xIgEvVfyr1l3utOHLONcDYeeEKLcpVDtB
VX9wckGukkW2V1TexOP8TSuAwolp+MYPRBK92WmHBXEs8gf3Hjrh8IGBl2cpp7yo1rqxGCFOCSxI
R1LQWr7/kGS2Q7MTlBHXoU0Yk6dmEArK4XNRVX3LtBYIRhs+6FFwcSoUxLo5liTP2mdEz/RX43hv
RG566qLmo+84e+YcwyHq+APN7EmYtLqHlvxk4uOYz4czSE7QVJkiBMpJ+w1WvIDCHyI25HTPL1Jo
WKpy9vSAsGgq5JxVPRy1AcLWZFS3fRG+MPJTROR8LkhMRGZj36YgKirduNaE+dAB2GD/nl6sABmD
btALwqLy5I5fIRlE23Iy0GX4qBFTKkAl+ha4rsKzonO+5SxH2rTtWrN8ScLJAqURwfMgcoSqc+jR
mJMspU2113FEHGoBUMWsunIX2oN+GAlbZEem/J1tAyVqAdD7YV94NE2cHdVecu2H00vjtJciH9Kr
KiN6PiCJjuzCcxDpcA8pu+Q4IkFJiytdkdLaRWjWdV3edMTQbBTzp+0Y41AM8+ZzF1I8hS7OzpTh
iq9OBIsAcJ1YWRxUx8PobkSZvy6vRsN4kbV9WxFqQOG1p7VHEPtzzCdHdr0pFR2JQXlSIs4Jh3u4
zc/ERuznUHsibXm4TkvjSRybBH1tiIPeZFQBZTk/dSSpxI16cKNsfPJTba+HSbxD/BR7VRV6gZPh
qQ8K4iEXNxRRL3RmW+ioecwHtKfyMncMApYtsAEZglletKM0n257FTIUC14riuutOeGZV9Eu7SwH
ylD/OOpskgIXZL0UWNF1sUgfGwtwR0LEXSmRNDVJsIL3lj+bkHt9AMdOU2W+S4LuYmM2xNIWRjvD
eLSQfZDixrJW+PnFhxbMvAinZsS2K9Md0HjgyHoEUmRS3gqbILeR8n4I0vna8FF78jfZWs7gQYDK
rs18eB0mxs6WpBnTOGNx6h0gA52xI8Byb5puCdCmwrCLPLVJE86z+qg5ib2LXKjfwSc/GQkISCEZ
x1JjT9TCoMS2HXaKVe4qII04nFwQc3bok55A6qNc4kv7UeRo2/3bNrdeRcOfwQKQPy9Fw1TRzK4t
r+jhdU+iVydgd0nd3SgdQqfAm+HUr0SCCdynY7pPZIJEWAS3XUxn1/HTNznNQHjE+C0sOa8p1cy4
dw9pQI1sln13r7RjiUjqWGC93S+wYhjnZE7X3bYtyEmwUx+lrjnsbSVQHU1bJpP2g5DWARM3nHK8
ArwbwLVw9Gg7W+0tYsYIknfE5tuZdi2eL5O+GGf+o2EurZswP5pte9URCNoQc7Xvx5DzxCjlrsjT
eB8XfDLb0JIz7b3H2G+qg6o+dHM+LQAsiDwhmKKpuYhm+gDp7ENs0C6cYrjARDf0Nk2jFNHuprFf
3cIIj/2XdlIvE9OHTSSR7wyR/pBmhGJaE30RN1JfQiclswgC2R6KwnfERKO2DG9zPNWpxZa9ohqx
i+xDM7LIxhfD2VcOeZpt0Ihj586nNFL7hRXATiufrdckHqe9xiJxjpl4QQ4a4U0H+SXLQ8pLzief
HLyXJCm3ZR5/y63sXA+EeZMSv8tdNoEjyxVGSbmnJj7BTpuep+qC/6L/bIXWgNJJILM8sRdzuU/e
0GgVl0ok15KePB3mx9wt7s3OaMisKM5+zQ8gQSST4WFSfLojziGb3Iqi43Bi2wV7cCqLVyzgkKZq
Y29x9TppkXvoTCwIsbwSX3Pq053oNOtkYVWAygF5NUKCwEUALRdBbF4QWvV1WC1QZ/17NPrRMvh8
0oVP+0DZLx2+nyhT+p2udTpR3ug1+4DGsMlYmNEeoe2M5A7012F4DykSmN56EVHvMfwQWC0gVOQs
UoP1KdOj4TY17kf3Jmpz4yPrBD93rEb4DDhNrLmjp+IY+8BGTZVExbCXuClSMR2Sgr9rmdCL1ZuO
asnlQobubN6ksfnc9p99RoZXs1iiz8bunqMoO/RttLMb/zrVajan9tKsZdDUlHdRP6u9U5PvXFHf
bZI6+gjVTdfa7EM9ZngVVeqB/fNylhlU6KRWB/Cyoym+8CeoHlFG3U3+VG2J0mN3mj5ghrr0Vf6p
tR1oSTAaE8tAsQLZa68qtsSGYhwF4mLTlik8UxM6SYngikScZGfXX5s4ZTo9bdmGn60GPILSgR9P
s3bfjwlbyNJl2E0q9ViYntVmw1aqNCJocqkMZJMe4AezwcrGPYxnmzV1R+49EZH14OKMmS9zhlxT
gPJfWFgc2ILr3mQdJzubTxlpuUgSLZrLHdfUHsHhtrWLLz0LPpFaeFY1N9rg9Z4offKPCdfFnXD9
W9Qo4LpFOB3pGjR1doRzloNogj+UKPoZynXY2McnvUD74pJX33BOmDMxqqjxGa352RLA+iWDNHlI
DDDhdYajVPLrBtNB3i6F+na2NdIbQxUiII7tG5cNlDM3Fc2/EmmYU9JgCTkFJ1deciLgC9u1dkGv
uBJY2qWpsjc/jnuPSnoUnwhFZDo3j2hpH6xu6q9qu27h4+jHugBkb2Wz2nJt20dmOqPNcuQRaCL6
sx1keci0Vq/vLCLHexVbN2HbI2Kkj8aSSgGXI8vjsMPtwWGZtemeERDVWMvOZWZuNo3xQ5mTIgaB
+4PRvOq19lMPnKYTht+osXdNxAQ0lGxWptICYGxXaCcWzR/RdqdIpt1exNjSpizBubNIlQFKnSf6
VNWkhpNWttYpq8Mb9G3KQ8AdEwUr6qfUNVIv1XTcTYLjZR2o9QgIg9FPzqIadxirsMuhXPFSGL5w
k9ptJUEkoYyC6wPQdDeGzzJ6tEmeZSLvP5hdWnmrxDMn9SQFnnm0HOhkozToyS9iS1aCWzkjIXOd
5Iw3vT/Q7x7PnGEXWs80V9ryqVnwVQRb6MQpNcgnhltb6c3B92mAb5p2EOfammij+8Fp/Ti+sulJ
8nCXxI9DTXIDMxxAHjYoqR/q73lRDUZ9+0Czu/K0UhVnqA1YMHqQwn0/DyRN0tNDjDDDA9Gs7r7z
y+lgsQmY4oUX4xRb8hE4NTP+qmoi2ErpLi3xxccZ5Iblgdi7lQgCvIKEXpJ4jsPAyQEoOtqmYdSy
gW7IN3S/9Q2e0KlHMq6rIzQ7GpOEKMy4R+GFZQ8d6zBgrEVUWiy6W83OXwuRGXsAnJAOeunuZqeP
94E/fVqUGIxp7KdZdA6qQ9ScW70O5MG2imMXZtm+mbXPkEk7xiv5fav7Fv7A3N5z2l7QoceMRY3P
+ewKArqWm2ooTlHFgDgsmp0M2MPA2NQ3voSvV1jOThnkZZbAM0jTcxgc/ripkvDMCTce1oC9IYle
VI7kVRc3qiXCZqKv3QWgEiLdGy2yqSGlXwU8tUfweFs74YfZfoW83KPqQC0Mn+BgWlj0SmmdEt34
Hmi9yzKLkS9xfX0r03gBczgwCkvyYiskTmwzEzaSftLiDsXAJy1k260+PJuGbh4qLnKuTfgKFDbn
7Ce+c8bEsTNy0H9YlgGdeOWipQ0n9SU1jEXCmFfbcOKQaAMIt0ZbvlLifnTGxcYJg4cFEHyc6KZz
kTLld4gd86q2ekA6PeyjzH5wKQcsKpJsaA9ZALggzelqTlN6Ree5Qu7E2QdVX39sxuIZ/mixHQrt
RTW4DIkxRG8MjXZhFdjsPs7rvYkm6kHGLv7His3T9GoBPoWZPSeHQna3musG51l48ORuUGuTzDW3
AAXYCwcBxPISNiLOvkGe83zru/zdkJ16wuJM6FiiGW8BoHZpZZaWVZOslD6uZ5Xu0w0hMZnoTREC
8PDvTL73fj0sV9XzejPXBZN97JUjNohWu7crfCZ0xAVuEbiKhjM9pwAcPTYdHwcbDh9LT/ADNAFW
6Kz7nThAc9DPHbRpBjbXXLYRJi+fti5Qr1TLkSJ8EV/JKQh3IqY3DtdwWR2mT6FuNmetCvgWhOq0
JW6Cjb0sMYNf3Voz5UpV+C+5qV18FUdHk2uS6rOHFH+CByet4Zocavx8ffAGYJd1ro4XNysD6EFl
Xq9oqsF+PLaQGtCVyx85kGKR27dhII+kn22FYvgzQCxorcA/VLNEeWlmJ5f9FI25kYwUOEuu3+7c
Y8R8GKnu+I0GOes+yPhAsaCvJ2BgcknQjIFJpkazOgrkNuiXi5yRPHY6aTMERDfJTadbRNJOI8Kw
KHjoEwaqbk+omEHyOWKfjVs2nG7gFEHPJ9SofzLk3/3wsv9b3mV3RZS3zf/+H4u96S/uIleYloP1
Bg++1PG94HEqv74+RHmwvPt/Bu6AdRMaBAp1QpUt6e/iBRqUK4ZJU2hJwGccv4ZjyTPCEzjLNlOz
Sb26tPEOf/9Z+KJ/+jDS1B3LkKZNKWJYy4f904ch8m8CFNAUR+DSNIwsWXsp6VZXNDwvRlk9UpHg
nayhMaO+ohUUEm/amvmu0Z0Z3XIRPOMhTji1ru0oya8XJTSt5oeSHLcbRacs7wnhklNI92n090Po
5DvbCLVbyXYyhvFHuntknts0a3cYC5prX9qIKFsmnXrU1ltA9NPZydk4DUl2iHSZPLStQdDefFOS
PPadyf0X0QvnqBtliC4XqRFLTscJzzxWZLlPEkonP0yWhyUg2KIJFvdaGXF1H3rrRARcfrAK9vbS
Yv8TpCybgQQhMsREyJDf96lAw2tWp2LpogyVdmOMDAuzcIwQP4no4+yytVRpvkc6gkMlDE6xcvpT
J9sTKCV1CzD7xaiH7DoIteIqMilsJj9/0MCxnGlDYCuoe2jppFnsyjriMkmyyJ4oOFbM2TFvxTJf
JOT62o214JkmShowM6fqNj3HgtBvAztQDVMJJLcmaGQfQRvZ6yeiYGem2ql7MLiU7mn8tAfED7pX
aOIFuHT2oFnOg6zS+VLQjN61pYT3FoFl5LrUHJBnLb3o+kvi50BwUPvikcizjW6QaEjn8BtLhX5O
CLLDi0oTcQC6diV98xDZw7j4TaGqTu14QSmobTNp3UJSLb6MIdQa555VIn9FaAATNwyPTC2tVxfR
484xyufIH5NrjSklqjbAONAxr0M5s9DTWiwyw3gyNHxOcH0/YTs52mXq7FG1tSgE5fwxc4t6G5Xp
d7M0jIPIOJjwo0zop5P62bXbz3qqD/Q+aYURdiQuEkv4SfrZXbc8itUSLb++kHNAXUyjTT2nLMTG
d6AAcrzYMx1Bpv1i7DDkEag07tavXL+GS8HiyM7DH28UtmbvVD+Bw1F0JZCfJWfZlmzx8bIBSDfY
klpRx1THMk+h5Y4PDYjKo9SRuY0NLR/nWcboB3IG0cQDAU4O7BnNbPpYTEV1KVwlSE6KBWclvdSZ
nRQqEJh0nJP5YzNcoR3K7kRmB8eSVHBG8tO16w7uJlWIx8JWnZRe1Z6h1W8VASys7A0rQEEXA7cX
9LGilg/sN1FV+7dpxaHfdT6639CQXlDgrM/4xd62A1kY7pA4F0FwETtxSQoRzcIH9Of4+x1Ckn3Z
MPD2ce0R0raF8VveJtb3KuiHDw5KGktvg31DitweZaZ1FZEyk/oYXxKn1VkOUfjaKqYXONlfHFB2
R8fo5bUfdI+NFpSXsVfMMcE9RqU5eG1ZY1vsZlp55HJDbOVC5suZUS6NHFL50NCE8x7K5oZRR3EO
c/MmVsCozKLAwo+BPDahUtFjaqkRAdIFcMq27TgMV7aLqJThdO0hGI0OYNm+0OKtt4j90oOYiqOT
khRnBbRl/v7irP8zC8W2lJQO4TSSiFr5y0KR1Lrhq0YURxQF8DHwE0o9j8/CgC9gDQA4gzh5w7xd
45hJkQw4UYH+nbRBsmeja4PMBb2iUMpzTCTMWr7TTfwvPqKxOGH/imvhI7pK4uKV0F9+XcucWtHk
QwN1HPXY3AO20reDwwAPrReZlWnDEQ+z9M3nUi6TrNq2qcHu1DK1uz4edrq4T3Na7yHtw20/O+2h
r0f7ohCrRYVjbdEl6TS6mVfRM4Tzz4YeHHph/BeroO7+00/hCNNxIbVI4ZrE7P51ESzJsbLFAm5E
7lddZGDdYcDbKIqPnaVb+aXJzmXRXwdcA+lhwTsac8lEE0EeV58BfTt8PhipO3d8ZZyEaq6oNPS6
GZ6wvz8kpPkvPqk0hOOStGi6//T7xoao+YVfo4SPFUKoCkBiUwp1NJyBoPYKh0wzfAUgd1+1Tv3S
qq/jxCjeVk19aGHZO0TqXSn88buRbLRDkbkf88q+yvJpvHYQcZMFx1Jv1ZXLBtsgp5Tws50ioOXc
ywlhIwPQDdRi89APtUE6TnYwqCk++pC7+/mWrJ3xviwDNNCpPAaRq3DLIvUXLe2dhAT2ns5+RDfp
WAsmeeuv5n99Hf89eCt+7quaf/wHj78W5VTj9mt/efiPJ8QdRfYfy9f88Z6/fsU/LtHXumiK7+3f
votQ6ZvX7K359U1/+c786z8/3RJK/ZcH+9VKf9+91dPDW9Ol7fop+DmWd/53X/y3t/+OIV9XuvG3
SKir17x5bf4MhPr5JT/t+K78jXRM20aobUlIh8vZ8dOOrwvjN2FxvHFicIJLi8Pxpx1fit+QwQss
9/jnXV7hM/yel61+c12a2I4wTEVGntT/b5BQGPx/ucgsp6QpbMpIoAGOoX5lQlV+61CvAkiG/H4y
41TgF+zEtQ2RguYZjSQBnjifyoOOebwH/oHSW1IWUsZYTokBywlZFrDPNypKT+tzyfKe9V6/GODf
HxZGtu3b2jquL+b+58gnHXiY5vy8mkHXez+sw11nnnrEbYtHdH36/bX1uXSmmkYy+/vLLdEih9JM
aIoZtL9Cp8IFRuloVQScatGnPoNwnrroa8Bkk1mZnREdtFuTfcrWIZs1YcITwTs3+miGecnIka7n
sXZFipROPOXBOKK00xAtaOEVoLhxr5T63rcduxe9D+V1nTVHpwN4OWeWOK83zGMRgznpRz0DVjWZ
o0oglrfOCcPZ+nu0/dzTUPAcVsuoAbH7zL9Xnn95OJbm57kJBM2S8dZO2bZaYQvEYEZAtvj09cY/
M3trDlWZj+f1JrVgKOZOhtpDttepbxMX5VrudnVurzfarDMzXO9aoiuBoYb7IgtwhPYRysA/Psb6
Wdbm1HpvveFztF4jhnt3aVNV6B7/dLM+B3yJWT2pl3lM8HDVct2LMKfH1IvkbUJX3yorDfdSQ5VN
vArJ5WtrZb0RJotXgSh7bGd0kwtkYAl39hAYPY5LJw5seLQ0EyK9Hs8qwq1NJtnqzKdqqTdGVSJu
mk2oQ9Q/VB941B23gZQLNgJtgTfYJmsqwTi0bdwKKaGJ+Wufd7RwzWIRPtMA2yRiPqOu3uqAgRBf
0XySpcFAuHIJcPUjCYCCQresdFRRzjVZl/nZX4j5643RZeIonH67PoqKAk1PF17iIqUWXTuf642/
8OfXe8UElVxPH/xZfrSnSUOsjeFkZijE4Ec5J1OdUrfznNAHUG1zZLpxt3eX9kes0mmHC6Q5D6WL
swBGxI7xNd0iJ673reF+d6vM3MZRkG6zGXgQfefl3WUWTMTcLe+UzdvYfEJnGzXCPPax9PntdveS
foen27bY673xVWvMCeViPe5IxergT7bDuVL6cO6Qv+9KSIibjD0oXm56S+Hy61CTw7lULZ3S9ddg
JTqK+rJ8+OVnzylx2Kzb4aH1a42WPOPSFtbWmS5zfl7vreemlQ3uz9PURwojutw6dvY2M3v3JCPt
W42EzNOyawSzdN9bQBpDQ3haFWJTbipEXf7EfHMmrGibQnLa0renwsO2tWPu8qTGeOIQs9XZJq+Q
LjSY5s4NPcQGhySJ6LGP3miQNLd2dwebJCHmxY2o1GmlG8w2OD2lYVbaGAGiWWdqmKMszr1hlCjO
F4qlP/n13u9MAsKJutpVvUWhJfCJLJwGKQH9p7jvGXEsSQBkru6Zt7yuPI46KNuzUbupp9EFCAAN
ISB1gUW1Kjr2kXNM+kgROYxpSuthHLWI6tcuPUS7n6369d76nDPoPbkd8df17Heqpj6DhOVqgDMb
/y263E1Y9kDKsK9yTPS0cE293gtdkn1Vr2N2ECF1ko5k9raIKbkGrZ8SxCFiHU0HsZu+6szkz+Zy
kyDPAKiQyDgDL1DSD7Era2fNDBp/nAw/7koGP0Wn+h8sCD0pPrt5ZO6TBfmyoDemAMq1MRspcZiD
pJuFCGeFDyyIWyD1mmcsLc8kYHpiOneuXhJHuf5m4VFNWH+GiLAQ8mo+KAOpvbaPCiZTLXyWnUhR
D63X3/X6BlzwapRA5NdHTkjOPPg/VjzSm49CL7VDEgz3WkRuWkhhKJFsRkinEGJ2pM74ES0v2yag
nqzknZiRhrHxJpMN1zBjNPKPfapTTdBAX++RnDdtbYxvqN7Ig8Ngc9Ypi86hgLKxPvSN7hvxmySj
hCV4j+WfgmfKZc8236bE1Ol4ZunVEIrkqvQAshRnC97FeYzTCkn+cne9sd/vYX3f+4rLZh0UFt1K
SBvhRH2/kaa/CHuLk2mYGbPINLua9C67oqECmUuD2521FlKiHPlfDrPtPFYdtWhGIz5YLiitHxJ7
L7azSbqjEFxhA44ij/rkIYc0W7Um2i0sP/lQH+s5xb9UtO3ZjJviZKOHdI1lLVifmxTtOTelwZoN
XOfRjU8HXVgnOxfj2ap6kqlbzviD75a3eTrYp0ilFyQMI3ONcT7jQaXjwJa695cmYDPNjLytYO8k
OnY0G66jDA4V77qKS6O/clF5VeM+cQ1knaXvqYB2Dhx9/lJZLX7+pdaHIRuhg2mPZ+lSlwMNAXD7
MELVipW8IXU8OHaVpBfV4hw74ydLK06B9SZ3ytgzifjoJG1WtupQupYNzHqTL/ecEj+OxcwEDrqW
AKjgudxVXBa2bZa+1eMAYr8crg2d5j1pQFg8DMLGav0hLnBUjXYP44FErg44dpn2H6OgeJ0aNm/m
QFLJoJFvKCZxGKW+dyb7MStd/aAPptgRlnOOfES64/CcWiETFdXB0Rw+EjjdkN/oX9da2TN2gcfr
Lqe0xvUlBD9dW9XHrFdPGNkTFIHNfMC4+sVKy31D5CxONn0zT9GlBYJ9MMIWG7I0DlggUQhF7jOj
9Ot2ILVHmaZXTub3xlCEbuAn63yDzpNT7Fo9mp9rF6NhgMHTnDGX2nX1rMgf3kbps90S8JCxxzMn
jUAwQnmsGJ1HNts3TSKuRVRgnA3Cz3bBDH5G12Oyf9r3c0K+WU5sqE0ehkL3suwYj2kFcSRd2hQM
6ndUOss68FoCV9jSobXQ7xpL3steP44QHu6qUH2gusNFhYAqK2/9iIgrC7bRovZpsRooGJijQCDn
Ynr0EyhSCR1bG/vsZpTZU2S44NMjovXGedSfG9Ykpxfflczox6fa11aYzEIBUuDmQgM2K5rtYAs3
o/qm9/w/ctsnHWDFpu16LKX4dtqcIW88s8lwR+QB2RwxO2kh3jWLWoR2Y3nyY/T7tDrzTSSyz2Nj
vkzToN/3IQLGkgi20SlxYCG7nUY4lkV4ZVj1yZ2iYWlkFRvLtm+NxsxPknzLa8bor05h0X6LQXTa
gP+gk6c7805lXfyQRPR6DDNdhHP2yYTpgExE0FEE268gBZZjfBlVFpN1EpO9iwmdDM/gg0EWHD3O
Od02OZZfutQnVlUvlwy5i1yZXoruOpztCDRy/qkHIxtFMUteHO5zu4bCZVv0fiGAA2zsPztdKz03
FM+D5c6cow+DVWZHWTifEsLflqb8TR4SUdJclIHXQpoJBvaxGC6dqnY53UgbZhRiSKf1QOd+Sp2B
8Ck+af/UBfckhsM8bZm8EsgBqJ+umjmFH+jmMPtDmDNThFKUF3etSXgnMkMkCANvH0dasAzgPtv8
N2Cxw4y4t8oQfwqEAyQIeITm+Lq1MDaZTRnuSg3z62BivzT6e6ZM8c6eyPOtAeCMlvuN3hAXQqAs
W1nYyUExM8Y1QVxjMRxHX932cQHrousI9sugeWuJT3oMbt6yQ4mD6BRMiXVIp4JoX592cRj4QHfI
HcHzMWT9Y5FZ3zQN4IPODy4QqJsopAK3+BiM+Zcg7PjYg9Ntq1lzGezZC3gi/FLYTHvsvvuko9v4
orfqta/6/UC5jC+ne6ldnFLEecXYL2JvCiwbyEZKqEGG4IKNtrvEMpWVomaalnKtH2MEZCwblFgW
4wlvfcP7zfqm94cgA/jKYtlark/+8vL/43NZVF9cRhzjFG5bzIhLBGDBJocVV8eDQ7W8PF5voj/u
rQ8HM/n9ZcWe0TNc+1L7eX1OZjZ7671WifIUEC5cJ+qiZdQM69PrTba86/2t78+t95Rq2L39py+/
fxtUbT//sekx6fndvH8joQHknELowMunen/jn/6B9+/TJ/6yXZSKeMX1o60vFeycD37akoYEgHku
q4/xssZFyza+85toB1MMXdxaba9Prjfv73l/rpiW6v798S/vAf2PRVJrPxH0wxBp+f7vN+/vTdaC
4f3x+p5w+Ujvz+VdGaPSWt/5Lz9Zh7t2mzjMSf/07VJHgIMb4vtS1uS+FoN9pzsBzUodRl7f0P54
vwGp8fNhNaEIJC1kGTYse60ebwmF7x+v/3j8r1/DUPvzu6zvT+owo4MOAM6WO589OZ9OgXfrBaax
tRROCYIdbte7M0xI3B4VNnQoFGdrGT+v995vooBJ9/tDUfVID+36+P7Ueg+UcrJFBgCT8a9fsH79
v3qOM4aJ9/u3f3+PcAlRxh3qCc3Uz2HWc1Pnb5rKiEYsNedHH/pnk/D/tzC/ZVFOXk9bR1/bP/cj
TVMssPn/nGr/9Jbnb03z9hes/c+v+tnFdPTfFAu7sA1dmnBC1XsX0xW/mbpl0ql0aJovwNE/upim
+o0O5dLeNITUhb50/n/vYsrfXKD3rmu7zjKuBwL6exP3L3/J9+b0n4f+hjB+HTI4BgMGHa22bioO
HOeXaY491RCJiLg/hboNi3vRUq212yDN9tSK5w5Z57kwjZLKROAN1Cp88M3y5PrKeqNlEyl9a8W4
Ph61sPnTy+sL63PsChjhdmA0lxnx2tha9WAk1oTUW8uF/8ddx6xPxhIomC/Rgqn0N2uvw15Yh+u9
9aaL0INjl6T/oFXm7dpKIhKY/f96d/ALCv317tpL+VFG6wxiN4Wl1Z6qqFHCAYOMZGZnjIRig+d6
ttAIbaqMTSHT9007X7EC7UdsSGfS1LBLzNDtNqOR60iq86tohsOaNdWEghxYDp1sLwmDV31s6WCO
5Ydax8XfJvZX7daU4lM2qfBmMggghUHqJXL2j6Emy23WycYrS+aXor8bcGPv02koSCb3mS1pNV3P
epN2AXG0Pe1MAFcHYQTREWHEOVriR9rW9lBw+Litw5eyNtmEBqz6dK+pi+eLHaQQqkwoH2lziGRr
beVhrObZM4YPSdiHXsb+pKPfshFD6RmZ/Iim/6kZyLbDjMVGjG4MmUboS7Psnkgr3Mg2kx6plajj
3Ecn0Hsvhne3nXXnBQXSpixr0ut9IBQEF11PPeZ6xvGE7kxFvI8aWJsFLDJvqNHFIjbcIwWICzF/
0MKHoY0/pYhn8wh9r8RhTv6Tjny/1z13Bh5iuxKmJDNUDLTYJmyKusB6zGxdHsXSxHSi28TvpEc6
JnzviDaLnsLvd+DXx6FzkU05HgmP+A6+mjQESokzcKc7YveqeyM5Wz1Jh+QGsbFU5JpDavAcyugN
CE4imXSdzqU2P9hgeLywyfcMl0g2Sd2roLV9qAV0NjpzxLePNiApFlmc7rAbRu06LN9FTRf05S+5
X7XHMsLMTF4BvXy4jAhXtuuJMj82hDPtJmO8Ezkgq8hC7kj02OLRl1+DllqmJ4YS4j+HjY/0NY9y
4zBl9QGVbbptDXVGj3KoMwTmmhgeaIiMGxANjTdUVCh5MO2zxvTGEBOsSpzkGPT4nlpcDqKPPAsL
1YwJtazVeB1pTrbz710jOVlOvyMIr8cNYT0aUf8l7XB2T3OBaY4aUMeoqeEFYF4jvBIhwSk0Z4IV
6YD6SHVNzYi27Ngf8nrodtMYwaZH1kfhsiMLgxORdreiDxp3qb4f6asktIfhCyVPtTDzfUS4HYkQ
lZTfImOR1yaZdVSFuGZSTxEvodKOEXY7xwTytWQgBd0Q7Rm/YFtgYr7LqwnTkEtFNZFdNGL2iOqX
3uqCqwUjtHTideypfpLLKx3GUtdOg6e3nY5te9w4yNJxvknIt06yZ8Z/iGb3CNGRiFTml0qkrscB
dF/QCCsn7EXD4giS/4e989huXMmy6BehFrwZNgl6yruUJlhKZQoB7+3X9w7oVVOd/apX9bwnWCBI
gpQIE3HvOfsY+maSX6zKC3PdGXREZxE2h8x8zDT7LXGCcqttI7jhQ5W92Q01GQAhA2qy3l1RaL8y
DOd3Zznt3nbtmZ8jIG1UNwsfNdJLymG2d4y+WYeYstqZ6BAlV0+BJ4YN4Umr0rsiSoWfJ1t5fUuB
ycp3sUpmPAXdxlf0Md6hY6QqN2i/qukQZvUPbDkWUggj3nMB2aUmp4agFFOJ/MaWH1JU2W7uB3xt
jo0WQb1SNQX02Fhbt51q/kotrqlhh11qvB1JiLieUnNa93UdHhrvAchd+Nw4Utw8kYY3a/mh5hij
5mhvZ6mDFrp0vRKruOtjByEKCWgeRp+hVz/0hEeZGr6HyrqmL7Uek4hxW752M8QFgbifCFWgQMKV
s1cxHVtO5KMuCBtqmKYwJq4ewBhM+5l0C86DCNn8GFLRJ+IPpi7KbTfEBarkeOEcklWJi6sOdqsD
uQnwaEXVEJxIjO/zARnJMNmbfnB/Y001URASITF5nOflAU158pba+YHpFc2jOvthmZ9AboG7KPj8
WkBOAbo/sCefbpHrxyTo90qtdfAH00dIuVQmlLpGyo/vkqQlG/Njto7zBpOXEhxmjetm96usSH/F
h/qMX6/3x4T0ggTsGa4bT99wVPdbnctUSYUqTCdqgveQ0Nbga7q1q1H3HCwKrrqrDJj6Ce+CftSf
5/jnXCI/TIzWOgWoZWz9re+rN6OOybHRiD0BToTPl0Q1DP35T8rH7+O0LTMJWVTGG2T7+O9UNLyi
ak6Ghz8LSPEEk/vg6MErIs/h4IqOu4zQKHWKnYXkb222RAumxpzulXQKdnUq9gNSEywuc3arMICF
KWJCoNODTeaAGUG92/miBaA4nhqNU5J+IJZQEd8hr+/XzTP2gXCrMAZh7o+tYzAIeAQgcSRiE025
RV5enJGZW62T2cDOJAZ1VSTiscq4F836EEDpxGyV5Fw0huTTCvt8kw1GuqYA6KxjtdMPzUtv0jrq
p6uywxrvTtOOROoXF/EinSxC3U1KsPQQPqk5KuRq1iRaiMr1c24qYTPdTMn8WDPX3NI8mM49xCyG
DdU60gzzPtSiTayAdMWZeeI6fR2hUNyi76N4V9q7SbWvlXjLtGiEoajeRHHNFJrA941RcE40eRPt
bNO+VxRY0BYmnhzWmRy+HJEH+naYnWLk2g6ybc6cH6qbTjQ60bzWSLs9KfReFgkDiaSJZdjgfYkc
XJG6cKyIDB968msqqRqPkY9nUkdOSgoSYLkwEJln3NJxj7lXo9SfWwkX9TlJ7yi4c+QJ740CWbYp
0d2OIXRt8tPQrsLkcFeEJj2qUudOCsYrPb8Y2ZznK4sYvpS6eGKR38sIpXwnNfP9l3weIT0asx4W
moTE2aRnwsasXKqGTlERCvIrkGp8wMagJzwsbaPU6jOe2A+K8pNrPjBd5Pxh21vbsOLSbyugg+zB
E+uE/ElZSpnAK+EJMCfcASleVD2adrHV3OVRArIKH0GLw8LCuqXK6zew1nJVy06uniP/pyd0v8RP
D4sVI+t7jMsRBuzBYGidGPeYSEKfnAxQU9JuoUqnQy7dB2quHrO2wAahcObtbKwRERYJx8CnskRo
I05+pOVBURtDxSD7uY70WOAxIM5CWNsB+wUcxuFIywah6oROXMSpvi+QRreCZq8pHRx66tJQaOeD
ET1M4jmsJYZFej6Wr2NjA+E4EQfHy3CGSI+IhllESNcIRbN1buvA/6RHIpPekszDZaKgT4098j+w
95j2thsVvPMJrpROH7jumV/FpLAUFMmki0XDzgK7GywwAIcDvLV1JT0vdqUFYJg8a0UvgAg86Y0R
NBi5MTCDFwtEP3gjefEpnhksN2Al8f4+U2C8z1oD3TKlSrRgDZhvAjyYlQ8QdxFDgjxJHBOvDlLr
uW/Ftq3tH65UsTdEPfnCM3scvKj9C1W1N46bvTH1bnZzmh9n2e91GEe1iJCsEChW/5DF7u+B+uxa
qMV1HmvolXTaFZXxNIKRSqrkMarAVPbgMY9A/RL8moikI2VezTIpzIPiw78hqPxokD0rTictTJ9n
r9P44ijDM+8H40Cx9fT4TNE2IvMWAaLe/6Z0pODnPgZhMqwnVXy2Y3oiQMw4lupj6erGIWzpNJty
EmFS2xV2Y61TF01gV0iHRaE6a8yFQCPzR8tEeZ+rjMFoKzsSAH2nVFa1s7J+Y7lqtVdUIElBWsjC
OsxVmtTTIfPuYZ4QvCIXQ/iROu6Ep4aEG73Knwl3MzLQLpq3Q1K7jxQDGxHCbJAqVrOTwSom3Iqt
k5avjCi8lZVxsaEG02KIWVXk6+ICm12fwuhTxcV2a6PwLvFqRVH10A+CEIDO6U+Ki1FjdrXD1O2d
OVWODZxlRg/PaQW7XrGbE7JVKKn4NrJkqw6C1rvtqXAzy8qnY20eOyIho4oObGN1I3XvLkY7lupH
0HTOwSleIgXlZyr7wctJbQ7ZHQBGojVGD9WHPAr1ms4wQvwEozJhokGIQMbp38A5criXSAYy4hvX
YZee07Hl0mErHpcVzCtEQ3J2uzH0mpZ/UdDqDPgmetB0afysy8AuRslVFAzRcbqlbdoBs2d3jhE+
QlaGeh+TKIVqwD609PoU6SPB+wDXUTjPoWNoa+HMXPBknc6qTnY+01DMicKN+OyupJLVTfEBvQDl
3cZ7rlCBYEKnE7kc5lQwCV/qmmTj2a8OLDaREBrVT+U51jXUecBgjHo+YTxmIGTRiC/nmo7JbB1r
lSG1AwZsRYOtStL+IMy3LIcgpeOX9Sv3c8mgWBaqKhiBoS++G7KZY1TOXfG3/rVIy+65L8hBHWRw
6rK9suHNG6IvN8sCOxhx6vAqz6oK0pNB+mY2tDtupM1RQ3d4NBI2KW31bhlw8rwI9v2ojJLYZbWk
xlf9MbJNJOuLQiSxcYNQkrAzs90SZTSib6j6bfuCnFI7BiRGo2TJrK81MCbrMKm4WmPjylckFtSb
MFdlPZVECmMUit+GQ7dvsC61Q8200qxuvTwUO9UmSGyuYJSB+DsiUvy+WLalcQqUToGgQjuVdxZZ
cLTj+D7XbGc7TkVyNKI73aTAF+bB9GFSZllPnWtRbk64gRa2d10pYbgT0nRSeE7gtxWR03lNixjn
gLuhb/pjkLkRk+lhHC4wl2iR+ltSdI1X0qRiThdX5Ku0FhzMtJmZilVHSlAgV+QikHdJTTDajdEk
HZeFGvfzPsdabzR2xmWjYBgr1R3LQpnvYAcBqJK3tctmvWWIzjk0Sa2Xugi+kJDkreltSGSufAid
76D+w60W6GTCOBxU8czFd+YYha+DlX9OhlOO0wdRcY5lCeYQVlAsu17eH0IFz76OStQbVe4uwubI
yczbZZEp6k+1Kx6s1kEE4GlP8PuRutvBhuQMeBxxdCpqsqJ6TGG7utGPI4PSHe7cnUNq3JXgyEPo
TG6BkRAVoMZOg/n4mcDj8HXM7xUcER1id0ZfoS8cLXo3+w7+YWo1p2AO7rBAOw8oeMi+JGVYoNhu
8sC6DbyI66pIf7W1Qj++d48RnSWMmJJRgq5mYyckMrSMIh47YZwsJwxQgzAxGHWSyGv9bYYg4CZe
94qaWqLRAKDFxktTxiQN6ESCj0ZUnBIVN1hOAZq4+WHduep4sEzrd9ulj0LNvL3VqdN2NCDiDEzP
IMuN9+i/DnOev5M7p32gwDlSFHiZ9My4r2Eeo8iA4KWHhF8Pbr9i8jRew9L6pXouJXrYZasC3b10
kfak4HoHq9Wdq15tC3pPE0gnIL/nqPypDalxKm9GWmv3zEB0vwaTta0jjxASroh0MstDrDPzDUsN
Gk7YQZsNGU9Mdk5e1wBamdmtX1d5tU+Cuj5DUAjOoUnI/PA+Yex40006u2prEwluPCIYf3df0lDz
rrkrIi1pLe2RFGJ0GRBUoVkxcRb5dCYtpNnSkLN2ztR4Z1GAi46bFjNhZvhemDm7Xoy4Ii3N78tk
2jnGZy3y+WBb8bCbGY4wAQHtljbBYzFPjGJVBhgxQPmrqmmmjdFCQxLu8DNVoubGypsXUbjmWmjy
hou25dhhbvepWjIOlDdhRaqMpijJ9iERtjC5iEYgkWjtyct/0tu4FGXEDuSZx2UTY6HpeFsheqOu
xWKauv4YDwZGen0mu1jqenpZv23lQilc32ssTj6v2RrTLElGHIApIRvb2AyfEpkeVPfesA8NNGJS
p0fAR36c9PqWWf3wtUlfiq6lbj/RLAm3ulR0LQsCbriA2NUWEUFKWiN3nErcNlExHZbnDe70x4bp
WbrKBWMF+JbY+HSoduvFTp7KZsmy0MfGnwIOXxrGdF4hf2WYKFAtLYOeQGrslrVUi9MtsNXnZaZT
MK1xMgEaZgT4MXKg2Jr2SyOjaAcs6YD+wtsrdumd9LBZF0UvAwEpqwSaTrllyuN9iXYCvEdqM8r1
uj1/HkWRbscJkxPoQfa7rdxC74BLGrQarrFKAmTs3/00aqfJdE+YWTXKf4SEw5DbpMW9COOjgMB2
ZO+IAYPk0Z4NgkoBUq4iLBQrI9DQNhTVTVzxWX2FY4yf6zbUw2DTB3azhuAZXHG0lmCQgB44he4L
wLrRpnZnceMSIAteZVeQFh26KVFIFNUpHw2Ar+SlJrxFrXlL7Eiy6UBjppWuH5zYuU/C+JOiVrLj
907GcVsKlRTJORLrqewJ6sn2zNlCTLgd4mGcEquan2BVK1MCGiHXN26jTds6fkoj4zeOo5zJUYIi
MSSKFrsOJuFd4pGfIpqg3dbA53SKi1we++1ILN8ag2Ow4ldKNGPvKcC8qC72G8MKxpUphXCepnMt
dycoQRH/bGeuMEFCwFm1RtRtDQtxACRRE5AZXfSfIBEOrZees2oaaGnw53vzizU4R5IX0dwmN5WX
UqOzNcsvG1Gt1MIvKfL6fDKDm8Tm3Z28hs3zCd81OU3dDPOGviqDVwAnEdXrBmAFopfyrCcQchwl
1m4KErIylIgkt0Vng3+OrZlcym0dNg2U6DDxqiubWmmqxL9HlZru4FXnkX4AcrfsLRo8a69noBbU
lFzYdoYHqZwmQxI5W+WBQv8DlEb6L6X2A5RMeZDDWGg3KrNrxMhqc49m5UfIqOi+gQdDiyameg5e
8yqRneQ0fGAiEBtX7ZQNVMXFQzNLRHzAHQ9RN+LC7NHWwyuHMXFPiObVKH/oajKrswN4kPiflWnr
H07lzlunfc5hZKGIcJ5o/TxbZkMKTWdiX2zTq2FRoxE0ysCvvK7wSNNYAMZjxVrMfM4Bl6np+zzQ
SAThbpYjqVhDeHNrwDtx5BwUbXp03XSr2bjLS65Z3NXqM4pPnxxecmyMEW6diyC2g5MhlDjYQ3m5
13UaAlHvBRsVwuus2VcwxFZNo9I2ycr6mDXDCg5DcJcEVx0yXsy3tbZR6ZqowdD7EymeqHsrCgGD
tVGspF+rBDGZIa0eKNFYyo3fitf+MnRxreekxYZKkTIwfg3FrehCsmxDeFO6G6J3STRU5gMFLMuh
eAxxh88+axkhFzDiNk4GnJOBNOr3VuWiEhxdpX6zavNz/MjpEqIwyq+USbXOWShe8viDmaqgeNcS
GppwdLepr9o6U7bydorAqM4eVStT2Y5ZA1zB5ABx5ocKVwXzJaIXQhM0OZyuruVMG+xgPds/Ym0Y
KA8Y27YhCDWG1OR3qX0sCYdWy2La9qALuAPDGA8J3faRNcYkK7tWFvu1/qOAq+HHifFktvrPyMjL
TTWo6UrMxXOeUSrXOhDHkSZOdVcX25ZMghVofiSPGgElgNWnbUhg3arszMcg8up94IDNh7OfmEhA
vXjOcSgy+AGUuhUxahE9yt9DDexxaYEpFDU0Bzona626dyiMDIx6Guy2WzsHERZxwzJpD0UlAiJS
U11HuVcxDjwIU38pJu81h9FM1U3AQ+OS3gj7GtDRZxib0DCHkCQuYB1M0MhT1ghDhY9CUG6IlbyR
IC0nZezRTOLYpPQUNnpCUsVA3dibyDiwjYKoCFQiqLA9MlZ6k1zkSPnZQFYH8QbdrAm3cVTCWhk1
EzWwCSWph0GofHCy+4L0+o2ZjzZlBZ3JtYDRr98gJO01zrQqfqqkwsSuy2IHMgLTGfQwJ22jHXPm
w+yWuMAstNyjLOAlhW8WZIJ4ENKGFB32dNNAParT2l6rhmjYzRVEGZJUtOShKo1PvZ73dNb4/s7w
OjitAzbN6w5ZlV6JxyRh3jicsLTTAaqgrTseu+hFWV0FyrBqlPQN2xSDlah9oYlAkpih38QUB4Ey
KKcKftvKnHt3bQAMTtP2ZhTEunCDzxBeFM523pQWHhisvorPWV/XwoZBkxubMTfoDFYFOj7vA5gt
/5m5tK/CeD708oTCauAHCpwPlOro+pkOYMduE+4TjU2pF1QjjEsdFWVDekU1dQ1zIKLJXdslGCro
NkzLOQrzdZc6b1Q34bLn9RZn9GocDg4y4seocGgHSR2ZHCSGxkdEzhcRBeqBaw3J3dnBVukReQ7S
2F/OTsszFbmpI7MvZMmIKCrSFMiCVkEexe902Kpt1AI7pXpvIbCLHxA528gCk/sexftKHWnYIds2
/Hae8k1agtNIchKdUI08mk5xzLKalPZqHAGz0IEUpepnqBo4uwQXVccttnhEImKZZvpGx7B2EGQG
eMgnxpWkHfvVCKgn1H5UKVl+qY6UsOq1q4gG55Dm7+ZHbKXGtV72r0pXR6uauMiDhY1jHhx7gyTB
hh7YFBtrdG20qM0n1xjgKRikJPv41IZ0F0auGTutp/Iq5m7jZt5P1KAnZ6YVHJOuB7fqml6uvdVk
6bDoTUwdu5ZYHwLzGONeFo4cBi8S+z+2XR5+mXCYjoXrKgfRvPAX8tYIkcxIFEOkFigKqCJUa1o4
SL9BD6IbkiqexSb17fV1oNP/ztKncnn78ppvq1+7k/ssZDHB1jk9FvcUGVA32qzNdPHkB8rF8t7L
w68vcfm8b7v+4+VfnzcNpboJtZlLdRAPWMoRMS/urVDufLBilA3LR2uYXPYZVhMYffqTOhsYgEM1
35ph+0FRbNp3bZnsqgJUTc7oekO4xYc9ke+KsLkquBuizBIy6ohgCBTW+Ws8D9ObSLlMC8c5u3pn
7RV9pmIlZyVYtBkN/bmaV1lzrEix27Rd9xbIqQrjp78WsWujCFkeozrwtM2yKlD30uaRr2pUJz6S
iZoGvXkostOfzy/7c3Iq1l97IWa6+bZ/W4//uaflnZ6JpUHYuAZK7sFfm+THXL7W174uj//uNX+3
zcRmdnBwiMkCuiVTLgdKjSvHnCCIy4dCx2ywYJGWh8vasu3ycNm27GBZu7z4j/f+8XB5XdYVALkN
fgvy+nyFRht1JfoGIX8tB7h8/LcbjbJmznF5vpBvii5vWh4vT9sVs5/OPSwIp7rjkKZfTRchKByg
Q8vq8tSysMBAKhgBL2//4yOWh4Y6/H+y9b9ppMXF+r+J0P6jjuYif/8uXEPNxVv+UqBpqvcPFXWX
aQEXwPpqYmP9p49WM//haqatWo6G/IVh40WB5uCjdVGgkTLtUGP0gAD8U4Gm/cPQXVcli9rVLE9z
/y8CNM02+GrfvfqUhDDbgPVzdVXDzGv84XLPKigPY2IPZ9cAdRbJ6uKyGMeEVMVIn0nawYdP1mD/
den4ugks/Yn/um1ENGPz1gb60SaU6b8sjaQTHZc13DpZk4m/HHGyPL5445bFcn3t5DZG5tiqlo1K
lXQ7TxcHVWqnw2IiR6gP5/WStavmWlj/UHX4o6INtou+7LL4pj+jTcoFuzezF1OfHVIxsMnSOsiP
wmkxGtihwtKi/8W1VSGMx4M3tiz0qh0h4EktnnlZRQ/3ESV6g7ZBhl4vT3/hzZbVGEPFvE6TePLj
HrXYt0sk/gEqZHh6v12Wv55GfHJqiA+GsJ1BPoILXhypT5XHy8M0FdSmc0W6k0JcklSU8zmxiGCU
q2hDsJUtq8tC8bT2CBWOdn6Qd2gGi16sC/mXXxaaLf/8UHNpRCRLs0KWR5DgOFSn6KMKqchx+pib
odsgPcOIZVO9WTYvL7i8Cr//szUY9MWY4WynqrqfJm5ERs7dYlljVPbXWtQZNXl8//1pFdqlBhaW
Jooyao+BS78vaUvuXcsLl8d6L+8135667P3bPnND3vHouTLKnTLN/+PTy6+n5acvX2nZx9cnLauX
77m8McMyMNEyS5REP/apC9dGrinMuY6GldIUWlaXjcuimtM3MBLB5rJpWcvk25Y1q2JckKN4+GP7
5Q2APTPIXjs6u0iacwncwh7B8mt92XxZOPJY+Xp+2fi3j7/talmlPhZvAdU/Xt6yrH3t589dfPvc
/7EaE8CeSS3C5cv+uafUnuwVDlxn/e3df/9J/94nX770t7/7274vzy9ry+Lb099Wl6ciqcE3U3qi
DO/W6BaBAsjj/7L4l9u+zos/n45SI9//sVEpOJmWU2dyUrial50va3hKa3WjzDM/s1mP9k7nknZ5
z+XVf+x2ecKe7wTqi4MrdfFLlXZZ0yRE7fLwj22FGaAUWKq7/2N1eeny1LK2LJYdLbu8PLQWt/Dy
OFt2t6xaKEe5jvyvn768cFksH2OZ4lGh1gdblD8B5rrd/1hW+1j06iZuZm2nDs7OkK5+nFflcZpJ
2ZRCxYqJBBuXhZvqYHC/nlpetWxto8GaZa2yWVGNG3yzpah5Wp6a1dieH5ZV1aKtdfNtN7od0rcp
qQJnxNqCDpUf00q/f3yq6yjYQsa1/CnVMNQwUSvt8WdUm6/UmFtUXXRHRaavx7r7maSUNWoqMJs+
/TUNGE4KAaRUaTJqupCPBjc6lWlBBMxI74P5YJdB1Ao/jJmQkpxbEC5E+i6YJIB1Xb7l159BcRt0
QFSLTSdvaQBrWcjr/PLwX24jGeq/vUS+Y3nv1zv+5qG3uF7+2PW/sRvDtbqdabr7Zc/ecrNdPulr
ddm67IbKL/f95QP+5TfJ1OhINarYff82DS6SUp/uy+VOpkqv1eKOWtZa+adctv35msvTl9dctpWL
B+vy+O92qyNUhoohP/Wyi//bxyy7vXzKZTfLNi9OXmkK0+uRnupR3rp0eTdd1pZty0Pu4LdaLBuI
8hXL9p6wd+6F8m1fq8tT8XJfXd7zxx6Xh4SacgNdnv565fKmWe50Wft6/vL4a58Csgg5NlTMtZb6
fKFcEw1HKJj6hr4+O5E+cS4GlYhAqLGrEYU74AHmJohVvG2iNX7hJqo/01Vbp6Zdoisvf8qemu9O
JIlwfybQRxB+xQTcQ1KdnRvPK/Z9q+28UkVTk7hvhkmGcRmhnnuzFfegJfjwBreiwEFdAXTX/ZSj
Qg1VkhqVpvqI596kb0iwY2Rcu3Y434ZVsEOT7sLJTTVqhtUjnDZzR03qBwXEjzhD4IeT3NsUs3Ud
DvSPY3JmQ+ul8XJv50UeBsXBWVuJ2JldQT0LCXOfEspkt9MGDN8HuURkeJHAbpAgSd7EsBEmOT6l
hPqNKd4rx9yXSXUbKNEnIshgxYyDuqdtn5kiiFUweNTUkuR9Sl3AZW4iTQ9j4ROLfEx19SUzkhE0
aXlWpwY/fdVSTXeQ7BQYsiu0KTXRiMA/NplHNJzZTuQEDtG9rc2wOkJsx+99jt5dEE3LL6lqWxPa
3xlv748ijd6ddjY22vCqNg9dWN5W6C3DiohiFUmhI69zltjNtdGhLO4ZTUZq4lvQpMC7EcThzOPa
uTPtdF/ZHUevjoDNkFT8zi3eimEcVm6LhDIrAoTiwrjTjV+k+RnHjNSIp5RKnksEBeIy+5xH1atF
N8rvZDtjuguzkAJViQN+/CyJNaVLC7jaQgrKb1FieG2JQcSTiXU+F9GhnXg2meqrfEqOQ8tFtULX
vjUJIANd0FAqwzqBEOQj1nCS6lRrz4BGfc+uaLV7BBQLR3/txR1N7gxWQoRjFFWHX5JupmFYBQ3m
bBAxwqIF2hnRGon4s+x5OCB+fM0pK9z0XTnfdT/cB8kJ3DnRBMa2UX4rYh9U8PdTtHOYZQrCF2mY
EMa6bmaC5oC5F/k2tEqCFL3SW5MEbK41zL59KeguEdkGCnNAUWYalJnT5lChXgbREQmaPzXyPdxw
ShQ5fhCEGFizam947WuYdJ8lbC/Uey0VrOQGZUC2mabGurG0k0B0BA34ujRa++SGwXry4FeP5S/F
DoPtAMiDhk65qgqVhINOAxRQfuaVeYvVXsNBw+Egoe1Ue+eo3HnJLRqEfm3VOkyRBpu1JYhDMjKy
m8FNRH5TcIu2U2Y2pp1piMF7Tp5Zuy9nHOmmZrMfSAb4eV/bebyzsUlsmgjwTad3x+UdE7JGX6ik
QhbNbR6E5atrpftIm0+t42wzzo8myWofzvKqieO7jtH+qmxSYkqR+/uBizhR7bJbTzdR/UzaSSdG
Ys3fQ05pqH2MVp1uApifayucytsxtw8AYqd9nXoqpS4DP3Ta4aVskalGZEaTJSXWlhZlNIf4JUwY
WWRquU/zQFSzWquI1TsasCjKtF1lmY96N1bnKm4fakO4JJEdaSLGCCzqclprBc5iJPoroL7ENbjH
TAhrNxrpLcoYlR/JnPDIW09C6fJtDYqgJ6HjMJrzqu+oyLZhDX0X8zee1nezBrgzDjnxSpz4ZIDS
GqLrnbU67m0ZJmuFI6FnSJk4UJ9QXaK2bw2wijI9w5veDAYjttHkXE/LdK24CF3smh1EfW2hCaEH
ZFZbzT0lHI0HC1hcZ9HUg18ENa6k1tmlLyRBYQRHqVXyzXzDbK6gRxPtAOx+pQrMw3OuEeKjjT/a
lgAmxBz7kh93pffi99wHv/NC5ufNezseH4K8um2C0tq5rXeiHuZsS02pfAZpyoro+sdCVzgoApn0
qqRi1xrGQ29oEK4iD7uOm1MOHadb1DhI2yKFlCMuukKkybbNpLu/MMXadkhQBl+yLbJ5F6btpiLX
PTDsH5kXQ8rGW0RjkkAKQkJ9+u/3lVM+c/YhwaqRzA6emvspj1ov2BaDyXw0ifJ1OIenmFilEX0T
ItSc7NYsfAKI0pMX8a4VYCsHJA401xzqjRFd7wDQgtML7BCtkBEK1L4Vm8xO7VHraIi3Xn9WrTcv
DfJdSVqH15odHJeUCNM6ezBIAFmFdRLir0gQI6vpDn2x9ZCW67539VN3Y1eVAl2mW3GmgfOOI7T1
Hm2FibylJkOWMZFpbaFH24T2XQ/rwY9IPt0MQdOscmS2h9G6dTvilLET+ZXDsTck8NLDJjkk7UuN
k33NrVENuNy1bfLGBAFPHfoRr/W8bRHQ4rbsMvHNxKh3LUpotGDmocY60+lTc5u40WaiN3iXhHRs
cjI252kyT1EhAp8Tz+9CR4W/iyvSjOIrY94Vc+utux4BTeeYZPMGzzOhh2tz9J4nXZ03JoBsbHy4
tKbgve4sstCBHsIQpr6V2L+zOiVVdyRYkTMl3wfMBDB06A/5GMl0wQhBhnPSbRqBZoUrrx1x0LXk
dhD7ElUrxdZfKxd5kCdNdY7LprqEQTwRnMoUvnilopYd5p4RUYesWLFsAKjT1tayp3zG+de6Of0h
fmGnITVSePO5cpFFonN8zBHg42ubYbIaAhAqyRz9ZKEP0KJg3bi5C8YA5jsJ9/W92urjtYvUy4lh
HRWcG04SDFsuJK3f9u99FwG4J6CFIMhbAyYbtxsdO2KiHiEp5aAe9SOc+WkPEShBfhc9B1mcHudY
uXY686fZj1uhzeFRdbHlWI63wkNbb+cJ+gng9Z0ZoRewp3Mg/9Ol1l8XucNkqeTKN+DGKdthgz8H
i5Ub/So1sm8mk4FCE0kWiCrtVUVJ4q/iKWu9L3ddnD+6FIjg0oRHO/Sw/GkDeRNw3gJL7zbmkF93
AtV4iKkUTXbx0DByqCq7Rtbc3npGhe6DwNu01csby9af9Vo9FcFutDud6xmtVScuGx+hYFbBAk+0
My/iZzPuRksjbjoLz5He/yyRDuHncrcotgEe0d2rEeafNV3cm2Pac4y22yEWv5Lx2R4StFnjZzqQ
olU5io7hTzs0+TDSgE0cDKpZt8kAb67HT9xwCLaJuoI6YT65qIjXhiqucaApayG9lZWDqS7PY9gU
ZH+vIWkHh4ohtFoX57Kc4ZwTh7Yv+jVKcFoiinHoRNqtuuTs8In0IeuYHjPmS7My1EPljNu5MI09
1zii4L3gys7je9fsPzon4gDQkA24/ONESixgh+fV8roTpBibzqB9gtyGSyI6wGQEe3tIrEE7td5M
xLVardOYDC368WuvKI0d04e1bpKQiSe4IRucIIEctAeN06zrP3J14GIi1vzHA38OXfxXx5Jp3a5o
yh3REsRweNn9SCikT5A5mS/qvT4Qk2io+YPVdb/CBsGwWqoEdYgfaQx4yh2FflbMCseh3u0FUSwz
vdZVIWJxUh3rOqEMPc4kEpjajzoSWBCpM2zipDxzH2S4Zbv8u8sYmb6H1ZaBAjmZJTyVxtxVlbfW
LFJRG3w3fqi+9e30hqVsGxpduyIH7F4Gyu7SNgv83AKgBN3RV/W65Jo3O6ScxzOcbfrxdn2bhtyM
IQ8dusSJr8qYJMroV+3q1/Wg2y+G9GRFR8yttN7JZCZ88Pc0o+Fv+5rBkWeJDU5IjlH62opjUjFJ
ARC2NrlcboAQB9mgT1YhJx/BegoG4ZEYVx0Lcxzo15DFybxscfKFNPJXsYIzs48DIGMIwHIwLqsO
AlfUduHOqefNEE5XQS0IPQjTF9HN4S6vZ4zezH906hVPbXHCC5msOb0YHWid5acD5Q6ohxjmxHs3
RY9qWGDuDYZPvdXOjteTpTz1n3b4RDk+2Q7N9Dlko/FsiaojHgts1eCNxoasRUg3RdNd2X6s6d4+
NIOT0oTnsu3njdep4c5ViI0ffsI9Tq6oHNH8NUwc881Vk9BrrufwEFIV3lOjf7eKBnZ3S6Jfrx7I
kJ93jtf9Ll0S+dJgI8gS6XE3rirTpmjjRQQPD91BpO2vOgvwlI7jyZ0sLIg6eUw2N4XS8T5slFQF
wkGl9q4s2pJmbXPHJPauCcI7t06eCz3YwwF8MpseZieT5JXhTI91UPGrdk8aentfC3qY+mpy3asN
6i7cuBVtcbeON6lePBem/i6K4awUxNcUPS44l6ShJJqvCwUzdkKA177XYVHVHj+Zot3VbaLcqrH1
n+ydx3Ljypau36XnOAFvBj0BCHqKlFQlVWnCUDl4R3g8/f0ytc9m3br7xI2ed4QCgidMIs1av7le
6qXJL831YCoeBhxy1TgNu9uUZ6ePdZoDR2aB47S7HxXp1xjF+Sle1+JMcsOwGO8d6O9V0w0rI4YT
3UCLNsfLqI2bzkEtiIEqtrxLBt0PoDwXEn1GZyvCjZBebNr0TgjzShA+D5bJV0WI4GHQpuixE5MZ
INhtRFoQSwEnGq2LnBCORMF0XuiJVs5f60p7bjZLD1xe/Xtdv7ipr5uJvmlcxUcR+nouxATdL692
mgsfhU6V390AZen6Bbde/UJott6iHIYQlVgEYWdc0puTnMe+/Vh1X9/a5mtC9xctVHbFfEa/5PWE
UfEI/kKukxNDv0JMjCzk68Uuv20Ax2TQfbmvsSBi4JdVlTv5w3LDFbYxvTHgJvT20V7991UlmVoe
gK09y1VWUSegBJBvRTrpkVghKknzpcMm5XFspl9T0lx3o2ac1DnNj9NkmRc5cRe+q6rD8f6+Dknm
cnNt4VVmqpIqfk3Y5Yi98D6DM3gBEGF9HNvjx7ZU1wzfsK4NSmwIeKnoboFTrN3Nx/KtWnBZrHIT
ZpLYHkMqoGc04bnrnhePOmRYgOImTW9ePC9TztBJIrGAzclfE4ZWX3t0BGBEYBRCL2QBVY/sd3jf
b8oGmN4LQnryRI5a2YeoSC4FtrkPIOVWHyVqqaH2wqdHeqxozxW9r0csEKNHPa2e62s0geGizMkJ
HtM60v1lvZWLcl/NLbuVBYgOGB9HyXX6rOcrpcpOeT9BZ1Ij74IkuXeJ4IjuoeK8Rdebd5HrdacY
zjZIo2vqqtyH2O3az7saQ4uT3INR4EWFIUPYhvJXzUm3VSLPvgCaci41PFVcI8HtM8ZyLnKD1qXt
Tq3RbZSLckOUqSYeU3D506yDv+TFCNkWBsDnZKbnNljH+75x0zi+l7XOJtcbMEsztj6Lco0fa/xa
V5MJZthAwTcKnK65rpFZxvekaZLHXkzMru12xJSghU6T+qFU/r9aNp/m+ud//9f7f9KycWyRV//P
UjZBlVe39x/V7zCCj2P+hhGguW0KNXrLsDUDgO0dRiAQBvCKwAPg1AKBhV/6txy39i+hK0M3EBK4
SoYfpe5/wwiEHDdNKFFCyzIcYAr/ExwBl/EHjMBlEOh46OJAdKRG/9OVQC3iWr0qi3KAwYTjsBB9
gv8JZOfvuY91UjkqnYWK1Cjn5V7/z7ZJiE3dpOyUOMv9fHJ3OamEZBWQ33ENnfHSZb25hMS9H+PB
6dZSlDKTqYsWfEOAV1QCE49oulSvlBPUIhhCf+x0Q3RqCeRquZcUsLzv+tvp7vvcN8s54t0M2vvx
69DHREZEQuaf9h1NASO7b/6nfT6urFUcBiYePYb7PqXWvsL78nCw7ahibsOmFapnpVBZU6Wq2SgV
zuRaOXFsIbF2X86EkppcXBjIoo8AoU4cLVflQlpN+yTn7zveD77v+bG7OPC3H/inzX+si0rk4XD3
OImQTy+E4+5nknMG+nKOitAcqU3S4IZQn5OzcgKCl3Tq3xNdatdBpv1rZS+k7RavdT5e5f0t/vFS
5WIp378b6YuImNd4pdRIfdxMkWUUhS4VKbZqcpAHiEUiUBbCqqhRddCQY5I7ynVy7uM4WaR1SzEI
QWsPspzi5c7BcnOhaYfGiFGHET+Sj4w8+qSzPzb+tp8+mhcbZZ213O9e+OXix0nFBWLDPmnKwyjY
+XSHbD4pMSsnyajhOJS/l4K/P0fEX8Hg2OgRi0mJQx2QfOZMx0VpR3CFJYXTqfL4RvQUNmeHwV8V
QbfU4qJcEZyYfMmCl5O+nXoonSMG7dc+2UJEhsGEcnYiJnJOza4bvbypG8nixXETDXXJUb8vozJs
hKh2fNUnkDZyIpO3ck5mXbWc1KtcZFz1usz4431QIqM0qL3S3E4Skwlti0/KTWIcQW7OVubRZD4x
kkCf32ZhcU7WzOcwT80qk6LmsbBzLOSsK+St6FYNO6u4EG6w1oBsT/J20FHnJ+QseU2grHmBFWjl
IdpR6o5enBWH5jRN7S22Vp4a3i/f0VJnpTdA9G1RbGuhVNAJaXG5KCegnv9azIrmhKi/C4MSNEJH
sJWU3GICN1LFMyoKAkLL3D7Kp3CniMpfw2IW03dof6lQlyd/hi/gQsQX/DmDj9FJig8uT5Q0zFow
GlZ1VgIBzXRnT4fRIbNRK/4M146QvLgkUxOwhDilhFbIPgbyouQ7MSFYI4yIA6W4TvmG7u/qul5q
KGq5ZF1lefFSt2WEh49AGRF8g3yaVojJCGWCVkXSIkGBQfKgr4714gkC22guu7Spho1kRt850qam
h7qZ51tJ1PvgyCtkOb1JQIYkU6+JMZ3TjP6HCwcYUbQY2KiR4UaDyCmzchli9rPmZvXaEvQ3ZTBK
ME5i9irgnHLORceHwhQd7/CHrItAhd3RERHBftxggDxYXvSF/CJAJzGRc/dFTK0wjl7iX3JV30df
3WGyw7jqKRKOsGV084JeWLScekEQlqviqNM3CezoKXNfazOnvpeAO3GzrkTl3pcnQFS+Pik1kiz/
vsOP24RrQKkTINm60/SdiuFYxg3e71IuyvutBTzVBHcwubcrgloIe0ObTII78MORmI/fkB9C1sJ2
Rn2bCpJgPznU5zoMr9/KqywdVYZvHvbMKDGQsUfw529Ss9crmyI2tM19lWkWD03MlydJ/pLuf59E
C5kox0KbX76VSlhlNOi1pRKeLbDlpmjh5SJ6SwDQ5bKlYY1YLeibfKAHJPRATlQXKgckh2GdJy22
owNMoxr+8coRZd6eruO+cMAGpcUwBjfhUSHXXctZyDLjSNdb6UFO7DxDCapCKG2E8YzZroVitKB6
TlhU7eWcQ3ILIF92m3Y351kbZ9d3StcOKuGQWRcFOv+0e6CsxWSYJnDU6lTAARJ2F4iZ/EVF/VgG
l0iaCidEP0Y13pZgY/n6pYqInCy49GLCMI8uxhIeedvFIfXzQfuUNouKCpIG0rjXVQgeiMcnC7ec
uy+i1oFMu0oI1MWb05kXbS8nUaS9WjhuCIghSAtRdcqJI6wh7uvkYiUV8+Ws3Eduvi/KdUYKU1+f
7YNcMmmh8cMWp/6YlWt/O8/HrAsR1+6o9+x5UNa3tjlKAIPEJujtZO3U9rHSIfz2JARWJkTR1QBP
P6gsNCnGsshWeo2YRC66kp3oSLXwjig2YuXHrNxOpXIml5LCDSTeg+IPzYQAftwkqkXOypVyUovN
ck5RJcRSQG7ux1AXAbnBYhwrkPuRcq1cJE7PnWf6gmh5a+N5IZcTcZTcSZ4pvqIPrydWOYoOSvSh
JPub9qzUipXHSMFYufibCux/3lyID+hjT7nTb8qyclmeTp74t81/nC696+RaXlptur7GAVZ0h8VN
/HaVHzt+/IQjEvjR1cUvGR9cnFJEo9eONHpy+aqbwyq6dkC5xDo56f+ek4uLS1Mkd5Zz92PlYr80
MRZjvlwwI4eGVc6qWNQvgdwZHUjWytmPtffz3H+KFlHFZyCHmPP3791/Xs7dd/7tjPdz/XGJfxxy
329KqCncZCtNOjRB5JYTadfxT4vGXJD8Ijfsy626aND+cLgxrQIbD2v+IdervQD3/uGE88ei3PE/
rsPeNkMaM1N9uZ8h+wv335THffzKP27vB+sKQbcx/7piUSvdr13OtbKSut+ufBjy1kg/U339sbtc
tLTIEhZMXj0a25Go8MdB4uzy4Y1Kxyt3NIxqlcxGFQLlwyFHMB1JLTp5iD2cYmQG1lIaVYqiOrLL
J5fvk4+VtxLVJK8Bb/TnToboQn2cUp5ELsvDP1bKZXXOp1AryZvClcR9RkH6cVQVBrKIlOBTWZHB
tsig3ODoESEGlWAJ3eamdlDDMBRC27LZI+s/PhMFR1y9abeDEB/stZv64YYkMe297EtKpLoex9y/
C5bRn9EZwNfFM/eeEFuRc7FUXBHrzGRwNgz1t3dijCd7VWkJVsszULma8yhRA+Wg6dT/+HfT4kxS
LqoUDh6JkOuJxESutJVWCQa9RZHK0Z702MNVVo3wGUhid68KrZ5BaKpMYtKbVb1LuqsvDWRSMVaR
c8XQ7tKUPsNNCJugfanupaVNe8NNBEuQb3iAoVUmxkH3iVxnj223QiSJnADwXV8hQBlWraHs9XaJ
A/wSEGBs0i+LkGspZHOMEBO9MzFpF2vYVdWrKnuSfxCIJNHozjbKBVOiG65lkBT2uP+Y6IjstYu7
vsq6UZIcUmkEJvkPH7NyrVomD+REvbVkTgjpYDrNCfcb3ebtnztLMtqdRiHnIFvUQu2pukEPuE+K
/3tRbpDrkgbJQMWbrFUp1HmugrVhpyaCS0Y8Ev5l3X2DnJvEo0KOyfOlQZp8v3LuPpH2afKdy3Vy
ET8MSsd9+WNu6R/jZe6xnBZl534GebA8Lomch842tbU0P7uzOO6LimwiYznYa0Xr20hE6H3XOCmF
oOHsBb/tlMPaS5IujBH2wkmyurZbGO5/Ga97uuPSOdJQIcYqgcg0tkJAGZxqNRh1f5STvhmJoPYu
TkhTS6MguHpy0sM4pxNhuqtBxaBMVj/NMNO4fFRXoiYqNHXCHLvHCrN0531uNCjUwfqSvkPSgei+
2C/CluW+LOfuLkVysb6q+VaGIP83WPv/CdbiWepCxfrP0dpd+SN5/4Pz9XHMv2XHzX+hc2tYDuLe
aFDaQtX7L9KX6/6LUKxjQglzhSC52HSP1jqW5xDJdRiS2Cba4n9Ha51/OWxAKhzJcU8HcfM/idaC
MvvDPBEdYEMjmGwTTsYuVNf/kB3v9TbGpG1SdvM1XMx+k9t4yClpUpyvcww3yoNLHfdY0ZCeDIFc
CR6z61uzVjyCakdyajI3Zo5JNGlUFKS70t4D498UvZ0G7e29awvFXzL9G3G1GegOWUobhN2QJe+N
E8drjGTQIDbd7lBVPSooBU4caIQCEgFdc2yVhAyUgi5h2ba7DkRYb2VHNVuw/TCGA0oBBJr02yor
mqtfOGXvG0V19PIS07N5OA6zl63VCrln3A5OlmfraO6WWdA06bdZR5VRMac2EIon5bXFz7jrnxQ6
nzfPbH0nGWxEJi2Il6RuAY65CFr1M+iwK3g2561SyJMKflFU3/JDo5CDN9xmU0XjRonQke0HrTpp
bXi7EeqhFv1h2dbXFMijU6h1mC31r+HVA2SLZkd+6KvUXQE4QN4itkIvRdpoVtI0gBl/Q9YOQQ+0
bOJg0KztiFpG7o0GvTcAABUYZ3V4j3vvZzYg6qA7xyLPNkOpndUIa6qGOOZijs2L1aDYUmfgEpAU
uSKK/mCm/fEGRAoxoPhS3Mw81CvzW2TG3Tk2bTC7mQ2+N1KflWd0e6J10tIUgNf0b13Z713M/Wa9
9B6866Q+Nv2vtDt7uh69jhOOR8WYZSvD0b/3poNCod2DEMDuEevD5QHcC1oJoLETgdQpTPvc5I+Z
AAkP6JLYWY508uJElzbvnF3RKU+KUWoAl7MfdkMibADMgq6r1wSpMiIB7RRP1VAx+tW0ZRsnCFxg
19iuUPp/bDE8DvDXUIF559/RoM/3qVNvEKgg3D2O+qp1lHabuMrnpLyGXgnaB+wfsJmhmNfJHJWH
Ad15tIpIJ7xUU4VNXj4/deifr6ig293VAbeu2/URnX4iClfXV4ym96fWWuloAx1mdYweSk/zwv46
92Gn2s8AM+tX5DEALSCyEPXoqlTmWjplDRHMlbLLhT51HSxOj0u1OdNDQmulU5IXRACFVEy5uk7R
uEPoaa3kCKjpjFC2tjcjapKVCBsg7WmZCM6JfC4BiHxNZvXBtt6c0Zw+YbKEsPWt8pdIn3epQgym
V1QkzhUswMYmLFA7cgACwdOqXVgozY0wgXPUqmxtoaAWECcYVyMpniOCqO/JYr/27UyvD9ceEBVv
ejqc09m4EoFNUwAK9RN5VOuYN4/OmLoP6CMI10VhcDXQLx2cn1mUpLsRacLrMugbzUSdVemib0A1
1xn6HjTGxXclyx4Ay8ybcrptdd53qPdEOxRl9g3rZvnA8BOh0JDVg4++shJghWmH04yErD3OmBL3
9mUu1XhbmRW9ZHLhawQ2xs4BK9d0X9K5OaS9G29zrKF6d/lOvMFkKCMELmqwPFNdr8eoe+yt/mdG
+jdQ9M4EoDMjtKhMwdXp8UkzHcBDjvnUnAwel9kB8x9KqJ+LgcdVd9T19iHSVByY54cOB4RVmVlr
tVi2qI+7q7hastCpqYBMK3JDzV3gNaQnBYkbzF3rOMyHHscDXBVrjXCpUiD30KO7QenYTeVE1A3j
eCWyx1VaNujbYds3EEn00dOcess4mWg7h4kHIhZ/KTLlxpNaO1+ta88wuygOo/Ka632yLvrsVQHN
g3pyPCDCMpfBkpmPigckGyWz6EtGJIz4auurXUkdYVdo1nlf4nGywlIbQC7ogwugtXmPGv1hSJBA
H7LqxZ1rZ9sOlrLCZ3B7G5OfWlWNj55XwslY3E8FGsxrwe1/rhKhh1SMG+SUL9elf5oSgVq1GZho
N6w6PepxrS8J108goxHg8T33F5rN132l92hGFOajlfx0u6nb2Egr1aPVIOc8WZvU7L8siDO1SO54
dXqq1PxJmdSnTm1+mC5A5GQogGIjXHXNafKSuUedcTprqLyhol/vsSXDlQJQS+gKI/K430SLmq1T
3VjVKqmdpD73mvO5BA55cjWgRksdKxuj+YoTZoLos3I0Mg+PiWp5n5q03ixa/BMdgemYOr9AUApf
VKQs5wYih7Gbay1EzLZ/RG64wo/qbFzT5cnEzC7Qs2vYTwAWNYw2sB4s8ftDwW0Du+2ceiCULAdN
P1SrRpTb3TZsLd+IgAFPk/McjQi9Kap6thlJGRO221ne1yulB5Iaq0tzbN3l/WpiH5/V2YvtqOOD
B6EwQmHct+qpfiqmZAvLBmAneqtr+4onXBJZJzT/HkcdqZgCOg8+XHWF1qWSh61a/yQxox6BkVL7
JzqOcnb/bt9sqEk4ZkG0SE8NoqmAMPR+Y/XoS+QAEdIOfwR8nkG9X73qYKjjt8WwHtS0UV5wOg57
0/s2oHIYdo2LLmCqE7svUPgpq/ICkHYPIxwJEG/5kQ39t3TuEY40U5wrunI+UCntU5w7rnoRH0rX
ep5Tb1opV7VemT1NRb9o4wri8CfAndTlhT2EaJeGoFOxKCOivtLL5VNTZ0rYd/mFQC0h47nFCKtS
ryuA2HHtgcudqc66Gl+4W4faoI3y5nQjvAgGcQ7qrDXB83XFatJ+iWTJxkVJB/2pbdQ79mrWDARb
OsSLCxpo4haLNqOzFTH6qm16X4bqbNKehjSKMwaqnXsulXJBQepLe4uKlVC9xCQ3O1ktOC76T4fZ
US/RjEMCQUScHQchRz/o79emjXzb6Z1TNMArMltF2yB/4xHp734QM5mODeJYK+jNsW9xJ+knaEM1
PITbj8npq3WlVZ9ts3nrkFbeZggPYWxo2GHn7eeqy5+T7masqA2JyUKNUYrXOGlwAQHrRpCjXscD
Y7BJnaiz60kJdWX5lrSQTbS0fLhVlk3rjsajlpgvQAb1tY7Toi+84W8v9QVkwaZyCzxdu5hGvtYw
BSEj6afQuFD/WlCQW77HI6KbOj09P696YPao60FRooavidbCr9rUs0p0Z9EQ2OlaOnGEcj3sUH03
z3V/1qMAMVCiydcG/UHqNa0h7aUIo5QBCaGpWecV2pI0Ef1usHAVRASTmhZ13EihD1It6YtrNOo5
LU6x4j0noHSQ+AY+Z2tzaDYMCJf2gHj1QmY1GVYL9o0F7CkEiF8WKvrJqugoVWjV5e560LQoKJUU
lc0qVdZuRS/QmZpdd2v0XXc9xWShH5Dbe5OZ8Jlevi88hoPUtJP5cI1Rkp4U1Cmd8ll3jGr9wXw2
SFgRu4do6+kAaEMR+MJYJ/4h2dB2fsPer79+SuDkJlcke+fhhplWlEVIckEgCeG2xL4rjEWlnahV
EZNZk5H63WOUPra2y25PBi4cfyW9GxHP5ViM9xzuV6kSYwksgNOhO5LkkJvLBDE2ZFDPTU/UklYE
lRUx90+L/7RuEixzL8PwWh6bo7UV1AVBqv94FrnftdGg8tkTjAB6RMNve1tZQVLwfjTMZjhybo4d
+H3Lb7P3i4psY/FhX+V4N/z7DhRFR8EqwlwZRh/P5b73fZ8/bvq+ixbFjLxq1I/5BN7mhnTMfePH
Hchjsxo6RWEgdn3fXN1K/DedzA1a4dyKEYnAmhpbSxaFm5BrkhsqweKXc+AKCgLtNGf3Dbcb1Y0j
ShlOUEWgga0PoBGJ3PA9pf+R10/LQ0VnfnPPBsvk8D1D7CHUvIrKjLxvmS7kBvItivh/cZIxZu5I
2eIZ1Dp6jsB/iTF2jjSULl5oXFBCP6ixBaBxmea/U2jvHF0CL1swMv1mdui3HPQG+xXTI5E0kz4c
LahV9/y7bgl8iXpj9BuX8CBiqCADBD+ks4Xeifid+0RaMd6dGeUGpJ/R+VqszVVkwKRAa7SQi7qO
2VGiIe7rh2EirFfpRwk5ICDLiLvgNz9UXWP7CfkuFHpBV6HOASs141sh/2U4gN9hG2/v+IE7dEDC
CeSijtDsesFBB2EUmXcVV5C3SNTJvPg9geiKJLJcjGvYPW6M2qBMEt/zh3LxYx3lDpdxf5PtLriM
7y/wngDOUtA61DDWr6rnb3JE1dv46RaO6+yIA/DpddqDNN/N62bVrqzNAA3W2Y59kFrry7J/Hdeb
LiQx7U9zSMxvTo/IRmrL7voME2tfHHM32FyfIaY95n6/Ptr+EPQrQqqzv1n27Qq4TPhV/NiRyhkp
qAvUo9fUDY4YHe5eS2f16ipr+zx/Z0W/4gfxT3+2CHNUP7QCodZnPuxNcXy9PncYodHRgc4JwQrZ
mx294EeuTdvQBXhEv8unCvvVrrARX2n7JRhXnT+MqyZeVbdV7T0XyPXGPIvZCLi78UvSnMzyzGNZ
ik27XCrrO49nxoRpWXae9YVcy/Q2zefSQyETEGis75s27K4hmo+qsm6hdRahN5+b5WI7Oxib07JT
dfKN1QO/fT3lXQRC3PRBYa95Jdo1xJSqSY85wmI3f/hVwhLzUElcIcxJItodX7mO7Ni7Gy7D7H0M
kghBItVIo7BDD6Gkv+i3RtB78C5DZlj0zHW97JYZPC0RAjzGQ/Mcl2gwHDyENCufl0CXwPZOLgPm
74ZFgwuBgOHwVnsbriFrLdwKIFai75w9j3D7Goyz2n2SY++DX638selBy1e8herLYq7BT2TgTw1U
akJcj5Id8tYzER10Ns8L7doJpwQv2VEssJUKyjm0G5EIhGMWus/uudm57jm/XmixQv6Zr1Wob6jv
9EfyhxYShULMdZO9zHOQvBhnvB9w7Qrq1DefypOuBeR69lBk/b2JbvQnRphagzDDN/W72m9xwRnd
TfxNvQDw54ENP9HjK994OqiuXp+oFbH9fshhPITLOv40rKBdzN+27Sd1HZLNb4/VDtvVTgm94mdd
rXRlB/X1KQvyb2VxSkcbzfcX7ba+RQSZm5P61PveCjMQ3/t1/U5nETlB6sCH+hTrh+6h/JzXR2X3
C8qk3wAy3E35Y6dvHQiKO9ya/PoaILRCiUYde9VcO4yljRVdHCvfG78gG3HlfnVM3ykCvaWsVWcH
vGeVhv3z8FD8gKR5e9HSndttELepMbL0/PTFrh89ICRZ/UkrNlHz2JZfORzNw0gXz8M8tx78whVv
XWOMXYTT9KZgAjSfKY+8sj54Xfbq9w0bsc0NvTct3Q4BfsMqGPQ2pCDlCNj/8vLVFCztk4YNX3nm
t1NYiAQFf/H6hSq4yFEGhBDN+kThimB2OuInheiA+1wiDf/CzXFKPoiYF+u0TxDvMQGgTKFVPIML
YGy2nLBh9m2EZy2GKut2hCVB+u951n8pA2P5HheLdYvroYYM8TGOThTK3FkZdWCZa1b2M/YK5cFt
97l8SmUGzu1zU3/y6u+98SNugo1XkKfbVbcduoAOga3bmlPCpVdu39orrc8N8v6zcYOUfBzo3A+w
OUrhYj5vtf7duF4Ggy7gsiuax2xuSLC8IQyoql2QVxe9PrnPIC+aTkPFgI8Y0hjft1bORFZ2A2Nx
NLY5RVz9eC19r3ppkam60RFb8e0RC8TimW8yW2Pt5Ox6QOOB+d3V/Hmd3Xb9cvHe3DNvWL9tea5D
8J4E7rnzH5L4ydrM3/mCbWQ8RciQAVEw3rYInTjbwjuPZvhuPBobPGLyQKRvjktB7ckcrwOd9v0Q
irqbOvYrRYnf2Gj7/jv16sSgaA45aNmXvywWQi7lWL4QZ5pxyAlcpJM1tMDfAVvqz8rPG4G6Nz4V
8nbzdxzuQhhZty0qCnn1MK/NZ/vsnGJZNSVY3BMwKEJjTyHkSoDCfen8+IFnQNyNKMZmMb/0YGai
8Hqe16PuR5+oOZMjLw76M0/L6T9zCSY7W04whAB5vrjTel5jEjR/p/ahKkXXgPvKXJrF61bbaxvR
cpjRagiTACBpEZYvVJYwskRBJaecxrRa19DZIE1tn92MlpRSr6Dhuyl/KW8VjbuyHva8LMI4+tnW
UA4Oix2YO44v0rev5rNy+jmhrvydR4cmKU4NyN/TIQP2xunTVyIpVLsWrgG4dlHqNXglNFscbhQb
xQmqo1MH785byNNXPjuPnT9+cX3vzXmk+eM9OhseUPw+fmdmM+LMJlqRLPHxL+/8knaYhl3lRYuW
0FxRO2h75TM5MdenbBjlpcbjxD0DdaQxWx5xzAspWlwrBopBcWRgT3GA2cnrMHhcdCWznbjlQP3+
TsmjuXACrL33yF0TAD3zlrxHvvqFlhgzgABG42PB+WgPNq/OG8OwY82JYfCzO5WCsVHPykn5rO15
Sfy9pi9T8J2HYD9PqEhDxaYh4Ykzy/1zWxR+mtBhL75T61CHMcgsX3ukeREqx9VL/qI/8xqrI83z
9dk5dSEl2qCO2ngpVRbPyjnR+lmPfGXFkdOm73F50Hl/gR7hSrnlF5cNTRl08pmLHj3KDIWFMSlH
UlUSZ11Ti7ZfvnIwfRT0NHAOP1BVCjz2NjmKN0cF+UI1qO358siXHLkz6oAvNO7W6St3YbxxN1Hi
04byZDFuClsFJp3vvH29tceEBvWNCRHPOaBCjT5R7AukskPnsVco0Hi6iBdkmOv4vbQOLe3krgvN
FbUkhZWcDxfgbHjCCCgYj9T/HDWJQmrDJL2G+S8ui8afn2Aovmz7G24ml/Y7n/XV2fBWMGWgyZ7R
oe9Cfto7DaGS7OhFKUeOnO3t5D6LUmqGubbRKehHQ0WLdkfQeKKzgDDuJf9FLN6ltxc9obazbGCH
PRM/iAm89p9pN3GxdZs3VP0AtI4XHkF1TC7pDKBn0w9BsRv8DKOlw7WHAOhPlHpcN01USFofwmfh
3Py5PylPsO2T7cQjtjTBRT0S/BiIlcRQB/z61q/NwT7kcbJdDIbwO0TLSWo1alC3l9st6OxPNemD
HIlnlAGs07v7zCDdry2fqmESlZyOSnEwTg+R8/kyN1/KYkN2OHkbefFAGGbEzA0/U4BgY7zZdTs8
XI7i4Wul7KKtk/H5NS+ILK7pNtUhzao7HPRnXTvaxZkqCmKIP36f9mA2UaMhCFADmE+/0pyOnGaE
ZG2i0n2jVZuaEDkC71RXL9bJ9vY1L5GEiLbBlb4sHzz0YQZRDNzqVN9EbDj4HLUaQKmH+Lae5ws9
c3Xc6NUpprjSIzYP5ko1QhyJa3quvJ+n6GRVIbLZcfET8LzyQtPqfE4ZUVKAYajznUYrUj/0aUQB
OzbUI/T1v1Nmac7pZ1N2i+2E9eTlZq7br8McXOn5A2lSNzlw7C9zv1N31zUvuu+BWq8nc00bWJaH
2H3oWHyc3AcNbURURLBXNcLNZkMl192elM+325qSVn2hvqIEgDqxiGlP6947FXSHIpQNTmaywgdn
g+LrQi1AtTIHCwEwfUdSkBEGvZUpUH9A+DXQbFM/jcOBC2bEQdlCL2jVMt6heaXv5uvQkj+VOOQx
NKADjJpCv9UecgQpKCn0U+gIjzRQgXGa5q2O+9Sx/T61v4qS5N8j2T1w2ctTZ+31T9obwhah6Wyu
MZUx441DBw6drjEVsrk3kFy4EmXP1enSEJHurubW+ebdNAb88ddGh+f8jjyHyVAm8Z5zfI+7FwwV
zH3EEHWdFE/L7cCjcHfFW414iLM3sYS94Sbgx11QBEl+WLJz8qiE9C1Di8K1pWN7CymAHTjJIjmq
dEiMU/sVzjflmoaUXmv3ZG9JWeQ2JpUBRO0HnCa+88khfshHjMMo2WUUPvBN4HskzUBHzgN9siPy
hVnqK/EmwMJw+vB4aL53v2imnINXhsBglROVCS83NjdddsL3MFK2uRYUp/FE8JFkZ/uoJvD230ju
NnsyLWRP4rVKAJGuS4G/NgYBQ2gCvw7mW2iTEhsJ1yLqovj96GMzfyNR++AaF/Vro4giNPEp4wIC
nNyL/UuD/yrGZgrh2B9ufOnUoOxfRjLdGEEpX7CFW+D1GyelObBmZuT9UqHz8zCX+MasTGp+PBGn
L5OlB/gwtdj+ha3307aphb72wv4VD+Y9fIyW7BF09HKt4gLaP3bx2VPfSahzK3ayqcttRO8ZN6sq
tNV1FrifnrygXccPsmOiM2rzozcPHYHAefKsTfEz+jxfaPC8hQzdwVQPKZFdZA6wQBsIBNDqFoqA
oRxTg27IRgnmHxFB+qfeXGWHkmbQL1+VHusg//rpumXQPWE0GxvVqrLzPUZMSF90I8meR+upJTBs
YlS5KTq+pA4DpgZftoCg8QCBvIsYOcUruvcKEiC3wHq6PtpIsPzI8Wx7wVtQaHRhDOL66XN0Ir5r
PXl95Nff8E0eMHdtNiPJyGdt8Q3Aepjsvl2P3lPXaFBdwczewmGbpiOtIq/ZHHbJxtWP1476ZdpT
/1AUUJSiqwpJ09g2ztHqHm4k2m+HeXhMcHgZPy35F3MIq3jexPFXgwsgogv31C/MxjdsQAfI3ge3
c/59MVb9Y/l1fGtyhvIrWmBqycPkM349zvjk+N6+PdIq41uH/+TtG//jc37WP3cXEjGth/a+TzDa
Hs4eEhlRcAWcPAaTcNQMIbjrK3BJDZE2gAfv1BiYZ6S4D4x+Q4gWTq4eYkNzrHe4k4IcQgIFj8u3
ZT0drWNM7RZ2x0ijJsQwgO7Bu7s5RdvlUxZmI2PLGFsJnsiAZP0qst9AL6yaJkyc/TbFs3RmvBcs
8XuruBfV4Zuqd2ZQvXmYJVNn0piHzUvkrtyT/ZkgS4jHGRAL02KEsdcpta/YXCADVZJpJ3BHHtVb
YyZTM77axugD+ROOqFjX5KcEHZZ1dojo0Htn5XCYUfPneTxGh2YTfUbGAUPKbJOlK0w84jO1qfk1
O00HS/XRr4C+ujVWhbDW9uNjTHW20jCYPlhnvH6edWoFuAbbCftGcp3vhp+oFJ/g9qXclSR/Vtev
zUZtiABsqrDFd2NjHvudRlT28nx9sFbx0TkrhBR851z9H/bOZDlSKNuy/1LjIg0ucIFBDR443ruk
UC9NMEkh0fc9X18Lj8yMtGdWVlbzmni4eg8cLuees/fafnlSZ3d6iKEY+hFVqDjnPxPbu1tCOafH
2M+2ckRZ/yrfwvf+qVM3anRMNvWTwRHf84pbL1nOKnqEzqsnl9vqi3aPY7y8zOlNKU4lsRDtA280
OY+sHu6aOuwW8ZbR1qjsmxIlBsXWrrwA+VrXxJIo5aN+A2mS1CC/fU1eWEXVNyZk4U7jKOuHOGH9
PpVYECzyBSCnvFfxoySTOXe1ezBdpD1rRDwbB1v7oeqymz01gtocEuyRVN15jmi00VX3ja0Ttz8q
BIUcD2qzEtFHM3kKI+H13xKDA2ZPruaz7ZPU6Ye51x4a1Nusmadogr4GGH2ThIcc2IQN3olcCa8/
j68WEgRqWvslPxOfYa4WuHnXvKBRKJG3Zt6guqFfKSeGWeyqGOkwarMRBrkzuVO/ENXNF+F4IYMZ
DE3SVQt/6g5FvxeT21g7EBgMBp8oN9mhz6+p2CwzCleX3A/nbtF+0epXD8W6Z0dJ4gNKY5/G/Z9u
hnKZtx+cBcJlibPyHWObOXkn3xxckB/dEJL8m9EfuyYCVSzmJm74BD3DeLD87sWRRyQWbvzcW1vI
QcaldIO3dfUOnzpGQySKT6/pT/wCJYMuDO33jfZl0j3ZOPuUBEvHC2asCud0fm9/MuhqAPUS1nHn
AgUmJxXnV/gjW3B4LuoCKo6zhloQaAUHpz3TDhC0USIf8vGBMRP6INoHKICoEFjlUXRUyiZ5rR6A
KLQ7ssTNvX2gyH9Y8Dh4+T1mMC3ZBtVH+auJXKtCjHNC/0RzyLmJbo0RouueqGXuVRAbEH6STvI7
KTQ/PeR2f251U0e/uyn6zXSM3/qNQqdIX3cv0fOg7XqxAfCW3CvImNg+O/Vb9UxL9atLflFpYf8x
7vpuExo3TnnUWlrCZIiUy56lIz06UH6UxBsO4432Yr/1irurd2zvAR1yQIeH7kW+RayijMS3ZWh6
3JXMaR8mdyng68zcIRXovzkC7AJ/8htRfpsmx9Q46/cT9cQTfEExXNIPwb439BdOkdIlEp5rMGh8
hgQ4Y4qX6rP6LL9gfRwbdvb0NW6RC6AW0OsH4ipdSFODO/mUKt+Js/ZHxvjOudFPnB3x3qSPsTNv
p+pXSH/h2OGP+QnO3Wf8VL1U/lqV3QaPBayS7jasXRiI2pRuZPBdI5Be5LoYcEsCxlOIJzvu3O/O
1RNv2YcnWgOWLyxf8Q0WN5cKgAV4H++GT1KY3YHLh98aMXQ7TftuP6FF8NbjuGclCX9R3l5Iq6zd
x2pb3qTW60IbbUse1gKyEvHGw71zE74zryLMlKVFfaDH9vzBAEiuq+1z9EIJlfAu82dRw9ZP9l0G
yosaIHRZ9ocX68YsN/TFb3VW8tR1aH66OKXYx+/yi/ky/RY0ft/1+/IpOPSGa73Ex+mRM/G7Tu6G
griQ5BnYk3X/aCj8374I6X7SXOsmQN3QespNelRueu7InArBXUZWy6beDS7czfA9R7Lo3qYrHsUX
6utyIi3kSHFGdyMVv7ox2KcjuWSPUErPnRLehatAP8wn9v7Xp+PVa9xgr0Si6eAqL3VP7aAN/fHl
9Ao+zhVpl4+YpK+fc2oIvuh4duk6wrp6XJBI0JAR8PxY+cfZ+/uVP9aaf3+jEQ7oHtRHJOy5163T
uevPXx+u39pdjeJzakaoLWvWgfVH//66lACtQ4i+XMUZ1ikSA9P6EK4fXj8XVKsBMrLNDwfNkC/Z
Dlv9CuH/17f+t5+8fsEsSYL5+y0lLs1tlrYPpmkj/oM2zKAWZCWWwutDWK9/4/rUZGCv+denuJ5I
JLPIy961U3T6++3Dv//238+BA8Yp8Pfj6/fkRGzvudVs/9vn/37451mUR5AQ19/69yupEZHZtmZE
/f2CrZN/CBeJbyxXx6ZWAaC8/sh//PnrfxtFaMheeeayakMKSK5pYJUwvkbunPXaw40LIroqmKxN
nR8SfCamaRFgA/1jJ/T6EubMvOKE3tWiP2opEU36+NBqzr6v2P6lunFQhs7c9MgnGnT0XcetXUb2
fRwqn3baXVpDvDtWtwMq+NV3xKg2ioOuVn+JdJA5OiMLR3EQjBj0f2Zi4j20vKT9kdxFr9neDbmm
0TEejO0waHuVGCHIdZaz101kslH6ko3JBInTXJmoaPBIrr5qfdJh4ldOT7qjsQqWycM4Lqc8oDxT
a78Y4Jpqe5E4/mRQW9bpXZK/hiF1Cl2Okc2baTsHpQVOWiY5Xbms2Tq4S6oovo3afGtoFmuXHt4t
H+RdHK2+Rl2UKEcjb56qWPlQAZkXZroNws8RWlurQ0pEIyAdcbs0RemhUbHXbC/hy74jIg/UlVxo
6gTW+4Rc1Jvs4g6pGba+pjLZHKGOZAfA9JW7iOm8hSFivcqgoVOOg3KJspsxsL7nbhKbtBIYhe2L
GlqvIVy9jegXUhC/NI1kheyrGEm5HIuFIiBq0a/2P1FhfzJGJtRN1Ql5VJdoF8XxtlLIF0aaaJps
pzuBTLcrXqw5YVauHZt6PiImOWAq+Q105zzFZAQ2w908CzceG9RRMJ5TJkLwuSK12+Zd6jWjpBZj
uQ8aVI2GeOqd3WA/SgMTYmkJvzeXnSbtU0jPszPfOUyfLaI/3CK3mkg+DaqtbHImd9FCHNPeWNH1
yDlmOtnvVdJ/tqEaMGwwqPa4xzeIXDhiUBDOnaU10K3MCHaz7Qaddo17ZQRT63JTTb/qsDK+lpRx
UWCC5p1fSfejD+r0dFP1DJ1R8U0qVO5GPWDJtoQ2Uxb7tLZ2sJgI5uvZUxnrnJrCMkmU+RDVye8y
9wxhwZXLx6fK5u46d2blFkM7HYY0OU/ogTatOW3aNW4sV7PqJm7VtwXi3KYWtoIlg/1kLp6nXisP
bb68p3JhSREaWpm22SADAHWcE63WrdOn0NMylJcxaV6ObnxzJvma1j0Ho/3RzfI2YCq9hnp6izo9
TURrDRnRnrJGuTuQeK+pl9kKH6wIu5Omd3SsaH/oo7ifnpuchk7mDILkNdCrohNeGBtPem9Pbm2K
j/pL1Z2fOs2HQ1pyuKZ64CY7n4SpwT+r+eXODMVVDMGpM0EcKvUES9c8apFys6jBFoVvcIP49eQk
3bc2OmITsHnIKvmEmrxBiIn6dq7DyzKYH7JAvjCV1NFMxJbcqX2lUZlazOXvZAb2C3H7NlVL20uX
G8TPt1qdUn80s0OGVfAT6GNyHvtXU2OZq9XpaGZS4qpnuh3Nmo0a3SFHM/9prIAo55G7OInVTdBS
ZIBwLYYfo10eUDvH6BjYFgZBPHlJmZykbF+gs0E1EWPnogCkDYPFaQPYOvWr50zLzV1nLjeVojxH
XJscXfM1lk5FZBkdmVg92OHMrFLGXt8n7/OovQxw3bjdduFOVdgxx5GJOWHWaQ+RXUhe7YFw7Itp
k6Aei5YdjXpD3DOV6hjeld9DU/0OOuY8JgNI4PsRAb21EVvYhKA5CIIxpdX6Apo3UwKxloRMXII5
Pjp2/14uTD9NhbanwtoDEjigYzbFd+SYv5tV+1QX4w3H/GZpxL6moJ36hKmpor6EUK/d1HkMxvou
X5adUlV3sQHMQym4MTTWorpBHv8Y04OODZbkO4k5oozuhKHD3JMEYmdq6iWOJl2BwtSDR4iiS6qu
aaSdpw7ZF6nCEeLq7seQtLegRh1CIwXQZ3Rep0efdrMkB6TB08kK2PKzfhOpBZg3NRAjIoWzuoe2
j3+6WMx3WsfZv4So1Q0HYNl6F0T2UG5zGzpAnPXksbb1azpVRJ52xS3QajohSoWCJf82cyG839Jg
XFBHb1n3KeHBe6Qk4VqeSWLV8gX+R3IU+S8laG7CqW5vUFevqlIa6lo5s7MJmn0wwmUPuvxZifpP
U+jY88U66lp7dUazGfIs88ayULg9j0+xhCOmMJtE9gnqC+FcxdyTRNbNKIDmgHuYLGunlgZj4BR4
YknHvOpogthoe6eqvNMLZl9IcQvXCMYXFdozTEj70EBE84qJ+J/YMV9AOVOxqwVnbd/RCGnSR3UR
X4Tt+NALj07kTSHN2sqkesoQl1iQHdxkluZZT+ikd+w+IzpifpkDxB2CbDgURql5Y+vp+lHpz5Ye
MG5SGTOEgYPWZMr2WmoGl5CWo5Mj+rT0+cvBNOaqLS2jPKdFO9DQT+0bAsuCTTT0Dq+WOUlRTDOV
jkajvSru+7Zut4OhQnNuaQHY4ginkgUxBs4ZB4orGw1kKOIwv+2rLy2V/99S9l10cTf/3yxljgmw
6//sKPuvJv0o2o/2P/lf2vVn/uUoc/4hDRPbjHAMR2BfhL/1T0eZY/xDatKRGKgsynDTwev1T0eZ
Lv9B0ix+Ns3RddPR15/6F/9LBw2GBQ07mW6t6V//T44yoQn+P/+ZI6Zp/DpVX7PMNHxtplwdZ18f
93ERtv/rf2j/s4aTaVSiJ7Qys0kbzUnLoxQ+RbH5nBlWfOgFA6BRGsSbbK3Wk7omD9Jp3tC1qn4P
o2cfAj20Zf7WOtTucrEb6No1dyXQkg6IQ7Lp44O+EJAs9FgCgWJQHF56dSbdUqC+TgLHoFNvvYRz
Mu0cJSFmod1UlHXHLiRgwLSWCxLOZNoqOdnXIE6gjAid/OwAxUuqfdr4OhK6MFhwB4SAKtNFiwWf
2zxraGn9pIMuH1qUv6MwKBQTOrom6cdtR5+zh6ldOTMZMZNKy12gq1vTpyXgNt+aozujcMQhU8Er
5++Hpoqe4PfKk01+46avQd0Pi3GT2+Vyl8SJtklbbkTtr0iO3VmxCZJWLZDSZZk6+zJjsJCyfJdJ
fLeYikdwNa0wkUy3ZnnraMSQdgmrsqPmGhReifIrDyYv7MvvwrS+A/wFu7opX7EO5exkmZxR6M/L
gvSxLFRkNEPg3mgkvB7KnlloQC+vaS+EvbpSJDrS+/l5zMVDDkJ2U+TRi7PUCQ241EBQjWNP6mA3
l/EnyKbbrmGHnkD5rdWUkIQBymM8VNIjx2Of9rFxkmszqladW8yULQogums9rd7B0F6CkkD1rlAb
L0gDNgbxtpEEuOJ+2+a1Um4NZ1CZ05kXU7MJZQ13iWMfB0LXtxUBA+6UJfgdmomuaGrTISU4l0iR
iFGr6TxWJtO1umkaLBRAfWWV7JexeC/V9J7d78Fqq/fGxphb585yEyj0idpOpUvCluZAf/xGhPWR
cBbDkzJidKUW77Wyd+oqfGqTnVUsGxEWX0lNtzOa7jvUEwAY9z2wETcxp/fILulOSRb7nAjiXNVA
kKKVlJW276T9yo6t32bNQNy0o/1W6viJfIrAqR6bzEa9DSqIwbD1YUzJm2EDpZU9725tlh/WAG4+
HFOcYrZChoiiINEJxSUvSfwA7BKcaNuk3AwJTpZUgh1qYXLi3tQq/iaMO9+IkppTr5i6Yw7B7MRt
tdoky2pnwJXIyw0/BgFZIQ3ulAQrhpPPr7B59iJnDCG6zViv7bU2dO6tfNjryrcJYO6+ncyvIc6M
XVqE+6RofwcRqo00myMOqPjVjvZDFg26/4wXstoWvGrsWMxT1Yx5CB6uBgkXFGOtdeKNYtXol9Pk
NBjAxPWkLDcB8Spa269ma9aPii670N9Biif+EIxsRx3SbisKBY1Q5sZkCoj8mR3dfSnHYSeXQe6G
Pn6O+mRTSJruExd0JLLnSjXeyow6sOlOIQZXp+oobP2xHOHW3ZdjetFi+z7hiuts+2zG4iZoLKC0
JnMGrH8MGwdEu9nY7ATIGcVWDkNmQSV1SJUYvbnumaMaV9OgRvOWrXKk5l9igCJKUO5djZMd3UD8
GCoR1BMxXkI4Kgim2QflNbs6bUCdNhbjj6Ivk6tkhKP0KkQSovSUJjnaivFO/4OBYNMcmHbICVbv
FMkj5k8CWOJ+H09ME9g4/oDgBw+UTcEpvLerAAlXUCsPhjhawvqdFTDP8yQx/DjPuHS63Ctxivoq
HQCgqMOBpAEyiZrOnxyMYiv7jXsAp7lh22tqvOlBPH0bi/l+mij6uSjHQxWiFRkD/ZLYSsH/pmkp
1ylrh+kSis4kGYvgH6Jvg70F03rdsxKNNVCVAPydGDhP7+OspBuVYA442J9GfGnM5jc48tAL4bkv
FlbJss3ybRMJbce7NjlLhpIhuaW7l23nlAGLDNku5UGi7O0UwWerOocE9g/ab9gQmBPdZlLiMzHQ
nmT12ack9LrZb0A7KR1Z3LehfSeAc7lLpqobJ2U6UWfWQLQH+hbp2KcetYroSgUatjJsAXB7qrkZ
KgYM6gznFeqKF0N9DitNHq2cYc4s22w3mZwZ2MPoulwiqIT+okYVdlGEGJOeKLtunn2iRw1O6Ejx
tIi882yMwm1XMzs1C5Wb2eThj4l9PUBzMA1SArnAq13SPJ6jJtuKXCgfk5aJPXEE3GIxI/gORfsw
VW+kxNhnZ+xuJsKC/KmdXhWSjA5T/4q5u/VwUjPvLQDTq7SCyVxh0E956MbpbROGxonFgEW50JkF
iJHAdXQxrWTFc9yymdJdMjeOPzRTt8l089kuw+daKpZfDw2jCXPdVpvEjSdBWW3j2ZYogm8yKXTi
03HxjJJemQjTjyoen5KyWZ4Xe98ajr3pdVQCIvUHfdwXYcIMyOb4dJDYOWfAPeMqN6b6thiWDPEC
JBIUGkZhXSTqhJAQhmNg6/um4CGtYlAxuJ8mzXkeZPQUOzbBO7TXpbNTDX2Nph/ODT6rjdaHvLML
jTXBZtyNWHatgLsqMBv+Knp+7kCDj/maYIqSfr5D+PzCN1YLMrwhJeUmEMcinR/SAqVfx2tUWEjQ
dMTKPl7DqZSuuUhGulkazL/mXL7jBVg4J8fDEmvOyQzHzVSy7WxU1DENFzLOxp1W9Ti8E3mO57w7
tyaqGbXcV0UQb0DgfMz5Jk/EqcC8zEDd+HH0ijN/3mLpaZ+iujlWIaiZDD/ONDrlpo/Jt+kVJq/L
kF00MkrRWuUm2oZg0fcaJqiDTdVklxzQuHf26hJ8O91LnpiGR8sR/P2Y7qMO092U5WRyjYwRrfnO
vO1nTrxUq9+lmjIzwMqtkZTgWixmzC0rGGo5Yug+jXeCE24M+oa1xfhsuBDRuPSvg1K2QGewc/eZ
3Cyvltq9z6WRn9XAviup3k5ZPrfbcTLCE5lh71pSV1v88VRAY/qYKIqDkYW7Nq4xlOMQF44JB9AK
GPtbYRts9Lx9XRRkaBFqY0ub4OiEj+CVEZHkzJLSlpuhuSuB0LAr/TBIDtm0q++mSEOV9YjFqo3b
BCLIcrAN55cQzuSZGZVgbMwvcwzlw2rBoheQ2umstgozE/IBucKIKOtoHDUM/IJeC7wgsoGT4cD3
nHo6LKMJhbTDCGSUwcG2FtSAC/OQxWHtogqkm2QfJp13PZ0VTlEd8dWQ6xtniPtz1SJR6EwtBxDI
PJQd5b6H5OvlekUwmx59ZCmkl7SExoPSi/vS5FulztbTkh1nJCdoVgQvGA/k0j8O08C0sh3VS2b5
QZRY26FISoSV4tW06sovpOnadoshda25UiXeAKDjUCctZ21wbJWk2qyDNjPr97ktz5Vu4QWX3AJn
FSHHElFZNBFaTA01S2Lq6OF7JCVB5QOwvnVGhiZ6N/OSavV+yap9FzT3UayHnslI2SUwEhUQC3jb
HXpNf2n7bj5oCWbupAgyX9UlpcRobZShtjZj7wz7rDN3pkPTSPJm0r+Rjj9jizpIg9b78ppRu+yG
JOk2WJiGi7VY71pef/ZBWG+aIvyMl57+UNAyQrULOsckKCXZdJp7LOMzWw4vF8OP1oaWGxbQ4y1g
zUTBWRJHYLSWbQblJqUmgSxvQznqN+PPqFcfcyS3dakjBMEpG2fg7qNef60JiOnTDqlI0h0riIUs
bvaWEtEmuopwMNSkTVIhba8sZOzMh4e+V+ERLvcWYQZANuh46lZJivr0mA4VA9uKkBazM0h9mWyd
XUfteA39I0yi6X1bsrybSvIAMwtNWLc6PzpKcBy8HzGOYmIjKDfRl6QWk8+MsfAk0UQWB+u3bYW+
qfYaA5eC6wRQhz2qB5kNpzL/vUSO4poDWhzYKCd2rurjPB4gZLlNiTA/LtsvaiW07/QvyLsrS6P3
HWlvzFS1/GbuccxMmCpFqAElDdEMy5JoI0zACAVqf5ADoZAMjvPVd8q2ZWPF8zmc1QPmannpib/w
xjH4WuRYbkkGdHur0HFe59IDrYC3VoFoi7he36ZwpDGC64R1RhHFV9bdGsiAzGWwWeI65kOlckq5
AA+NLm6j3oSwmHQvdhQxGh2SdxhApMsoFblEZLrltRxoMxbDpu3HEzlozq9+xu0fOT2qO0J/QpuQ
vR5Egd4s+6bSfzI9exhqllKpXewIr8DgDJIuquNnqXobtls1ZkpkBO0ZGBfbmEa3/VHIwzA35yAO
DkqqIoCq9efQWuPa+rHcyQwEBvfQhV0Y3I2TFLdDSC0RqqQaF/TdwkaN/ZmZamgqX3q5U2E2gTsc
8FKkOdkDnMhbIwg2jdLu0lj5TEZ0N/QCQjeAKu2aOjUJmx0Ce1bIi1DDI1okNvPdHEE5XXmvsDZd
ilru5xpKpYhCzEvJb7TbOnfrgh60kduJx+30B9z4TdRa20SLnF2J5hfHgPMWG+JFU4PugYSLe7Uo
2fZX+wweuZeET1bBO5fGpB2FbNmLmb1JfW9U7OadZVgdjIGE2zK7uF8/tBTOgoxTZytbqixIuRuA
ASAeyvTRsYYzStpmX/bGo+JEiCiaeTtjme7VR+BjbjtNaFV7QtQiLTpBuGMonC+959g1RiN9Ta/u
mPDH5qfSmk9VkvC2i1fHzBMM4Q33PcooHRE3hj9/HPHfaaQZbOtUboZMHtOUDiSEDYZ8eE/0FMbl
UL51rRJ4ZawOWzG+j3FUnkqWgriw7V0SiQd7mrxMNapHI98NqiBJS6K7aZA+tra1GRZElj3SHKi/
vhO2ZIInX0UY4ZurEZKV2WVRML9zv8ShTqzte9gHKBHVrdEs9Y6EVrzk7YjcSxeYo/uzY8qZvjPX
cET3X+M1wn5dRT6oGmhBBIeQML4172vOzmJsGYaOyY2ljr/74keMjrMpx2V01b73AjMlHnAcTX9S
am+SRkEc6Ig/GpV1ISfNz0PEy215Y8kx+BUwTo2safUv4vKoNcVVeqZ38eSze1PI1kXuYdr2fRY0
wR7+l5d37CrtWmV7OkNUmXu5KbPu3BnmwppKj6qNiq1lq49irK2DrS8vgP9KJQ28PGFxKQPtkpKS
t++oeGQCqWYYSYBpQmIoG7u6Cda6JAzYN+lZcdFMckM7e9ZYT9XnanCeGp0rTXbPsraXrS7F11gS
pAEjqZqN+jzaVA49kSAXSVfLFOGFZIvHQWWJilFNqAPy2TBPHqaILI0ioi3jJVn4kIHSZC82X7qa
1lBHb5vTSRX3xRKjd1IxKURgL5Ji/MCWOrZJdbB0/VXqk3fpnO4B7tPjots67ygLWIxa/GqHbckY
W/48vX6c5L+JcisPStwl+1oBiLAS5K4PDB53kmtud/3oyuKttQLZuBHcCQxLc24h0o4K54iJF50x
vu4hVpH+5j3jOUM7XD2x5mxD8r0+HTN719F720VazEqW9vs/pO3GwFwbTjTLJfLSiEn5XI8/hd6m
h0hbRW8iumst8dwDQthU9lDsdbZ32oDUqGNF/hqVOxmZ/eeYVYc6Y5Y1tGZxannmqb1saHGMk6vH
IHwAUK0DN/zdXdh8SWvCnbLQsDB7VjTN9DnSjAlzFFiaSG/Xy3X1Ps++8qBakeGq6ninB9ZFGSU1
5Jz2mzisDmrX0wTSYrZ0KuGv3XwfKCUqNXJf1ay7V8z6i6UIq6wuL4adH9Mxe5fjiCBUGTelAmI+
DW+EdWqYIo66ne6WuFfJtcK1il8vr+zcjxwM7Kr6TswXUzVIBZwhduvOtrjPHFtsQIhjvSoJ5MVb
k4DEyBMmTpDJzkEFj0EqqbFrKs3BRwOpp5NvTiVeKwK46grkCwXiVz85NWMSUvdy1TOk1u+SOsQd
PgBN0LNVu10FOcJXZDKxetc7zYWkJ/LvQDzSn4X/UWiVWzHZsWYV43lWPCyKT0n2i4k9WqSuA1Bj
Da85ghmmHqE75jkZrSQxZXGC/lvfNrhGU8gBeFzqJSCLMT3RTrgxdHGeZ6X+A/EeHWaxUx/1G3Ul
pYp/P+grbE8fcOJfP2dGASoifSq8a8z4OOWDzwj5q8ozcZRLeNtyKu2uHwV1/tTm9mc80DVBT9Ju
lgwNxV/vuKHagkUG6WbWy2MZp/qq8Vo57Th86cqAwUC483qFsyOSwPd/tcEPa0ZYa0hWqvVlKdMy
7uKFvd+Vz3x9qd0VFmiNkb2LQ30XDul7aSy/moSS/y8r+088+d+PNd4ocs2jw/UlXh/mYlU3/bme
xd6gnX4o2Rl1OoBJsm2vnv0/WH6Y5NaW9NlL2IqEJIwrzZ/feOjsl+vF+G8b+pVWf/2VWhj+67ev
f1tPYxqkoZ0TG8cfyRQMAdf/sWn1uH2vx+H6cRFB/rTEfG/q/Sfz8lMf0T4ZW95ds28wOqyAegOU
7RGFAuUU+zFozbwiNmMongynO4zwNXZXe/x/M9mX4FE9MGWh16yQ/etLb/TsteZuxS2mh68NmaaX
g7Fn3tLti6D0bYvlN+pHykaB3L4NMJJcgwWmPIeQMK3sYgV00bYunHsmFWtkuoHADkA9NRhrQu44
1T5KFtpSUKHnfIIDJFvkOnGintQ4wJXf9OzIJuhITpOORzVEj9s1wF/yKwU0Wgnm17+zhA17mWwB
QPdvGjxxEkS2QtuXiiFVj+biXO3XCuO6/qaR6I5O0d6gXljfwoqW/5X3/W/W+xXz/pf1rsbKD+IG
VABFhE1N4KQObOiRfy6V6/WyPgg5s2BWgGavMPC+sgE+XFnvK5ccSS8C8mpNlwDoAYu8hTSR9DqF
XuyjZjtUMz75qTK/87AXxzwzb2w6BVt1RWxeH3QLpojZcclbVjYc9aq2IaDrEwEGTkPfKGiRAWas
Nh3W/JZSnc3VGq8d7CBBxaeJG9sGFAVBjquO7/pQreEK12dRrGBTDbuN0hSrEdyBDR3WhFBcH5b1
1PjqZc9dVutLfWU96cdePqlF0uFa5P0Wq9ruzztCN8cWypcymGwFZfxZj858Zqu3nFsDILUZJs0u
VJenCW4jY+n8dlZsErnWhzqOtr0i5m3bRs+qyZZusud/fk1rlJ2ZSPtgTSW0tEAMDM5V30a2t8np
SJylTacri+Xu+g1ESMKykKv1lq9p+XhuZfAzGoQ16PhSjGacd2qK20CM4YBqICcbRudCc+HW5zcD
uY9D5rRAaLOtNjT4UpTAjC61SQ/CnEg3H9P1f1VWG7pXD/QW6OA2FElifdFqw4yrUhYkhBQal2hi
W6oMfKgYy6cD5K5O9B7pkHEaWtQ+S37pnYz2BYm+l2D+KXstOkvR0kOi4eYu0ZxijE/2NpSv7Yp+
csdxNlZXiNAuLJniMjQ9YkubgQIY8HMEo2Pf1wrCrgE7KlssBCfKWx1a7KYSupxlfrKDggzMnqA9
puXmL9XBRKNNuJpmuj2mmr329TL6ZsXJAJ/oK27yu3wN8Z3bIdn1NTW2Cq+jQnAj47Nmki3eE7Hl
irkyN1JrE7YnETJefUYHrAocbn8frElIV7cXJOfBWQwW0TW284vGrVq6w1xnpxxnHgKrjhoEVU4f
c6sjoBV/vxBHu1XE8foMrKavaJAUVDXLT/piZ38eSJKlCUSostdb39NsxZvIzFEhkOhczqE4aoau
QVXnWb0+XJ/9/ULUVuI4BYXwUiam3vULaoRuWFTQwP5+3/W3XL/Z0OLnlv76tlYVeRwMIY+iTFq8
0etTx9KU/WxEm0wxx2OD+nL97N+HZiytPx8WDY6O0sxTTxt0SjTMZUWHJcheVqAJffJjGKj2cVIF
gZC5um8CchmpCOeWk3OsiQcamu6T5soaea6lHog4ZwyiUwXNijR03edWwPvSEjEFxBk5nnGoWFXH
OV0NTRgJagJ2SKJKx5OGksRIRhRkhE7CCRgP6M0sr1MQspisAq5uosePVC5vBEpd9k13xQNv9KoT
zuDp5Hb2ZfsYp+xxU9t5GVM78AgURDGp72m39jdFEP3OKgNJnQUZXh8rRm+NL9pcXnuYJJBk7yTX
JshQzJRO2iCJj1dE9jWpmG90DlnWtF+Ea2GR7nxn0h8T59WYaYzHppEgD56fuGUL13IQlSF7Wi/O
B8tm8GVL0jubjn12bpF5SmRpFEPoAxxBMwO2TG/7U5m/ZC0Sfx2LRKGv2DVWPDMid7etOAom7bYi
uSN35ggJb52wRY9D/k6euc26dqvPWFNtNb8tIcltqjx4Crr1Yi99FXoo62B10BCZoBCkWICkTd7N
/2bvTJrcRrIt/Vfaeo8yAO6Y2uxtSIJzzApJERuYpJAwj47BgV/fH1jvdSmz6mVZ97o3zFAoFWSQ
gLvfe8/5DtJWr8L2R1vb6lAvRdF49u0CPTrngvXUL0TzyzMahl/e0UX4LWZ8h7bHVrogE2JngINl
PxSGPjPHf9S1PpCv+7WdmbEFxaeewSkXFuMsRLhT9QkZWrKJUnKul5orgJXyEATaJVNQk5cXZQ8L
P2ykuwhLkvcIJI5qajrGyMW70FTy4rEoxqgYbSwTSzPflzkpnsUn4DnIiwTZjiyA3MHRqoQat3aL
E9FcTDxy0VtvrVaNNqwRA2tf8/6k3xomAZDH9nXV3hc10xzj0bBJl2FO4gbFUxvtwB5ZGwIn7uF7
b6zUOyU6+BghpLRRxkhhTL8h3Aj1EA6NAMedPkW+n8PMEGFQg8trLHExMNChkN6UMNQmSAMDPQN/
PFi0/GCGkRjbhI60rzQCSSXDpDVF42GYgGvhXWUKcaV9LkmKLn4Z9nhMFZ+q0/3QDSzDqtjlU3xR
dvy5c60Xy70SzPPRiXt4uzTCbArSaQUpDPmp1UF2mQ1X7xxX4FogZf3C3W5dbl/dHgYR25fZZy0t
k+y9WRBWzR6TwpxMnD0ihC+2E9WbzC3w8QRJwmQ92ZTrEsDMoeUeH8yDr7KnAS6ez+ntFu2BZF6d
3S7A7XL7s1LesktrTt2T3QebXOPLyOgwDpNsqeFYeac4F28JZ49N0c+slJzVxFpn0qvgw+zplp67
9cFOMBAlDS4xw1ZduLLHB2xMN5A9KWPd2QqoY1OXdOIbjP324HneE7LTjgDVlahFlGZ9nn3RkCuh
v7uLmaGVpIjxFtBr40gOaeThMGyiVU6AMVdGKNJvf6kfMlUStr1WL9b6oG8ntNIckRbSaiY0OUN6
QpJ8lnGvVIm9uucttsOKezhfc58MItXY5tgiUTkgx1yIeiph/I2JM4EpXFaPisYzla5s+nh9KCl5
zub7DTzeL8aLX/GbVMa65d3+pzUN95i4OBjXDJob+55iDdfR7UsNLhXUYWjl2JqVH39B2cmvU6Yd
p0Vn/Y31mlAw8NZgg0aVAb5WDBcdc9izh5JW/Jq5JBSOglHWxAP948+V5Zxg6YKCuIUO/OPps/WF
MNhj0s3asgYjlbn0ty5gyU2w0q1u37t9dXsw7Ppac+tzPgr0maOKd9ReEkbF8iakQm09VZ+d0Uov
7AVQNQqaTMSWM6SrgdpWw/DVhLeJ53QdFhJ15K4JA7dIgdiD9TanGF6Ua7EbrQ/Qv4gqN/SByDCT
YD4enMQLfaxMx/72G6qlrkhMnmY6AZm97WODNpaVpfu0Ea+FwbIIPUjju/JWzFRnsk4Po8EFwFmb
oy7lRgq8RClWVL7km8WajjD1wctNgvb/+e//RqzHDGZFr//3ar0vqfpRrzk7v8v1/vNf/Zdez/2b
b7oot9kziMa8hXL+l17P/pvvWy5oePI8pec6v+V1en8zfWGj1+NvOIEIXsZ/6vWk/TeJUs+ksypt
08ey839DgLcI/vxNrSdBvzueI0wkw/w4yxW8ht/VerZlJvngJO4lYFE7elGvH2T/7JB+dHRaPYOc
HJN7p8K7ay3iVFEfYQ+dsQkzGh3kdPfb2/dYF3NcV/+jGkrocFW/ygHNf/FyPCTKgbQQLLrWn8SD
VOl2YzelcxGOjcGzSRjY2T/G2WsezOpb0ERgmPwSx+nYPEws++e/fv7gXz29BG/L2FOghVxf3m/a
xSBDNEzig7x0Onqr/XF4cXR0dHuFOo5jArJFcFxjc5urp4e/fm5rfav//pacPv7jf94+Ci4VrhXH
cU3PvKH6f3vyLkHEMeSWvBC75Hyrozk/uPT+y3nwGYmn9ifUVheW8bz2Fiy12YfLFpFjtLlk1J8H
oVJ4XAnyH/Kpl7/rdX/o/xX/rP/VB/PHWNe/vzjLxb7j+yZb2+3F//biJkbfs2l08lLgpFil3m9O
sU7UW1zepUrBJiiYaTEMG8NhTzRS2CbEI+7y0X4pavwdZOu0wOH3f/2m3eJk//SmcTdYRCG4ls+g
8E8XDDlyqvQ0GsKE+gA0WcTZvm9gbUfBL5MByqs0s4OwC+QlgPB3qhidM2RLZ01ESQ/5UWXSpiU7
7t2inS+MazxIphGiKi/OHkzrHATjTuqhQ4KPIXj2MMq4cWpdJld/uEnnPg31m9uCNQxySecOinOS
xvW72wevYFvls5E3j9xk+V0AxcXsM+vJNTN62RwDh2B+Qn7wS1Wye4pqA/aM8sWJUfqb4dpfTPD6
179+t6w/anPXT5F8YN9F0GN5AMn/nPbACC0aipg2VFrX5h66J/Zfx+rXBEwCtQpkcQu76TatmeT5
VfejpgVHlfv/9kIsi5UHoZLFDfWnGy3OhFkk8ywvDvGMZzRrd6UZiWdEvYfG7l9mrJROM6uLjOSp
70Ht+Ib+9Ndvxpps8ccrxzVRREtceabjmw5JH7/f62nfdIbLYO8yRgln36NEsYnScD7JIHiUaQaV
qfl3y9s/r7Y8p2tb6+eAPNr+09Vqjpn0eruQgK0d/Pa1s6PV8bLqyOpoNZ8HJmY7J7uHfIwCb/Hu
qKywF1ric9c5/+bWsf95vXFNYXt0EoTkg1gDSH5/A9DtWONiUEHUeX+t84kQ+KC/A227NbMieDb9
+YfjodsoKw+FWTqN+2VktqXr5aRQ4+1E0lh34KiBugBEPU/+XDCgL56FWTmnes4GtLU5IpW+vpad
guvGDNuxRtCHahz+nif+365P9j+v3Ldwa5vGKl/8U44JHi87itxcXiYJ9L9iFvHQdai9HZ2UBw00
o40C/9oYBE8RIyFPhXKGMJrhXtRN+6wWgrcaCOZIeKo9jQlB7Q7BoG4SwnMncRkd27gvFKg4M4En
VMKVQ47C2GeOPbCvAGqgb2P7a1SKAhkk3V9fq96/uFYl8fDM0rhcCYD540eVM6jSZd5w3eROeyTi
s2TWw8udqqG+tOPXIcbi9ddPaa3X/5/vD0bDvmN5HEPsP98fuvG7uvNa0uqdQD+XcTw/4ux9tFat
CF2oAA6Mj+mxEP7l9kBin3Q/8rYq/82mbP1x72GjJySHqBwkjTav5Z/u1Cbp66JtG4NkxhyQomW+
EISK+8nF4ZnoVB/sKYMF6KMXLEFo3dkUMmBBO3H0bdyaQQHyjG76S0W/899s2qt747d3aX1tns9p
jEMft7QU6xnu95uoyRfaXpYXnNugBNmEFspyYPbkY+mwUQTzbhxwwvLa7kzPVherhz1YRv7Duq/g
LMWg3npwLnAuXpB2IRzU8ALGmNjooL3kkRMcuprLuEKzf9STHwacykAiKRy4OCVXEZqkNxldtDU4
V01f8S7IWosWu9syGfABF8noyYxhP8R+EFbKOfddE+/V6lLWTItp33PuyxNSbssce1ZXlxi2g3w3
L6m9yzLCF4wxOMq4MR8nAqHr+vLX1xkf4R+vNMwsrrdaUhzChASzb/dPV3fl60zqUsCiiq1iqxza
70uy7OsUMKBblQ9izV8tWhoamUGffeG105RjeM4JjalQtA5SUGZNZxyKFLQ+cHGzxmtbMoAl5YT+
z1rqp/2U7Tl2vZeyPC0ZkKYETyo1Ph3/OXMFHU33SU+IZYocS7VkqLQjKGebr7HIFa2Hw+RO922c
xdsyHm0+bCJ7EwnKqFvTn5dbOjNRMM05K6t52d7S9m5/1lkhdirwUI53YlXN4pLcRyCiBEkRJ6MY
UYk2gslqIgASpgT+TfoYDdN8X03LPiqG8kIvv0LY5fZ7jgdcQlN+6VtamMvsH1k30ie3F8ahpTe4
SasvRZOPpyVB3e47z6xryXE9FnXF+D6jkJiLRL0kdovBIjHtMGjJMWlcN3rIHQ+MCiQO2oz1A+mI
hJy1SwJcqplOnP8PbZaoa6l8XNRO7IW5gEPozSq4MitvNrRdUj49GzJgNZDnuBQSWD0ybBNDCJW9
tc1aG6FmsV7A4FeQen9TbMIvRfGeVdlX4RwZd6WhRbzCzhtTzVgFxf8ymV/qMY7R8TnfBhpmYUO1
zIiETMTaiuqD8opqpz2T+XE5ivPabUM+1KQ4kMZ7XKbunQqyw6Lr8VJ1KJj7wHuZ4oXJkhvtW7+n
r7BELvbH+TWr0gnonzjajpmczNL9ifZs3KsE3yxpO9T+NSZvSQDHzkv6+HEcLdhxQ3oUhJe+59X8
INHmlVE6PnvEg6hJcJAnVsrNx5x0ESZjsRNVTEkKj2N88kliiH5KrKgDy8jBoyy7w6Td/pT6bYGk
p/ilXBU/GyNOXNMG8wxoPhyTIjhocAE7xXjwroqJBqLzUbPWpAPikD4qUTYtvv91aroY+cddm00e
YQCyOXBQHbZgAKbQKkaxi+e5+0QGFLPI5jAgKxK+mp/9Mjk4daLv0dLh30qdcGnIyHC5rE9WkAM6
9AyL8dS93aKFMAtnOXKtCVjYA+cZi8+G7LJ8k9iVz60EybWNh+bvV3hXmfSnCXFoyQYJrTb6FaSd
utQguYOYPTggfu9x8mvE54W9a5IlOMQiyyH0mfM5GHAIK/Xd4NZ4jcQbwpZnUP/2dZk4WQgq6UOT
yOwyVeMdmnWc1HP7okR8iOUUPfZuD3CMIdeSkdoVuD9RTPUhOajAZI0EmEI+1qcyXlCFeBNDggzG
2pLFT3PWfpNCq2OnmO2quPiGvXnDghEwS5PtI78g46asA9RtR99kEM2Xvqx/GXLErTGQ+hORFrE1
+VQ3shuwcjhcYVVKqnA6f5bgze2Uq2IYvI/+iqYwea5tBSrP5+AtPdE9qCrfLW5Znguzgr/b/gom
y7grHEyERd8+SG9E7rF8j81qOlfDrEInR7CXp91XXNJF0XpfVN0hC4l2qnaSB7dGfhDTgd7NfpDf
RbhQpskTZzJDUF3VHgiSliVwaWkAEMJ4jxiIcaLBp2ViHgfYB2ej8ozsWrcGXeG+PDiT1267AjW2
Cuof5ao2yxW9KctqHps8VqfRz69lnUZ35MRARFmqF1Mn0d4NxGk0lvfEmUWY0dLH4OcVpxble9SO
7yCIsqFUBwbaHswH4j9X9DZqfdrQqW8dZxXdkd+inkSwrwiR2eNwHrakombcdtjuUf5Shta29any
IOt4K/QUMSChJq+dzPTVsPLocyvlz9hkZuEvc04ZzSshuEk8gV5CCuROwechyOt7QW94xzQDjlpC
F47NujqmHikmHTohK2q/aE5oG0vG3bEbBpwbY/ApmduU+43Zq7bkg5Gs9IbS37UaSbSonPlTfNXm
yOlamqTNxeY9bev8fYyhjltZvLckNTW5ICelWkxDvfXYRi3/XA7XiI7fnbHcdaM/7W/FGenh/t7u
SYbJui4B7EXy2aEbKg+H4lJwXnxZFFhejaT7FLA6PeXIZeuKwNnSdy5zvjxWPWKkzq5w1dGxDc1M
faI55l1ivIhhi34+Kt36uVyw+2d9NoWok1Ci2Vp8GaU17ptMo6lgcRJLzg5hq5/LrMi5mgSG5oih
jEE1tCGRaQir+jBRM+ySBBYNERGai8R+ig2FycahlgjsiFjANndCVOcybKrik2fo4irUlRwS/HV1
O+w2qonny7A0VIuNflSrCk828TZRESpG23gFfEnQpwHMpI9j56CHhjI+R4iRdJ4R4lbHCtf5W20Y
JYNHTzzYUz6A81J7m6n+11bNX8E9dEddkoloB+3bGg7/NSZVbBWquTif8nJXtSamoIW0v2YtLnw5
qY85Iz+m91LzQt5TCxeKrlErq1+lEsnONxxxbROgy25bPvgK2WLQNxpXkn8dx7574hy+8HQBpPvI
2RdNl1wKJeHcW8QaGc6+8TQKlIT6RQAoNhexd+sEU0xFH37vM9CZktw9TbOmuhT9TgYGypTFMvc6
b7aGxthm91pfxy7Lwj6D7+lO8CYTzQgZTChGEPJKrq1vnB2tm0s6gr/ulnE6sw5jhoWT4c0e9TjZ
B26NhQcqxENXty2yVChlGdmB+Bct88J0/j4Yug88ePN7itCx6O1Dl8wGHDyJKCQb7lUEiy6y8iDs
xuA+awWNvqWpD7pCv+X3tLxseqls/na273WFdHxmWUQA5R+jutThWNZT6CvCH41AglMQZbQvRZrd
zQUNh02LzAf7AM+YtclwaFzGHbnzVsTWdMUfbIKRQzQLKQNQ4jJivyw7+yoh5JcYHgmLck5JUvnw
4lzYfezgq4wHcjPzM6CF8OLpRoVIuX6i+vmV1ON0Ur58Hyv3o2kyyl08A1WEVwBR+/fciFJKEniX
kzE+EjXmwMTRXP92sG86QQ53BxlQjPeVSwJmLPs32wgIu7wYM9d3aTU/pWO9i8Dm7rIxVUQ6O1g6
Ze+QP+pmSkI5ll+HesVd5SnLNGGIynKfdan1PvIdFx9E8u66l7UZphMBJbGGbGI5v3S1oEuwy+/I
nr44SCk904UrCnS3qUsU25WDgRfPY7eoF80tGypsLRBk3pXf5IdSW0s4l0DGWrB7RRBH+w7NLsJ8
uGmJdSfJcd+OmbozbF8fzWpfDVa/9z+NE2OqTovPPv8lRhTiST+/Ozp392lCzrkDdqlwMBnEY/3N
LOdvA2EBw8xYPhwt/HeMtF9Gkj+ReWZyKxt5LLvPxpDaW6ZbGBAcaP+dA1yMiBuVdwUs5nbZDKQO
aj6MWsIiIVi13dQNAVEoRO7ncR2ctqio5iJ3tqLBflyhIY46Rv4kCMptEldPowmAzEPhAusljISB
prHZ5iZ4KBgam6RL85CIsGu7jn7zDFmMmhBvE37N6RepsRpqbEvY0Ke0vq8z2YcAMj38/bwV/cvQ
AEUtWns87YIgjXamDOD2IrLfyKl4jHvELuOij5YLlAPNPrVHDOjfaSh2enWc7ZxNNqpoijtwKIyE
yzmeIgbY8OOsrO+2LbhNK7WMkKKPqffEWRZ1QhbgB3SXhza/N0T+NuTme5mU/h5MB4hGJMegoh4M
rzsMEVreMWBBp1LbcUb094FKB/IpUXu3JPo5/VFWSR92Mqp2Y0dylxaPnEU/wA/VrEns3JgPdpw7
yYowvCefoI2DrdC0d067xwP1XKAQCtGdtWHuJ3tO6Bus5KeyFuQYalY5zzw2RvtzdlZjRJ0zCWy+
dBh7NwGtJEeUHCtJ38KRab+YCatFWSLmgN5zkQhDMDjlL1QV52VarTdN1W95oYcqxtvk1u4xGJp0
l0GbQgQUB5tiAPoY5YB9nZ+kG7JnELy2V3N2mLVHIlY7h3mbsBFkEPbLRJAgEIM/xnIuehvynT+S
JVtGT2WT36f+9NxwCGb96CU1ZfBjJFwXQQttesY+8R4Tr4vsVOOREqPzIiY4zuYUvU6d+BBNSQTe
QOO8hL3etaSFtfZeB3kYWfjGl7rm5Fiz/ageeq41fBfV41KA3JwCw9nBpowNFORLRX/XgdJbjg7z
zPp7YaCC6cE1HHObnLyJAI56hGezENVgtKE1VwSWoOGfeusNG2NHFFpxjTkIwrAbj5XHqFo6jcdK
q5MvJDch6fXx42+jKYi3hVSY3fiZRtQk6ws5ORG/hTJddEMgBQx+3DLuc9l096VbUK17T9VImJsr
VoKpVZwd983prBViU+uHeTxGGbwogTl0m63kgMnjPebSJY83y+/tMS7DzqIclzSrQlnKM/CEmqXi
e/pe62C1RulvRQqHxQg4Kfs2u8sg4PWQtYoxR2LFIPUJi5mPEQyGxbN0ByyauRg2BCDD143da9ax
u5aWA93P+yIs0M6gBuMOEBp8K88dv3Vk+tj9Bwggjif9ed3CbD0PuxhJiRKorahyxKFerGvaDQsi
/R494pCf5ZQcATp8rszmFxraV+QKDYfcgHIYHGrvF/cxu1xklwifA/fR6OdmL4qcSN8UayEq5a1t
Bs9T2uwKVY1XWqDTSxzUVkhtsYR2QJdILG0XOn6Fh9LIs9Ba5Z2WlSOHmbHvBfKdjqd57iIBwdT2
b8AYEDOx79HC0iaaxQqm+Azypm29mZDM1D7ouv2JKsW6c936OrIMn62Ug/Yu8PbmSNCMbdZu6AMm
uOfnZPe3rwpdZfdJXCLwSZbTP76veriixjJbrDp1SkVl+gjruS9uf7w9UJQ0Jm8zO24jIEsNElmB
VmN/GIs2uW+EyE1Os+N8btFz9ev3utv35j75SEBTHBn5x/eTbRxjU5lnD/3e/e3B+T9fuSIyIfVA
9UOP8Com96ssyDYcXHL9eG+n4JTExpWZD3/0pvaaNw6XUA7pA2Jq3KZ22KRF817s62YgkcQoyiPs
kIkyETNN5eEUG1YriV2a71TFeudZy7QPmmqbu3yEoNnSsvlQuM9Au2Zwv6PxyZ+OAeoWdmvSTeBg
0V7Bg5UnpnWZFfu36XpnfqWxUtBOcwC9hsIBPxGv2Gc72FQYSji87jzX+ABGd11kogB90x9z2GZy
Z3jJsvhhKBKAHDVx2eAnaMrEq1GfyBnwcZsNU9oclKAdbLpx/qRa8W1OFTo2K/s1LEgOiIDkBlp7
jIng9I/KF2MwKj9aojTSO687KaQ9xECOV2WL5JFA2txKk7tJYpBM6YhC5Bqv60o54ZVi54451lYZ
iqYYvDeyYvOEJ0ju4GvBEsTFcNHN0F+xiJmbZagecLNCCIuLmliTTh9Swc0TZanx7AzWUdrkGVBE
2ydlagcz8PIxizp5YXpx59l9cvV9YB1dA6NTz1Hw4A6bylHdk4mL8dhxtACWZnkv2NE7MqyscWck
eXlRTvmgHIfNOi6mY1bOAExysrbMqdcQP0DDz1hMRdLGZzMlRUnX2dYwfPxuCOIwnSTpobPH+tGk
VYZEEKJhScoECa+hZ09fygTLLuMN56qq6sVt2wf4kTl5NDl+Oc+9mxpUxCiQEfzEto+upJ0ObvtY
mcoLk8i3npzkGS5oG05RGn8ZFQD7xkq+46XvcYUhVkq9XdM6cCjsfgy5W95qoyiOOBqXDbmWBlS4
Aq8bOQ1ez/I+6eWO5ypyq953mn0gHtKO6IAT2WPkKif1D6jp6kEWNYEYow/VfmZ3tUGbBKP3ebER
GbadVV741ROcFJBftY7BbhLIk6f5ofOhjDHwcC+6wnpFcZvLIL6b5kd7EbAc4wltSxEFMDcIv00V
XmgmgsjBnG5+bjje9/HQXuq4/mKvjpRUF87R83Lj6rfVSzDn+8Co2z0cIbXt+6K81iX9k3ik8AFS
8aVrom8GVM+zW/vP8yS71cr2ahUOujVtg8WiR3fGqf9qzkn9bAlxotz2d3Vrye2t+LTrNsZg4d7R
KYofBxWjVkP9uSWvFeo9/cO7xhwxR8vMulMmfkTmsQHyb3MhmGb95u3/mSpnJNFpJUsi6Yf0I83k
ZZpytU+ZAdOw4giwndB0zVXZP42B7E9shYBzdVG3uwF62bWOtAhhayO8LCXo3lEzCRADItOgig+e
/8lqDFRSGW2MpUZ/XNWw2yl/jtPkfgoiERzbriTOuu6gusXLoZnaACQfM3BeJXMtG8tug3FRokzf
4k8gWpOQv2Sxvpr6KwSPlW+Sqi1MuqsyzZHPAJfsTLTr1ogjkLUVR08WLJM6NOxIM0m5G3m1LHI2
cSAZjigMBccpc1H21slHKsB5e/POltUd43y5aVOn2q8UqaF7CCjIkK3NkH0Qp/4QLjH0C1Hg5ywl
YyJxg+NNRi1tXHpm/LkZh/l8e+A+el5k9kOCYNnUPnJQTKntdvGxAwwTPfvbV1D2kIU3GXC3ir7B
JuvjlftOlHggIs0N686cyx3elcKnpZksNdkdBQwOlwwUS6WXcVyHctT9UA2dAfDH6MO6nEaLWZDG
sYVFngKD/okvrm7FvYG8+moiEtsHiXVCTedt+qAoTqqjCLFn92We3B+Yxp1t5t7WV+vT1GqSFK3m
aepmyI4s16F2NJQ7cONwe7A18TaLETrokFaUk6xfCh0yAuDsnAgY5p7oFSaXn2Ur9cmT6mIAFWAx
X9ydW0L1yelGt3H9y+lyg/RcGAElL0YMkixibEgNJd/siulQDV1x9pvgtVm89Cn1iH134p+DbLFA
zbxi7UDeGntWR0oykBJdfGe5+KaaEk5VZiBvbQAGwJOPxJEqNi48oDysnJsmjeZz0kI8TLrijkZT
Hpo9RkaTVgRhCcFnMRr2ZSqMF92Zawdk4xF/HgYezX0/7mPmZMGDmdOgCorufaSWPGUpjXWrYIka
ubizOYIULcNBO+1mUfD+hgKiu52ZSKrzFlELbbDZns+UnRs5Zwssw5OB7eJAl/8Qu/K5YaQFaGCA
pjkgLBnqDUbwIBwyE/CXdJMDQRqU2A0RGJxJzNkglM5baGwa4i21bPNgFOQByq48FdraMbyNkIEW
B0YKPsCxhjwF/YPWHGHHlE6dyzGU/qIXU+/4S/th0iQqC8IO5nZt+egSLH3zzcPIfJ/oJ1wV8rjk
5qMVN/0B5Qyuisq/T0uJ58tOInAeRJHV07Ct644xtpWBKO0An9v4a6uUdNvFrC+jO/C7QY9kbMV+
07g/W1kOey/In0gzDyh8ELMa9ReXjQFCNlWPJY+RE72VgTmFYAZh2JTY/8p8IYuJdYkAHZ2G2tvp
mbqaH8YwJbfbndPUT2NO7pDVfFc0w49uMB3rJMDb6D7HcgTtbUcfnQtGKhYFNCf0ohz83lP0PBsj
4HAtC0ZprUcdlCbe2WwhV7FAvCZW+WLiRQ5jN3qbSpeMw9Gv9rqjSzApdA05y/6hq5jTIJk/Fiaa
6kp8juL4LejEtG3ETJSNS17WPKcWMSNrvBXVaoIEFCILw1Swwr2Bj92vyDBeqNuVEjb2xuxznwgm
HsQfZ93wY9E9l+KvCSDLsWXsZKdTc4kqZMlM9/yMpkhKbiSc8i6lhZ9CZAd2wzLkE6AGtyM0aiJe
4jK/UMBDcPoRNGuLg4n0bpLgP7uWXDecongmti7WWSbC7HiFRpxlzVeLFsUeGdmro5FzT6r47Lhd
g5sgpxpyODQHTZtu0Pe2u7xwnxaIUbM5Yk2WPhaStApnV9ZhYAsAbAp0xxwBzHTFenkbv5xsNndd
R/aJi27/QHOaloeF6S8SpEeStIma9wOJGLeHrz7MSNk73SNo7TOARvZg7XOLJtBEPR54HMCXkUaG
6e/baXk1yvopWHzwfWZ/VP1knttmbMNGzvpxJLlmPUjS/ML7nabMSOlqryFOHRIwC1k6JfwF5o5A
O0eGqJGfRZBxJnWDfIuyJgNFAnHbcFt5hh7KFdQub17c969ZmjgPbjI+DGMQP9kqOgYOuBj4/QxW
MUW616lgTYiA6R5sg3nyhG13W8p5vEyc7WwvrvdDCXTDba6qPVSB84ov/5tb1Ii9Z+/Y5r330MD8
DejT75cVPWwWFBZwAneBpYqHdBkvML71S8nIENxK/2mJjeiSyMq/yiHhfCV3kwiiw4Jn/dB4HJSa
UsFzowFK/57qqGwARq0+BLXSVmcYKMwNuP4G67WIJh2S5kwiBnbTUcYvzpL+HAxBK6deKghx+t4Z
/AmKm2hDsyl/VMtIiZEpBcbN/4Zki5DERpif7XgB+JtiHqpydWxSMLy53zJw148VB65zUtF5kcGX
eh12RHb8LnT9pZw6a8NwLT5yKv1h1/w29TiMW78sGRnhNDv0mVeFOIEFo1nr0Ywb81B5pd5xAgRA
0xgY1sIiyUlCCCT86Bg2XdUE24BW0zZKa5NRMFOikSf65MTVR+0NPyTMQSzlFnFkrn8VKblEqElO
ePaBJYpiWyS1ONhWMYXCYYdmhuSDAsANMyRNfKz45yB9/IJ8pxj+nOkrelaDdUAX8515NBb3rMXh
5cmD8ItsO7styCPVoT+s+gwzAxaSAtQQLAo+HrqXqYMBfdTyKbbKgyuoRMs2R7zQ4RdkdRskh58Z
ZsmO0aIdxgHwwGYmPSMNnofOMbGOgAeOte+GCFO3wDLuKohnh3nOz2h14nA0VvNPNTCWZB6O/9/e
BDGbbpTM3l6k9ls08skliCMKWzfoDPKTycq59VOGojR0c6cvTsvI1R5haiIFS1mcoekI7lSm4P0b
yXmNeWM7Z56Z6Tb53Aztpjc5itRMbrYmutQQoC39Am8EaQkd8uRUMaFBZkes8YI8Kljc5hIk2SX3
+lM1dl87r6wO4zoblOYETizKfs3pDGtjEt81tJfj4C9nWcxU6G0c73o1H9q4La5dLlEpaultvDSJ
T4aRGy9Re/Bz2Mmpx8RQoh1xPa/bVj89kJSxbuS17rW7Q6IiN5WB/tN17GNT7ys+pQej4qgqOjZv
1DNbmXRHY/CIAzRgUiQTOCAma71SQGbchis0AY9CGzTbmEaPvsJCa9ZSXmPGPIraH05ZTkFlUBbF
NiNxA53Slt74amFPUPiXFJ+xJ0O7y4OzT8MYXLT4ZKJK29RQBIuJVFq/5wSX2W10sFordL/aurTC
kbPKVTJfNyA/UmXjAJOBuY865xdcICvMfCSDVnos0zJmApKu24ZCSR1Mqz/ufiz6g6QsfXDUyHzU
Ule7g9FWuHiSkqG5jm53N5IavBf1fJFjXdy3i0X9uVgenQN4kj1achKkV/QO4HIOJSph8yJhMxrb
V2/mVvGN4rUxh//N3pk1OYqlW/avtPU7acwHzPq2WUtC8+Czh8cLFh7uwWGex1/fCzKrPDO7ysr6
/b4QCCGJkCM45/v2XrvYSr+nXg6Ka6ol9Dl0GRurg+rd8s2hp2mOpuCji7qrVpPrTBt/BGichS1w
12If6M3ecEudGa5CCA1DOVoPzF3JHG9WwsQY7gbIrmbV/ArHNVkw+KUjLc0J6xHjXW+pDDr92iGK
ujyjWmi8zJzuFDurPYNZ2FrH9wjfvcnWbm2mV9gH466DvrmqdDFsmmiOEzAc/xh3L9HarlX9RlxI
BLpKrbdiQEEiO3xFLVwC3aTsPg50coqOnomTdg8BUsHH1NVPccX3VmqRP1tR1gVGrlrpXkO+vrUa
4KotpopoJPfUD+6zNUXvWisxh1Szlxo/x9di2db99Yllm5KoRAAZxrCCW00OTEEzevbZhAEGlWih
JSyry8ZlUQrAOnVNXFVbZRVEHf/glzh/FjONMmnYoJbHXxvFbKUpuXfhTppXlz0xxxMq0tBkT4Vg
/t1ztVj5cTVDpnm3NJtOUPyiXazmsAGWT5bL4SyrapqBg1MlN5DZYf7PRbkAD74ei5FxaGhHPxc3
UMl/7zhZ6gMe53JrWrm1w521W5772kGd7T+NXjjrxZi0HK0WTBiVltVlsXiIRNuduzKMGNbjm0n1
gcX8tff8/JM0HveLF4u26iNQ/HS7mJhcIhdBMFMKnS1NyyaABPm2DsxHM41SrqCE3UCgJPKbCmtD
EZ7wdShq4b7zabNC9/9hT9bH8vJ4/iMVplPttOypNg2qJwODY8VF8rCo7P7bwvM0Fp//9T9/fKRc
CsO6qcKfzZ/NOJqqosH+9w6e/5P8eP+R/vh/X/IP+47522yxUXEh66hPHYE29Q/7juP8ZiKexnzg
zArPRT/9D9y29ZuqCguctmqYNupG9Lx/2HcM9Tcdsw22G9u2uQa52v+Xfedv8lOTt3GM+TBwmesq
lpW/yk8jrdDN2jCVfZM27pZOK/WFyT0pAI33yDy1lJBIgmzonNfMoAfm2IyyQRX96Tv7V+6Qf3UY
s4YT/poB7OTvvgJqHxQj5rFiWeRzBrjunBq/fRe1+uHSfgpK7oBhXSgew0SMxowSNpIe4X9QSf9d
KDx/G65GLc7UDcSaiNr/+m3Qj4xqtzP8PR0d2o0JtuRRU/TDrGzrxKHv82+x7d/ZofstGSuSrXKG
VxpjpCnLlF1tdN21D+lB/odvxzT/KrW3ODBhkF9hzYYDDbnw/P39yT0zxLVVagIUFYOibJWqbb4z
o/Km5dI5p4JeAtKcYQODUzlWE/0tMVIWGPCPAGyrYUN1HX1UDGH2zm+DY1fk7lkbkupMgkE8+A71
daKiLTe963PdPI//XCSFqKAE9PGmGJ3Ry/qcdDRXDrepDMdjqIyvwG2K0+BXM/5IyS8BTN2Vnauf
SumACb63gofSCgCaDcwKbCi6FIuUQ6Blv1wfTLppcCfFquzV9KFFmVx8LSGRVAVs0HGfvqhp/dEN
VIAmKlD8t7OLGk2PDmlSW2X86QfAm+so3w4N0M2j3/Wgo0RCahjzqSA+aI4HihqAqZ0a21IpryL6
oLB7Z0Y9uhgkVzvGx2Tqlcl4yvT+yae6u3Xa1vZq96QqNAx1PTvTdof97GJHQELt2E5/htATHWBL
MoLhphCPjrnVySv3kwO8mH0ScVhx+mss1fSgFOB5oGd8NvMfJJPDpQ9fU8seUWC26QYXeA3FK9jE
cDypKpgEgqC7CRtnR9HP35Vj+JmlJKJROvTQz/3CY3KXu8FdCSA3Mn0dhEt5Hz2iE3jvRcpwu8uq
NWy/TcW45hbXI138sGcvAGWBNa4tA7S1qLpzkJo7dIskNbQUlBVot0aFP93HwweCdEWmwKNGiYCp
TXToWhnBDqqYActxY6X9s6OTnaqAn/aUIaDOPZTv6Ha2vrjTAFsGAlgXYy1GrdJ/dQcA+wW2D3BJ
6n0zNFcRJ5+aCeO+SY1oVaWTWNcG03q178j/EwROP4Ya+FY3G8NbpL4HXWGsGZULh962TNEGqoO6
M+L+c8jRdhaMK+ra1XZZiqU6KpIEEBsWZz8bLlTgEDYFrXFnMqLYJJXkrBjlbqgQHANr/DkGGqzo
SMOWP/a/YAWb61gjdzVpQftrqJohg1Ag0ZKAIW0IKIRUbOuS+dXZAka7CcsaTq+mV3s3MY55axD7
aZstWisWSBUotS+ratS3RNz+Y5E20tqUEazKZRsAr/cxTCZvGUOQSn6DLG1tKwpwvw8r6BbTMFse
L4umzZ6pzCV/2mXZHi9jkHnx9dpl29fDZa2yhmkXKdYetF12zPQOlAKo21cK7ra3bGtnds2yZuoT
jfExedVlxgyPilXGCMfM69PXjtqchUYD3Z4LWhm5byzoNyJyWFY5ZVwaQS3N+0zRsvXywt83/r5c
9goZG62m3kBANb+eLPY/3ml5ONmtY/TYBDngPx3JqM7qdEh5TQ3ow2So/PsRfh2bEyjMdn7/nGXr
uBz88vZiObBltVwOl0sICkV8bKYNB82K3M/WYJxaK5yeSqC99zGOSh2ZwA6KOcr9oDw1MnC2XURg
va/uemye3ohypxqq/iiH7ik064+0vXU+ZT3Mm+cstY8ZEuN7UU4vptH+oqB1LBKiq1wLJR6qh8ZL
mOjtjameVvwu1IPChX1Ff98h95sUGxWRAc0dzwpltOpE9BDhLseAcPNj1d2PZXOv49XYIUT9niSu
R1afsbLrytxIl/whKyjsneaYV5mN/jnLvmuqc8GsEzNnQRHP9bsnR7T4bDroG5ld7TODpApfJ6o1
tCJyw1XtEfF1uMu74qoMvjxOMjmY3Tg96QiHfaX+WQuSrwBsehUEjXVq5aRkBeV9NjVzcG8N20Ii
mAgNAFOpG1kbVYwkOowFldIJ5T5xW34zz4t7tfaQzqsUDFLElWTgVkC9PRGmOpff6aZY2mfJ7/et
bCm6oZAKFTJBmo9YILqwQ7vYVHYWAT+e+RcYk6fShftEp8KrnGAL9KTdlnTC5qQ0F/mwW4QjTsbh
GQ3irLHVq2039165wZE+aN0JOH49XhlaS5a1DduPqk8/zWl679Tq2YIPhdBelHvUd5g5udUFCCtu
WaISTA3iClBgRFHrF+M9iiPo0/KGek4nR/gycfejHtB8CUpDa0OE5HED1KNhQWgGslJUgMAP+IVV
SAY6ekqkfGjcSSGAp3ZUEs8L8ok+Wp3cQVcnrBXD/6oo5K8w745pqZ2sqvzQ4EFtgap5RUnmsPwW
UpOFlBLJgyjbYypaT/Sh8Wq3P7Iu1E+ag5wmJJp0r+QK4iej2nUQQQ0NtXmm2e96Wn7aw6CvCwrO
3jiZGdOOpMHxdtLs4ZI4KF3NfLrCwJbEmkO30pWM1ltFfQt4g6tyBuhMfmthHLTI2o+WfibMYccQ
Awg4KaKc2Ddbl+NWDRhvmnZQ7PV8q+n6qWw7klJHCbSpiZW7nNHMoRs+mYs7pA4EE6D8aRs0/Xcq
ehNAaUwmgbxPwvQnP/FDZ9n3YSxwKRXWeSKuIhYZIBoc6jKvnmzrmncPmD49Z2geUh/NgVLpPypg
GwZaEE9BWE8goPxmhAB1VVgqYOyJsChu0YQvpewQXOncoCiuxW7prOk0JYh2gjtVYt+xpofONh5o
bHwjucBZC9rqJ+lHW6ULxFq37xj5oa0I4HEP+V4JmfjS93tAi5xu7bLlljsZv/BGcG7ppyEnvJzy
Jjz8otg5SEOIvSIvzy1+mhk1DmT1oFJahFjl3FqIw8fe1QMEbxg3WuqiF9sobgPWb+5QpUTt4Xpa
QDbugG+lOeqpc+eI8g4UBUoDBaHcGL/ho8JRKl4qcmXoFnMeKsfSAZA80XUfwoAvenTufaTg+DSf
cFdBmAklJPcgGSjruA/Cp5TsSwmIM2hp5ljchMlJ3Vg5ZTTRvUZqNys3qHwatHpxqsgV/bSGTKtV
aYRn206PAo2r3YV7OYxnuxkC0NLqOcMgNUxde6qmB31CduVgeMKmUHwvSGugV6e90IuF6WQaT2KC
HETbIPTlBULWE1aMT2dQf4zDGqntM0p7kDLV1WJIK6McPVRKXSIaz+QEfGR9+poXcHnVcO8C58bi
ZaeCJnXgJleRJLi7s3FIr0lpG16Ykdu4PLNs+/1pjZwyWoBIAPPiqeQms086/duyl1+klIBaLGMj
t/+rwiAGeD2nTaM7Df8ZDYNvnGbXKQOwptPenGQ6XucyVKMrqZcQz7aKbTclYcYGHlMV/Br1KdiI
0qWUVdLgQMG+htD3S+w7/G1nlAYIP8LsAd3lIS1qcUGAKC69xkgPsdmwFUjZwiJBLwpNcOOrxXDR
lKeQes01mY/EVJvJs2s/5aoKGT/uVKDARrzq6bRuitay+J5+Bc2U3QYjZzFUUJ677gd9F+hHsQtQ
LR8LqN6Df2nFaFw6/t4T/+Y5jWy9SS9QRD91t5eoYIbvSmFsEp0+sWb456gZnEOq5nd1CNkuy0wq
2XOM49RenZTMHxUylKLYt1gYw3FqgluvGwY3vcZAVtZB6k+Sy7uKlpKX5AckZwedbsKxt6qL2Ws1
IXLqvZXo6kGkdXouyD2QjlLzWlET1cAfsaCFuQ0SIKqqnue4V8j5dsoOlYnVHUbEhEFKp48UuhM9
bQTZZdFe47rPrsPcsvLjaw2wZq+N5XtIOLth+g15jH18dIfpYTHvmYNjQu8hijeNf0kECRg8oDR0
fEzKmUVjNL/i6Lpo1LwYgluvZcZ1H6vTXqMvmjfizbH4qyQVWdjMOLqrXqnkYKrkUxQ0yJ3shjTH
P8CyqvC9ZP5mmkrk4a5CwXEcN7CTypM7ykPWOP0VCFh/dfX+s3fQ3ULvY2wwvSTuCBZoH+Eu3NgN
IxdTICVTfb+5Okb47gYDnk8f/w6Ixk2aqAUmp+nDyYc7y31HwM9pAZtzXnTzQskFAolltW61SaOC
ylYjaGEblszoAPwUcwlvWYukTSPh6/GyEVko4drLqlyeZyL/x/7/ciPpH5sYXQt0nrwn9IRv254R
QstaqIMH+rcPl12q+RXL2tdrl5d9PVzWvt7KMUeuVeQkMibjg5Y34PptKY1z8OfqqDJziJa1r8W/
3eZkZsug8V+8ruTCT7ZMvPHNCV3bvMeyEHoEXf/rcVrSb1se/v5eXx8V4lv5Y09TkuELFw9jZKOK
6Pf9//R8YLYumc3zh8SODZX96/2X92vb9nvljDq84orkQRhn9TEuLS7Uy2pCDAZIi+dkUhkVwFmT
SpYw8DSSV9tKd00eEG6lYKBocHGsdaZ4hyiom3UWd0gOBLLTsk0aL0YfKrHchYOYXQec1S3xj9Im
W6OiMXYZW1EhOEzrben4ycVJ62qryJqi6vywwzx8CRUMwYq0hm1f9NAxa+MlUi1zNwGWwlbg656Z
9BZmRpvso6zSiD5EiiMIZAbt9iiI/ZEmdoOuSs4RmMRzISu5VpF2N5qc3Sh1d3Aq9RbB3yNi3QKx
P3J4K8D5MMzcvWimHJvS8ZmJ+HTuMmU6L2sOrdmtkrvcaecnMHxO58xwgGj50aEuwz92CyZtOhv2
WM2NcWLUjV1ZcCST9UaDPrtEIcynaWROUMfEThboD5wGVZXaALnFWI0WyQ/OzbzQqF3UESFdUUli
OGx2e5NcTUW56MxUjgEO2ZMe3CXc2PiOeEOm89xeJlKHuJoOZytIn0ooplyX2aMKlP5MgDV6VirW
aFHQciuiSJmmJ1QY8KIIvSouWE4Txm4+eAAz+ynJ0oD4jRrWrcu9I81TOqnWSelolpXMDKdkpkK6
EW3QIfzhl8OcVxd+q1w73AVOrp5VoobOy9qyMPpRRaOnTmudFJJVZIVbaj8KHM4z/Uad4IP5RcUI
nZfKDC0wx7VOZZrZJ9gX+6wCfj9q4ifKePMsrKo6ZkHjKfOjdj5TmF9QpzQJR//aRvD9SOdiVXeI
+DNGvdGUmuflxFrWnK4PtpGFs67V9JGBY3Nu+9beW+lkzBFKxi6OotcJf1KxCdZDbGlnMT+1PG/3
hXF2mn01x9RJFIfUbHsvUKFrWAUzyjFvTgqKhpWwCEga+JGcdYzU52UtCQjWCg3kGW5aXML0LJqw
3oetpZQbw1IyD+Pn6wRutyJaD8RAP6JWxoJs60l8NkTzhhzdNQdtu2wNlLFCf4/SkLzY6Cz+ueey
+7IQzimy2ycKnYilZrCm0aXuxhy5E4fz9y5TImWd+Tts5pN+WWhtiHtb0wrurQUTQSs6TbL/Y6GE
+HsYAfH491VFicZ51p6tWgXc7fxEO78kj1rkVX/acVld3m15fnko1FAiJzK03z/m64mvT122fT10
m9LYmC1D3q9tXx+K0Bx8c/tqRNBLVksXdXlyWRSBzRQAMeefju/rE5ddlvcslyNPOipnPr0AIm34
P/WccK6JTOdrv2Xtb4f3t4fLLn87jOUzlv26JvyZtOWlivwUs3NCoxwgiQLj9jFuxdnpoaGnQPs3
Jl2Uu5yC894ojG95YirXCNMncR+UJxmlh2vcN9bFlYBYRU3mYe5Cqhl+qpVCcgNc4NVQWe0msxJA
s4munyk+3tHGtPeM6iV5Ibcgeq2FCvoJSTit7Z+IgE3PsRGMwT4qCS3CqWnw6zQJ6VoVqoGS28I5
T2ROSMwe6jYatj3C46MZopJLm4IzmPg2s3Xe/GxUyUdIvknmNTuqG0xHDdLTeKgfOAi6wjXDQcsl
q07R7oJpJAHbz76n6ui8dvJH0Uj8doN2Q2cIE5nuftVhPZklrk3YrkcmT+hBu8qLs/hNYiBnVjT1
Z7OkkNS3xs/WrH/iiDbp6xUILSKSXxo8Do3ZvdVkTqUW7jnFXAcyrpEnvTJPQ+gKEmfib+RxPfc9
P8eZqBAGdkKRgyBTuo++pepEcACSUTAHY7ov5y74iXG/vwrsYjv5QAdKgq+swiXTUO0PaIriBz2P
LSroErc2KQk7V4UkVPT1bajYlOVNTzV4WGuY3RAKIazFUv7el/X3RrVwWoxMLCbTADP4bYosGtV1
vMMTZ285SS59z+0/N6O7rtTDLcL6G/iBazdS0OGnbB6T/YRKlikYyK/GRjDv4vuKw8IDTZjtfTRG
J2um6YQ3pbHrXaT6VBJN+wzvekIDoEsK0G1xbb5HPoKcHoL5U+OGx4by5SGHj7RqM8j8FL+srQQm
sCZiwb7BgDdXOfLmFYHiW9CZ1sNsks6qBjJ5jjJe6bWLr/q7qEiNY0LWMRYI6ZzKsP/Us2DcscDa
PSbjHjFe61E7I+zLJQHBJwpvVfuYrDorUA4MSHLSrBQin3o0yynGtwjawVaaXbmiRqbcw5G+opFq
D5BJqHK08DCtttD3AI9+mWR13VQzRz/NGUWlzaDI1+/A4rWo0TvMGcCSvTbp35n1IZ+xEdw4ln4o
U+cQawAKlsbTfzd9/0PT19BMDYbMv+/6PtI8kf9j/aPKkzD7S/P3j5f+0f0Vzm8Wb4W3yFY1CzLf
V/PX+M2whGOb9DznzOSZnvTV/IVCpVkO81HbZJBET/YfzV/9N9UEYDSzbqB/GSD+/vf/+gvjqv7b
4z/DEunw/pV6ZZmusFSLig1vahsa6Qd/7Svieo0zsgjzfZUTfK/5nTiHZfuUYuUCvfJa9V1NTgEG
7Wrouo0EuniOxlM3ER7b0lne3Sg/Edfo+CmOqHtfKP7Gndxplyva0ciDYWNKn+vWeB2rotp3qvsz
mtElyhRHG5tszLVhQukNwxrFuz0wBmPunkSPbowPucqM59FP0IcMBsq9qSX53oa4McbGrlEDsOcM
YpjdUso1K5LgamhknjrnG1tZFlEsTPBHD+5WZIF1YjCJJJX6iK7hbuNAQV2jH4Rbkh1yP4T/SrBZ
pfb42qrA3WVF6MUjt2i/IXkk6O1rbYJxqYvkUWgM9uHE2Igxp32odPmmDLXipJL7YpQ9NYmQYD9q
zs+upFaYJVF1VqxdOzjhqRh0ez26ff2mGBhqakZRQUSChpKE5tVvsG/5nC9Hu88+qphGL1diAFAw
KHY1kE0gCAMcbCRnnhnW37DNMFVQ5EuTZPsI5Skd2JJhGbUGnbPq1BKcckzQwFV1GK9xPUFfCQ4i
1Kwnt8RGn4flgRq3iXhNpucATmWL0vKomVTtMKZi8v4xdcAYkP66FvdxBV8ganTwbFG2h80jVzZD
7Av8kKCDJe/a6QNle4siWm3ewPAzgXCRIccS7rofCPVktcQE2dQqZNyE16hzB091i2dCMmmttZAP
J9Sz56SYI3Gkl7SdD6qiYkrl9yvHkD0BLoAOp1x7zYqpPKuVeMHbRwvYIiZn9FXx0MdABUh2XPsl
HD6suT3aThw7Y09Int0wmgx968VH8YUm3DigWn8wyVLclkgvnbKQHuP9O5UsppNhl+F60EM4VtIm
1zpmDj001n0ljPiBL3SjuDZhz3X/VFD2XteuymQgkfiguog4yaKnFB1TUVBiUFxB9aHx313pqP7v
oBdADjLeCpz5P0bCh0ls6LJ7ZSZRmWrdrTF42a8ytPY9cK59Vqjk0IrkJuyEouFAk8Si/onddLyk
Uih3dfdkB2pxkkP64GS6F7bNI8nv03GspOfIAM49xBO39g369b21L9H83vsFqls9DQCuB3vKU9U5
HOhwGQ0af5w5hwhalkciMSNBNDNMIdr61CjTfZl38X5y4/I0fURKPh0BVdScQOmjTV9XT8LxPg98
+l0OMdBg6Pi7ZuD9gjbbyhJJPh3XEHEhCa0lBjbQtcNGKbJ+r2jYEnUfqeF3MbpPZViVN/K+06i0
dvyhZI+qdoycM8qmfk6PUzDh1u4xruJneFMEiLnueUwyGK+owRyjvQ36kNyyHUZNYZ9ye4hOiPHI
OA9U1SMf4dgyvfNcBbyKK+mLWHl+9HEH7uIukl496NWtn4Y1g/yta2TyqdJfSCFYpw7ey0zVwmsQ
CHBUrr4eNEXcEQb4xCVI3PV9+0vWBj6ReRBC0hGdnHS0SYLHyUAX23NbcqAkigLiSCqyg+I8w/1T
XocgFGhLEWYnjoL1ISQMtsVDT5xT+5AWJYCy0AYA0o/Zuqed7SkR8w9UmSHfj/5dEyaJc2UMZkO2
H7UdU5gM9J1CxtE+MohcQOv3KVpGk0MfaxsENNLrIye924wQMU59pTwTdK5vQyMGEF7kISnW1P3z
MSfdLFDuJskQcxpk50nD+QWk6KUyGCkWGmkqGM3MXf46wlC4js7segJnz3EPN77atcS18FBmn5gE
2+eKKEc8UvTQXWuvEiLtIbFdaeRlDgxoGwLaDpUGp0Lx6aGgwBw2XUdXhVQviq8z1Gv8JG0K6n4p
SL+ivbxt6vI1sgh1CHEOb1T2cbPsWxWTjUd4ZI5PZHjOBAmw49AQv275Z6nVOkLs7OeE4LzNgZcq
Wf8z1YKUinRzaKuIBNdRAodLEs/QqPamibbT0E+tWgMfTgg/z9caRv3BuNURGnt4al+Kke5kbqC5
D6cYhbWhl1sOfQ+J/lA6sTibpjLcgazAgD6BObfVYytybg8TFw4oBqTTBn3KZX4wcWenIzLPVzMM
nsca0wtjdwPCe42Uu3/HIjuswS4STWDXKVLX8g01/TvJjv49Kd32YHYP9dhSarHuHdUM76DNwqtq
EJqYNs3WEc/mujbDe6aDXOJGfppVagSbljStLDYvGNUgFOHS32pxUFAX0tBtoDFONAAEACZrb0rS
ZqOqFwct7q0REfO/IlP3Tha9T5NFzDLxdavJ9PCLE7io0vER6MURNGTXFFn6Gi/WRIopWsfU1gkI
z5gqQYi2EEiPDdlZpecLzGIAcXGqG9Wr0dhyrzehttIyKhZRn5Fr2qyHxo0O0xRbqwZB5Ea3Bs4S
TjA4GFxgRe0e8uIOyh+2eMTS6VB6ZMJO5NaYHyMew8sU0RcnRZqLT/NrTB3tKav3ap5+00RfPOA9
eiWz4ycmHaxNDedMOoa0K6z6RuUsUQw8YTvXV5Sj1lZvjh2X+zIhUNktyBz0rShai1rYO1dM6aOm
N4TdKzUh17Orhirinc9/wKiw3KIF9SKk5N9m1OCAYQR1XOxBXSUyMSPnlkzM5hUX86MTDvd1pslv
nU7+hFXq+Axb6wkc/DOXpRXTiuZVaMEHM416bccxOWkhoccuI5h10OTqPia1aBPDv3s0UffNeeDN
plS55qkl2aSQ+fxvgz1+18emuWphZm7c6GwHuvmjA/+46UXvnxobMmQJm0jKXl0hehU/QC598/HC
SnXCqIYw4ilrSYTOseOdZTWZT52oXrHl83uh7bLFNR08oMLrKYrIdE8xEuVGyLQXMlF8bK3hwUy7
7mJ0VbbRJ6XY28Eer4j8RL7Vr7AeRY8xQMMddjFUAshtblHP92GZuQ0VR5d7o5SHIu7NX3kQcWlM
znTsPyWVQCEF1gkSEFeo7LZTWQQ7YEcj1gp0VtWowUVC3QKhpcFZ+RCn9MBKWRzd0a2eXJofFAaM
7udA7CuSrofQWYRran0oRt9L8vyRrwr7Xx0Wh7Yx2q3tT+nZwLR4ckpybgNB5GrptPxRLEB3Gkr2
IZRPyPbncVaXTls98QlokmQtuGn5zL13a1do2EQZtptWtR7aor7T+4OfV853xzfJDtUm93ESRHnI
2XwTMlzlWk2KUzLBtQn9T52b/9pscJEWmTERVcwXFWNNp/UYEBQgUsHPzvhFoDKipca092mm3jnA
bKb61aQP9mG07puvF+E3FXf4mpk2N7jIRKsGJsCQ8LaC/GVwonoD1p1oeoVo6Tolw3mwJvnm3yEc
ufiiHz4DcgOlKae3sTYe0US9126WP2SwvUazvXA94griEHyeEGVp90540zgtV0OLnM/uv1k9lBus
ZsE6X5NFQmOy+vQb/o6iDu2b05lUBVPFU5Vfht9KSiMZlko1ohhpDz0B9HbtaSLG06eAFUj0nrbB
5Id3trlJg1B5cVrzyDgOupJTqLfcV1CI9fEHgpgYEJw27vFHv5YA4cpCGdfuOLlvcVdd/JLDjwRc
mblRPITmC8kqSOtU/VefEszNuKfZiDngwQhBAjNN+CAZl/6s3p4IwtVXaoEFQdfDlyUHjqkH2ra8
SzfW/JrlhZjKWwChKc1YzBi4dvzHgi7IZspj2DS7PEqADaoS+kcu1mY3fBBz1XqRjoI2KSls9I7/
YqsKRJmC7Jcl8W5ZcH0+SLW4V6DNEGI64esNiQLnjNMj+5prXbdjAHYZ9BZccQGdiOpJT04Fi94N
hyNgijctRzJghqTjQaJGn+mapLtVHjLT/hgHtrumq52up2CC8jYG5NmJhqDypdnl91G2iQssMGUR
vWqgurdtU16VWoQ7DZfhWsYYs0KdPl5ft6dAtPXakmbNjHOG3KhYsnUnGY89Y0vPSPt52Gy/QzMl
trWNxNpNJgA5fvNE/AAsPydkTjcF0Ljx0Kej6DaECN+XFulaCFOdA8OTqRQP9H49Id8X0GbzIbHv
MX+IbqkF36wJe1gnGpzJIQlo0lGCHboj1jh1Fze2ewgKU9IYhzuXxdF+spzo5giVAG8ZeUEaUZZ0
hHvppuQFz1q5GmIzfCCiE1eOve5alwGyjKMHLRW7wio/Z0TioxJheuwjJfaAftIUR4Cwwdv3pvTI
Uq0pU7dx4HzL9BABU4MN1bXIqOEnictKHqNMrpreaB6nCK+qEjhvEXKSseokHC0CzBLxRuLRrino
J/TyXVpQ+eLUfFWqC56tVdm4TERLQmL1iJtW50+3thnfGiKOJ1iDap9gmyoV8J822b7zlU2qwAPU
7sDE5BRnEWaraxLSSgbcM3M4TUsddz2z4kp2AIAGDLqtou/qEXuMzz1rlU4Ww13mgKsK9tW+LQt8
dcB76cHfTHsQR6h8uPLMo9GWPzr80mSfWQ9KTXK4qxaqByIohn77Evd4JUFH8du9y9r41TcKgsaa
9KgN6pXYhnbDwH55o3waNMTm8b70YRvUBTeOguq/rxI+LaZXPUh17Cf8jmXlMC3sGn8NJBSx6Xz6
tXHaMwuifICi7uS7rn7wK9z5aTruxtTYo8Swj1UPYjqOlVuHBq6xMvNAr7z0xBx9FOj8n+pOAH9M
9G4Tuk69IcrwkQvPfdgajHFSBpGpr4cb6sn14Bk99dw+vYUoOE4BrvfxVgyRdsDJqxxbXG2nygqI
6oYh1DLprVyB/rVtFSaB1dUZRmeL5GnYECi52BvNY6poLbMe54mZlXU0jdI6kudqHV3y4XcW71dg
K1mbgZWsVU3BUzhf09y2fzSn9A3v3k1vQyJp+37c5ArjKMYyT1qZg61xRY9kq2iQ+QRYjXtwr0GA
nlJaO1W3nvvBNzZupzxkPm6r9kFztNiLmx6NOpossuqu6oSoJJgK0rvV+kW1ictWbHkJRPKROqRd
kc5rkrGwo7llMmSnw9snCCGFiSk1hv9vzqHkquo/o2eTm1YbP/vsrS6H9FHXP+3JfUlRKm11tKZ9
By0gbhGsGOTc7hJ5S0c6Xbot+s2g5IeWqFZfDtopEs07Fro9jLJNOelihyLnLgq076T81FSaD4T4
vDXUAI85Sh1rnMSqadtoT/gUBXhaG0QFbQzth0tFApdfs8ODaHlBzNymGsthHeif0Mncy7UdXfe7
TqXMqddli1++pzIWOMHJrrGtu/XYIVdptrk1qis5AmENGtRNsdHfmkHKdahG+tbyHfA4aXTWGeqv
4XIGMHYJ/Onq4pibEGv5Y4wkFY+W9tEPcNwSSJ/bisoI56V98pVArMLI6bz/y955LLfOrFn2VTp6
jj9gE8CgJyRI0EiUo3QkTRBH5sDbRMI9fS/o3rp/942oqKh5TRjSMTKEy9zf3mvXltHejfyrzKmf
9abPdiQvN3RfLIGkaXI7QnjawnB0d5odJ3euJAiBRTdH1DZVEFHiCqO4trZaymwYlsim5bQ+dMW0
a5biPq9oeZvqbyzuxLuSGCAqmCOtmO6a58TtwxHGRpl0L75md5siKe6lTzRApu9mAs1VdwDylWvL
Q+k+J1hd7BopZDEvXNd7qCenciq/m57TwbRaWiBarO/dSIEaRM8SP+FkzsGCnr+xm+q3TvKvbcVT
S28BoCBwZxGDJdPWJyBi6jfdt4fB4innW/Ji8iyhgEwDKOXstB4YkOvwXKhZs1DhREHlJrW/vCz5
QjckpPo0xaUCdG1xgDrCI/kbEPBv2R/tjiNn0IBiuyp0IuchWTvmuqH4XSfG7TBhD6imcsM4JMgT
7ej2EfSp6svrWqBAxESL3jlFlcRMmVQ7m5UypniGz0OvH+0+am7YVJ31TLtv6ghPsbyLu+yaDs2T
lzRYnsj6ZKxvWBw9co30cfMAbupbmCUsOEP8iofpUuMhs5Eouqx5RGA6pab2kUaW2NiFvW/y7KR7
dEjb3OZXZEak70j6lntuatrGsq17JiuS1Ad33MFOWLUyxu4+l9H+zhb5XNpit8QTWdPxBZAnoKrp
M43yNjC6+VZLrQ9tap+WsYT/mH4NuvHoLmOg+zDJ8+ptKAxKyWv0IyenyFcVv+kz0Df+OH0ZDFsj
cp+Dx3Fgo3KxTWRTtglHHysM1mfj2RLOcW7yY4w3y8cuiUvurW6d68guYKxpVuFmXtT0ugw23r21
Y1QLS9rFEmoK+WUPyabWLA4okMS8Ybyk6RagPx9SMIkIuK1kOvuVkUAOO4vkIy0woQ4EfUMBSYt5
jSSt13wgA98n4Lq/agw1WtfdWt3Ig1XPGVQDXwWCN99iD/7oTfscOfOxHh1klal6mRzMv70Bli5n
Xdbr6J518T3bx0qLOMOLdXfjldRqhpPhfQE4fLMHIgjQDtZUt7cTTXXXLs1Zs+4Lmh619qXid6e/
497nnAIeUrZQVfGN0nHKgc0JmDjR3o6xF/QWOq650hJlau2IRcMDtvFngnCSm06xtk4c7YkmOSxD
mf2SW8957p18B/2DaeRmQYNmqm8ghk5/GhtuWZNTa6/Z86b0lreE1CvfylrAE1E9nqO24Pqj2sa6
9I47c3n6R+WpndmDTseJS2di/T2jg4mq2dGDaoGT8bSDUI8tHgscrJsEjWNLY928s8f1iKhH6U/k
9b0hOvZ+chvlMmFXXuwLhrw7gJJ3JQxMLjad9yRt4Cdx6zUcg0bWagy7QcennAzddommD6xk71VL
1DdNzqSxyy27cAgt5bj1ZgxciKfngtFEcrCbdggHPaILM4oDUJJpqHXIUnbDVacpE4oQc+zF54nn
SfaYHS52nPAKqSqq5xuNy8osIFulZYsmS1JFuo19tMH8bqZSsfAs5Uarst8iicfjpLcgkPx0q3Hq
byCi6lvPpfnWTB3Gp1gHJ+IVprZyOUsEfpewqscaSKUbNTjPMd2y7XgRjvG7Kj7baLCewZ8dq06u
liw9O8vZgBnpOuMxq+OKCiK94Hbd7Q3cTpRmmqwxmFdqls10lJVWNWS4u830cclw5gPZ7Y9xi/gJ
hZKdeqxBHEsAuTrNgVm6ujh3i/rUG8If41J7POVmlo0JuX8w/cE4DNcZVOFG0x6Xxmp5G5AkdNdP
dkkGFa7y18HOuMkL4LVpk08hz0X7YE5KC+w+lwH5OgjvUfUyo8J1cXxt/MLB3pv+yvsO9Wm07wZu
Wr5BXjwV/r3e2lcjYcZrekl6Kzq4FWlcWNt+cB4bmXXHOYGqp/Lho0viay8gVNsy5r4To6vW5loG
Kp88PJPcDXw3cIMCrz+byWM/07rpoQCRU+IJ0SDU77uFq5PqpWojbZ21CHGxexssn0N7xGaOW86U
SL/p/GXYxb0Jf6JijeJ5f6qMypCKe5WgC3M3tOKQtLC50uxXN2vNvQ032YBRXYDqZGYMfQZf9y4Z
6m3q6y8scLut27j5yUQTYQVSfMKbMje1+RznbnvMfTZhJAKtOz1e3qVDakUrrPoyJN2+LNrnMoJ1
bTlRsXXmgk3e2ARaGf1uFAmO0TCB1VnwMpu5COnOMjf5wH67HV5Q+1Uwqm9Q6fg+y6+xHwKJG2Gz
aOLNFtXdEsc7UdM0gAt0kw3La4VzfSP86mly+aH0B8+tufOg6gMrZD38brojTZNIGL4x6rvGQVCI
c64B6HZ7dhWrKbpsYDbYClpOF5Oy6Gad3FW6z2xMhsYkDwa18kEOItHugbPMcDG6pwhJJyVMvXEz
NnA6zejlGD1okfskreiOZQHS/+LvkDHJaWRW4HKN+9Ic2WtmDMNyBAXmEI9zBy6FOrR0A8Ptd8I/
Bjrxp5y/sP7dunpkBkbD2I80waMJEoeeCSiGIfbeC2bw927sOWOLNyzuIWGLGzAVW/RfWI3NjBjm
4iCxhnsI4jhZltWecNuXv8TE5DDJBWsuvf1eKB33k5JdCnIXhjJdPZjT+Ivp4g6keNDRTaL5ihp3
2jwcGyN80QWQW34JMCsl515q/bYiuTPz8gvCxxT7D/UssIaYzdb1Ryxlgulr1O/KQTx0TtAvMt/6
MYEfEVNaLt+lm++6Wr6wyrPJzHgXNbm3msiCGNYO4EOjuA6qf6Xp9rR+LRIut1Vtn1mxhr312tJN
y8SCzdZ0ot2WtdUYRmkFVv6udatX35zvR108+koGfRQChn01TfeGI0m1X2DOVehkRB8cl3UKdx+L
onojNLlFkpdVRCSdXcFNquvX/Ym+dJje2eo0863VcKuEaPKE5+RKZfzrhNDRW9Ab3OGmBD9ijfVz
YV951wKu0mOqdzvFPKSb/DtnVHfr8YIadMzK7I5vedGJidTiIerlO+6/PlwyfKtCsdeeRgBmIHu1
6BCN44GYP4j1gmxiBxRoY6OtN1ZHscLcPohC/QKvztsteQKYj6bwNlqPDUQs9wIUewdFgHH2W+ZY
FHqDlZH+A0mdS4uFG+/tXiQFCUnWlGPrvKSKwoOVB0Oktu2UBbFWu074YXjnHrIMpUpzfYY1SQfd
oMheJm36YqoI1gDbbUNziaXyR92jkKSB6Tv13dkumBtIjZRZDnSvGey71sTdqJKvulgRG21D+Ct9
QXvG/m50OPBNKqgFXAxxiex3hC3cToMZYEff+UN20P2YMBC+GHbJRBpGbo+2uo/FtOs5RzRjvk1t
I0zJL6ksuZoZC2/N2i/9HOayOUSRhjeRtINg6tJUp6iZmCoBGfGiFQ+uniJE4F5jT+sDE7Vr5ja+
fmPW6Q6L29N64vda9rsuUD14ptXDBZA3xvQ26Cz3tciTc6f5ZCAcgsveM4P21zGvg8yZzuywuV21
+i9j9Ig/zH+w6RLfLeXDzCW/MUh2bOph1LajUZ1Zety02KqB24SlBJNiR1cT9aFh/VKX5mVK00uV
Nb8ZX7/JyTsA42Y2bpahO35WwNIrxp62tgQdCxcKEE5er32Qpf9Spf08m96zTNDdESO+ql5c51zg
EjOPom9fmGO+Qxl0VPSuO9GDvcg/eZs8V1W+z538gZnzcSyXbU4uz8Nf4Vd0GQ5QwtqrSFTAkGqf
+sWHqTMHFtZTFae71FGfyDCHpQeYlf/uNCAbhXwrueq1qrkhQfxqNuPb2GvuNratYMjdQ16W98va
cFEz+46J27U5DyBspF7pnxI3A/gtj56In03LuK85JvALQILj1yYQkkjYI+WzziRN8PxsjfI+m67M
l76j2aNmybzIIn8vgEjHbnYokvgmXaaLJ/CcaNXtYtnnzmq+0yHfdvlwdjT1anFRCUAeAqo8KOdN
n+sPhUzfqtKkVR3ae8YGV3Ez4QL75WjOjZOmgY7Y2LjtJkmbSwL61RoYpuj9eAeDhshJd+oX66KV
BvIzz0svPskov1HGeEVceup4pmwWJiI1dX0xyOW+5tTm7ukY+mb2uDxL817R8RQ9gmmin2gbE1jd
CtWfaR5k99V1u+KkL+6dM4OkHxzML4SmE+qiqTkwy/sovscrvk8a+o1T9CvuMxpSCVVO26hCtKpw
6gNawz3R7OuuI1d2BzHv4PfVFRLBbgCz6dYOpv+63fV6c0cR1k65T1Y2HmldwZyAwh+br86M1byc
kIDc+ckVqxozEh1yurtlsCmrN+99rf2wpuQQUxSUlMsNfm2YQAsF6fK9VOljXV7p7Mbb6bq/Zu89
8ufj5EyftdYwSTHMSy/zx2jrLdPzaLS/R7UfOnkzSvma2PObq4wd8P6XxOOSq2zwqLL/nM301kYF
ZywSNnrNFJNYNDpVfZx6k6RofMhd2mrinskGvpgUo8RIp1paMozO69sswduXs0bijrED78zGrIEr
OgnwpRq5BWVU0NGwtVb2k0GLH3lF45np1q1fwTiL3RN7nENqFy8kYztmvjFffTnryA94gw+V0XH6
ITw59j1r3u+Zv4/AFfj+vMdhSrvHtS66MLYepiX9JcfuSRA5XQHOTAeQy5MtzYLs65q9RlgBedHf
CcP+s37ffBYPuuWfkza5TYjxwyPCqrN+w9I2ntzSSYM08W+mWD36SXVi23GIkvTZLM19P9Qv7rYz
llvHSGKKIkBjyWQIC8c7awnz5/UfTWX7S4GS5Iz/NmWCa7YU19psHlSyd5OtNQZFXT15WEpstQR5
6X+AwYOBYDmP+kLTk+8HCxu4TVRnKMOrO54ckbWoMHMknGoZStDswkYU0YgxMJVvsOmbCMwy125H
+EwAF3gcECzq3AGgq0AmtI8R5tVZAzocW8c46cOMsmH7dVCI2PN1WEgapfPB89Sdnb7Fq5Q51t/Z
6H2gtmLEZAaarL2s7kfrPzOiOcRR8R3Z3m1EvmKFsh09Xf6m5OsxKrPdqJKjV6HgKGvLN8CSKwuS
y9wimzIPkfC2anbfK6ZpgcOEvCjqk5GPvJU5zFBy0cbWpQEpcBmrUoZTYl3ANsAEqgKHgQIwlebb
esuM5fQqyrbaMv0RW03eCY/qcz/TW0p7D77J7RHXxK0zQ3xiPXGqtH90Yv6P/fO/sH/yNDEA7vzn
9s/L9/i/Tt+d/J7/X+7PP//bf1g/rb98HaWY0klO7bWe8F/eT9f5y2EgBgDzP4hA/3R+2sZfFiQg
1zMdSqJdC3vnv5yf3l8YqHFM8Tc6llJD/Hecn2tDLs7Ov9s5cX7i+3Qdz1jdp65teP/m/DRxH5WW
crqDnKZttxbdYHLg/u9PFHt0FB3JOIVx19FW0pbJVesgYWjcHE8S84fKo/Ya+/2jiltKFXsg45WE
0JKOyJZ0psjN5El/mxUIanJq0OKUeLcJRZ+jVL909eTsmftZjHUEEC+aY1pfNKH1mo1ld/YlBkC8
2hEvKg2Mfij3xMvKwDJn5j2pNT+1vyMj++i8OnuQNnYJW7qXqsRsD+r8BbA2yGuN+stCDitTFVxw
kWnaPhk1O1RFc+9VWBy8obh6zXI7O4MMuymWx7jgUtb1F7yiqBM5QkoyzX9IeQXMnlWr4g1dUTG9
jfaptxGHWhXJMJ7KuyH1o6uq7E+Inu+t5der62W4bzOwOW1f0ykwsFQ3gM6DWXRzPFO6mWbb246b
WW1a2W3WgZOVeifB2uG4yqe63M8M6Y8gCK/ZYrj71qYcy7EQWmCNBn5M7KmLx+dZdYxcxtCLxooW
U75yI9iNkzytAqxJQBVr/TRo8WvcLCV+U/9KHMLcJO61bonLlGN6U2L8AM6GjASAVDTs7hWzXCyt
4Obqpd9lQ3R1VhuUNrbNjmEHYxuTzzqMS8ma1vQZykMhl0E3oLgVcUXLiDTf7ZRIvW4B+5izAyNK
PmhBWsq+V1uPtrcaoGrvToTAGr54EeXnwhJvPSzOELZNPfb1Y62nvG94bdmQD/1uAIxmk8bYiPV/
jIIiriyindPLjGbjZ/xZSRFV0Dvyvu/nA81m1qbz4XvK1Wk8UC2+dC+6Bn4Cj8jc83NagBaDyQd3
rJaXCoIyCf1i52Uuuu/sdk896tlI8RxQG3Hj0XI8jrDs7dmEY+uwkbCMATYn7aFmzvZicquQHYwJ
QPTZdKdHv+vEOovAIpefaMsrNtZg9Dtco7y1nHTIZTcM/9MdwCn4P16gaBVPFspvONU6uwg5hyd8
IWAxyRj3i3fqy6xnNNYeccNus8n3QtLpC2aWLbtM5Hp0hsCspYfxgJqU0dLu5jR/rZa72vbcc9GC
kHT74mI5eBsdCT94on4STgEyyZhyzg/jhxCvTWYMT0r75RhLth5UwjRK46AKLcw6TJhTz5uUL8mr
kpl2YjS5IKnE4mhbdQbBpg4TPAgvrZvvgTsKZlFjdZhqDoFo12Jno3sCvE8PA3lyVsre3oiy7gGJ
cVt2xhCKsn+gCdIMqUMckJgpS3RL5ixFwcQuESsvWGvCqGOPb6FDpHke1lQk4numq6bh5Cl3RMwn
lnvGcujKBhG12yRDghBmTT5Q6S7d9UrQUcViHbFKeNgne5y9FjcSYL4g05eYwmmDfcr9XGpq23gV
Yh6JKHfufDjcQ0Gv11zjZSLArkv1LerIDyiV5WRx1iZnc3T2uSb8MEJ1XKbxStsDLncs9JuI7tSt
nwLyn4Ca47WoQhLMD5M78uCvWNsPZfGRAjPFbpZ9oWRlDGHbay4jVupO0W+ZwHswLLFfcRRU4Er8
b101sdu1gE0Y6sAq0KvTfTRynD1/OUACOy0u5FyHLdvN3MN+blwCWp47UJzK8L2wGrSjjj1ZUXsv
mhg5RT1jecir3Thq37meP5OF8gJDG45WObCVl5J6MjeMkeC9ujo0UeWcTZ12qCRlclNWG6SGQ583
7DWlUW+Q9/Cga7uUtOM4pBbCrQaIvWdt5jRcQJ2Z3zHtSEGmRlynE3FdKML7PJ3OBWxXhhb8I3pV
4M9VFW4waL/Um/ohecgABQIiFa6kXXbA4Vi9E4KQZKiURS1Hy1aAIKqnqmU/WvMNEP4OT/1Oo1Nw
TUOlNvVZ0E9uc8MneMAweByjLLDrJtorSsshqY5Qymu51m7F3xl2NKXWm2r6FSfDbYy4T9pTp9vD
qHfSm0GEajQhjCJVGznZYT/YBIFi+Gu2xri7quNLvk4JRcViXqTen9TVyMDV5hAulXiTjS5uWuyp
+6KMsZtbkY4C0IaWXcodHs0cbn5h3ETpkmyVRadXafbtPRbUrawKymm65iF37ebOHbQUIkYcJrJc
55iyJ5ThPtA9MxxH/vLGi0EtG13+QEuAu6I2wLlrbWhDin4AuH/xraw9O26a76vU+5o06xRrZnRL
H84Utsr8s6y1d1HJL1GZ+JQxocjbVlbdacm5NfVcnpVJ1IrtsbXD83aW9fSm02W9xzm2ngaHMiEE
PhGILYcq39rrc0uBVvczeYHPjZM+4t8BMtqxn2GDw3Vfi0sigLGAQ9JxFnzwtB+22frlpnKA449J
sSs3Q85w1qN3iDR2iz5PWo/9a/roL31+itWtgswUsjTjF06TZ9nC0C77Um1jHc/1z8VI2A67FBvE
box2E3m6wIEA3+T2csBhBV1sWrZiMt4Kk5SIKPyLG00z84wXUyJsjD7+GCC02xolEECrrnEWo22n
00VV+nIwRPTpUVaOJ8pDh8CghXDOENKw3YPP+7kp3UxHQkgfe80jUaueIMWGhFrNbT/it8A2/Xsx
MW2MFMpAsiBQ7Y0pM9Bp2nnYRZEsiOnkLaUCLdoZMyXjDw9m2zDmS6Zmbd8JdSmztfwUhkna9+bG
KLs3y+o5Mbjb5gyOkaFmEj0AOmhV+mBW/gs+sHlDM8nPo4ytG3CYFH0Q7/nWGWm9mniak4rBnq2b
YWVhCjISgC2QtMgiElkn6kcN0JtM9XZXZczne5VcfVteUDuT/ejP/GK8ufQKw59aam0Oisb+1Wh0
UIxa7Wwo5HaOk3fXLX13WxvOnl6tk47dQXKTY22CHYAbwy7xTbUrmqNhBsLuNPKk+plnYbrN2NiB
Q6JsSkO65t6CIUcXqMG2549HHor4C+q0vuskbJFimf3H2es/vcV+Ek003BtOtu9k5j2W1RN5HIh5
ZirPNBGN5xF1yactpebZXPJsfKwWCy9M3lMBpBeEe/o9lgwoV6mb3jc2nKU4X7ijMgIishSYIhqv
nWf5N3lrfWVRtTzlxP8nqT+p6ZTJeLj+vIxN9jxjZrsQqh2u9lSJLQ9cms2gWANLZISERVYPmw7T
YwoZ3xF8pR5nwwPUlK1T28CTmetxD0RCb9rKOkYNwvFc6zy0nejKI7G+2FGk7+MhaXeJM7lXPTaZ
t9juiq7Hnw+7yz1CYndue1j3lDYQ+a9mbSfVaDyyVoYGVDpX3Zmda5Tne70y5MM//ggTBCe5Xp3n
udk4+EyvtEixJiNKQk0De2Q5MnSbKWHZWQWqtEr66dnQuHyNAjKSU/IrJJP9yT43DxJKmYTZa/wW
n7LxcX1PZnVL/RkhLTo6Lz5SXYckjrXqJpendBnpaZ0YB416HqjYYa/d0kahY3esF3TdxdtQV5p4
jwaFWvjjh+eiIJ9WWx3JnMbYT6b9MLv5navGaKst2gk/U7aFRx4fqJmft8vYXy0fy24r5QscAtST
HD3BHxAJaB5aVBMFUZW+FPHcrZVSeFa0NqEVlif0OGJmSkkzjZjO7GRsw8JkBxCp+lUwl2aSyqMk
GczD2n26IOoxOafSuA0JVVdlG048tY6GXz1DppsgkcM7wsbmKBGWgnfIYLkAtsAEOlNZD1Ws9vRR
8dDzBz0gngN0HYqRjc0na5S7T1Iglpk9Uew3uNeSrof9mHbudkH5w2MT4w/yKUgzjY+CG0VQ2j3s
MYtscSHss+K66aklw9S/NHtAYLbHO7JyFZcle01VxgKxVtN6Y213cQpYfhLedp4UjdojQ1aic1/Z
OzpQ+cBaBIGNk9nLISxaV+H48ozFJgv6dYUyaM0NI6trBQsTIwPzncT5YHEOeGahlFVM6pT744fM
G+uB2825awXAdHOk+NqDyOYbcXfDbmoyhM66x7QO8LkIvDAU9N38T5mMcjsJLgHR5k94qUIT84XH
2oTxrMPm2PK+mbpddZ3dZElKKJAtvQwaefFyfJhSvTxMJpfuBKc/sRjfvMYOgYo4leEgMN/3siOC
h3rVsYoLiDw8MeF+9RqOSJmjzg84spGIKR4e4luwYiwXh4JJ5HCjddG7R9NUkE7yaYA+Gci5/4p5
7i6jS9NfWTXbwTVfvZYNat4IIgsTI0KZJIiQg/s+NwO7WBy9NE7Fy86x43uh9Srwi9Wz0OPGSAW7
iB9khslCgt8uRmY3M4VqPgTxqLlHWjuLOLYeW9YmPAbNzQwKiFlf+qehtcKUy2objjCIAWBtki/X
HZ2wxxmP5cKcDpmwqXbiJw4MxnTbKE+YfPWVvtlOBds0O2F7W7vubvSx/fgqesbf6m6HvDtOC5J7
mo/+uYNO7NOrwIpSW1U9L4x0qwg85quHCOv02Pg0A8TNjTDK/m6s7TcythuRJubFhih1wPd+NxeF
dpSyJ+1NdYQQs0tVAsNMxvQlmS9xRz1SyolS/2Z58Jm7BJEM9g+k/Vyq3yB6k/R05ZUR87hlCdfR
oYL3qsgV2rxjcMnb2otTOVo4cnFtppbbRWoiLpKR4zHXYdHKYPFnucFNUuKN1WIGpujoeUgMSqHi
MkbEbuje0n92S0NdfuN0H8JF8bcTdWu13gnCOMsGUySXylTUTth4Q/yU+4NqF++oRjUFSEvj1o1Y
UuPTPSDOuhtgukJrbxOeR0fOyIgzlMS75jK5NsRRGRgCK2OkmklruEaV/2xgCg1YYH0zgPpYNIoe
uAHTNsgVGyQDq7CxT82tykj7U9lzddpPr6MfOqJZ71C2bUAmB5JOww9HKC+kTQSAoFJbwUYGuxoX
06K/mZXhnyafgb4zWuYeoxveWMWqkW5i61zZ8j42ISK2XfFWp2EzC0z9XV3vRRyY3uOspDjYOsYs
QsDQIBLcunpCbyGNUBASJSlPm3U26LLTNIA9ZKA6M2QE27plFWboyISUrtEAjaEdXydlEG4h/XDx
k5h1Cn7FWhq3eVsYDxc5TyEb1xeeXH8GQskbP/cfWguLXAaxKJNc3FEMz9ca0akmD2Z27Vu7foRr
r+n2U9lF8da1WZIvemJszekXvYmMiPspNAwUtK6vWDAs37ZZkVEU6XvEArzSKj9kOfJ76Gsc8BYP
9oesjt6dAbifV0Gzswo2E470uGss9ufAPlxlRH4s0eALTD5sozQwikxaoDSWaFC3CLTJlBkpS0O2
fjtamsv9wLjaVU99V59FMWUHg6UQAT3JSN9w7uke4mrHs0DnR/aSrixpxdKAeENONimHxVu774ur
d2/5XWXrzpZ8ShIUTKj2i/aZ9MhSMn43LL6Azzo/rLQ6MEb4F7613LsVFRKDldJJzO5VmILNQZzR
aQTIDNb+WO26mZqkybHX4bXcGguLJovgzThpGoVf5M3o1cBDhRQz19m5Er2P7Tmi6stMkdGa6Do7
hGHmtPz1s4vLWnKkmnWJeJiFSzyrwCEwbPM+/2wlPBnxVVkxJgRwOn3aEy/2d2M8nZLlYTSRbbRa
aVtZYJ7FfljKhaldhkLPaqIL12ETfBC0nYy686WNzmzPHBLkXL7Y/H6ihJgMrE2JVFO6VXOo9SLd
xDz6d7IdqXgrxXCUvf2RaQPbeyqL7IQ9cmXiJfTKo1s8aYbz2tEnuNVdtsQV3GoWo0G8SpV029NR
q8fxYSnFk9/nWpCPzCbiAt9ybLfXmTzkWWXMBGcc6DgFoXTIkianJror2DjdDjV+iTiKP0foK6dI
khMjMHo2s+yhF+ONGhLzBjOx2vZsvIlUc7pVE6KLnyfzI9XpvxRVVkjr86WQEFPTySN4q5LtXLfj
XhnqFEUN9toS9KLdTE/p4tGArn1KagZvYiwrpOGc848s/z8TjP9qgmE7AkT8fz7BuOu+47r6/6YX
//gv/5xeGIb4yxbC1y3hwRP4mUSstuT/8781w7T/cpg2MowAf71iLf5FrrDFX6bg73zLwmbjrN0E
/zG/YLTh+4SAXAvmhWsL3f9vzS988W/zC92xLX4Ex4RvYzmebv7b/CKXaslH5af3FSsjvZWnql3k
SRQom3KcD3MR76NavSRWG50oh1mfvfmzN6Hc6ChwXooe7Rtldfr7xaNd8RRl1s3EXikoJuuekjOK
UNaXzsrPfVsX4T8aUX5qO7gzuntj0m6LGFDWzwuFURm9rww2+3p1sWDWFgbaEHVu4yYrwKmLiS1H
GSf0gdOcvWskjni0nHNk2Z9ZoUX3K8hu31v+S+UB/F2cbSugqguA7jGMVdW26UPOzSDq7Ysxed6N
KctbR7FMqgbrg4j4qYkW7Rzbo9i02siM2vCAoi+OU55+MNc/H6kVoi3M6aUZhzhoAeRYQwWDsHAu
K8OTYS/Go0HKr2iKPvXEEqepAP8PaTdfq94Ig3mTQXyCuWQXqT0LB+fcrC/+MFknq/g9lnF3xvLK
o231kNNQ7WkZXWlNTRyOFznE9T8+/fnIqKrrlPc5h4xjUMWCPgoS3sQz4nPOgzxgctJsYC0FFRPg
08/vQHBWHOAOo3l48bL9+eV0vhuTiYaaP1Ynu7guriOAhSzRC7afhBLm2jN54ufuyYOqFCjcR6nd
IW3aEPM6PGbaTDIPMyT0y5WrNuiIisYgEACZ36i47k5pL45x5MmwotoXTFxfs+FWAkPu6HbnaLHM
wM3ZZJZQwSEsuCH3auNo+RDr1oPw89b/25H4++jQLEBuulN/LDqOdaKlB8OHmWp4IDxZJKjTzwtl
D93Oq51v1j5EGNQoT/gau1C1TncS68Xw89HfLxOUwxP5tyi0Zwe0k9aefl5+fqF/+zQluk6JBGbv
zmQ9m2iNwAikivb0jw+XybwfKU/Y0kP5Zvv0ny5AnU8/H/39qbH+GbKzfQDosv058LU5/fOY/3z6
98nw89Eyg64yKJVi7c1l+XMxupBu803iWf+8TH/OjjFzXq2SNaJcT+Kft+7vl7//jCpU/UhKYVw5
9vF6DbOUAi1oFV51MtaXn78pFiD+XkOQ7Kfl6KdQ5+flp2Xo5zov046Eisxx/DuYvXcEGqCKWdnK
CHQHyof+/rzI92LuH2wpoeZ5dLYR31QTuPHid4zz8oTBwsZ6wk65zPvlZCGzn5jRLqefT39eTETQ
jR03GpHXN+qoDoC/wgaZ9ECmygq8icWyb3qsPKYVo+d1HR+2FY/uaurPqJa/WOftVE20k/y3BgzD
4tG/lPuRzFKOFscPhfM/TfENrRfbzx8Y61v+82L966OfT5nFGqHf6aHhchDm9T+YtDCGZYYr2qXa
vK0AVq8tt6JE6dd0LUa3gAuCALic2CbTD8loab/Y02tadj4IkiQ52QtdVVFuYAQrhhMh7eE0JL46
zVzw+yhxXhvZk2hz7auX0Zv08yO269FO/i97Z7LduJJl2X+pcSEWOkMzqAn7RqQaV+c+wZLLXWgM
PWAwAF9fG3yRES9fZkWsnNeEi/JGokjA7Nq95+xTYMkZsalgMeZeuv3FkGZF8+6bYXOcdONZV7II
nidYctzRnLLljA6yQU6n3QUx1l2zefzZ4ztABqaJnBju0hjU9LLTrW2CQtPQIsCuoffTMOi2IwKr
GewcYqleTbc5hAG9BLsMP4raEhssKo9g/EKCbNPCvNNFmu/Khn/RpP0hnqt5ozTtv27KL3XAdBDK
0PdRzxtrlN9jMF9HZ0Q63GGAWI016RSMrDAujfdOK8GC4Ckj2CCCd1IgNlbqmtpVvKuyAM12qbxV
OtBYiPntQFHULrUyxyKiHO5lUkLRmQuWiCG9Wwgb9FQKERcXhWvLtOv5nApjs9hQGYPaF6sZsQV1
1loj516ZhR/iPFX2FhvCDkzVeGiEPs8Z2RU1E/dVOybdOZTTK7C4kugMoyUnvfwlcf0w9lefhhm7
p7kmt8wJqJTHriOudXiMApgjdji8pHMj93U23RtZgCdg0sMuHUsLIenEkdpI7h0nc84+kvMjyYmk
BDoUsYw8OEGTWhjJfSdqAOG225+mqTobLXRrouEYJo1EZnJCKdZOhyIZMzS1sb4HBGDT8SAJ0QEo
MWJ0WwfjnK0HwZAc06mBOiCwWMOxqtFjcnaOg7AHhvTvyZpNJqzTs8qn+xwU5nPuOqRjgqPqKweo
ZtU7O3OamcswBAotWx3sDCUdngoDFED+0M90jfjgxzM5l8Z1nIi6c0A0TLl3DXIj3zQR/IUyKl7G
uh+30s+snVW5PyrMATuK4xO+faSFHnrbKUd13AfmbsasZhitcYXLRyzT0oNRxQCyQ8jxm85afAPU
7Zu4CNcAxK1LUIOrLayOTBfqpJ+5B51hJpYe/KfKdzYd1TUI2zeCExN1rkJ04HNpH6tk2Jhm+ksy
SsN4GoGB8Y2LGuy1NTUTeD3MNgRXkNtbIk0FbYMQUvuboW5IOi4xUTpAYW3pAbBR0y9wHiRV2OTP
Wszy3fkX3JgHv4geCbG9SBpxdLGrH33YfQ+gPERjeNFQZl2f+5aI3/YE1PeqnSQ42Ll/oLi08Ihz
dyZJghgzUncdR9WX2UfzO2F3sxcQH76gFzllR5Cmp2UOtPNcpiK5mWFyz0i8Y4BeKTd5rbzwM7cz
thMzZpxoCuOK6EEVVbYnO4570kIHC+0i34qEsYGa1EOIiWY7hAJ7xaA/45J8EEmrGiYW8Qz9MfFo
6XamvakN9/vosdH4IfCx8aUn4QVfqfslW188lu0zR7m7GkY26Ri9PLawsTbUpfaprAZebhYdOofD
ccQxe1sHhxYB44Mtw2+80Ic05SDWIcm4ZGQlpVN87ArvdzY573MdI6tuzDvHjIKta2JZih2OeYl7
VRa15eDZcJQLBQGtMI1LgXJuFeTpGUjxV12xRWB1SnZV7hnYxujTYEehpLWbbdv6xGlG9xmyhB1e
o0sazdm2WmbVtKLv8Foy0OlIci3lo+3LJyYgct0N/bOL97VL0I6m7RkYMyNX+pyxqMYjDlJrJa0O
xKyEHNYG2DhY+pEeBjTJmnoZ6Y3dm5az2tT30IthTniY2yd3sg5el5MBBCIpEM6HED+YJkXnNsJo
I+gtGrRvtyRscEzHDK59ShnTJZiJ7m9Xdj8HJUkJmo2PGaNNosr3JE6pxGc33eSkE1h++JYEnJNV
ijpmdiM6mlodVG2e6YT5m9DF9SqN5leJd+vIG4EVKruvBfL52mgfZmbVxLojYRaXHMWxN9dsRwbT
F0MifNUwPwi9j8PTMGLPclDG2+zY58nSW5YnRnRWRXKCemiDRq2tKDU2dkmvrZxI6fFoRxYmyD4/
zTjmmANQsGoXwZI/JdpB0CuWeuT29e3ZDXt++1J35DZCwTgES/Tg7YHaFF7WP75kSyyxHOMz5ISO
jKUki7UokbEvyIZsKaJuD3oJiPzLl/T3xZFOSWlT7znsJhilp2+O04KfyGpO97pLz77yA9Q3QAuQ
1JeneohzTknEWXSeaveJC6qnzF+cypx2kL6mbSOpvBoLUZLKk8/YchjpLA+zof7+kI0jFXBAGXQo
+ZRuMHPfZVxgd6mNTxffDgSf/pQvDxats32apHetCxS+nIYPCbp469jFMcVitr/9cWul69i3hwN+
2pVDTMLJQ/4A54CH1KRfJGBOcHkBaUda92vK524blJDG4ZrV4jgAdrJ0+6cHmkDtyY4LfznWXbzl
+HN7qJd6uKhLZiUeMt0YPM/JWeppupaTub19HeYRU/PCvw9EgKdZcqJZ3Z46sPRP2VKV374kILQ4
YdRcKnsNXY940uUpa1dirk0KQwVFlP71depMNHgIgYVTvUa5HA7sIhZ3mRlf4qG5zC4EHzfGm+8E
D2Roc3FXlgGvPP0FklfuG13556lTqF8wCZBjk6GpXx4AGuE18rBTCn86GXQ+t1bL+WhOVIgkeLCM
fRKZP9KS8snyPskKqbfEXpPqlvpiLZZLhGD0Zj/pwru3hukQldQLZeJ9qMoVuCSiU56k8bUMCcwe
CgyQEm4MdZvudh0JLSNHLl931dMdW0P9zUADWBjtm9Vn8bMXGBjya8g7nMZxedGffxkiT3IEhkbn
Dl9THlWX3mIc3uX0JvGAYp52bHfrCvQujBfa+0TFMOE8Qf1pVmrfZuLMlcdABmQrIwar5K6sZm+T
ehCwXIOgNzucHhmNXxg8X/kgwkOVi+zBtX47XSuvLoZOpsXw4mugJmWGRpwtHt+tVzB88QkEDYkw
bogkIlkG9iHSAaYhFiE/1Tg+FmoRdozNZdAF538uGDroBs6cxm7WygesaM7F2YgLxidtwAiSQJNw
SrurqkZU1unAfj6m2aXzkmBn6va3mGgahHG0J12xmfsLMqH5ME4u6RoBkTY5lJXM4CQD6vfqInJC
isASHIdcy9T367ozYdEgdSQUmL66jzmZ7Az0P1X3i3wNsO42mmVDE9s3JKAnmyRFnzhwl1s4uEL/
3Q/ch0SN1nGakRZoIR4zgAa7QI4fbRj/MMrJeeinZriWLpJ7vzQuwnSifajcXylCqH3lmi7IM9xt
8KbZD8W4Kaha9pQP18Eq8zMKReq5YF2aPQm/PgR67WgH9hwrVcbNhaIG2gF+AFx1933a34lJudfM
Ns6mIsnVHYvPHl7rdgpRvCRBll2B0MTEeufjo2zi8jCwSWseODVPd/6IQoGKYjuUPWE+LbCqNn+f
UCperYrPNRcjCZbKBd6g8QAmYFvQLZoIm7LO5+Kqh32SBAgHGl5NSgVfsszsO6JR1uZir0KIVm2B
1p9smg7wUrI3yBIEeCBRpAltSCw9sfnU0KU58G3LbYPijl2+5MpsgfJXZOLwuW0tOcp71AyEwEQR
grwRh1zhnnyG99Ic9V1b+oD7l2ccUWzInpm58by23OecqFFSZTXnnnida6ILOPVdjCRGCZ8/DRmR
htZiGoajY+KNz/AtDi54jGnYuVWqLmEGP8gCtIFAchtletiaTdiD3ghPzLO8b1Kq5MmKx9VbI8U+
7KvPPMjB7SxnHCPO7lV4D4jZvJjW8JKMkflklt9Vz/1VVcmuGQrzOqDK27K6Ml1rf1rm3K1dr+1J
fjdxKdjFfER4E64wtFOTaSu/75CK3Qd1Imlf/9RmnK/H3mmPSe/jFp7jxdUdHJuWb5Fn1S9t3SHq
9dZxmfjoFvuB2WhbXU1X7LMBE2nSNv256vsPP0flGTICZ3JJBFtmwZEo8qje0utQB1EZv1TtTzs0
t5BWSu9VtugihJt9wzjcXq1EgCFxrefbQtvN3VMs6GsYsdBXKys43k9yP/rRfOrJfQReN51cM+dC
UMm86QPrAbtdfFEkKTg0+x8Sx7yyG8Ebt8gvCMZHPwitS1pxBRK3ulK1SFaiL/R2culCtL40yGIF
Wef74QsLTX60JvvIEfizFm2O1yIk6Nrzx12U9/7+OIdEn2Z+DYdc2zCaErXLg24BUzChslkjuWLe
pcthFzXvJe1s6z6VxDZmkkQqusbeqgJLszM8WWzCRLebGlrPOGv1tHRTx0MO3emTUQT0FPARrdUd
Uo8phq7S5Rqu9nH509Umce/NcIihaJxG6yclhj7IciJUbJFXAcs4zl4A3lJ1DbQmnJVGOu7LBkNF
7uNKNu0Xl+peNZwiE8PwLpY4JXXRHKZy+sj8nAGXx63kDVAa0IBjwK1tZtWXIiQqI/Xy6yAr8Uh5
Paw1LCPEbpCDINXgabPDr27OSOXw+p5SN0nXIEQQmRqMXqOKAhtL0XODfnSaJ2MdJEhXxIirvi88
d4sTsFt3NgUshjviR5ZyoNGts9Otfb2VYmaPUbIUCPAVdts+D7xN0lYWBAbnhdy7k9tjchaV8mk1
xLDtVAz/w6zuhjiN74QezxK9+CmiWO97+tZQZKplhsscWlg0fRgnpTPpACr/HJnKbYppePJ7+5XE
zB42sHsmILU/JTk2tAInre+jxApw3z5jWBrR7Xy4esZhRTAWBlumWqZMEc7P9caKQ/cSFsxmXTug
5kzwH1sSsiwqF7NqL0Qx1QOAM+1Fw04Ew/Qtdkit7TJ9oBXlruzQB1XToRwlbyW54lXCpuUCFQs5
vsIqXDihxlrVxVdrZiSLofn6EG39lMoayQHRe6vUixiojtHzDFqatiYOOQmW+hLCjt0KbKEqnaMt
otXkOFP+rNM05NRqf+Mk9TXM5njnd3g+OTEiaq/sr7C3aZvYzlHP5dacUPbHsnDZM+AnOz2NDmUL
Z1u7yFuVMtAOtouQPChfWtMc7xXucs/96LNMvbkqY2eb4U33QfcZyDyxVqySVwP6HcwUISDJTTvH
dIfHpjUnMLgl2mDLjfZCIoBz65YmZ2c9lWx0cVOEd8i73oh/oUZsFmU7wD5ysEh5KghSB3hipMs+
Y144HLEfjnm1TWAIArXJjbtYmMMqC7v2UFj6UFsuna7lgnVaeyPdcVt6hINBBzX2sqzfTYzKd5XO
wGPw6kfDX3IXC3sz0DY74Hr9QOBavyCCZPYesMiKcHwC8LifayP+hhDuoDvBNVYy/7AyBobEOlR7
ETS4dFGtaFBgjG05+hQmmq6ejQaaBIEFQ8cQn7Gnc8AuPJyTVuJ2drSxiXrHvqTLT+no3KJ0mNlI
K4r5AJmOLEC+tr2wngl4TTbe2KGJYVjD8QHFXpo9VSi6tiU/dB0MnX1IwA5asqmuQXzFLi/O4GYR
QDV5fuxl/mgRxLILNR8AIT9io+OFwKdCNgCO2ABCDHVMSZkFzphfaEzstRsah6GxO1zlZb9zOxQV
QzJmjIJ869h71aeNXp9eQ9CTrimi6xLxBuwXDRpV0c4BB7zRc4cFdw5oHdtDfQTsxXkNQyesQOQ7
vgbWlqAn2N/eaCuR69uc1miiFdZG8+zDBLI4ng3sRHOZ7siWDg69V6A19ttH2Lco6yFGpzBhJu+H
4YbNugyqZzPPSI2OQZBlcUi6gd1fqkID6IEgPXuY6nEQ0lEs1GzvqJVpkHby3W2Inr0l2ERFEe6b
qfjZF7JdmVOICHYwc/qRJZMTp7xLPYqLiPYqPsGWJBdN/qNRG7S+mVgepV+bR2EydILTx54MabMn
xskrXMDOsrr25Ho6/Gb7ekw5GJJEHdHbRCzIO6Xf0zLVi6WjXnmR0yAF7b1T7occ0irjCXyrf749
oIPN+HaoeEyENveiruXO1YtFOaaEJHeh3afa9y92Sr4Sv3agUuMeuN53IVQIoJSvIOR+B3nXnjnU
DzTwWQu0470VvlFeG2VW18yxn+p4bM9Z2mNX5My69fGT1Pakn8rlYQS6m5f4NQdOquWYtfeN+1r7
oTq7omo2HB7sOwNjx3pukMvKHPHInJLbTF6c3pS59QAya/xmzgnXOj5FRGSzsycDwV6RVR2uE1Tg
R0NlAfww0E6CgeUwt+k+DahdQ9YuUGRRdpLFfD923L9VNf4kziI92Hyo1zJu1qje00sITREJvwWB
N1OfGtXGY8ZlGLIlfxvQhSW5eTXiyrpy5j3OmNPuGpJFXLCI5zI/ugtZN7RIgGprH7lUp+5pEDZn
HacT/W0SQ7BpXkJB4zafQnVBeQWCkM2Ao+kqr+WmlKI91gWLcJEb/SUcObHQcXoIei4ieLKSMvNO
tWVz8WkdpgIlaV47z1rY57ptgr2RxTAiSDIglrRneNKE8p4c8fvZj4cTRrZ9h7Jw5YZVeiwKlCnp
MK20C8I5Y75K9p+LxAod7MTiuR4LRjy9nUH0qEoyPLxqYP0Iua8H7yvN2t9m5jX7sAx+JpMPfXQo
rlUPqERnnYIUBHtdtPMVoEOynkNHrxOa0+B+c2M/jWO/d3O2+oxj006ju6AvBEYsRXUfNL61SexY
vRaivVOG5xwdn3kzXqYaMCHuYTPXyRkbCegGhWKw6nmtI2V6HajnOgqDOxq4z7HFXpJHJbNeXGBb
T/lHoF4VWsejNwn8sp7m4lCc3iah9oWgt2vNTcu+VsCbawIyvmlPaQHC0DAAQkwd9CqowJAlre63
E4/VuSR4MjZFdUgzGJ4mm0ynurfSq76b5Fato0l/KEVlG4zZ9vZ7qKARe2f237DJcgED4zloS70k
AdhO9DAGY7f7Gdzp6MaE9jYzSyBxKMj2OsZgRXuqeve5lmfLNcd3V7Dv6JZMVUOo0x+z/KWj9Ze5
320CePuzOFLPSVOWO7q5NHuLpZdUL9NY1VVbFdGEqRKw3cGQrBk+gWIIFVHwSAFcY5D0hUqzWOf+
okG4fZ11oOEz4Ps0D80TcRA0Wb0+QheVUL67LtLvPsy3qZuC+Tfjx1iFmIqAFW1uw+NbGjY1lD5Y
SK1MlSJNMIuPwgkUbVnjELb3GcEl+5jR8UkvnTIzD/1VFC9OOM/Sp9gui03jRNYqy3rA8stDkmcE
UPTgqWjVnLrJHbYu9gem2HN1jiSqJUqaR24WUlm95lXMGqW2i9gc5x50X9hU8ZqhfwGlLaCN4Vl1
fZ64Q3AaTcfcUTAOSVlcZ0uior/EBIYzO689hyQmxIgN8dYgpYJmBWQZp1PTMWhPIBBxBEHavfwm
t4dw+a/5kh74zz8zHLLx5FS9/GUOHTlUSZLTiCC29nT7zW/Pqroc//Tl7S/8GlRs6zBJ4nhIFdzi
6bs9C/7x7PZlsrxXlW0/z31zTZrCWcMWQkgV4wmbRBKd9PIAgp4jvmOIzbAgfG8Pgt3rOLcV4yDG
nXPAeW/lLU/rnMnn7eH25WxTjGYZEUD4Ze+GQE7nLp5N6gDejOW1kW7L1QenABkGCDNECpLVma46
Q2OmFRS8GHo49wXJHkPRuzU5GPuWpimkOkIXb/1SapDuFPriVYVZAhTpP2Lmb88knIRTUuZi1/XZ
/e2PGCSOx8R/JUVAnSoEqH889PUANnlAvzss989NKRN7WCFQktF9I9579pqfQ0DTrPTiYQU9AqHM
Px4gPN0p20IXmkhUI2IAnHLrCDMctBAIZvJgDB5tRDqZ6eg+uIG0dv9fIFbSnZr+jUDMQTZF4tD/
WyD2+hvzcdn/WSH29//zH/5262+u7zih55gWXRnhoPX6u0LMd/7mOi4Xo+eio0cg9s9sI1f8DdUY
dnOXNgU8FUzxf482cu2/+XaIHd0VKB6Qd/n/E4EYGrQ/u9vtUKC15nzmMHT2MVQt6rHPj6e0jLv/
87+s/x1YtHXSKhCHmPFewJnXSR9nS+OfiJFi/umNefjDM//nGCXnL1I0N/DQr/JbhTh1iFEyyWv6
8w+LFMU7YUcRhGVU3Xag7JWPDmptNU66bZAmmb+6zjwquW3MCT5I8N4Y4zEvTCxYQ/Gj8AvC8Cjc
GJHoje4Bfo7wRFxJTR2U6UtKR7XOXcHoyzmnOeeimkDGjWo7xtUyYAP3gyXO8q6KA85Npr01hokS
jjnUv/5FfSAIf35Xb7+oINTcDPmkOPz+5V1NvBxVnAzCA+TZw8iZdOUgRtjAYl6yP9cSDxhSH/uT
FtRXnjqHemwfTLqXnNAWSmPd72IIQYlZfBVucZfng94EOF3WXkvAHYMjSBtpsyW4CYF/BwyxsN5o
A9Lk3N9y8+zAOQ6eSz81dgmO7Z2LH8tLnmGwNp2txfz+ZNhmtQt9lMoQRFD8JFBziW3X65rW1xpc
5SYHb7KwrXilLi+7H4J8rX3k7KFk2Mkg9n1qQKclcXNIAuulTCHt0uQD8RhmhyxgjI76Efatn35Z
2QQBRz8MHh9A0jlyg51umn+DnHvA4/XlSXzyM7nrNfN4W4/wtBdv9uTK7yAKGHKGw8fQiAz/Sa43
/+azWi66P/MdlovSd/mcaFAI7tC/XJQo4WoH23R4SBIjWFlN9Jw58geNVCb2+CNLSQZqWyLIj92M
faoxYfW2muRwccDJCEZV9XsLgmUsl5x6JiLgVrxtpG17Y6fEiyYlvZEmeAchm69t1wa5zHYP8byg
QxbvW5TQqzbv410wPVpvHOvwamEVEbQQyITnmN74DJaziuu+GYxtq3W4nd3wZw6BHHFa856jYsG1
EWDVZJxHHt4qEfJc2PWr0uVDwaR6Q2QEBxoUPJaEUFg+RN2E+uFUDfo42d7GtvIrgIB7Ra4qjbZ8
LE6OScBSP2Db4x8A6edTdEsTEmQQPprwA1cIbvjws+w+DKcNiv3nsZNfFAEnPqgnmnzdv1k8/rtb
KvA9DjYBW773Vxlr5zo4in0dHlKn1hs8AMz3YjHtLAyUvY2JT77/6wtjIZn8lwuD4CZHuEwGBfiP
/7xaicHqaMLwE53ROdeex7AagKm73AycsN7qtLw6BqV7Gqh3OXEFp5CAcdHijldlcGzT+KuzmE5C
u1Tf//Vr+++uWcooYp9YTO3QYd/480JqW11ZFkZODLJNYFWVEIfBS2Mng+xAJt5aVdhnSkAW/+Mf
65oWemI/cAI6B3+REhMbwihHG8GhEPnXKIJns2Y9QOr01XHw3cagU2UXPP/rH2qZy7f9yx0qbP7Y
95Zt6r/sUVls2aHmxj3cnPBpfB9rnKiJzu+i2hzWfr0QHfB6rN2XqPOfZcbRoxlt7Oe++WVZ4bkY
MFKhRGD1T4qLlwHbz1hkIlNONCXyO9Dce5oqnL0yZuS8kHxdE5qMO6N4INkTVseUvpWt8Vi63qkc
eKsnn/mN9Kptw8/d5mPiwdKCYQGzkGvzwXMqvfE9zqgyL46hxwYQY9MBbbiqfsSTnRN7FaO+IoV0
7QOlbCpcxl7QfvbmiySUBW+jhthE10lEVM3ELvzoUV5KwSvT0pc4l6E9RHhr1m7gfo1KnC2SoDa3
vkhd4HFeaO/1SnlpjpWHyzIf5zvoxNuKHiiQRD62umGAAHEvRcW9dvLp2RmqF2Ut/5atdRVOE21r
9pxm8VioNGTYzY0Xhby5onHePdRcsll2hwmeiCZoemOHOzPAR9ci+KwU1DXOmBgo2mL9b64I26Vm
+s+XRGCalsWFaBMNGQKl/c83AMQLrBdzOzJYtQe6RLusHO4VLsq9QY4rqJXHwBwhAFr1xXHoVDCc
wgA4G6u8iY/TSJb9sGUs5eCDYh4dBebBCrRa5UWG+zNjI6JWwbOt11rh3DFMFd9VtvWiMsR/dsE0
JN8pFvRNrzjFEiQUrsoGoZAhPlM/BzJC33GC8r4WgY43JHqReeCLbQQqg3ExiXdVnOySYvrqS+/k
26m5cUX4szKPbaKfwko3u3QA1VJ1/d6WLl7u2f1FWiAzlWh6HuuI0XwgthWXUyfxpczf6Azc5aJ8
Cgh1QUHFKRQFuljVlv3OEVvvbNfHIIxZKFeh3PaZgVt/jtazosSKreJIuHkEogs1SVmqXTIYb54n
yCBOpn1ArmE3V98xCSA86gTM3A4eQZ5+yzKDwTtEeI+hRxb5d0FOO9zrjGszq+NYRIQy9P4jP7db
RxD/YtUe+yKYiAvS35ysPthDug3MIt14Ul/aKVObgHfIz3mr3NdeY2Qam+GpbMTX1KTVvsBuWdat
Wll1SCqmz+tGrvOYUFivfUHolsexR4YZFKMZtsVIyscYgUf255E8XHLZpwq8qCF499JZbSMnZD5I
8QXkfBwX8TX/d2170welGb2gcOmLTdCqG4coXyuC/ZcNKAKTABkniWhkeNx3XZ3uoKYRC5LRZ8sc
oHl+CEWu4ZJAwJJw+bs4mImWQx9W1DBwMs7v0j63pTCPi4xs4wBlDPKkB0wA7FpaxfskOJuOTfI6
x/m3TDTnNKuPmZfY60ZO8M3T5FCohvQMB5hrvdO+QBLExTCRRYXSHZ8dTGsuu0Nj0hBhPqXW9hQ+
huQcc9ocvsVdg/nKal8KbtfVYDmPifaN49DR9+ns+YOGjSf5Nmwl3r6O3FfRiCtyeQm6PjFYhoCI
I5tgkW1YBW3y80xUgoEAMFKlL6UciWUmW0tXJoLTvH4ZbeAH85JKEI4Vti5l7X2oygdXspeiQsEa
ZTAcXcRo2EWp5YlB0BPcggFgY5XW5BY59/QLt7VhfJC3+UjRSsqPxO3q2FRPIyZtIlm/D3b5FJt8
/gUTorPAptAxA7YHKlRBtVKJumAWY3yD00sCdckS66JH6NIEYWu69GC5nwL91BkDuSnKwH4FdWRu
OwI8Le7q3kJHxnBvTTLNd4fbhoAaKLgRTgh4Vhci6Fmii33TVKS+V/D6UjvDqwYIoSL4a4V99yPs
TxG5g3hN9BEJOmieEbUCo4q8ab6VgTg+gnlILvWEbCeAvkks/c7L+g0gmldZDL8bUq7wWkQHVrZr
x1zMa7735NCGcKSke5LNfGrgOTL9gTAkJx/0fVtm69nXb7nAxtFHFN09U6+G/AcSsObSb4EAIP6b
lsZpUry0+cAMOg8/JAFkBAeM3/JwCXLw8R06hbfyq4ERPkt9aQT2PUzwmWREMI8g8JkoMaUxbIDf
5tJOzPM7HNjPSxCPXiRVQ8dUsbbz71nJu5PQmTd1AUCIgAHDq801pe0buDeQWZkpH2sjLA8+zdQV
sHFUGqTcVJwOZJYcjLEvNmoivBTVZ4b6FNQrgRu5CzaL7/kS6O7WH3tqEvDhy7S0rtByNm7/4oew
Hvr6Xjp9timDAV+9QuUZBNumW3Dps/9CJ422e8n0gXkIa+S8TObBe+y7QB2DPsmhTwNtAdfwEaXP
bQcgR08smskCDzBNDl2KYdG+H91kbyXZs9+wkmath+Ee4yMuwv4AUmnaQk3d9kMDw8d3/e2gAGJg
k2ZMr1/qcAIRbCusVzPNUwvV3UI7m4w9AnDyFMLpp5H+4C7vFklItiHV81V14eNosVfHoXzpamyW
o7UkHwC2fQT5QkpTV+xlk6I2TyDFJ3XTAtdSOxM9vhlw8qOOXBmu6kB7Oe91iCecmXFdKAo89s10
UGdwGafaiT9x7gx5/Fm4Dv6MBqA/1dRLXxfpus/rbFMLOF9R92Ya4WdUpAevhmQ8Rcar9GBH+BY5
wPN6aLbVKA/KBD7ZTs8FywsSigABHVCA3getOoQYMzlGyvykQv8ry2yTzIYFuDdUbzp0lmQRa6vL
5Fo5yXsUv3f2OSd4ZmVKlwaqE+6temS6kNiH2//VUxpDq1W7Dhz5NIK1d0JKA22JibkBIyEJ9CvW
b4mn7VVrBAixSXVa465AUqzmF4Lqd6gfE5J7QLgQ5wYegzW3l19iIKzVxy99sCbrrSI9kbxAsbUb
19qaLgJM1jh6EdAr0iA4j234hQhvpA9ecavF+WtS9y0KNgQNTfySYIsaHeLYM/29NypCIvx3O8bP
arSPWWo+FXputwyxjJVtzOGaoSh1a1sU32VlEExNw37Ksr03BONW1EiwUI79TjK6wWr6gG78oLWR
YbxCum7U4zuinbueTuxQEjaAkHBdCeNlmiyXkIQe72oNWYyCZ2u5s7thG8g3yncfZI1ldwF70nA0
OLl27i7yhLknLbVbDoDtHw9iRufrVgVJYp54pFydd5UDi4xebbFWs0FfZyRIxbSxpPDrqtMIxuN0
e/bPh3hpUBSZVHTwB726aXiGIN5PZR7sb/KOm8TTa6i/+7m6TiOaiKTBNZQVsAMJObOW91Kdgt72
oRpCZhLxAaLNGVBWsMrz/posbXPZlK9tUKQ72N79KY1sdg4Nnj/xyQqRmbVXTMZrgZKqdHDX2czp
sIRky9xfFi9c4my7roQAHBNDpmBTeIsksjEKuQGKf2bosWsWcnVsyN+qTR/0gudiz/ktrPziJ48I
GKn0p/ghikbo9AGhun7yoKvuBbD/NwS+50JVv1v0JwzFN1Zgf9xYkWhrOX4OSMKQ4v+28/jBBhll
2Rq2EmqkNYkmK6oMpAoe+7p6GVX+mxrqPDRLmeImJADObH00wwIcDe0UJGtjkiymPT9lTguxrcPi
B+e+6SQQ9f8RJjeQKLiqgEcUK4FBorcJ7RoYiJzqej8uPjJlNDffZLRlIPd6U/HC02ByxActOwGW
nlvUSInPvWWb3R5KnRsnM5VX6u5oFy0DjBmxs5uDx/hDcGxKxAEMqXBsttVzJvvPbhku3T7d27Pb
tZLOuFLTKaLOdmKV7KPFqZXcdL/Ls8BVzGgar9gmCXMeSI+ejfKTQftPuyoIfvSSY9qa3+OM7o8e
SuIKo325NDTMTH4tkEcOTAc3r9w1ypI7u49fQkel+wlF3qxMcUhhK7I0FP3KUjG6M/o7ca8HiDoA
HbkJjllBEZdWCYwZSre16/QIn0qxFfb8y5308dbD7LMAkQ9BjnGHxqkCc40sF0+LeufURnlkGubW
my8e6XcZf+Gwbm41FLl1xNvT9tnX4NKQE2ApxgFnVdvyC/S2sRI1hlTQcBQ3/5e9M2luG1nX9F/p
6D1OAIm5I+6GMymKkiiLtrVB0LaIeZ4S+PX9JKv6HJeroiruXffCDGqwQACJzPze7x3YYh5cysvG
hXsgkX2ua+eWqmVdQX/3IjEgXKxyyIy38m7nlZZBRBIl9zzwt43YmfAl6/aVyDGHVIcj9ugNXfva
94i0UhDeHebScoKq9ey9nmf2tZCO6a4m37H3vlkQZWnH7x3J+SXNKdI1k9Rm0r6ErkfruNPPifDA
2EZ+yUUINQyI+kpWVycy8MlkPqStiHlGbCxxHJ0xo6NZ2xkIxxwfggrxsd2Ap9HEFi6Jqyu8h1e7
IQR+wrkTqfLOzfpr7tCXjQfSjIDIjyI+Zj10ZTLlFoOHmCByxLhzwVO7a1tSQakRI+fIWdUKx3Rm
sc6jzWCAHjRdXq1tCLVWg9VcqHs2MAJwNJ6jmJkUeoZTN894r2DFsYx8Tku+dG7zI3BABNACIQ1W
ko4BoMJJ2s+BVyGt4XLbenkxekXMrKHAJen40FgiWGUQECHPwRI22TSBuRervHEV+5QPhWvNsxz2
ZfvQQ0tZ329PxEwDq7/DWyR577gR0BeKi9BZyhKQwdEunxI/KRYpEqWVRoL9bMkRoxLVGkwxZze9
F90GOIlpT0MP885aDOVI+qASHVfFTUAxUHF8jftYBYDgGahGXSojHDJ0PHoku5NRYl9p6Ld5Zv8Q
EW6ggJCUpJHFbIbw5EEc6T8Q2hZ4nzLcNRgW/IyqrWZAQZSDec6hTHzxSAcAicGn+6VprO9ZBVfO
hz0BkPQRazr851ciXJLFFPmb+yWNE4i8sAAUUDmFPKN2AdNS/bUyvbK3xVtlHqKjS3946WozZPWW
dAEG+Hrs0lfUhqekBJ0fSmq5PMazptexpcnmucNG1niEWrErABvIClDSNwb8Qnbc1zu4XQDGgWyP
e9zpYPSB8GgO3Igy7cUun3P2C2OyFhJguITvtjM6DCyzKQU2ym1ickca51PyHlqgMIZ2HAxACTzM
DllunVEApRvge5bjyH3AHgMxgFY2y2TwNn4et6vWKrqdH7ziRhkjLZh5aNHzUX4VfUmKalKmm2yk
UiA6ZG/E077R7C8hrQeqgmpdF8GhC9NvY5gO+xT+9CLz5luuv3VqANsRwJrmp+/xGBBJiTEeKqEY
i6382Wj0l7Fyt7kJOgeLA86NHSfgQkAWDDzwC3tZpA/3nkymJTfgFW7z6H2KM3HKZvulDRi2bKBa
QrTXLjG3QsNT5T7GZqsgd5BAEoO4Oh7dRqz1vn5pW4tKoExvBCNSwDWPJlMl+TXQ6YLJBg0zxIMQ
lrYCsNfxBRMixi5zQMKut+BqWrWf0gGTLUQNTDLt94B0doXikkPQ1dM5GsLPes5Dja5WW2WYJftD
q3A0dsHh4O2dwI5WE88zZ9h+EJnZ4KcCicRAsVHR49slFgCpDx1TY05ZRhEsKA0oE+oA2nn8d4P1
GJ9TByJ/jc7XxeHMmvYU/Ec82IuFroxsdJddolTuwCQTbvF3ewr9HR5p+7LGF0fUKxROqTVuIQ2W
ezoFn2Ore9HbcVeCSBkCUi0gNk70lB1bo8BwjsW5w8ifuFt9NTpfGyOj0ZFNb87s7shZvQ6e9r3p
yhize5TAgh1cDa/FYFsYJzFQFHY0DfVNJZLPVQZdLp7kO8lXGizJdD+QKp3mBnVNYSBXz4YITkR7
CnyxszvxCWdtggrik17jwDrFLz02xussj4+znzgYwDYwNPTwAdeFb0affelCisXYU0IoaIxJxngk
O3YV6PPAWmR/MQLCa8eWgFzfwiKOgJiHnFzXlQZn0+r6gZ1wWiotynBwupfYAs9cxD3OCITIQzT9
CGZRe0s9qEmXMPiogZJn319Cve4Jev33140PrFmX40FrSw/rNDrzphaeGz4BSqKMKAiLOWSQGpSE
2V4wl5DIwby0kLOuQ4ExJ3JCnUY/3L/2o+DJMAV2/b2Xgy7C5wtoyM6jV9Crc9c6YAGSH4HX0ki6
0QiLYNJM49ClqcmIUG8rO0RGod7dXwhTpWPK2r3+D4cgQBhGjYuErFMkgv/8YEbmBeYv12ECTtiU
3iYJzdewN+NjtQrrEWmpgCUoFCen3xUQ8jH6VqVxu+9ZjuwH3edAJav2IigSkjj+/WL7sCVNq5cQ
j+rigXjKwx0I/v+uNf9AShDK1OUnzHx17a7/6+NOZzhd84//+t+P17a9fo/69qPr2p+pCb//z9+p
CY6vvPI9Wmp01GAf/OS8b/7L1mmTu7aLekvwG//xrhH/ogWH9/7vhjcmP/p/1ATjXwKrZNWZMunU
Wfp/y3v/T/03wF7dd03boANn0Er/I8bvm5OjpRVWwnoznpAtrYLGgiZVmRvNQ7xMt3/8h/7WXx2R
jaVl0moyBc/cH4+YkRRkzdKodvhMBSaLmVe9Cec4WtSdI7jdP/QxfuFeWB4nyIF8eOeuIOWAy/9z
Fy8krQ6frrTaGdmGegI7SHe6VDObkXq+/HT7n/9MvfiLQ6mWHb5iHFDnaH881IC4xi+bucLPNr2l
WXoLtPiGNYiXht/+/kjqQ/+hWcdwMmmYWobLGPjTXeucaG4jWxIspdGo9j0M81v4EMtUxv90/QzG
/J+O5QC2eS4dIM8g6uGPF7DSKSMjzspMG7EcTP3i1YhhPOdBokVDuMWms/T2RtPhvjbVG2jbJzOs
17MoHv/+rP2/+iRC+IK7CcHF++X6ukPuaZ0/Vjvf1zYIzx6dfjpPobzgk3ORFWx6y/0I4vAfRtD9
DH+92o6JgQ9RGKoP9ssVwOaMvb9RMoRUiJre7YWL+KAcz3Unz02vdArhEfnkJfFoJmItf8X4Z1NN
pClh56NsKJxPiZP+U8v2r4abQ5/YhFmk3LF+eZCcpuwFtIRqd49/CDN757gcDR9mtlde96PXH/um
5hsJDUbd6ZZdmb1MKTB+1Q+vNBKQ9hDp7ITX/8FtomnI9ARThenljwNmxvVvisu82ml93eyqQZSr
ph9W04Q/w2jxROD76orua0U0xj/MLcafW5aGh0zp38dWP/+ZaeX51gCEWO2kbT6NOr0ChEXITSRA
XiMvUqeXqidyNzrOt5guClmB/zBa/vKu/PQJfrkrY5pHiMn5BDAjCex0JSzg5IqPNAAuU8LfX2qh
G39+KCCpeao/S7gLPme/DM4S43MvL6sc+z6UcbVLFFd6G3UqK4paWmo1vZICJDl+oy+BYCJCl5t5
49luzF2H2p0Ca3rw+D9TNj34AWPH1HDBHP0NKtpLFcZw7odTqPdnyCHnMtlIu/ysqjs/JujVaE02
ofKCptYvymMVbhHW5Mu55O+o3+8dDHVJzBAjKSST+ToRZ0mbYF623hF73ofaYYCmKb9kd/Syzf5U
zE29cG3iU0d7WQZs2tUDJYfxbFnOfhDOMjKiHcxS+s0mXXbdLwD2qFE1S2He03Vs5XNcW0u6jocA
V4fS5zMCIi9Ja37uXGptHfHJMke0TDJAus/hjkwB4bDJfOlqfWe1P9I+uWau/pCaITEG/oac+25R
oQrFDummaBmlSG5qPAmfIWwUnENcvJg2qig1Fasro6c4mUQCdfNYLdDfftfcgdiMIbo5BJsINBpt
S4d35LwM6eygY33KOoj2tgouwQlNTR6dIxENYfeLh5gGnyC/Ygp2sRouEDm0l9FH5zPCIDDIJZn0
/jpqnJyHOYVIACqHjt21yzgYO5onJSY/9Je4LSque8rLQw/0cL/8gZ3cxjSF6aZ9stn/YyuJOi1v
0YJFN6DrR2G6bO4Jn1hiXfYQDNV3nwaAJTlVjVKAil6/DPFwSvwP6VUm/YPxgkfJxRN0IjqfebHy
D3VkPFVlD9JBgUa7dH6RpseAnS++N5x9oiGw7H6IEF8uMFn21y9pi70b9jBX3+YSFAHKEhR0g3yA
z3dVhyjm8RyNaqDFNIY4XjzV7y3Vl69lV3NWvUmuFJufk6yck5vqF40YTs3SbilYBHrV6+CSRm3K
S11PWMdE9GDCF7MU+Ng3xjlB02Ehz17VoY0GIOxf0hyanG+2MFN8xqfVBvk6Q7II5WThe9EDzvg1
IYHTBd+OfkmTBOudGIPOOrkmmMkuWR2fIB5/eDGHEyY3q3Fw/qzTU/mRG2vj2YYLslRsBZ4rjHbV
g5ByfjSczmrdTWocruOrwKBjromdw/hhnKyjTyNnKY2MwC5hYqWpX9RQHtXibOrOSeuNZjHDdCSX
RjW/DG9rwScQwXAxkXZv2gbIJ02mN4OS42hJPhtVDPJb5SOT3pwAQkCtB5LxQb80NJOn+3AE378l
6sGdsdelk5N9MUX44naAeYHLoe9TiRdnt9GRFz/jWSnx/4Y9344XM2KdMjTmYtQlWKDO0yYsA9q4
fnTtBvYRVkoH2/HT7TS9tng2IENi2hrUUh8RdTtKhlAFH1/KzFH8gYuhbtSyDPXveAMNsfuiz2Cu
vdufl30a3dyyggKv8ze6JgTnSN/cJr1qhDJjjfVux4dh4hkYuOBGmF49raK/pcut07NkoRiiIeLR
iB6R+Gzvv+D3xI2MPGTucAF4TBedSs+WDh/dNDmUwVEC1qFVg71r69WAyxNFcXesZjgqKI5dywJm
lg96g5tK6gePes+18XESwal5Z+PYLgEZV4UZy82YMW9rOFtvaLZjL0N+9STFBXNJni7CiflDSIA7
WrV2xZMOn4ToV6MjzploduDdYFXWQbYKHmc7tI+pxoWpPJzWO/QcpQV5UrTFEm7BwTTrvdsxi+Jl
zzJZSkBfncM6uvaJZyveJrSHscb3lqIjYoMIyQVWW5gUVAoFpDunycon8yB5k+FA06Kw8rWPY9Ei
M/R1ovFcZciIF844XVD+KG0oA/K+eSFL46aWAz3Pbnbo7JAoP+hMcV2HdGHq9B91oL+ill4OuvEy
Bv7D1CfgaQM+xzipL3+7RVP3mVyurczDw33w9/lYrrwDllqKtcmAwkX5apAnsTYySL3tlG6meiyW
NsM6kkO5Lqf+owfFxPrbea0LQh/JX9kbvlls4hxUPZsqZyGJ2dqYYfNW91yREANjr86PHdyKFRjF
N6dv7VUw44Vl+GmHfRAOGE5SixW2FrjuhtoWYxXcJqSiPiHt9kBCaVdjZ0AqdLRozPDgjjw+tsZz
aAXdCgkCcSTJjIs51o5imnfJbEiGZzutYDh0gIH+Pi7ILIm6GpsJ7AR4kMWyccrHosJv3gO5Y/h9
1F53Ej3z1sSaCf794eiAozkWKqSfwmPLcG7qcXbckMfEt5jMYdpg0xAPa5gM3W/3rkTMBmGkuxXW
pW36JykZLh2A+Mr0xRXrXW+V6rGG33UN+AmZGQk23WjXuPIfTwKe3xYThx2wkKayNTKmLPndT1Ag
Q2j2V5PmwHymVVNleHaUNm0/O6K+wEpoRXME4bTaywbEty77D6nncolRWInhJ13B8kzj9VJIHoEo
6F9hnrwINZfbzmnWbcJBWh7RcDS/uOStLe5TkN3nUBsMmlQwR3pA/Zi1rWrtCxz2j0zy2Jqe/uZC
yF7NRUIre4ZAUcb+AHuPd9yVbNV58lhTHmysCk/TinuOuzTtgXDcdH1/DD1BDHVYfOqcKl67AXph
J8mbtcW6uJqxEN8R79S6wuAJZ2PQ8yyvilrax76IaR2+is4bXgt8jS1Rto9i9r5PmPsbrjd+S0JM
0lLnEIaoYMlU1/GS6rTxU1Jax2EwYX4ZZgz1Iv7itYP+kAOKHjWgJFyMAkJukwdR45EfEJoa1lJf
+TQQl50IrRXEdPImovI7vtQ1S02SbgttrcfGhaS3hTMB6AqZvcUspSuCy11JBNhEsxC1UrbV67mG
XE8ObQeLYoubYEkjUcOpI66n1STwbU0dKHjmo96K12J09IX7fq/JLYb9WECc690t3tfGJsxlQ0zW
sSANYNHY4tmWTbEyyvIpddCG2XBkK2zI/WkgbiXDsj+evAvgOhF3abWq8bQkoLZ/1o2BXyYUNxdt
+ICfx0Nt9fWmh27EtDmhhfRhaCZ190MbHZJxkn4pBVEpZuxvZZU/kNBT81CkZz9jFOUX2IYQktSW
oZFMYKlO7xC2INT+0lnnASbiAJs3G3MIyfKhE0my6ca0J7npqTEJTHIx+40xjqdhvtI99luDtL5Y
moZxX8hMDjuLjVZIYVKbHY++o6BIQuGGnMQxRHBb1+SAfo1zx1zZ/TJOWQIG0WPkFXvFMnEZlxNG
AYR3EB7j0dyKVb58T8R5StZGV47UfDYKrYQ2agT1aXSn+hgZLd2PsGdFkpt+IgbZQ7mHeB3bh7Ka
VkVHO7xL3XXrwprRh4EAHZ60eR4RUg0QanBXhOpDcIAvYBRhx7Ry3ajZjQiWWwLHaxXI6IfoeMfe
3pVaECBEKTHsiIJpBS/JQpxJ/gj+kWtDC77BkmM4cVGXxF/xC1237ew6Rrsa3czGPfAMZtv7SleY
JUUmUX/dvS8rQwtd25xuQ3ACpjNSz4riDElEbGnHHmIPLmLvoz9nVdhKLVyFUuCt4PQLMwjfsqAm
6nBov2W1FmyITopWuUjfy6zziYP5Ujukmupi2GASx6aoi8OtpRHx1DmfsDWON1RvziaIh0dnat98
j/ybKR9UGHNUrkhmWmF2yfPUeztP4pdXFGzTDcwdC4NBMKstpWcQvjX0/oNN+UDzz7gUIg0W3kSF
obFNtmMVslRlV7Vg/oYuEUcblss0Zv+DxJ75uh0svOU+D7bAIVWEbKG5T6mr8HusmEnWYn0X7LMc
ncoMIqs+wgaE7ehv79vWNDLXYTXxydrP4NessFQzydBVmyYfnyUS1qXu+lvNkHxSkxtEGyJlj4fe
hmsym96nsiifmZM+lxgS3Le65MFi9SrIuW3j5CI8Nm9p2J0NYljER4d0dNHo9dWvtmqnXAbiUmSE
SYuKcMuCnG/i7LGH1L7azB1MgnD8grBYzyboPf98wUmnTXKjax+wiUfBG2bBk5aR0+UXfKsaCSrJ
634j2NrB07vR7UtXRu3FO21lYtV2jDAmpDDFiIqGnkXi6GD1/H12F15PfZcH2jqIcB9wSSTVjHqd
EUqh/KfYKCuspVdXIfKgN/SxCzmeHIBSv9hJo6EyTa/C4vrjiEDFqfIjHT851NyxLoE2lFGRbEXB
xS2zZ3eQp9m1X3PPOfkgh5VFG4qExcGrT2WgHjF7vsA2IjEvrle4HbXLqa9fbVWGjDL9hANavdPw
fdgYXjuvnBanrKFAio+0OKxhKgVx8XWyTragvnRtzKYCaj3KldCjNIVLyXaPZL/Fb1uqrnhxE+a5
guJrqom5rNoAohwLqipLiTZ4F91Os2LuKYSF+wgN+5aOKbnSmBHjYhxAGs251+pj9x7UwRJV7mBQ
LaC/2QlTf3JGE1cXJKhkl9B/Fo77GqO3SCtWaiMfzmbuE8sS4exljmeT1j2UkZ3du1x4dvYUaJs8
jm+a78t10g9nyEUCuX14CPPykURyKtN2eCC55HK/B32cB2uzmHcRvuX0yJhXi1LVFqo+1qPpswUr
uYf/Q25CPK29wDcWrklc9r1KNjMcyFztpNtstTBYHZl9s6sxKBaD+hCiLfFh5HQLJ39UmymuExtx
VaySwPDQ229u4qtouwlTQmL20DQsWnt6qbXi6LoTQSDdkwCGwOX1oE38z7TgN9SfVviHHQ7fxvIN
zyiMGKeMeEfnVJjRsw+kZwpnV/bee4WF7KIy5NGY2exObnw1VYkONz7Vg893+O3+4Q215lQW41Xk
ABUJi5QRi1vnFKux5H9qKZz6we/3IM+q3iUFrWXAp7FzCnKwFEM+eLkBDTKmEWzKRxNzGMxe4I3k
+LyWb2rCgCLyJdOXqc5s45JvBIe4YZByebSaQsfL2iMbDTbB1Ho9Melm/XpHk2sliGzsd81zAM8E
5WVqTQ9qXYYCRMZk8dEMPNOqqB9Ktuy9QbfCLf0jiiFWAJLIu4C83jr01mwxfEj484URzP8IUT/m
IT1pibcaT+2s0DH4Az+qrlM2SpQRnlk/VL89aBtPHjBlek8lBYiaaKvPRTz8oGd8VlOJuqvR3O+c
0r7KLLomxveE6EDyRdNllhVMM2SdwmTTfdi05O1RwwNB4NZCGK6UZxv9TB99rw3sTUBVGkeErOr4
czBlzOqaDAFJ6/KLOk1H2aKoSbHqnJPtAWa6GvdeAZd9K6gmhVpI3gRPR+0AVIyWlZJCyMp17w2Y
Xe3iiyg5C4xFlpoxX2qtvckqO2PDtJlHibkVj79ko74I8aOSdancgiFhGRComlYcEh3Qayi+TA62
YVZG3aEAHzuMbpMFquHgLYNph7an1bM12CS6amjfX+JGgVN49ENIqPUYctcU7RzchqVkCJK5xnFj
UoZG+ew62YTVPDhX9CmzsdcPBFbC9cjAI6JLwUg5Sj0GOPKJUmTIY9gJ9L1hsDMDKkMReMmz5jfE
w/Tza9H0pyETcIaGs2Or2ppRKWS+bTVnG7eAc/IOnyXb2CfKMvKCx7GrOHFmdZ+LkyBpUKcom/Eb
4OG6bsZ1prJc0G8wJ6Ef6AYSi9Tz0AWY0zsNlX1MQTWpqMTc+WHPHbVQPXHkFKWpXIW299kkzN3r
ZpUwpR4/dFRmMFAbqlI7wIdUmtnBAGMcSmo22LNoGRnQqrxnvceO/EZ2oI2X4bzuR8oix8Ond+zP
2Si3UyXMtQb4v4BXSj7OIBeV2lHboLD3SitUUBmKWQQMFblqkB+JK+VZouGyuGOkOc5AFq622HYd
R41qNYmYDZyQ3VvhW8uhwoezg9HM8RmS9Yz1EJOun+PjEsUVdGtuXmCQHMsSuq2VOXPjdxDCp/i1
dWpCbfaYJhebJs20lUGBrJvlS4SFx6LoBm0RtCeR8LfJA4QS/IaJe7sgjhjJl539KJrBON1rz2J2
1nHioZzFZnPZuXDpu+k4JiOrVNBjnt3BLqThekW4wo7hFJrWCbfE2x2l0TROusniVU0uNZO4521t
zEltMqexThx/W+zYKiKNRgGAKQtTui38dZKwPZ3cH24EKRAXG+blwGLQJN4HLFv+ZK6xUkYmwhNm
rKoCjUabQGng46ICd2lcFP5zmeC5qqaSSdW9lU8PCXrdZ0s6t15aAIjwHUpQhNiMbkn1nE9KkDqD
KM3ll3bunpBlAENiOoyloc2EyvJmhsgeKPLwP6dmLkxG9X1tSx220Z3rfNR4MpPpzeZIQVMCw9lF
YabYHZdPoAwLmtU5BKx+1YT+RmtVeKqNYtbq82sDo8+bNqh1+8f7s9ySYAwHcH667+buJ8rWa4KH
bjE3U+SBzOa+uulmxx+1tO0QivglNOpz61XfSGPxtln9aEzYyNtstyuaAEGYvbsxxDczMgMgBzLJ
1bVBVI3ept6XRZgt1aiX6blOIVVoEGThRxPiVExf0aCxuXPj0+y/jG6IY3sU4P2WUYd2joAd+9iy
ljKVNmKH6vuQcGoHS+51r6IoaKYfgel+1qyi2lCeb+2wZ3LzJwxv/PxLVXeHEB0LbmGD9BhaNgmE
eTEQxfS9yjRnE9lPwVDuNb36OqtkuMml1g269ojlV4VRvItVoZMMK6iID6OIxaPUh/510vO3HIs3
LbfljswKG/nFZrblufIjbe0C3+F5hPUI8SJKXqo1l5Y4bYmGOIDmWc5mfTTMLHkKSgvWDSxxKZAW
DHiKpsSsQw2uNqmAkeb0HpZuIVKyus7aTWawbUh6+dTGpn4UBd62QzQjI6QzVwUB9oTJ+KnpTWcP
k41sSorsqL9i02atAu/NRmli5+3CbSvtvSt9hZGG2ItXnr+u9PRzXqfWduzt9Gigx95iZ/tcjF5o
IFXSz05N9FYhsPDIW6fDIYQXCOu4zRKnGgrpYv/CS2Dw0n8tC9xeGAvO7y9E8B26ZGL7r/saQEdh
upthql6yOsMeS704We8cbJ6cMQyxe1XWIXZWPGUxmYMTQu6UtI5VZIzgBxF4sRMx0xh12IEQMtsF
qU+AZ6nj2Ztl31tdE4c+17+Sf4dXZBIbkE6x9y5HQl7uL3EafPVVCJgwa/sgvejnl/v3koqdR1Sn
32LIZFNWTnuupkVS+mgd7u9++dKMenJZofLHirxjKRqPowg9muL3/OelUsQfQ1GAhjsbqFbEoASG
EJqnta0oQ4ikYQ9FdyaRyywAsSiFYZSPOOqOPlY8psSGFxZSrgxP7i+9oig1iqwEUg179N8/IDQA
UpOiNxmK7XR/Ae4Xv73r74yoWf3EVTQpUmssnta4fvY1neZepZ9bsi7OZZ2Em7QAGowCZx8VhXtM
RfxmOk19tLquoXCM852W6eGBu3Quu3CZS7161Z3myI/lyTGI6zLxD9tDakMgg0fa0vF86GxFY77Y
hiZe4kiv1k5CDIqPy82qM+x2Y7EjYNKZfMS7vdcxoNSXAO3188gx7l/JkcwwEH5thTOft+17Pk44
TtV5Rj54nizLBRoHp7h/T7EBO793ni3tSaZ6+TKj66qTCcP2+Kull9lTvJKUhg7E3GgA3Z+t1GIh
4jq3uEUBf6u3dhH9MCTiYMdtTUoAwzzc393dZn76nu60myG0vngYVC4JB8RNT7hfNd3tNtJP6wer
IDgtR+zkx/IwqJf7OzlErwBn86JVqUhuq0tCeLJbQqN9ndI2PNy/dX+B4P/7lxUUdiQ1BBQx6WV7
QZ9BgEke7OidD/iSDoxyUXYE5WbWaXrxu2Cg28SLN03fWY6QXyCsfp3EthybV1vrFkFTTjvPMtdC
PcUQv51DN/n6treSIz5JIcMvWKO56zYg7pgaG3wHaSP7fxudljy5fZM+2CZwuNn4De6XYbiKcNtG
JbueOiM83A2A2rgh97irrOUY68beil8QofSHIXU8eM9qtsnURFMG5TZOe39rWnVCvEsaRKtKRHhD
UFNiQC5OOCevaSWKXdBtKjf1NoHZIls3CJJy0JbevYccrFo3Se499UkXPaSZgTpixkF1uEtrnOJ7
XXPsaWv1ROrczZXulkShSNlj3N/qnjWgeQyTNVCEXBY4nh/cWbcO93f3l8Bqfv8ytiuxyX2PlbPf
45Q2bTN0rodICXSmEeXO/d39e3b4NobBvAc9xu8wkMDjUTxjX18h9hOB162FZlu4wbXvk8FljV2W
6Gl4rqIYP4u6XZqyQaLWTDsj7N5E6nLnCa2csHtPGcwAD2OI56J3ED16IjzBKvIhCMAOnXBvUfIU
WaKE0fq3wLO2WBS2ib6LSvnu19UFUdLnVLJjxPFphxc4ZSX7kMMk2MKHk/lmJyP9uZg0qZmMFZ3Q
kXWraeAe1rsuyBQZBqy62ZR3Tdbj7yyq9c0khSg2iIoZRzSc0SQwY3KhkRnpynPcalWmQYM7evsl
sfNvreN9ozBZ2AasfbsPv8k6uE5Ws5Ruey5CnIXL2aYfIjchRqrqBHSBKf2ywj6eYsjczil7vWRi
c9t7BLzAvPjUReMKkGWJi+8GyzcQVKxkA1S+eJ+csojZrnHe48z8SjR4smjm6OYhC1mMfUwONlCj
YeefQ9Jp6Wl4n4QffjPd7ptZGOBeLzGUZLzH2MERJSSWc958GbX0OJuHuRY04wT9XidvNvaMU4o+
deIIIfkLs9BjqkfNXoPXnbl1tRV9/yzqCoMY2U9kgHSLnHShtTkEyFliFrgZmjG9uGHRvMjCHtfs
ZpvjrDwKaEXdEkHy+R3lUfkkRak/qNOIVCGQJZ8GlwgMCInsqLN7vy7wO7FMyl0eNPhyDvvepXy6
I3qJH94UFCTvBZUOwuLlxbITwQHTOTJl7fHS+Fj22+ihEugWehdQQJpLm0LnzkHH9BOAxG2eUyUo
cNJr7OuvpLWh6w+pmb28W8YucTYDuIB9h5CgEvTAQlmcXeEYa4udVfu/cWG/y/8TfpR/wfCzFMXs
D1QwX6cqgNaExZQwjbtlwk/8onbG7Kdvga/M0sbvlFqlMtDQGHgMS3okbpV/Y6eHPKHGjT3PwScU
1OTTUMOOUKlZ7XXLrhuAAlVEriqD+6UMgRktb5WZ4z4UlLNseRQs3J5k4tBlxn5x0QfU25UNY2S6
OSaDAJsEDyH6LkZxvcAA6FomjrFp668OqjVpJ9qSPBagg2wzM12z5U9WxKwcHWgsf09CMv5kHaIu
ChxSw8VrH/7jr7y8UISTBySCJ4Vx6aET4UAL7sRHInXz0XAf5hELiWYlJXmnf39s8RfHNnQHQYFl
QIDyf3W7aq2BOPCxyvAApuOdB9RfHMiILjYwgybsUymmswNbZJLGxXPxCx/Hg6rCaIueAz9EUGEh
qYLXMvXdY5P5e2kB+fz9p3T+RArzdUN3bextdN80aRr+kZZWNLJILSdl2CCOolFLgeiRyrZgGqaY
nBS8VhgpIjBk0qEPrwrKWD2mN0XmiGPuYl7QHUExtSmpiOEaXPGnA1PPYH+6ZXFNmvyaARUyJjaW
YFMWJtF72eL5UD7fKYihrup2BQd2tXWqvySTi/N2SFF452lQJtxoBDsrNyOCeKCQF2lWbRMW3HDG
i1t9Ss/EGqEdaMXJJnuUibUbJztb5vZwnvLoI0bp/9V3cNunYAPnuTrNeM4aDI4s+ZmY5hFja3y8
C/a30bWcaT02+KVi6rL7+2uNP8mfn1EDjykVyOnqzp8Iq5DmSw39IVHjTmpjc2yt4ahS/Sq+SaNm
MqtVrKgcY+IZDgR27PmKNExxMgaSfTEhZzkAUfbcmJ1xVrUPcMLHXTto20yt3BOJJps5z/BJi0Lw
k8YfzlZAA7gyyuPc+mQY64h3Zm1gcutIh64nUo7UPYlALMwwWubRNWw1iHAGeHXMrVMNxSIGJEtG
5v6GGgUJClhWzq5LAIiaidhVLugbMAM2ymBuLKHrpHseIxpTqaHSf8vsiztTEdPTvuYCMSHuG8tq
YuZpAvcdR3x2hernJBeD84P6kwr2kSVjtQFz0IyuWidF950MAgXX57lgp2CuM6xVMW+59thALnNT
33oRfq+anq+LcNCRf7uqNRKjCCkQKxFGATMEq0iguVQ0R7QIHhwGztr2u/Mda6+08mS56T6qtI9S
MHyKgpyrMrC/GiRDxQG+bV2SUmDp8MraEGE47V7sd8etlgsUqQnesrRLEFxj1lFdhZkgloU2hQWQ
jYEGxrMIPsJy/GaNETF6xQYH+UcTQ+FKkQQcfGMApZwdIZPvYc5zrj5qvcee/0Mb5blPy+FpcoiJ
M/r/y96Zbbdqddv6Vc4LkEZd3FIJ1S4kVzdq9lo2lQSIGp7+fOD1/15xkp2273eSRgABQhgmc47R
x9dFxABN/6CcNMQa14IcVw3rk0Lhf7ld/+aNAqtUpzBFx6pW+w7ACnHcSFShSgNgYJwPL1aDdfTh
rJ9Cvc6MhEFrRHSJ5DNc/il5NyXM8klJp04yqmt9/hf97l8V35YCLUkG1cZTRNs6gbF+e8nVg97p
FHvGwVkLn2EY39B9Xk6hb5w10CIO2L1yHfOufZikVxfz/HoSr4+Kqf3Ltfmbxl3Bppero8COQyTy
TdvaQPU96VkeB3XUFyhveKoaytwqPFcK9MwoxX+UDNXaUfuhl+RfQMluqym+AVgFdiqeBhV10lSZ
mgfAtAdZjQaPSNjJiYv+X5S41l9k8pYq0uagkLdgJqnfdbh0sFXS4F0U9GlycgWy6CgrXLHF5co8
UXdE1STO4mfdwLmtnDBV60gGBGuImKfK7EiAegP3pPOa2MS7ZYwNcDJEo2I4T6aCERhxVsiCFcK8
vLEe7IqUpAfag2FkBjqiaK0KA7P+eBmSHPc7VLHyBZT/KVVdS9CsB4uxkCzeyeW9kJ5Lb46Jh0LM
26ccAzlVXCJ9ltd2BNbOj1iHpZBvMmAwTRz5PBZOjbLyqF9kX79YOz0axq2FbU88kLcQlM4N1UJf
JSWPjXLFEkmWpNGPLeGxLKozhO+W4KolPg1nxLqCgllaA9sB8URGTM20hENEAlfkHQHhH4AhDfKY
ZfdWhDYqVC6De1GEJWDBm6wJP7RcbBa6EpwSatfyCrzUkPeJf9VxHNfH6+ZqFcXdGUoPdwGt1WWo
+6CM43eKQvPP3sf/lUb9S2mUouoyz+I/81qP9Wv0e0XUrx1+VURRZvSHqNGPNnk9ayDuaBP/Y+ct
qX+IOiwKTRJBxVGz83tJFO2RTkGUaFGPMve9f5VEKcYfIv8oIqO56QmUtf8NrVXWzG8PMwNyumki
7D1dUWWgst8aHppZJBuDOWx1CUDReTY6MzSzWP02qxsN9nYtcXgCOdPs9w1UDAEx/6DEokrHCRQx
3sSRZtqVldeo4BpAm5310OYafvRItsJJYZkNwk1kSF1QNuaGNz3e1ifV9EjbffS5gL34MJYMqQeE
VbQzfl4KOsL3EXZSHxrETOSBgXi4u4ygOLooeY6E8SmSEpBkpy5GJiOQUCVZJEO28i8UFADskyri
8nD4Lg05mQpThZH8CT/VvKDo38+zgpSb4/08qxJ3btcmAn+3Jd79y5B5/iie/N8+L8Vvh5k/+u0q
zVvNK0XdJBM3wvxIolb0iCTlK4ws9JaODLPQ+ajYUqPDjESfV82TmYEuZllBDIXNvq1TO4QV9HT4
5KzSRHzOfpLO5z3nj+bdvxbndV9fg3UfO87Lf5n9n7/962TmuTAutOUQlz0V6RhQi+ZkpzfNtdNk
nvv6oErx0PtanOdC5B7k6v68y9dh5l3mxeh8jhwxJuX+dxvDbhvpWE2H+e2In2vn3bUQjhRFQ5wf
rpCIN6PPk/12Tl/fNx/r21fNi+RgQEvJaut+7Vv0Ktz5eRngAPnqghFygeKGbNQ8jSeaSacm3J3z
7HkyxNYvV2zsS15b06efG0KjyVZfm3weY976c6Pp46/F3z4GTc63NejKJ0o5s/NW3w43L/7zx/NX
/HaWYQ2MK7LinHc38TgUQeBYcLT4dYbXUDAZXlHx7paUOjPkn5YZlP3aaN58XiQChjP43bzrvOLr
SPRW2GlePk+Hn+e+9swunfXrmPNKU2h0EDUQ0cpI2BMwu65qvAC5mb9mm1NWri4Sturz530GO6eg
L4gBT4gvmkRXoAU/5HaC0LqpenvRNG0pZZdqdTLhtGdxtTFIrfhGLRBginunmH3RzcnK+3N29uom
Y8aZz6ben7Pz2qg21moSwuyaKDHzZN5x3u5r8bdDzivnj+cNv/ab18HjhECaZLishaNJc3zJ39rh
GrnjqVyPE4NZzM4TJQhbDmzBXqippGWbJkrVIwLP56Z9BhxJkA9xTCohnDZ9t+qm0LpqnPQgG0U3
HYj5q9dDrpGBlFu8yGzrAsFX1zZUygzLmXxDjcAvBs68+LUu0zHJouqJzN9kNDqWqJCcyzWhYS+V
RyJdYPPp/QbYtJENirp+dQJZsDrrEozKUTrEl74DXxhWFH6DxrHgPFUYszrE7+sVriIoyEnAuPPi
hdCLWvMr5LZJ0BDAaUrkjpQslR/oBFu0OjMpqJj8Po2SvHxIeqiOr91Sah40pX3FuUHyidVDRMQm
Y43JUupYVs0bAo9Dv5fG+9PZdPSiEYPrdYTcL16rlSYYv+Yqs1RB5jaOMrXRZlxGqDYhGQ0TlJ9I
br6qCupCCHYy+7UybsW90pGWnNFG8wTCcr76WpznygFPtmlgjDYgW82TNCqrhYHzO4gUav4jXSR1
Fu6vYi0s9FIvXKHoeASGC9wePcTtQsAeG33IDfbf3eeNqPz5bpxvsnnd9VziGtGqZ3eqBxNyjCxA
QVUr2IH85tIiiP21PM9diSnzZaQJA1Oh3AhV3yotjOkvrDCmz+BBII+elnELIXlzPfFX6eDoZqpR
q5REN1d3EDMCfmYnSI44AqD+nK1x2ULys4zG0T9BpFmFGPLaYSHqdhgSn4kya5Xmkvk5uTZLtRt4
IeOks6rLylwBRVVdJMJkDWuF8DW2O/ADQ19I3aj3iPBjiQJGqYWMMtxWiT/cE59VomV1379g30Co
gyw/EM7x4RwIHwiRQ8W9TkBk6NxO+hPuSHoTt4sifGrQl/UgeoOhefJ+KMXu2hJ0CeTIJVba9rLj
GUBJ5cpDYUPqPMB0Nh6pMbyRMNlVfzanV6RkHDopHYXoegb7160fusgtkaFHeIvggYY32MqEzWgG
59CP8JeyCHY9RcPyMr7LskeAGUHACu8rLQQr5IiCg3waE7sWRFinHnU1ULWloqzhjRjvOlQS7ahZ
Xt54pRSUyTbXH0gCXKEfR56Jde+wVtNNFm1LeKJiQGlYVWM2jcHQYiTh1wCPVBYVlxP4U0WDA83u
HG8l3E+tJfUyCqEbNFck0WWcPpunsnel0eOIp2LP4P6S+ZHoCM1mMO+yM8n0x4tQUbl6U9Q/dQJl
K3MNjpgghNkiWFklsC96nJSWkQD3yAzIDNWXVZjeGaRUVIjLu7Bd6WZAodrJDBTCS1jx5QvSU0BY
5XRzqZbt1cnF3YTmQoXC9VUOsUIRp325GYC+gf+xFhS11R9T6uGpfDCFVS8GygfEEIn+2l7aXipX
OAcnzdMhSBFlthZncIMPybq3vG4fxq50rLcx+loPk8D05DMeT+vloC97ZVFES4B0WvleGw52S2G+
xRaTcEN+8vVxY8pvyUg/kmYSjM24Ea3bXHBzfWHiyTyuSuMmbfCmWrUjzwXF1ahWQIbl4YNabUPu
ozUqCq53MqL5W6AGpkJM+MhCuucubZjAbdpHK7TFoeLB71ZbXN7W2gfPrKr9jEYv6l2qdUzsmT/y
8jZLl8XoKOJ0wbhOAmge3Ha4O2UjwIAzETyqXdHV6YixGCO/5PAbMXzt/TzzB4hjBF0tJ0u2qNyy
CSPoGOZarAOpd8VNcafhQK8erPNqpOw0cqsl/K8T4evKN/I1Ii9MJ8t6Y6BeqKi4RwqFscFmTAfb
61/6IwGuJKDC64zDo7zsIqpuSKnW/kCN7oKfSZqOxG3Q1Fj/YVdlS+/Ji07sEGVYVy1kUDTyHWhQ
Q/fFA6wdVXgWs21s7OMnsoDKCN1wJen0wJ3Ls6WsKh6FcHGRbgpydmJ8N+JoNYKF56ktk6VI7Qhm
dZLqq41t4Nd0IUu3lkO31ewTQu8Uy2lXGhwcY5uGarlNUuKztkgh+CXSoTH3NbVySUD4ccRU/WdB
ruSIIlPzFGIN9imyDd7NVC2Vq+jkFegNnlPCecYiIT2X+cVlwbAofxJ6SujwDcXAyBWvLkfBADCJ
wBO6XPMdN7OxtXbK+rLIiByglvN5j5uNDU7QRi1AsW+P4TDxCgE5tNfWRwZOOGAW6+ZJU56uDSQz
rw6aOxntkJeWAadGxh12L7ymXVksOKdTBct5I6ObIwDlhMfiEaC0Gi8Ua42JMzxkEfnifYaSToRs
V9pSt2m7jS760VszSZncplkKr+fJzQ34FizSKt5B9Skx8UgcCtYfL1uc1ffqQfDq8S6K/RG65fVF
UfbRySUyRMyTPpwnJm57XSi41/WEYbflaR0iZMfjMPevpmcIa+t8S8FrnzqXWyqpJZWSO7sskKwE
9Y31CHLQ+pE/GOszzhqB6pX36GAKdRnejutUhR3m9Y84J5jDAjZQl5IpprbYGQFUP4kEpEboNYDd
rKDCN6pwMMOEE5didEEvmKdvU1BoTLJ6PKjjahhuOwal1SvOlnXJi8EBmKQARKSCmwh64ocQnkZb
ze8PTXQYRlCMGupFLKtWzdkz9EXW4Lr2QdyqRZLHeJJkzuOlQjxYb+Vwj3WhI7Ig+hSLU550Nu9E
TJ6wYjpt9D5oaVniFcUqMfnVYiMJ6wpXcRMTe5vYNemSGLMg+JUYUlLXTbEd8/iT/zRfOct99BSr
a46erhnQRMTpySagiT7oznXR3SFglGR3rL0MoX9DEHtxdvH2u0JLfZMMO19EJU4i7kFE3unoK9kR
7MSHXV66P3DhKB6nupeb1CuX6q2S+qMPSnc93Oilp7ycgjoBIuoYKJFsgxyuI/4saA4ewkMC+uze
2EE648wlnEbt6LG33NMpsCo7PKo35s8iCLfh9r18bMiP76YiFIS+JweXJCoWjiwIHs5ptnZXub1z
CqhNsWObskI78rW7H/Z74TU/Kl93lxGa/RtllwXyzUCjQAfgqHbTE5M9Jo8iSnGqjB61u/bkKIZ9
Qe9deKcDhQD8Pzpv2RQLxapdYo2WUpDmnm5OIHrl45maygRbXUc7UW8FIBvRtBO5Fl0oig1bP+y8
JTH6SxREFLa/VItiH3s9kWGResw7hktkDE7UfpX+4MUr1aVcj78EXHXVb7PduFLwSJbcN6SpDtWU
stfgkPq4xGq2ezkhENoMXggT2a52wg/xQULZSJHDa8hjgAzsVgsut+IRzRKm0bwSbLjap2QHhDQ/
5ouEs1rEt+YzVUF8Jj0CdcX6fXwzOGsv5dTQ3uXL3GGkRX0KU9ZRfePGt5ROwHE1uOyPFENxn7FC
PEoHGS3EvfxQ7TI389sbbdPD97rBf9BRXG52v8GdgIvmaBtlU+3am3J5WrwIaPY34+a6U6hOdcKA
YsuNFXlbHu8LiGN8YDY9CoADyci2tf2RDsIwxVu93BZsRjobzY+e66WGbOWVSojVafVSvfaby64H
Pm5TOOVmG3mVbSA/j37FdUwdwTu7lo0+2k62Jwdqt5u5+RYshI9C4KZe6qZTHNJdcRCe4rvebV6T
g2XDbbbFj+tD55GMszESppL6OXwkx6i58AcpNjRoAqDQ24A+S1fyeWs80pJx63CFVZ4rnHIc7tge
iVZodzfjXbkBrlos050QaK6x0Q6Fa7jIexfWDWV3PlIq9sWLb4smcnyG2e70tuDQQqEDpljqmeg0
dpq8XJ4pwXAW4YJOyfK85nZ4SA71pvtId+ai3Vxfz/R6CJU9iR9Pl118h2/4R/Sc/bwEIleCNkZb
a2ssIlH0Zzbt532zJdvnNy/iMb7Vc0enbbErHqrYPojvGFMKDqUJVOHbVW8frLfmBWmF6qXr6+0l
MF/VY/k87GgIaSDV1/I5+YH4aYeveX+frtO1fNSd9gaC9zH1RIeLupC3TJ3RRTNjvxWpQ+vjV07m
EivUNkagO/kqeppuukB4BAZN8zYV7cPSfVGZ3cbY8UxncrmVAvSUbry6vnOv5sdzZi+p8PGr47gO
aWPqxzz18i1vp/R9vu/rx2QfQfTl7cJT5CI54u+VYOOMLHelkHvJnQLpJdRtxqTvNcbgj3zGw0SJ
oi6tTcYoXBrVZjeMTXW47rwz3sa35J6UaZI6J8pVWh+9izosQPjXwAePwpu4pV3WHc3vl1j08bTc
oBcN+mXPH2TY9T/LZ1S82AP43O/Zgaph5UcIV9rJH4T96FNrSk0ihZNSUOH9+kCVcLoQl+EyXiLI
zOz26o+eshK2yhZMn2fcXd4HunaVG1k/08GB4X6Z5B39TfpoGoAL/Oh2uBMXxn7cNMNtui3XdCmw
C+BZEZ/BzXptcLp5j29RrTe9A2cSmGpHV3mV7HEGe+znBnBuJaAi0KhcUXEd8/fQ5urzy7U3xN/8
V2cEMOyY1+Bbt9VpCB7qZeYCmGSo9lrvryvr7XL2BMHp7qzUMV+ZK5+jJ23T7inY46zHTZg41V1L
LUkJ99Ru741H8UjdJx4K4+JyO/UPXqS36wunmODyp7nX93bYjI+8ENs3SuI5PTjuNMY0bHQRui2i
MpdCDmg79rAavLc2oIfHWPNO2ZluaGO05ERO6JV72lJeky/jZdsNi+p43tPknffdluuaBqJz9YR1
E9rSXl5FPKF0gRzpRVwiyNY3lmcupwrBgpXAM90s6Glu9IW1B469y4O6drVD+AiCyaXYilcXzdhD
GLyh/vO0BfV9p6C/1Tdgq3jhJXvOu796Eo2k6PQ+o7FHSmbCN+Pn+Fx3jvZTetb2aNfdxLd22WOx
1pf1OsKK9k5G0Gd4TeLxSpNv6A4Sh+GmPfaBQvNcLjundIW1dG8urgt6qBx5cQPk9Y4+RfduTr8+
XLXrfDEGzXtLOxFcAkpeHBiWfnIf36a3OGr73Z1PAl16lLkFKCMSXPnY8mQi3rJPD8QW+QOq79R5
Z7EnPgyvw2txUx7Su8uu3mS0gsYPax8djHtpXwIHXZ5W+uKygzDrJW7y/Ja4wl2/bnmclWD6Fw1a
hFCjdPQH+fV8I2hegrYIi4vKxgtYeJqET5Dx6ULBlbafzGjLmwbeyGlj1j794hX8fS9eWIR3l4wX
bhNf2tHN5K6Vj1TTnX3a6bxb9odwpS4pgM8SXza90XgXYfma4W2qD/wVx9pFbHewLDdc6dxHJU9s
fmc9chJv4YIOfpK0/gy/Tls6VrpsKIyNGB/NETdhCkR+abY/16F5QLmkEysg6IQpy69IlDSFqOZ1
n9EoU2p8fMJvGYUQxlWncPI8mSNRX4vzXDh0pi0jknfmKNR8PqYIRj+yCrczpPu0G7GpDDG3P3XF
EkMtR6orYylReIG90boSXsAhR9LY+qRUvGsrx8Eg5uHK5KmeJOex0AWSkeYB7gJ7mZj8ojyHDICn
CUMXqBz6MoQmsSqnUN48V1VKSVVs58o9sf4qmaL60nnKK5QVeeR5Nq3FmLdAR3N5rvJlhh5Wjk0i
mOYxNMuLN4YKERKKphHpgMfJJnvZcUK7D8r1plSJDc5udjMPfEbJR9SOu/WQvkk1FQQjBgJJRI8a
VDQJqqnkLyYQ0afnLfgMukHTGRPVIiMgJqKBH0yMNQTJ8UUPV16GXI9cR9gTow3KsDzTcHJOcJhK
e+JOtQbl7RPYXrOmXIoxpUfm2abXCWnEKrYkc0h3jvHOcd15zpgzdN0Vc/lTeFngcX1dzZNhyt/J
E2L/a10hNHFAvYAfZgP2rzAzylV9RaSPHrrEKILFeSIWBK7ajhHYHAedJ1TpXEF8T3FR/XS6rZtL
689x2c9YrTzK2AleY6ZdpAtBXGBPKxpKtuqnyDDZ9F9zSFaJfU7r5sm3xXm7ebdUKMhmXLLhRQLm
QjHPeypW72IPY1U1aABSyloEkfcMXJe1VMvyyip357rgd/UEKfH7FcvVVVL6RYJ5yOW07JowcRH8
0hKphMmLKSvVV2T25jnsFtdjFmGCNfY3uahnkne6EmWkKNJo15LS7GG+SXge69fVSLX76kpUnRip
/gCzrVl+Ls0fIOWj1ikkZv/bynm/z+V5tu09KzOKtTISc9Vo8GUwuaCSS+LHlaZF5Mbm+Xn1PEEn
x7M9Tb4Wvz69VicirqAD5s2+1n8eRWnKcnS+PtK77NZsEN7nuAOCnoF/DpJd28YWWVBbBiBDlGEi
bkNEriWewVPOvS2orexZUv+cn7VykVvq8uuzeS4s2MocR37DvIOiXyvE79MB5skV/Su1SNWZerCC
6sB5o3knotcwLaQ5jTht3iOwH6H7Tof6Wvu5PO8w7zofFFtwXsPz7NfxPrecV37t/rXP5+G/b95r
IUV8ZXv/bZf5CzujpLCjJKb9dZiv7b6f2W/Lf3tmX1991VIK5a2EzPN/f+xvZ//br/ucnfc8fV3j
377pc3be4PMHWg3jTMxE1c8/x3wm/3hN5h9jYFf364/32zd//c5vP2b+rr+cwddXjC9jrcIiPD8D
DyfVOTX+IzLwz8m3dd8W5+2+rSMHQFzr22GkOWn1tfk897XNfIj8qjMC+9rm6+O/W/f9a+ZDfDvs
5zaGMt7V5Nv8Zvp95pyADZMhX1yrZDUbiOMqR8Xe9Om3RWPOcNI+//rEnLOo8+afs/P2ObEmGTLW
4u8OMW8xT74O8/ktX2fzj/t9O7F/PMy83dc3zcf7WtdPWbBZUPN/2qN/0R7BhbAQBf2z9mj33v2/
4PVSVFFcvv8uQvq1538co8U/0AabcGSRj2v/FSAZ8h+aZsILnlSHuvEnJrP2hzIJliBtovxH6g5c
9D9MZvkPTKcNE9WQIWmmLCr/GwGS9k1+BGrX4Eg6XM+p2gAdzJ8FmKqAmudqGmOAL8kC7sJWuZCF
ij3heN2cAwOUpexfqZrEafLqNof6Vf0RHuoHovEUwQ1Utw5+T2hCeKwJXZ8W4BekbEFaRCtjWwyw
9bsIbkb98hGs5TVbFqe784KUhp+9EnJRMC9OUNK70VH6eV1brrG0XC35F0n8X4sGpt9omVw2TZns
Jb9xUks8AyUsTcZAHI0H6vjvomYk8qrcJJ36oymbD0EgUlOk8bMWS3e/3RB/V8ZhTVfwT3UcfLvK
X8rQVNEQqeX48xXOL6ee8kRlDMyj1a3Fj/yu3KsoaF5q//IRnYgf2s2Hca/e5SdXXZMnS+8F39xa
99T6jvsr1gq3UrmVNvQdXy+7cZneEsmtdnFpd7dN4VRevBteTXUau2j3RrIYEzcPekLq0Ua5EReF
+R5quu4JwDHT97TzKC58rsBvoGW0qSXR8Cay6VdOUa7m5Xq8HHH6E5Ql0dCL4RmWq4y2VDgSYEfC
exgVbC6bzhd/MlCG6krxIoNiVN0kN9zy/rqjtEBak5hYKe7lJT8SQYh+JAd+jt8/Zh/Yed6NsR9v
TwF12SmB+9fQDLpNs088EVD9+xBgBAdMakr0pYX9Ia+pHatxxEqEJYSQ6o0ylsawBZeyK6oKVFdY
li9gsC6yVx5N6h+xOJOpCLTDA2JuC0TO4pzcDjej4RCIZqQMM+g2fScXRE5J2OYHbTHeMQoi2dEd
YD9QucLlCDfDU/aq++RwT7GtfSS4um51kLDSKoXanxBTDah9xk6UDizjTELOpCr04QkUoaJsR2hf
Z8nLxFtV9AeSVLflS7fW3/Kb075m4HHfKehsMQMKAEgTV7bu4oWwu6y6HYP0MQhv9DVGQYTkz04F
gef1vLpiTkKc6zZ3SYx6oU8t9oXgEZzItxpfwNaPCJroLnCRJ1LdBZUYVJBtzbWKWWbnZLqTeOQG
1uNC9SMPH3ELYQAFUc/Sz9O2kG19Oz5N/t7uZX9yzi/RVt4qIZe2QtBAEp7yIVJro50sjA1mQ1my
AOP7aOGXprpQm87v5S0OP/1Ojm11Lz7LUPzuwiW+GdFkP+9QLNxJjnWgsBZXEmx9DWMD5A8Xt9dm
WTqXvXyHNypDwjd911TrmjDi4+lo3sJ149ae/H/cBmzLUt9d9t0SFzOS8sZtpXrC2SuC7K3DRNRJ
AvwznyyX9gTn78ZJttaN9TBeMShZkNDrPYoKeDrs83u7U7maazmBXudc9/lS31cULkEaa2DggEFd
dU/y9EdTKxeTCRlSvEsu7lUPYhfGguRZkTNSQejgt36rrULsubfIxHWyB+haPDBF+g/ySNMP1P3M
M5ZT+TnBUcJp3SLZDsGpCFTDLp1yR0K3WUYYTTqSShuo1MgxKEckc+c0OjhGL4Tt+PN8jDyCIc9p
adMxtYeA2B9IicUQOdoSfMXL4AZDEB1V8voFfHAn3Bu1GxLeP5xeqw+hWjWlLW/bdjk8MsDyVMu2
bpFY9ESjF0NJQtXuF33ogHgx90pztG7bbf0crcjAG8/EFh9F94Inri3eEdn5N0Q/r78/t46ThBZz
NkOSJF5z2jf5q3weTa3T5WtQhbWbWSN6UePRxOXmf26G/9IIT1+jYTZpibzsZP1bVRTy1qERT9I1
0KTuMH2FNfTLIezfx4qc5ECFnzheecX/ty/wN02/jKnIX3+dKuMLpeqqgdBX/MYIh02v6r1VVeDc
L49YomCf1mdJQLyCQJOuCC9Ukdtn64yA/yEJrckG7jVXOkxQYJ+10HeWajEc8gmcME4IhfM5xxNr
cmib8AopnIU+FErnapaVLymDBtMhVj2zl00ieRKMNMSzuDpXu3rCN5zhOFjwHMQJ7JBNiAdkOxAx
EmOVApO7VtWDXEBy0A1ii61IuueM3t9TTLrUGGb63OWGEA7wtFp7MPNjrRkkRLVK3iJKpJa5aN3L
hKMoJzCFBaGin1AVwwStOEGvsKBYhNr+HAInOWs/mrBzkP2f/RLuEBUXCNYuDH/rlXhJpYUiUmzc
ZKOvTwa7alYuBB3tT8eYr4BY5nQdYVkpa2/ijJ/An72mOTCBn1Q+UQFhlYuXq2NG1qNclIJLeWjh
SiVVa1gH7OSurPBrE+9T/aRu45aQN6wXxH2yDDlME4AEDIF2LW/1c4zB8HDx+/gKlnrCcQm5+SEf
IulEm5oh4OCWAzR8BomnhZJC5deowjy+mH4vZr4gYyevEHraEo3bJioFIoZITC411P1ATdpCF9S3
zurVnVV76pm4/qnBKbNtZQLEtQYrGcP5vktulFz4YcmcWaaNB01+BWCL87h5+Vnm6inQCp332Sjv
YedtEepcwO/rmi/H+kMTa4h/yLHj50RwVKeT0Fb00UoVKZGu32tjeC8WIDtSaSeaUSAM2o3U/4QK
ejcWgrJQw+Gx14uHoodCtW9ECkGqvrrro+w+OYUHOa5+JmYPaZAbeKQQDvTp4zSvdh6lYsRbYyHx
tYsC+3CUXE2kqowykYAkYpdZMMhHHWC7KrsqMnHvkiS4DyXhLiq0YyyPWwGjbkgp/KVNeZUn+GEK
Z1UIyrz0krYj/k8Ayi4b+NxUIYtmlzs9UAxf6N8HbnVROGNohIDCoHBryAChWukFM9GFkDYDsKGm
5EWh34gGBcnklPGNbPkLDChtz1yd87iVhsItitBvuvuCaF+NlZmJKXsBbFkdIiyTG3f6m4knwe/P
7xbiMENFixhpbpcZXjniomZeA/VGxzDqAkMTYIOT5VenwD7IvDSIJ4Cq94adlMumjJ0LVmIn6UUj
Pm+Uop3S8cq09yR6Hfv7sdVcpW+PZtVtLIRy1A1DgY0dA6lDhQNYRRet7WN9fTFKfa2EobqIL5f9
EGEHZocnAzdIY3pplI2ygRaNECU0dqMCxxF/Qq1WMQwsNIwTMum6lPVsCJJLE1TpiTiYJvXNOruW
d0IenhZqDiaBegA0MFokrUJE9auCls8uFLNyzVaGcN+i5mkq1U5PPZWHReaZkhhDiCQlCtoHPAQT
fSA+eI4x6LRlqwbiVJuTt19GTIxcVyKRG1MHpfC6SMRUTO3SlaGDNj/RaZ1XxeZj1qKBBYQF9mba
SIus9HOulX/wRCTrUcvQLYQSoIar2nphOVEzamzV7d46n1bgvd+voSz4soxE8CbGoM0W9+Nd1Tl0
F+kCFIHpVtv8dsoeLlrDoct4epaP1DA9J4UHPX9LceoW3jDV44g5HN1yrZsRXETlpM/DPc/+lRS6
03+UC8lr6SFsyEw926CoSCQ+oyBS99FrtVH9ftuQ39rlb5c1XXaSbgRun/gb6U/murqPAvKUE3uO
dn5vYCFYAQmaZAXIHGBNiLXbqW5ZOcZOvEGiLdE9TV3sienOtmgDCImSCbiFfR7apPvLZwmYo7GZ
IOOqa9BBBBpNms9ErWEur+9x+xyNbpq46qROZsf246p42kO3QWebUZSHyCyl1+OAHz7vrIXxkB/o
yIc3pt0/GAtjIe7jhVE6Bi8xTJVvlY/zy5gsQKm8jS8o5QwiMV4OTQ4nP95NvPJ0t16jmboyVPHb
tdyvSEycWxpQyzGTHXndUluQrUX7E8r+0AW96Sv0rijVr9b42iJgGXja6rV1csRtSfqu9kjWEqEm
0VwACIZORiU/WC38NG80yen5ebcIb8Y1MEsvNiFP2QZZeFKAmYOFWX91qaQLCy+ESrooXGrezZ3J
maO6WVIPWj7JxQIL+axz8gHvW7BhDqU7GvlDM14yIfuO+N4mOayZiCJs3e2euMbpZEyyQGqFHYbM
9dA3PaTQzkkiTAmBuSE1smMvvs25WvQu3wkVKuW6fCMpzZ+HGlWoOqTlaMb3Fskv9LhhoGd3Xbvs
rWdhRxNm7TRtha4AU8OA2+IiLLnEGFleQmQ66k+UIyLOvySyi1VJrqyWnJE+o3kwgPyhSgOhuoYm
5wm348Npz/ipei4xhc/u6gP0Dr47fKHr+5RtimX7kzFZhoHlu+LHO317eW1yBxlO/dgd0enHOMDv
eGwgLOeB2TkoxfIjWNf7iKFWbZvPPAHKG47cMuIxlEOz4AlZ1/V4DT18iXfpUaOrOrqytNYTz0LM
45aPLbnSLiCjX684X7HZUnzAM0kXSvB6BC2ifUA/jpLKuC6uR5wsB/S40aQ0aNubXHrKcweBlYkd
iObGqUeCn4toMJDcYe2nbcCtGusTxUgu7AAihrXoc4wrCQjo2K54emjSh5BUNQqqdHFu1sKbmnnx
XSgFRMY1a4H/9nVn7QdqJUf70m/7ZbtB/5ID6/AYcJ6QuyzKdZP6/Qo81RZBBT2b888BT1/wixuS
mFnA2FZHQUJnO1vmb+jrkSDmZJXxG7CNJ+6rYXR6HOMbB/aYEMi0Gc1b4qlBhj39Bivr3jZgAT6d
F7Xu0BlgANZ5/QNY5nRfL05AWDsXriNSXKyhZXzuTbDm3CJOqHvd5sqAHNnG1uKuYYhKXMA7v5Rg
rDqn15zolhE5FSXpoV3Qy7MOpuU0j5iMk9FB5LD8/+ydx3LsSpedX0WhOTpgEm6gSRXKF8vQsyYI
koeENwkPPL0+1N/qe/vKheaaMM6hLQNk5t57rW+hMHnX1vrGekk3NHM+MiJA2T526UO0Nl5y+gor
+3gotNX01Ger4SLVhbwQE7QdPpp1vIuipXhIWMYCD9A2C/efEH7LNjsJfm/3LjbOjedwpdJ18m24
Bwk8oUjnWSMAnVburkAAcoYFNlZQg9d5sVZP/iNEWQQHVHXlsvcoy5vH+qx8yIP5ROZE8+5c4Xnd
0J0ffBopHBOuhE+4+F5ZtbsnuEvOPEv3d+7a/SIX9pUttLkwxNeOyG5Pwan6BrA4Iot8SJD1nAm7
FRy3Xsqv1jMfWGHFs3GKXpIDii59Hxh7gXRnXOjEIanbNDmWDQrvi3UVD/ZT8ZrVTEBRvXt54Plc
dea2+kNpgBruUO20d0wP05mS7sQOQyuEGjH6wgHf6As3IJAPgImH0S9FQ0s2ub/ndc888S4PqBJK
ZJXvmrEyUEafnZPZ4HVf22Dz/G2obAfYoCXCV4jKaDyu6nAsxE5n1o89i45Cu84faKsAKIyLI1Wl
9qeWX5wqXMDAzVFcw2ckrNjY185V37hPWuhJzC4YBVTIDlAel9GqahfVjhx0o10MxwhEHgj+kzxV
IRvSCeC8xl3521WeseOyC95Ikj3dlzmBTCW70V3p44V2ywIiMRfuarxkG7xV1yDaG9oXWNAYglH/
EN16Dl7pYWKCCs6wOThkjKbWA4s/MddBcvD75xYscKD8LhCsOvaqiC+sPy7EktR9Tvbd07gKv7U3
xfWoCPqH9IMOhPGunWmAdCgMz+mOtMyr1swKlOwa3NiXWAwM49NFI/DQnYtHuKPmNwhOCMxvqord
2LPQ3vIC9IuYrYz1MaAUDBbk3KcvQ8kUnFP4MjE3LntLsWZT0VjtPgjztZfJGaL2eB3eff8JBQQ6
mWZncMXGumdWHtToduHfiBdGKsVotPySL8Wt8I/itYwe44uDm8bcmtv4Yz54KmtyjaBlziZSr9IW
CeqfyQCst+retG25FhvYxNhEaIhs1U2zozxFl4VZo9pIfd3+OAja8wXLJoI4tJfth/OkTif/Cfz6
yv9of+B2objTn0lzZvZvVB43SnBSV9mLTd79pbiKZfBYHsksJQwvWchfA3VaSX/jd9xnoBWAai1r
irqJl7079LjcOIQ/sedFV3c5XjoVL8KOEPfVeEM7KV9Y1Y2MZZJo0708JYfqqSv37CLG1nllOA/j
wj3TUPo01uoP/9HMTR/sBvrMtFiHzSx0Aq1NtPYzCav5wXwsaZaE6zC9Zj/GxCl2lf2Y9iJPrpN7
SLQ12Rn52rBP6LM7POM7n21xVG+CdksqvrqJDNAYkVDwPlmZB/qepJFVUSPMp4NFYdsLVjpwS0lb
eSlHIInqhaBru4S9EPu01TR9IR5GCvT3PF+SUWv81tV3hQflwnNCpYQQz98FP5xh8nPFIeFqoMgJ
limnhL3drKpqheaq/IhbzrgL8cNIlBmWmVB+LNoXJM9cx+Fzd+z+2N/oTi2wRuhE5Q9Vo1t7RbX0
f2trPbDR9NTMBKojDA3IwJ13oaW2wR7xgC/+mG1m9ZjXW4v+lHDMqMpVLjaFstY6rzyAN5GnaIVQ
aySg4g+KNvICNhWRLQfxILc0/Fhe5Co4pR/5Lt6gla6/2nJF3FP4LA9FTc7Fgp0C+ZM8OTgXNsMP
8UUnrkoFvNHz9BA+5N/uc3BuHnB0iC+SSF6rY8dVACD2dRjXY/6rTZeZ8Yr6KF2O8S7HQ1Sth2/b
2ZSMKYg3Jind4UJXUBtHGXN2J0D4SDA65G7B6zyAHiTzPVmGJhYsQIjaYbh/QVObh45QkI1aj9Wq
Sdlt2/mr9w/377v/6/5jdh+wkCdJzaLcagd3iDQUdPN3Y8su9/54SYNm22dxeK1VDVbvYHhgfNCS
s840shaeo1b6ytZ5vUojGDZZaWleTNYMNi780vE5CAdu7AzeTVZqkWfayTVywwMSFB6b29C5FZmK
MIIdZCKREwGkFBhSsITpALHoHxFn3VrFOtJjTlQKqgMfDlttOxV0e5VmlGvS5/TDAKZ186El+G5k
W/dPGiHzcIfTtdTpsKsuB+6GwZYnfehkKbgHNEGwQ33nUw8FG9csGRsNQD8V2QcV2dq6a4PmTiua
5rqfrUkcCmEOrU2J80OJ4dpEQVOR++hXa2ky9pYgW0gUKprH2R0FFchz3djBOUZUXDoIyrW6PyAT
onhNJhopTn8I45SocolBSNX8h7A2PiyBGXJifYiJZ9rlI51MocSPJXG/TmkfbDYnP5QHUq8wShHT
LSUn5L7wr2nk34SR1PsGJ1VXYNuxYtY/EoDXabLug6La63axS4ID9fWlKdXU0wW+t1FHij1GGZXI
yKEiazAz9O5LOOflxOA+ww6DnA3urhzerSTXd12vMCdrrItPFhzCkD04+B9R4jYyO1j63RjHG9Un
X4UGSNyK9EM4FCt+0rlLEk0V4F64GRR/eJyCa5bn5nvWvtdKgcRQbT7ydqK93HtR7D9L81dTEO9j
yXvtwpR9VSbk2lTur8ztg1YPQOMV8ptUbLt+NmoYCMSq1x0S4bLpTSEfZtsMqPKkGv5OEBw1/DmV
E6Re2HfhlkTitWynF2ljSWtjBVmPQhJ9YJEvYQX92zj/MZ1gnAR3ju4CuCZTywRe5+LsatZQtxBH
x2i66lDfqiXt6cggKSIRuBZJOFtU+qGd3kjGeuvy8GSxh3auQbexK1D1UozdfzaLzV/V2SUaJM2S
4Keaflpko2AcUuecWhggqlF9blTxng/JtpUrC6C84Hgv2XXGyX1lVQ4xRAY8Avtb8+s3oAn7MKMg
LnOOqEbRvOQScnBOxDJlo/tVYbCL/C9hcTSG43OwCw7MZcYEQeBVEx/EUr1XLR3HRDDAgu+EB3M8
Fl27DkpKBj1khBLLyF5FabrRqizYPYbmLF4cqeiSUG4KLaKYqTFASPvqjvarEveUTXbFeVr9SEri
eYi/4VTsb0aXflCGmj5qkOq1CJ9jXFEifkEJly5igyUlVamWQxQ/HgDHVZMZ+CBH8hWcSFqkWETW
vtPYAOzgGVT0nACz6ahL4wYGk6ao14Ftqq5h7CnRsx/Gn6bQkIiiHVw5DWmlqYG9oi7ZF3UXb1xH
34JwxHxXSzp6ERNElsiVMUoXF0jrgeWOvaAtz6BWr1FfvWhynNtkIyGDNR4QrXl0e/w1Uu1fMgHo
MNLRvyb2iI6wZmwBKSruybzXVTvY4mEhz0uZ2VhXg5eWq5N4mEpwpDUrgS8nad/iAmyBnzKLYQ3P
jq58NRxKNC2PP+zGZXwV++NJkDNG4NFz18fQCklt18ESO7m6KQpqaeinOhxcZfSIpNPPJXNABX/4
2nJngDjircSd8Askw1PsIHvWUvdTplSuRYhal8CHqOO9InUWsemAwkok8lTSZmga/wfcpmd07VtZ
xEilRzwHVhrHq3JksKbiza07BC36LRw4yJbNh2odAq08MdfYljYQcaepf9yBwT2GSQBPHPDzB4Iw
6c1kwcPysYBkSX7ek+o6pBRWm65H8B41ar/LqupPme7dUf0MgoztNMet40TEYgHqptlkpx+Jsq4T
pr+VGT6kRafTHsXFGFDijB+f1ugSCCc52NehXOYdfVJD0Y9NS1ekghjM1LV/xA3MwSOOrirITTM1
s60hGfsORUuEp/sUVDEMbNKA8AaU27qedg2mQD+u1APkkWIZq+nj0DUfXQm5XWYTxxM9oFjmTAQs
G9umQnBnuxpD4xx0+QHpxLkfXEwv+JgXE9jehUaEnGIP67QOraUw+S+IoWrrJ+omtKmJ8yCoOUel
tle42Usx9HyqpK1W9d0B4uaLihG2xoeb1Ka2kX2aMlrt6f52+qZmNVtAyKfd0RknbdJf026E/S+S
Fg7T3jTz6XMyo4MWTAqpvto1cziDIo186YeUItpqngaDDq7f21cyGTiLCxZ4fabJ1hBHW5THA7PW
QFBWESS5qX3o29IgL4eoZEPZRCWNPiN1NSi2+c5Iy0PnRE8Kz/8VTseCDMr3xE5CduKQ0yIbmQaa
nWlbr+4EcV2qi7RaB0e87GKDdaoS0TosKeztupoFsxbbvtIWuzim7piwZatBHK39vOvOCdLALkZe
afVBx1vieuFECJXBXIfkSgrgSKc0JOxEJNgu+iED5oUzeFK1bUaSs4gJInUUTVmEsJ5pjlueNQ1e
j2LD60kGSya9XgLLxpzhT2sjpC7TELFgg1Iuo2iynVni96gIFwBFgd+wsPNN3Ou/PQSxuk8hjD93
imquHAsJ/BhTOtSw2vUwYrIbriaRb0eneSI4jL5mg52pxUttAya3K/PaZ2y55dTuosE9JbxEMOPs
Y2n5ioelNwKCAdkjepIjgm9Zm2/6AEldTbKPxFdf+irEMmJhH4zcN1sNaPR1w9o0ekwpbp3tusB6
F4jDl3WseKZmJAxpchtzpL3m7e7XhaaT+hCYC8uiJ+DMPWtTTx8nRTmE5fRUJUwgWNhNsdJKbuNM
9M9OjksvcLQ/5MpUDyKuN/TxseSJUq7h5zwG9a5I7S9Lj1SvJvgzyMbfuAjCtWPhqfR5hQohVu1A
f01TOLFFItSXVo3lZOCutuW3LSU7m8UlQYhB5jVDbXnJWssSCQAC/x8c5xdfbYNj11IoCNQRhU/0
IHTzpySLocc7jL4AMW1dySg76ZBAAO5KfdcbmGiMPX2NoLGJgOVkwML2YKsDllv36vs1GUbjNG2i
vDt3c1y8zlw+BGc+VRDP65l4fv/XP/47zFD0EDp6MFPSmQytNODP+36Gqf/14f45Z0atR2pwC2Ik
/fcPsuMOYMECzT5D2n1N/1BnykcNhxkwGJm1M9K9m+HuqgTzbs7Adzmj34MZAh/POPhh5sLPgHgB
Kb4KSvzcMzxe0HUyZ2B1MoPl7x/g8F+VDOj8NOPn6zuJXp+h9PpMt75/AGCm7ZsP9L72nkysf/8Q
IS8Q04y5nznUdxj1HUttzjh821Qfszsh34CVr87Q/G7G56czSP8+7f7/IsH/m0hQRUP3N2GA99l8
/pcfOJ3NePrMfv7bf334rMb0M//zn/SB//qh/6EPNP8NhTwAUUsVoMVcFRHEv0PKbPffGJ6Ru26a
zCHRMPwHo8xw/80GC0z8ou4Y1j8ZZYCDYeTCmhE2orP/J4mgxrP5TxINkLvAzFV4spR0uiVAqP2d
0ciYE+ZrmExbFsOehXOWYIkaAwGhS6MCbWxgKJqQHEvpRN+2G3ofeJlNT09ilxytP8D1jiKHy23Y
8epvL+X/QmOhzQqKv6vreHA2oj7V1HmajvinfrFJyYdWJmvcKnVLOSYEzmjGOGbTnyFXc0bJqtdR
2BuRdRuNCmxRWmxx/+cHMb8L/3wQKFhmupxpCU3X/6EuYVJPMoYZDtuxAaymotxfyBJey1jyotj+
c8lALwuMk19ZP7ROc7xhHfJH5U1NeIjw0hbC1Z4KBnt63Agm2UB7KSdBqc49JrLQah6zEpJx+n97
4Ob//NC1mYEH1hGaMm/wP9SJbTuSujrazRbppOe7LUOWtMTqbWxT3CvLeLDgfmTRwQ5j1QvUyqRS
ItBs+ohUnmWjpJd+6DvkTjyRKelYC2PERlaTLvl728QkEM/o0RRq6vOgh4RPuBa1uf/Bi2TQw2gO
ds6facLo2oDI2ZZzsNggyVRUaX1lrU6lKInP4/SIWhGPUsV5b2j1lWrAYxiLmB5Jmkxrp3zUhUEe
tNASyB6kiYRxvxptcmxc6lPUJBiwBXEOyQMCaQRWWe/dMx+1blzXDt3uavQ7mjE55uzyKQiUizIw
AryHxKSZxTuT1wRVmHRgIn2bUETyvjnMPNPyZtM5awZTenaH3ydTGRJM5P6Zbg8SJ5SeYc6v5Pzd
FSoxK76UbmbzPW20iRU66klZmcta+ONSo5lQ2qhiFZWTVG05cxRkkNvRNgxlvkxh9y8Ysf+6ILZ3
fdbhgXbMcKP77S3oxTvoPJ0IOS4WIq24sKJcZV4LjcCNyxtMSl675GBb5XeqigTdj5MQgxuwn5tn
fnzkrGB2S6nL3rOzkTkpRz1wUmzS8atoA+lFtrL13ZG7qkCCF9Per6fyIq3QnSsF1BExjASXysAn
P2RZ3zBrGaFzFoKNUdbMPnsOFy6OWLOkZ5MQAA98Vv+xbGKTGxoPsGyY3/g9aoL5SSid+qvE/BGH
P8LtEDjmsxScVR27f6ut+EbQxQljlKe4ya1SO+go+O39zH1uDY73MjSXpU3lRw3IKBBEEL8EmWxw
6DtrHdUxmkUjfhvM5Hb/SjZnY3Z9vx5M8TRK3nMXulA7pYhsOYgS8NIS+thVdDQU5Ft9jeKu7r0x
Fq8Eqa6k5aeY/rttInLiHBMQ9JLXzi65rSVke7sMjkOcvujIDy3FDElOoSYnZYRpSRWtsTutJl2H
29Oc014BFm6zeFQRNRRNgJOvzT0HZnW9ZkmvEQBE0lzdGTETv77QWJZLVLDzMwgiqtQiH59EP3TL
gKoOgQkDcbWLLsn8vk+d+O0t3LJVfzSI4+khTJPWNsf38dYRmbuc6nyjlSxLFbTgR5rCIYmigxLa
u7zvW8Rp1To3kCw4Rnmp5UCzkqGja/oPXcRvANCee9S1q7aYL4zODlbuJGiWBBnVU1WkntlPH3E3
9ktdZRA+hN15ilwwBAPfT7rwOMmNbpslkjQHhZUynrspfY1NzdzrvfGla9TDciRTe44ArCpmzV3/
g5ynXBGYZOziHkHQaJLhpjDtDye0o2oBc9qHWVQYXL2Rm/eYWLMXsnLSZZTyg7jatpUCj0XWLm+p
wwjrvowXqslglWDWtYpGBq5hcXQtB/UYuZKAjjx7Nl3eFz9JNvBS8fVzoLwK1fluTaYtqXCO0IyX
YUVSWJOuTbdFgM7K5sRoUe7vTdlyfRRuehsnFZivsymMGImEzkRlbmz2UewucIyiXLFoaWml9qBq
4qvK2CKSdETXw73D4REJ18DtHJ87u6cr0rD9ioRb+/6OtHRvFn1PxTMoP+YQPlYDt9eIOsYRPGq4
Rtky2jpayfww4NnNSItcRy4wpPz2sE82yP88oF/OPeGrKO+XqcV13PCilAWDfBuWUPEy9eEfMTJw
6JMb5+qSYpM/xCmFO3rYm62BX5GLfZOq0StZ9WcjZnu5XybsDfoq6INHKr5omU/cGl1Nh9H9jPtw
X0hmK/MlMvWsZuT4/NaFs8xg1sMeD9aOxiHYjh5DWsCMevObSz7fmrSOX11lAyprNo82pqGo6QRC
dFp6piQnViUiIoFu5GKYdy/Dyni8XlK4Z1qroA+wui4ywqrnvUKBDNxo+ndgqEy1IzIz52ufSoWF
QKQFz4Hn6agDX2zAZffirU6JTm8G5jbzhemPbN5RkPwqfqh6Cnyn0cCjX0z1VxP5uMv1ypPEdt2v
IsNlWRHB9GmEybmqgOj47BKqztsp5wu8TqCZiyk7jrrWIZ5gJG6RROm0DF+KimsbDR2Tfqu46WhL
l0OQrKvO+sgJZ3MJ3llm8xJdVJOXZZZGwgc+MAks9v61MivRuMvvPLTdpZyDY7UIJ2MvV07GUjyR
S03SJEtuM/+iDlBYHr1a818eKexp3pwzI7+VbKvExIyLGIZgR8dpYWYMy4oS5ajvsiSr0MlZ5Lnf
XYAHDcF1qFnYd2IZe5oynTXC0qix4z/C53u6Ur7UvLaMABAW0SBaSZP/kiB+pMS8WSRzVyIxoFrU
TMVd27vv2BhrEq91QyR0pG6ZvIspGTlL1Ihr4ZsvHc/e65zsdj8HKAPX/aCyTfKeLKYMF0GSn8aA
9pRv00c2hrdGsqnEyRx7SGYlybEfpbAvmakQW90cR1pD5FhyCgIRlg/PeoHSD+TeTRm4uEjXmY/O
R8YIxYqtlm0Qd3xAFmNbspDpU7bL1XEZcmrx5tfMUIPPLqq29yeCnieRCqQrhV1oUjlIy8r5RuwY
uTTP/nVb8JpGuo7wCpdoWfPi/usIokHd7mRGr4d1rKy5LBqAcrijCXOIz6XhbyzdWIdk7yGtkU9d
M72iLRq4oeFlnYwEgUtJ9AnOFg6yg8np3kXRaIVeXZM5iYcVzzKZxUXKENEEPmGcRqn8oShhNpVy
q7R+g1bG0Q9oBLkHyWcIUuIoy3lZ1UK22KTk1amK8uYGrHbS4Af1E3nCRBKEE+sZr0XdqoguIasv
Cs2PiRHu6WhyvjJMHkI87MNhno/Ot+ycZxLEplw2CfeyEvDLhD3+CRyk/QgC6WVRigCqcwhwNZUf
V6AHRUS9TSbpwBiej7pLdQpQ32npgGZHeS16IPkOW6vpcv0UkZJx2CDicFyToMeAli14zGnVVFt7
RClCH/pah0gBOSmPm2k+xw+iXmdN+lwqKR2skSeZFwHC03FX66zKimnTRVGLdTOKrQvxmN2eBbQb
IzwvSXAuLMiIesYFk9fZd91CPpAThzQyMDzD5nWNzTeF40ZnTEQMfdTzehvH2iFyCpvRZjtukMcm
LdQC2f36KbcObFGahWg6uQUJk9abc8NBD2Rp+OvMfz/rEuKoaK2qPTmkVnZpq/QWx/mlVL5ShNBL
3XfPRXzfR4tLE4Tq1sZBQ+bILSU2hCQf9iGlIoYvnrUZhYpwphWHEco8TWx1HWhcq7WBOqguOCIm
xe1++bmdIHAAY0/RraxJfmZTsOKmnLtAXEbzea4Yssv9GBTpH2mv+WD1uMJizXm+n0Hui3hcs7lq
sXr1DYR2bcIoT02qmx74q/mtbFvC0qGoopjgFjFy57nMosuQ17e4pKqhO2IPSE9ejJLB7MQxww3Y
nTOVlr1fJ9/3s69tNfrKp/vnGMoh6ziDl0IWc5I0OsEo/VVLHtV84E7r5MOlvFmQ3Iw/RPX3URv9
RlpyC32ELKOVXaUPWieu6bzttbG60BBcFy18ityh0o7jGn5V0qDt5og6zcv/lCRbqAbQswjXQrlH
FJCtffgdC2xVdduwNm9JxkYqRuspdZNrHvNadxHRlzUcIzBEBiF6Ajip2jvPbeQ+D3MjuG2sQzOa
t/vuOJETTgHXnpAj7yVHcAqKqEGNdBEivUU1pxrm2H84oHj2fIpPM1QUAU95fu5AGo5ugEZiPje4
meD8CZPOKeJfTomUIex7ZDwizOMJYZnje5LiSOeDQ4A8VrW1GubDfxCZn3r+g3adlbiwDnmqX5JN
qSQ/92vftogKiXxYDvfvIGNVcFZewqBFDNDWT5msHux83l+SiUMLAWScF0zhPqcORXcXcc0Q8uRl
82tD9N0DUVUDxJzuq2huiWTDvL/NE3K3lkGTGwfTmrHHJdAcQsjTYx+y9sg2v+k1j7XSifUl9QN4
HhnHZf2t+gttxL6fKvHvXCIxsp4XtKeeUdK/ruN5H2bivVVHHlaG1jBLskvXO8deu44q6j4n5og0
6u0PR82bsCwmbnQ9MzP9bQjXQsw4rsZqrnP7sIZrgBiGagmGx/DYh4nY9c2xVLPooSyTg1LyRojC
WUtrUrYAIz6MyHxpVKByrnuy0+KSWtxfhUZCUGqRfmva3Sbmyl2fE5UlRnbP0TTP3JjwbsROmYs/
da5SokJnkoZSGgCI2ayGiemZbiNcRBRguW7i3Q+Vcw9AqynXC3NAya8F/yo6kURaGU5HPCg6Dezo
NTH9d7sYj62Bh8RROFrolk8EBCoU11aQihB2u57QExdEkW2kMJaFhD9PcsixLV0Gib5Aqakp7jYM
jHOeur8dqn/486B0EjOZ1Xs4SzZ+x13TBpCFISwshzY/slkfA2emJU2EEgZ9vnIr1DLExs78WfrP
hTZ+qhVv0nyd23a3kx2iCdUqXfSRzdMdMfI3QAgtZ98rCgVEXY5SAlcG+uXYQVkOMbjbJ0Zc7ftL
noaFuuoyR1vT7T3dIcl/fShnxoqaE5O96HU0IcS4Rd4dJKP2wVJktrktIjDUQnYvxswmuT8IRiZB
sb3zWe6fbH00GoWtAb8dALSkXXSWTB3W6th2+46D2N42GewGht3CS5wB6XeszP0D4QhMo7GD/PWp
f32Lc7fI6zOs5v4l5e6vV/WICtiHpiSHv/+a+7f89c1//bJutuDfGcv3z93/e//XX59z77/5r0/+
9T3/28/947eiVKFTRafm359edn+SHWlliKjvDIDZ6X9/eLVt+1DDEuTE//HIfPg64QwO0DKlqg/3
X5404Dj+/qK4fwrY3TujkONeg2JLr15BwqpmIl5pd/R21QFXMbrerw9zQCy6a/4f2BbWXUcyVMDC
4Pq1vunTAQ9E3u7V8NY2SHJ4LUkPawO8i7U/LNOQSUFrC6YZ5MczEUgdc3//5P0DqVqhZwQx6K/A
UPZ0wZBn+wk+xZpBQZACZr7/i+XU3kcl0syh0TDD1ehWfLEuRiJXiUSHgEVDBo1Sd9VHVI0KNo1V
XcnvhP239Ck4dgGqk3poqb7sbGVpGTirNEM5psYb7lueoEopkilMRsnT2RYu+LFwJryiiFrCzMkX
uKVfyDV2/7TjKh6NfVWNErQUEeyB3y01vcxWppVZKxFHD11BKb9zTWTqjuoniBFxnvn+fAZRyjWi
SdGEJ5N8GvCIisEere+5V7G1JBEHCCQT9BOf46S7ll3BdK3OT+Q6g6ar3JOvFis7egnIhO3TRlka
Pgxzv0f9XWuTT3qash4VvJlWf4xqpJCpbX3XfnIpCSBhCKm1y6abKGnAhOlJkC9bc6I89YPzoKLP
A6g8KSXg4qLdTq3+1DIcPvQpft9WzlpCw/nRR/Ht5DbKJ6nY9J2yP26N37SWzbfMNt0AkGaQCG8V
s9wUUXMx4/ZUl0hli2w4BiGT8sFi4ZUmSZGtcHaMCR7yhqyMuqAoNXrGqO2fVBuZhKLLWhnCV5Yl
lm4ZzmQzLggnteEga+luMHtj2SBqrVKjOA+ZLVmqOQGOgb3NqghVWqkl2yx2EZUTPovVPaG3g8FD
r8LHIbMsDi0JtkITjumY4qEluBBXbB3niMufyPdBopyN73o4q/U6o2ROEMCIx044uQZT4QDP7JCN
py5TtK0dj7jTpbaWsLeWAoe56QQfUnYuxuXuAB2+WBadMe66FDI2EkqypSElG91NE5BFFbq4vfuk
R7She87Het+htU16tNYAopvSmV2DcotbCX+7RZFZ+s0fHgH1iua7m8SA0JwEXk6MGjpNTM+0NBwS
2TdCDfcJJCEvCGevCQ7qLGKQHUTNc+zqxSmZ7CNO5dyHQZQnxSf9OFLLCFTpcPLtXGkj7SAOqq3L
b0rDbVDqN/JQWkC+znMue3XV+kh8/YQeYlzxp2S0op2KKDXQDiHohlNH75oLCPF5pUpewmitq92W
uA10CIVYmzVa99bUbo6ZwlgNcGL3/jqvFRTbNTqNxuhfrSa80EZ4sXxn0xosFlYoL4XlPmSa/ez7
tEQqB/ubFp0Jcx+flVr9onClpWLFh1Yp3rQQYbxrt5eyZpjtYgtIRYk3IeqcXe7Kr7SHEt27IUwz
pN60UE+oaqA19mhAmgp5djDsqFS+aA19hVP80GnGQUmROkT5yTqJkCFxFTAnwTrIZlxuHGhvSlqw
zsxs3EG51lnyqbUlDdkaPa8Jac3STvmA9AC1CJuZxeA1x/fkcC7fVtJ+G+HunHVsOHN3LremeicL
+ZO52aqba95JH49JThchm4aV72J7BTZVkehgXSqjrLayNdajHj43ZQaDdcCy1M69R1c79133MM6o
somF24gwkND45kYF1WnGzs6pgxU+SH3R9lO0assQ+rlA6MIDCM16g+hEPZJpi9O+H3fxoKBuzpJL
j0iTtVNrV4UVVoer0QkT7TfVWQzOzA/9i9q4NJuCFEP6aL2awnwZcBL5VC9F3a0UeBCNTgDlCIHU
tD23s6xFZJrjguTpKao//enBzOJnWYgNS91zxIy+m+j9Ff6bzXAPdan+1nT0e6W5bSxjj2V3zzQZ
IZeCepYDSVLgLQsM+VRmEDMYBfnjtomKdcaoIPapETNmfWGkL/Wye0am6E26zdyZEgczIDHtwxX5
zbeBGy/yC8S9zAzaWca5SOWQLaWWeokWLaUDmV5yVhHtdxwO9CYkEIEmc4+tNL/E3MtQ6DDSWmdS
oiBtXTElO021/kAm+HNjabc808/MtiwEdzu/y75cJoTmfElrkOKOnaOEx6YwVkrte+Qak4OYHZuy
YLf80Px0NdjKJSqrM+nSD6FMnkeFZcMtioe480BufYU6x2BdVttc1V77QL/allyT0bIwjWCkrYV8
Vmgcy+HGnIZaHhLiye2y3YoODTuveVaBfpj0d20oL1oaHPWoP+sW/QPTptE+FZhdReNFaXa11fRY
gdi3G7ZYTGkxjqUJuRoHctpUIp68OrUfDWouhEHtJZ0QTZKwEFfVq6IauEGDay7E6/zWzL8qsvut
ZGVz6Izp1UPsvItERXbjlCiluw/fsb4HaT/XnnAxzQyD/ZLydrRD+TFyD/XThJXzxfTDL7O2tq6D
TyU1mXjN6qrU3gWTtS+VbO9qraclKapP0T/Qg1+QqLp2aIG3Q7NT4MmPHSALWqepI1dJGKDJDz7p
pzyOj2OQUjOqMWKnhjxHFJNpF8Didx+VjAkFy1KzSVNJqXqYlBySKS/8mLKyRRAhnOwzn4J9U1wc
mjppXeENlDclbieaSconWSCLJqazJByck5MGKoLJ/YOhmJvqAYP8kRRk9sBYLReaTB7/O2HnsRw3
sJ3hd/HaqEIOrvKGkznDnLlBSSKJ2I0cn95ft3wXvtdlL1SSyAkYDNB9zn/+MHvLN5jYG6UKeQj1
nzY7hzmXoWS7IjA3PC2VpWg751mI41zO4KLdeV0bTHytAu5vET4sABzB5KV02NNxaMkqlwVeIqUV
3LuLxOSBVhJQVFzioMlBR7yzD7xm4ZVncDNP7rmHWrWT5S11dbJd/G7depCSm7n5rudu4/ddhJIn
wYEeqq4wvDNU9mNeS1YDCfffh4Ddh/Pvrmh++x27vnS5CM2CEasHqIwew5p3mLuR57Fs0wpzj276
SUcs7qVF/qpnx1DHa9ooshmhKHO20XDHKeXBHE27yRiTrQi9dWsOsLaHICX22W9ORpC/OAv9USPs
g5jRaxSpxEhkpqUSbYk03AnOxM3UeLo8gnA/+AZhzDlsZM+fwWhtnILcZbq2cutxoUhSyEuB3T8i
nJh2MA1QXQ7TMTfMcz5DY2H1+2NZ8atHxOABt8GPQToJuS3mfNXOwydhpfDl+Uqz+6paP8xZEhst
2dPrZcT/QBw8gx3bdQ8krryNNtfIlIu3IQI4LRxU9DIj8tQHbmNzvbEXfFHiafhY0nQ/mLieBFWD
JhLiw0ZmxktSupyTsnkxxuXGz9IXgQwzsIMZanHbXvUTcRI2YhTf3gjIozDFTGSLqNgmrH6ZlsFA
XcefKAJX2XrMuq6qEHWEF91PInxBj+U7xW93pb6m1vMxV8C5gl64ENlDPuMDH5M0YtcfI6kZBBqE
1u8GTpX6s8CLoF7fDEqF0k573xufTKbvV2E97a3eU0QsULEGXYPwXGBYpB/obdXTQvZu+79/l83I
JSjv2xIYHSL+EIpNxwVi8hY+L69eLYM11dTWYUx/tVje/+OpdlqzGkEWUQ+JmF3NQr9d5UVH9RID
qroixhk+gMTJy1HJq//akKic7GUlz47XTRrEc/ytHhzzHkMaBmQ+wOBVRzU78nWFPJkVzyGi4Qpg
DuwsknDU2JDq1IfBXewdA0at+rf6HX/qiCR3rhwHtZj+OUWq1ZDNQnqRa/6ecBtA3+ak+u+a8S5d
BXScQ6sSIJByRTxfPaS2gr36t7odI14/lxFi5I707r3bnW33jnUIoRvz+978UW8u8TFlRAnMm00P
dU5eL2aoPc+w8nPEf0cRAeFIbpxD7eJYzo/U+9VpfQ2nbauO1euacreK+NPJoqN687olRlN9AAbX
TjGfmCXPDYbfPFcdl3pbQ30ciUBKfXZeo/EOCd2WenYampDUUAgLEBN+3cJWVKdHfTx1Cv/xUSOO
yp6p5sDNGiykfGz4MwZrFWoB1u99k3O18bOOCdgSCCI1E/2Yinm/6f82aVvcCoiDh3Z4F6mHZwl+
ylm8iXm5AjJtaPdY2FK04xqWBnv1o4Rfk8F5VA+pe3xlBzoUE72TVf5RL4Xdw5XApsoHdF/a9vdU
wXjjOeoxUXVbrnfqEeqYZPWd3v7joBJ+qI4gqbyTeive4mYac1bqdZd3ln479XL+NBx5Gacl3Dhf
HqP1OKUEZSlLZlldRPtuVgyxQinvZxtgscU5t3eY6skcn6ShbbajzaQjcbKfgGIbmjfUdYK2V8Ov
D2liGmz3CBvVAL/u8x+222eDJG9QP/zAU/Gc5HZ0NoV5HJiY2ygqUj83uZbAok3JpRim/U0ex/MB
OsJPHXXHeWaavVZmtpcF5OTJw/umRWjW5JcmwUkhxZEqsh/oFn6LcRYM3IM7TYMggXfg4rtlkwQs
U0MRt3l2q25mDBFgetAtMGHdTp7kekxtkZ6cRD7hHvscE/5OKLNF30TwedeV19ClH9QfEWFUWyua
mKKCdZCG7Lxb91irBx0TLDaRzZSmP2Y8IkoK/hhR32xab3nr45akGw+I2sxAvlcqNs+BbuC0wYuz
5h+ODEgHQ0RBeDSpNOwQ9efi9U9FQj20eoDsvs20yVnYM1xIroZ5QgpCTqLasNocdXfSABr7NbVn
mJjPGu7Gx4dHVhmmZttWiIuh5pWWmsAA2JHp7DKPyZzjYrjZMWqrFNMlVj8HUHgRy30/IH3My+om
gcx+5auRmdnDoOhk8cdtM6wPErpHe+L45XcVkm2JK8UH/ImdaSDl9RnunyZyoUzBAAmqLv4z8a7p
6zdZW/IyuehQVLpv67j71WLQ0ocI793BfKpLMG2GaZ9xhbR5bVC6qyEFnh3ZsXHodfRwktr5KAOw
A5mqBG14ffC74dHGKImjkm04AlRZpuXg+MQK2fN4NuvSPdXQ8NsIMGKZMmczqWGmZ1cXDeGXJ1Fx
mJp5hSUNUoV6gv837rMZizYzBstGBFFuJgveW1k9JTFFqr7QwwADnUH65GBF3s6dkRoLOpmFxK6D
7Bj6SVF3VFjMnQd1yddG4NOPE9TiNRd/8ZzTYvCtDiMi9oK60SCgSnrLdBNQLTFW8e7M4DqqjNc1
nv9kIVEyWZTv9Vs3M/wLvzAI87BluhndRJ5M6mtPYu3MnkpP5lS3X7SCqq8M4DFys0JzqxQLR97k
azZtuyQ8i4zrYjL913IOcSaaAE6H0tuPEXXLmt3FVbUQKskzg9zbeCYVFYywZ0cxMybWaGj0/Uz0
mmIyHKTXPAsJ1JxOyOvtJb52XLvc4u8AVbjYZm9eXIUISaMnf27XvbRSeZjmP1Sc1W7JF/sAp+Hc
E9QRz/a7aTGcSKfyQh/okc23FtjYyHsnrf4w706vYN5EO7jh10Pc3A9derH8/Ccsb6KI0ogoOnez
GKDO6l6IYQxDgCAFKpkIAkQRw/ABBQ4hOFuEkZfIOlkJOOGcwt4SEs66ovT9HaeqgaJmSYmK46HI
23Rr9ulPzo1FvR+UUET6ifIIbQ+CMS4lYJs0StEsqOmxiy0y0TwUemVGAle+UeMiPTRoS+ZylB+f
BQXTJlasBvU/063uvdV7FDAIGfYwuOEGHmr7th+cV6xwbnKJhpORYzFWl9FvdmwHezPHaI+irtjH
AROBakAdVO2L+H42MXZow3G7rvDipENVpt5kYhItY+utrAmEKT18XuABKZYXWwfVI8OytZegQ9zA
wucyK0MklcL8VvMzTcxZR9Zh3vTsOfAmwIpvkiVmTkuP5qboPbILvQcokupzkTpaUFpD7LWKT9sS
907NtSCjlHARzDQ6htr2kGOoNZGTbs+7tB/MrRez4fdrNFzQm93O5vyWJt1HqmAgb4TJk6Vei6gA
jgwklGdrBSOSfMJ2rmd6EqfAkgRhuZ9ArIyS7AuCGPL3HKFXAkRmJD43wgAnwm+n4zQQL+g2ZXQR
RrivPfviFuPjyugb6JALxB/5EJn6ktxYUkaIFiNRArHCynmqu6i5Zsi2zaphRhMP06PKvfIU+e6d
U3mfuY+Rz9D9xrydNX+lBpAmaUwjX0GEiV2TbKwg+DtmbERKXJfdQqobSQgvqH+TgkzyEZt8zL0Y
Mw0t3YM7hPuAmZRgONcm3WsxR4fc48y1ATPtoP+Refj8lzw1db9k/WNMDxnG9e5wLkrFi1UjvxKX
1NW2rk1F60QNCvk5DbY9Mt9NWo8QaroW0kgiP9XEzldD9pkUgB1Jyj9qKOiH9WtnT0+FFQHW0G+M
C1cvQDBOCbWPEr59lHhumAaqMz07G2CJ1FX03k7r+zSzAFU5s88mSlmEkTluxzL/y+X/M/9H8l39
L6xqHTr9P1nVlm/5NCYOO48D7xzC859fj5lMuv/8N+vfW5sbDQ4sEXE1HIpl0ENRJr9hmCNqkN7T
Cjn0KDpgRBebm3yNiFjhVs8HThKu5n+pgWbPwjezsSuuUoMaCq15dY/ah3C0hLIojoKT/p8Xo0mS
cOA4J0SOJf7BTnv/ZnHocPCEz8uB/m1kHBmpAV6DjT4NKGpXztv/TYj2/pVO/vdjOwGiG4xb/8mO
EBpXJVCY9WQ1eceShQPbspsogDxqsDXjl3pT1D/VModb2/K8qya0HFTlinNR5dwQdHKwAihXKvh3
i6L5pDABdkyWfihCfjWdKsDWCDcfPEtRDg4eZ0/vogBsmwJCwViyrdmpeBpbbEd4QagG2Y8qm1J1
nRaKijw7fB9/ufaK4CAlUBDW+PdUWR+IeTGXYoUTPjYjUCtPoYkyr0jP9XeTrXctDmr/z0lzon+h
v1s+H9R2/NCLGO7+00kLg7AIRsPpjgauhFdrHT+vzCgDVRLpWe7cPvU2YzFNptT0CKYup8oFjlNb
Cw3LJaginzXIIHDEuE3wnNDkmHWi9FpXFo/AJ07Oyspz0XecOZ9LKDXxQ/XTj79sNtd5GW3muCst
kiI3JFN2XIv2oR9nNtX01Fb7JAWUVnfg/33NBP96zTgeiwYqjBAm479IEJKhKewoS7qjaXY2gqat
EYfJJiB/Giw3Yb41olZXZHrTxkmow2RJk/QMh68yE4oErtjk8RLfefV6cRoEshXKfZ+lToynroZi
qQuGucENBKZBpTaVxBWfS8iZkVH0LEvBG1rALXAgWH+McywmZkQkFGrqkEdKBkVk/lPWOMeIqSNM
Bkv/JIRJlc8wPEryk0x5zNdF85DwRW6uva4++WEDt1DtbW5qRZhwuCf8jMOrMBmxBC4ZAznARxkt
+CFqYX8Wn5hsnrNkeSmgJqwBVoN6d2VcVVOQoxTThbJNgio8bgAw99TAxPp/zD6R96pL7n8uYIFj
I1pxTIyy/cD8J1trbzCculym9phXghWSYvXQh7gU2C6cHTnd+quPGUtP1Klshmvfb+xtO6Y/7Mn1
ALHZ7pOXRV18teJZyUbiyyxuQvTFG6PiSUYm31rsWSLJ/OrvotRZJxdP425s8p1h2b/Maf0KsuQT
7tl+6rJnOyp/woKFQxhP4CxsqK3NDAVWWdFiEtNVyiByIKSorndLE/N9+B+N4nG6MdiQMabZLl3K
nQiMl7hPUXnXw3QXBRjbrv3ZaDCrKghwCFtJko81kQgG3bUoHHFsGZOkvDReGYQ9R2PLT0gwRgu2
zURz14HVHZ25RJJHgUDQWIcpxQB3dltPwI2lKfDJCRFvVJ+Kgx80PmAnC55ihmk6m9PDQPecL0WI
bUtqJFWk+W35U0bJvg9ZmzyXrUEzqfTvbQo5pzUezDH5kdjFGDlKW7v70gVlIup732CC2UoymbTO
QhG32sB7Jmf7ovripM7eAzwToyp+YaX8VK0pXbSzWRQ2lJb9+xR577FZbwsPh5F2jJGORO0BGPLS
rFRckUGNsFboVdfqQxGDqPg3rpFSpnnFjzvOD40QZ9tM8YvO4dBnhCtPa/S1yOQVH4ujZqr26a8q
GX4btnqtlB4iInFVIonwhJhpN43diOaWXzGxQze4Mwo60ayRl9YPngsDBq9idamKE421rcggJZ4V
5SUscXdE+Im/k+a3DarvkCM3nSkG+si2OWZwSENAhCAF6lAEOjdl7FQgiHclh2t3gtTm2oZ779ZY
HsHnb/AKCVUrTCW76yBG7rvBeQjj6j1Wq1Cw8uZm37xmjf2ub/C0rdOtJ+eHNCdipKsTBDCNfV/n
c3xNbjnJcQAPCRO9LGzfwmS69xyDxYa+Bxfk/IB56iY0Wko5QflnRbRFVmA+zk31WGfV/aJ0Ez2j
5J72OOrY/M24xKLCjZ8NwPNtbFmb1sEkQLfdvQFwMlpAAYTA3luK/lgZPDEn8ijDOzz5BdJvGPqy
TdOzZbXsHsyMSic81z4M/7x3snPLSXZxgQWtkO+TWHdNiJCtmBhcMxl/GYizPg/Q0zyEvtNUZPe5
PZ2WJZyOlY2QOQwEvjfrGO8RpAFZDMVjJXG0Ls3IO7hreu/RW56Mwi8x38KAIgyny7Ssvz1MAp4w
ZSicYrwYKVqwFRFLH7yEacNy1Aoi9HoQpwy+J+6q2zbAi6juMb7N+szdy7TDKtV28ITuI4zdEFYM
Q3nwe8Nj/D8ItOp4bNpOT6fqMrjrFbEHkibGTJ2308SgHlnPQvAj38Ru9tL4GlbZtVOgCi4MAuLX
zN+2s+mQ97Xe2KDmB6VjTUlUP4l+sa/XCOsd6RY7JDD3xmBpRTGR8mtxWF3i6p38vV6ahs27SfaT
1/3MNj/1DDCGyracayhpznUQdP/9L8aGVoHE1rDNh9Xy7T30NSz9HHub+s6zH1XrddS/EjHvgy9B
RSFX3BNU8PyT1MVy6LNDlRYzfMXGONtBe4byMB+beDXOWYCRcbv+6P906if6XyjqGIK2LjRbuWCV
FzoeBMDwZoW8fnTdIDrHWKQcQum8ZU1UXOYE7zFnFdvIEh6jKdyBkq66Geh/jtVEdngQ5Mcyxz4q
Kwfo5mUjzjhK4MU0qmTiyvPO6WjfQ6LzDvoo9VE4QcfHcLqfKobDEleSSMgoU1F8Cz5UtKGbanLw
EyN2206W9ERIDPOdBqlunJOmkPF2ZpWdpWn2x1r5D1kMD3eO8mbtYAieQ/HaDNDrbDLIC+UBW6si
JLYq+HRzNx8Qmz24SY/xkBceAgtIpaDuZNAyv0a5uV+zBU8e+8uZcowRB7s9u03fnufU+tNATt8L
fBpQniszq1Ak+8pfyK0drVPgYhzjgxKeJ9sNsM1gbMha/BQn4StuKBkiOxM6S4zoCKu0QdJDOk5+
npYHD/2s7Lhd0si6x+84xHZqhT9odPlxfsLg2MJN83rlAIaVFCCRx7gulOl46KwS+9GlP5jCp0tu
VP6VZ+CON8R46q8MUTb5Yt1LGE7XEOzzU17FcI9RLoARWgXGKOwriEyuQ1ZqNp4cAyP1GglU3uOE
LGNjB31Gl5fekr7EnFRpVGjGiIGnNJOdhRMti1/RoUSpqh5mFh75bZcAqwfpUUu4qr4HAS7Gn8SH
rwNhDW9JVaopbQb06q8y9V/IdXrR1YUYMYBhTnaYbMZ5Sd+9jwlsx5BxH0zu8jPEw7NY535rKj2D
VwG0524PyoP7C7VbOc/ZIUVQtXjVfmqL30uSnDU9W9qlvwkopBnXtdyMiNYm37iFH7XXR6kJ0woi
WmNxP6dbSI3XVmrdWi5m1wxVNusQMf7qnnWd1C5sHxOBZqTcpdSzUUuKPN0ZMI0F4L3B4+JBbZ+a
Q474BVZ/y9rPpyAzIn9cY9Bf0RWfk6IGm9DOKdPb57URn4oPq9jnvgMDHWETo0TltFF/Zogg42rF
wBjUfEqwqoUYuyl9XqmeoOZU5aWLwW56RIhOwRyuJh22Ka9zcMWrYeB9eqjPRQPpzBhweFLvrEUy
a1KbV5+a2z+mdO4BzsQlGIEopoM1TM9rn40nKVRgrpPetCXZwej9tWZLE4TnFhlBa9KLjvDsd0GD
sgwi5Y+Dx8AV4jn0ZA79bTOv4VXmi2urR/lK6Bka1Mg+zgbWhyZWZh6hsNK+p7tFG+JPzx7MXVFm
P2tTcq8yghqM52IGcfB9tAPtQtAFDJXebHb20txjs3SUi4/QBJ8/1UAHim08dMEdbIm7SXQEkHaw
uPqgPZUaTVN6wIjAjLi9N0vwG5HgttPjxzdU1x1JgmvpPJUK0KyVusbIwWPMJsJTeaBocS6eDW+K
Tn/sUL7wdzaBVS4B/msMQjFoaYp9E4Oi4eDrxMRImwaSjCT+HlN8H/QVsaYOWCRl5FVu17cU0dgi
KqXaHNOfBGP5FkT9Ic/ad6RpeGZxkpe+mLZmPqEk4qC7kxigq7gz1ZNMqIt8BAPOsK6EwIvPzsCk
pjTwmeINEi+G0MP64MgZ+yKve1aiHZf1gdW2eVO1p8YPYpdKBNs3vMnKn65pnwpG14hkqH0FoE2e
09anRnXJWqMmqzd4LBfntjF60uthQcctTGdMUp5NzCjHmvmtH3HqIhPT6yy/9WyfpFEOzRy858kr
iSOd30wLPrQdcIP0E19P4mU2PAQeaIE+4zYffAFuweeflAhMkETf+/53OEakxPtZdOmVFDVTUqTY
dDg0lzmdbhENXiIKSP0Yky8juanQnINWv5hO/FMbawFvsjgQXtVs5wBzYiSY95PkWOMlT5geBbg9
j9VdybyV1Qepy0yeupH8tiTnUFWpbNg7fwk+16n5PFZL9GEK8WPZiAXUfdtb6YMfiuPY199FXJws
BYAIkF90veapWNqvEeTUUcc4U//WwUAoaLQSZW1EMIck3YdYqxgbj/okHJyme8KUaDSOk8GtE8Wu
tzWMaZuODuLGoXEPXgpb15nzH42IhMpqzogxbgEI3LoM3fWPjXS5ikdSUYvwV4iLCxjUTtVLKU5B
5hjGimvFGVDSoSr5lJ6LQnIoRkC9c6Ea9r9rWcIXPVX5ZzQXv8Ik/SbGsgGNrlFSD5hcB7HcY6G6
pHTykMRZDjt0E8T9zg5Z6b1zqKuBBkdp7joDSuPYBHslWlH9uGpJvIX2mpqMNylSLNMETulEGmh9
fe78yooFwaBSeOj+qE7ZtZMU39uq55Yfo2ctnNIKDEtdVM1ivEh8jSRyag3AadzaVvtP0CFK6SfU
NxgqwCvFzG6i8BMKZ3YnWWycv9kE2XEg5kXMOAbpAYDW55joHDGdBPIPcLPSXYdrh5us2+Mi1Poe
dS+V/WgZ+BfC6Yhuh7U/iArrPAvuySnrLMhYfsgUJyuvsyWVbC0vg+vzZXjn3E1OlktuuoNf2z73
ffoxiP+IdI3bcfUf+1qSz65UZQYe8aiH/ixqlS3oQae+ja+MFuI5/Rp6Msz2N0AZ7ryvUyitZuYH
O9fZ2j3folbEmtnCTiSjHXLaucQM3ZI0+oKMTFJYOAQ3Z8Wd4ubDTU306dzcxuzedTP5uGrZzwXN
YuOi2g8AaM2O4qCY3F2Dr6O1WBAwUF0Ma4QNU23i+rUgJEKsca0FohM+wB7xxyGJNk+NIe/0gFM3
uTZh0bUTXAajYM4O+t6K6sPpjX1CVmY3caNq1W0cMK/0GozDnd9DND9HRjdvexeBWjZLF2+picrE
/6qQQex7EVxqCYF2ISVgXy+mc6rwqatSsAfTRukbH7VNxzIYy43tvpaJh1P+NCIsUYiPl7ho/rpQ
XsCmr4MI7cHMEtou009VGPA/g4Kbrso3ZXmfZ7CEQqqmSkkMtWZZK0/StTmxoj1HbvOhR27Lwl4X
9svHGlmX3FwfRoHNGFR4gLGoUCwFuW2i/EPDVihFWcjT4XcQr3ezcnOqgue+mV9x09kFhf88xeNN
W3mHUPWvA1AFrDE0WzHoYJwY1U4olZcaN/sNYlkOXveThqmcTg3czNKqAPLJKgjnOJB37Hd658vr
9r4bmB4zzdwrBaK+uwpn2btNdw6lDXWpeCHkhGUyb07RAIcu7q9KVd41PcuzvuWEmsjooYYaFA3j
78C3KhBwszmUy2vp0rv3XFxOfp955pccuC8NI92PPitnJHA7UMhxGMB1NXHD1QcWFslvg9QiPcL8
O5K2sBaGEuUrTdSwGoQ7eE960qu/Q6gWzOpzQOeWYX5bEzQRMJvogmcGTewsqkaqTFamIUQuB//6
NM+4q6phvGEa36M7vvfx9AAcxsAB/7dtesx8bo8aAENfDUabkdGg7guNIRgMWBj58ILgk4fFDB5V
zQxps9jqyYUeYPXerxjXLa0lipA2XxmQGr01x5Q1TBaAxPU1nQ0oDVhSS+phsEeO1QU0xHALi6tF
8SgKIKimxNHCxNP3L4jZUxVoUHUma1xdkPVA76xq6cHBT4Ee9GS08j4KlbaXhdcqWXw7aqYsMWA8
wPamEJqPjtrxQiifSLnLe1WPOdW8FVjXKL0g3hAK+1KVlkXpqc9ynrpvE3VnOAP4aKmi9RKsOP4n
hclcsjPYxTDPp9qx4uG8uMmPmvVlKfyUFfe/MT/o1/LUVHfF7Q/6ZvNM4/8jDSTRsxFch3zzGy0s
FmodZ9UHtjuUHUkLCgOaYZ1ovHlOLAinzCTU1AX+mb8xqfaY4Nb7HO1hM/XEB7ERQzVj5hXytYj2
Hnnze0dzuzbRC9IHBhdgGTDqMTUv03d9DzWWNe2DuUWwElS7pFp2YY/CRHnUKEmcP1dc/mFyr4W0
oRLgKzVvYHyVgBSomKID2hLKDHVnhmOpnLrNlT5YrxQDA21rmXcFhdKc2+pkvOoRxyowJaj9pyV9
Gb69BfO72WXviYNbdDmfkpb6KgK6wJ+B8ZIsf5xAfmZius+wI/TNBANJmhsc1RoH7rHWTxoh1a1d
s3OKTl4WZSYggkLu6/ngogeoXPoGdbEuGbV9r9ApVbYwI8u2S4edllIVqnouU1YIjkD+qjSKmjbi
OfgX4rpG5ARDbehTqDWNoxNgXYcqaCczLN1BOrnJubEY+1x7s/tgJ8zLTGOZ9i5i56l2j05S/WjC
ABR7ZqaScA+HZKzPtjUwzqdRy9aBAiXxP9HCHNUpY6UjPmAhTLxEXMrV6XbiPg2ojtXwW616eT3s
YPtLmqPEucJy8EthkNNADakV3OwfrwleOjg5cF2HBdJgE62PKqNroN8BnShur6fJD7ON/gjpOAN7
S5ysKyK9vfRJTzCkujbnMH7WvhYFMmv2SNi/eJ5XeAIUtUloiGd/YmHKUJz7KqvA08NkfZwNBmeN
zenWhkG0IbWNXjXpDB8yMJoWF7U5LQSRF1bzuJR+Q8dL8zfwtUQ1+tjBuxoNhMRcFrpYQQl1L0nM
lmH6o86oerfUaenIlKKjs4lYUZi0IHmI6RkhBXiiSRBkEmPKvYb5TRpTaytb8TWU2Y2qnNaCEo3a
do+hHapiybXDWOXVtIBhYjSiwsJB1l7fmgEBbgDQ4atCwrNdwuiT9azXjE7p0kk5YmSMfvIKHcs5
buc9sPiOw6XRY5j+VxZPZTMP5NV1IViuhcNS69PiVfO6bKg2CiQVdLuJ2CrnC2AixjtK4SDa/ttk
4GFgY7Ihhy9vxQ/UUcDdODgNVgSeQgfmKsGt149buGR4jGLtBRtj/ONjM6wud70mYnzH2w35Xs9D
8M09umXASIkSTJeZZhpC5ff+hBUSiEFccjdNNyEetNfMNDdTY/hbhYFry4Iw8/b0UbfaqsBSovh0
AeWtPMRSghpS3z+pEyDgAObFQV44pCclF1V7uQHz0DpZb+epwC0xa2HxBS9L0xEKFr5oMEHjGEa3
kF852k/aHKMtF9i2RQfbEz3QWLCMhlFKD+0E12mJPywOkMvKZuPbYbLvnnGCZA5ToMwS4YBc42dx
MUAqDKSnjec9pUzAr6SxHueea0BKNnYzGq19hYOwsnkRQXVjDPi1Mqb8FU7fWqUeNwX0kohzjsH0
jkzmjVdnlxSlbhiObAUruq5ospuNIgb0dETA8PWmHLmJqhgYMmUdcuKG7TrDnV5cp9awSVLSIZi+
mwHo40i5O0/1a8+SrJAVUYHHWPWxoTMKIkh/kId/dAPdr92T4wyv4zS7G2LENkVRZgftsRQzLjGY
2k6Ds50n0orAVa+6iQYj8IkLravTUpqUgP565QaK6quAethlHxhcY/PNEsF0bsS532Stg7JlB5Az
DEQ6WbNza4hcU+mfs9hcoNS5D0IxPsppvG1ae2Vek5HFCAerJaZuKxR5CmdNU3rclYCzu5GtJVl8
F7NZ0LcGlHRrRvFWUy56P6Tz9JKLT5GyaSLW43j9Dihs4eagepGBlDh0UY2aq3gXDWoMr8UFqA14
vTn3ttyhELsKf6fJQynurdsloT3tYhYltyzfZw/jTWZanTX+yvtuM5BIhjHop2MzkMV3FCSDnZxF
8lM772Q+A5DG40UN1/gxXHOnARS+6oaq5E2bq2RFc2NU45PaNxs46AD3+EW7MIp1C58zHQosbvMu
Kf9Uw5teQvV6JvNPXCSxbajhUrpvZZQd4gx8wB9nXOvb9iZg9rqnzf80Um9nifohbb7HcPhVN8zV
w5zvrLQp2TJYdZs5QIDpFJfOVeQkFhptFUIxXl/h5gf++qm6O5lEeEITIQVRx5E+IE9yaNaLjW84
9gAdeA385b1bR2csww/CKn5rUw5hsMIJBU2jIbhqFekjicPnqKcCix0qsJDlXKFfAaYAmtMxrSlu
nNk7jEPl6o7TMc+pGfVs0BMeojHIjtoYSjO9JjIeEvYBTRxQw7/Ch0QbJsU3lCcqo5hcS7cpvrWx
EP6rjJcqZ8sO/Dbk7nfelS8VaKPaNs0qR6RRtV9h1d1AovzS4zrYfoelq9/WkDoI150abxfl2wDK
qThDYw/bsmOym6qbr+2rZySaJz0AtgImdgA0V24U3eMFeBdD99shymCpTeC89/GTap/mmfK+wpCJ
kSRg3hgoByuqQ6EofoMrbnxcRTerNL41OGz7Sk48j8BTw4YJCURWj+/d6mDCy5bgOpoDGEQJPBnm
c4iKhv0I+W2jL1IGo+PGG/2N6KxKDeIfhxT2rDr7XNzwehhAir6+ABNeFFcJ9cJR1366d6uM20zE
O3InSbjyMw/NSID+q4X4CDHbwaAJim52mN3i0Of+m2WzJMM2/Z0qSm1qkUnR2YxIqUOcNnwM6Wmv
s7F+662w2TLe2UR+fwvXDCK8shJTXdqsLJHQ+2HQn30ozHcUJdYBBuCngter7rlz4Vzr9qZXTmN6
jDoM9pfnkkY9eF8lYQpnQ9lJqM5GoaMZO6Ds8GNw5gBZIi1bya8DJZ9VVBAXakg+hnekg96k1QpV
wKE/c73mGrdOllEZ/FI3RC6gptnoalQVrQlwRUelFazZR3OXtzQUQn3QVFUA/XBnHP1WyF08k2AS
Wt2D9u8qVrZr0sbgzYd0gDbefYxbdz7U8K4i2sAfyRGUC8JpbQJZDwg3bf9ZoeNrFXxJo/2lHK1U
z8jg4wVNy7Epm3vlKVJl3mUF9ABEpmacXaan0RO2pe+oCNFhspKz3LGu3IvVfNbeh6U6/Mi4zKZh
7poCDXGn3OhwEhGH2IGm250BMX9plMWaWTnSbqURbV8qcH6EpwQWJ5mzVadwWYuaQx4fQ0XmqaqY
RMcAEgytllPK19LUU3VNoVSNp75zV+Wup3owjT2BUVw7VC+lK/44Cj9VZzms1xtRh9dBzbhu9f+I
qUEmA0XXFD+L8jwK3C87mx/U1+N4frFPGW+y3DMMIBpTfRsGIBMzm4ac6IHv1G0ekfCxoTPGU7+2
KdFmVBpXjaqs1GnWFbGC03V/PQfc9NqtSD16wR0Otjgls+4Ae+wVUB4X50UtFGoHR3NU9DjvDXMO
SYKYuGHBZh4FL0uhsfME/TBdwye65A+vY+E1Wp+CG58azsSqSu1Qwfd4Xd75M3o1xfJcBxjXbRM+
6p1khOWD3ZFJKc98P6+pRLhEP3wMC8Uqrl0CYdSHGIebQg4faq3Re78Xr7cOxKMdPFF32SsrtgE6
zpWdZD8xPhhXnokxeY23YSbr9756WhzvWTtIqaLXd9bPUkZnFHjKfpDshzVJ3vpbs0s/asP5qh/c
PQEN3rat+UJVVaE3GyNEDboseyiRYaxKVTVQsG87zBKuXIKIczmdkEn9F3tn1uO2smXpv9Kodx6Q
DI5Adz9IomYp58H5QthpOzjPZJD89f1R59S121VAofu5gHvzSCk5UymRjB17r/WtOyT6ry0BqCvc
9c+FeowA1C+WiOfaNAWDxIRLV/pxq2+1wtLWwOnj1n4pm1r93Y0zDJoBto2z0ZTiv4nGf3OJ/wui
MbJH5FL/Sjre/Ak0XpdF8eOziz/77nem8d//7N+RxsZfrkfeMRpS4aDEWhSk/440FoCL6dXqYHst
A4klcsICzUj0v/7NMv/S7UV46aBsd11hgRpuWQyXh/S/fM93bKbzNko2zzf+7X//z/9L0Nr+cf9/
FH1+DwilQ7LquX9yb+EjCx+RO0RRINi6+Qey1zYnx6fgwCWe6fuo4+QBcHq2GAVCjCyYuHfde6f9
TBvx6OnssapyJkG9H1FpJpyxhcepGWutR4OgILABt33nPXuDRzRmUYWnof459hlG42WVAPESl8Qb
6fEh07kouAkMjQkYGqIon7uLr5FVb0eSMc5Sh4ZNMb/AdsNubsxXI9IebpHHtIe/tmP64mLbyQxq
dl2qi6WRRYXFOrBD1W3MBRFZo6eXNN1pIednrg6hML4iXqhwL6BMHV9Cj0QYM7Ye/OlxIPlsMeZr
c/HcACmNGnA0dvKtV/5d60QX1YTnsSPZRG+uqcHWpOrymdkqirVqaN7nqHqOwvJxoF2OwZSO3xi0
etczO3NfLRHd925KsBt5zY5dvYPf+4n9he5UydvsOuaDU9mnxjbO5tKCTyWvWbrNu1UGVRxh4TR3
sN+DRBXXzm8CrDE7z7aug5+8Z0O4k8biZoTysZHFd4HsDlTiIYZWjWOUdFHBP0lCG66XHwayQ8Lu
IlgUDr1u2tdcO/lUrXTvMUBLue6s9ZrXkEHGoVLK9joMU2kqGmlAeCsEPdbooNbqPrEkkUOyoD+y
BM2Hyk9xkbM+hswXnNuRopE76swfBmSGxGpIaoiWDIZRHhxIWushtR5mN5vXlTARvniHxGIFuX3a
YQs6r3pjy0MXKRNdUI/eG2IM4n3ZYtBrzx5aiTCzpqzLE0I2oR2kFaNSW9XYRMYVizpRta269tAY
0LAUtF4bGLzLYgLX7iVtudSGLj1avyx+toLknSxhOYzlNQZPCzpT7tjh2qvehRHWle5b03kwNzL5
SWgKnRxqj8RtCjqmFymIHGTu60bwLludwVaUY7iwOto+hjvda4PxaTafRhprjyY2ezxA2K36CsUQ
CYE+KZd2eERAlG4blxLfH9kENCDCW16rst0DAKdDRB7w7WQJfR9/dTQEc22AUcBA6Q7ENU3iIWcm
zijef65H+UZNeE1jPl8W7Fy3HyAoQiIw5ANkHQi7E9FGFlZW9ln8mdVW0rQAN1yN5NZ8jsMtq3jY
OIX56HcdmN9HXfUEw/vu1SxztV6gsH3m/wi7gKbrY2WKgOnoLrP0n07ojKt58fkSNXDIIuJ7ctu+
jhMFv58SC27yrjRm+WarPf2HVWilnAn6m+GUR47REXmbhrSrwZDMIeIOZbXOcz4rWRDzOSv5buAt
2XQlzgt9ae00bfOuEuCd2iGXwPeQNtCa46QDk7OrF0O54HCIxbPrE9E0VFDjjPk4p9/oAEIaztdm
zXvd8yp0Q/60mkXxSQsyBvY1bo3UuPeiiHG3y0nTDNW4ijDrp2V+qK0RbVgenjoBAyaLeNzxkm8C
Hx+FD0WZqsP3ookm+iIu4iD32WyEBmW2D3ikwGzLBinGzb7JHK6noghjehps6myVBb7bvrspv9dx
awamPUq0djp7XD1TxwUTU90XFVcgXAfAYXKFCzTN0V/GFgK/+pBXXFgKN/fXWPIyE/VbJWuKDgac
FZPBpcf2iPQFNaCse6wLSQWjglxJ1VB5+uZyzvaEBoEpvFIVVuuyab6apf/TRBrLpjjbtItgD5k9
hOQq3NHcOnkt3txOintgDMcmQkAiav4gP3ptWy5HqQstgB7zOVYMIou+bDd120eL83bbJHHBYpBe
BG8E3R3vIsOTjuRv5cfiSbMA+3QavPKZvRC7cSQQKWOInNG1RrLpENlXpfEJwgeBZiTpsQ90pVbR
5L3oPXgwzyA1FHvCRc+ZD9HGY/uX9+3Gd0sub7mygTETFhjpOMhCiPNjOgRg83VaZR7yR8u/R+6/
tcSdlvNRaGFxNqvwMzVdsi3o3EVV8r0vsidBn4iW7bvq2LXMy5SxrBqCcKfqWwU+DmSlDf2VWSMS
AU69zKMLZMq1sDhclmuJbM2HqcHSKP0OM1j0pDf997EfXxoHegSBUlwsHHnvpt9vR/no77s0Ituz
WXgvO2WpiKMBbWPllnexiLfgybjcFlZzqIWH/HlZsFA8xutZ44WW0D4Qr9SwLhcmemLH38RQ3Y1T
99Xti58RFXoy91/KesmOMrLvusa5mIsOUZZJ9iGz4SAerEPY0gP1fASYmR5hy/LrE4SunT3au5qr
/RT2B/ZGdDtM5zor96IU08GE1hj2VnNdR2EAtjCgOGKdmvUfjOhePTBCCJenh1nkEyq4+kvcz+6q
kixGmsF0TIzoFFyHc3kemobFKbtqFNP0CdgFMBJGbZ6+NZV+NOaCyEnWSUgWla7/QNKQUIKPH13I
/CW1Mrl25FfLomc2VGdbfYk6eNw3pVaIRm3VjJ2+Vg4XGz91mGzyr13C1TAiFXuZkxyDLGWtZeTv
kave0Snl4oNb8bkdZi4VHuOFsDcfBmbcdT+OWFS5QDojAUJDy0qsCz2jw3miDY97iyRM9pukfi6D
iCRScjeBOMiMKzq6hR7bbXNUWavbcsjJAwyBiiNbqq8kBoypwRiIuSBqUnuep+59TOf0iEzRQmfH
xda2HnScOLGhR1sfCg+S1ovdlUv9RtkAVOtJU/wtkX8Ri+w9JRlsE9W0OluDAZcWXZfSJa5Mev8t
+eCmcQXQ/X47cnxBkrSHAM7TpiPgMSdwR6j0PUvc1iqcRSoLpx92OpSg8C1O8n1GR4FAVN8lHi23
LPIpRrfbjAB9TPhSmy5x+fwhRyZGFQVlB2EhLn54yqiPse1U21oPv3a9bQcDqUVRT3YUyoLafWVg
VQapRpnF/tfGH+eWGCmdaki2nWE98pYXe9NxiFc3x3++1FPZnRo1MN+fmoKSKXDGwT8Ko915XWXs
qcC/RLXDKsHUqW0xnFMcq2PT+Eagyuwt00dER+3y0x7tyP0qCaTcelVFOyNs0GzKdhFu3u7rMBVp
5CZYRas5BFqQ3SWJheNX6E+e17fHaqIZbhR5eyxdnAIyCeLeYChoNf3R7vX+WMVJf7zdvX3plwfC
7SSJ+nCsbzcxp6uh/HRqoGAOCUJLkzY6pTmZA/iDt2lLJI7vNT5UFwPrhqCrgQp+q3Vbx1Mm6Zj4
f1vrSrClsUMpYq+iNEQ/hAXeWCdp7+9ys9i1Vsd+vVhey01USojVi40beosKhAfqlEOuQx9G5U0M
0NwZ8jj1SLRAdSaGlJxJ4Yz+BWBk36SnCKp02ulBYUrs3pMhz8hJz1UfEZOWwVCETks0ZJedNSZE
O8Hs8OgtUUE+9BgC4sa9QyOiKYqn0P7hjEX41M4QqVt/+CzLZjhHiGTO8wMK02tVCyjKCyeQ3/Li
RB+VJx2keTa0hSE7ZF2SBXXDAeO1OpHktJ+M9e1m6pqUOA5+leWBmIANKn53ZmSRPCW5o46J0YzH
260MakvhSqRQbnVKSnKSRtP9wqiEqC0OViSkzjtOFrJw/6UFd3SBnv7XfXOUdMGK6PtNbq7Ho8sk
dlGek1WAC9lNqR1Dfs8NT2hoIREaWeSfcDHFG8ocNJqjN+/K3DzX5aCdmgRT86Kku90zVcx2ypcg
c0dvqPDcZXjsli9wCf65NTBDEXEIt6fs3ICNCjKWvFOnzu+MwFQVOirXGU65jo8L+M2IjhzbgQMI
Z4XcGk98I6801uyT4fn2qc4L5+9bhHW4G6vTwHUv37s9pa/DY9HOR9zWVnD7jlj+kVOgonSbxX7b
6hdD2JdQJcMP4gxO1ag3X9ImLDaerTtXFZKONfg9Kcm1wiKpaWeQZagvLPUUd6127XIMQGohcwjC
sGu3N+C4Ff7GLB0a+Mtde46uIl8Ul4rarFK6+ZzFiXFuZ4TvaoBmPzFB2GYL36mLhfqoZrlz0TY8
ML1N1006fsl7N3+telz7WUGBkBY25bkTrUXPux3Ry/mtv/Cf+FGNZTf+u52L3brlCBx2WLlIxBB/
+FEzXzMZCDT9vmNuT9wJE6PoJ8o42A5oMvqGqkbobEuQUtM7ZvX6//n9luHpCDZ1V+h/dAtw84PD
7Kp+37rji41oo3EpJtkIQn77TrFvtqiceyc6hsb8X3hxF6faf/jTkQY5DIp9mvl//GqKf0ATc9Hv
s4l94rJhbHv699lElrE1YYnR93rUyr89nf+d5vVf9L5Mg6nMbwfHf2h+XeK2Xf5XVfHvza9//t0/
3S/P+8vQLcMgVcmlBXZrcf3T/fKNvxzLsoXxe5QX+V9LO4y8Ln67b/okcP3T9hL6X7TIXMbEpkX2
lmt7/y9tL9M0/jycCBIDH8Urc+h/WcRmcbj95uymv4W+pWrZpA4lu27VfaDBvPo5VS7msfBIJ4/E
lWGG3JV6+2WXItnF0g4D886cQ6ysCmU7+3s6YwsGc77zw648gBr7mo0l4Huj/zHmIeMSzHXHFLQ1
sTLq58D05NxO1V3mol9zF7JAWyT6CvvkxBh+IoU5iLThiptIx+mbmma5mUdOZL1xYQESJ73qxM/G
ZBQ02vIEtwt6wn0vpznQq/YjryWtmh5l7ZQwyMbYFfWf+H0jlNzWk7O44m6jSCHhK4RzhmY1nPc5
w76xr/Cu6g2sZC9mbmMQ/wEwFr2QVhTbBGGbTzDRlUlTej/a0GpAGbS7eKQCnTMd6m8uP7UGZYWV
dwKnhIj3XR1+iUQSX/1yiK4I3OJNZ+jxxh3D6ZwwqcWSSN+dBJeDlQsrxlNSMZVLNC1AhS8QcWM3
T8e23zSxy4ur2wjsTbT3ENev4inraHDkF65HmC7S4TLReNuzJ92RV6nus2h+8ghUYiKTpk+e/m0c
ysMQFcOPhhbN3IZfFLSYJQJkJPMn7OEF1cYGfURNPO9WlSBbWE/zTeqYr0XoWfjcp2ejooz3cdkN
UUn6qrbwdMIhBAo/nDylxvvb3q8SZF6WY1oe5po82FnLQIPUS7gRwQeeJoK4bIg0Kde3Z08Lubec
/dMYP+ZhdvJCPMe3waPOD0zyGm68jrpeMehG5cMOVlTwvdkuYmI1G/Ae/JG6MI7IgaKT60ncZ/Ss
2Ronp275okfqny9gGNPf7t4evT3v9pT/7O7tgdBKSKG3rfPtnuag9IWUBCM16cnx/eN33H5edXvk
dnPOLX9bS+fxj5dhJR4ox7l/q0WbH3+9il8vxeaoJtmYeNdf3/v1vF+/9va9212iT4zA02OMpsvf
/OuB212ZyIHt//LIb6/v72dq86vtZHA9ZDphBf/XE3+7eXvi7dfMDP1BPAOkNvNyHXmlfr59aQ2z
22Sz160dNelnJaEfWtDLNgOF7tH24a8TY/9M3rKTDulvX7TJSs+umfE9rS7XjJ+bDUst2hcFMJJs
ErdWX27/5vbd3oN8JzxzDgZpHW3VvhFWXwaMimSDDbFu9xD9Iq2+4I8tgshnAmzoOZLYTmnn2y0R
5R4iOoBgtw1R5tJ09NV8aPB6Bh3dIsC9+OfZBeWzOPueJ84whbiFR+PMvlKaomJQmr0x3hC72+Po
yh28lgMIR206FZrNW+2YcjtUyjpL6Vjn2y3ipsNVO8ENQ3SAdhM2EwfWbCb2WRYaBBud9/DX92iq
BkzFm+O4PGNqws8GLs8mS8UethbmvqWgjJbS1IhSAHPL+071JmDNV16DyAi/QbINE6TxVWvPmN88
nd4iz7p90Z3M+PuW8KJkV6n03XQA1U1J9hXle74TuZ/SJSEZaHb7PdMY+9Sa/H9CB5ZHeJAM9OWh
VXzC6GOPwcR/Cwq1uiCmfC0qejMM6PJtWzPdmKjMA70HyivmcmSz447nKYlQduQlZIZpPJNVNpKM
ZtL0NhofLTbPMJt7RUvhlHOlP0LQvEb3scLCqYV4j/UBVtsIlyWaiuicLF8QJIpji39CH214z0Lb
eK3AlOryA+kCAzGI0/KCCtGhBYHhbacr2KJNazdbxW7lrDFpOcOqms9tkoN1rtivznzr9n1qsBpZ
ipdsb3eT5ci/3fpWW0fhe+V5yg5K86JtjPWKt4OPgHBlBvik29wVlj4cGJugxfUaGBbsioahyc6h
zyuRs5bsBzRLUMsGmgYp140ztCbjMOVqb5WdUxE9kwIOrfBACU3au0rYr7cDi87quHUiJINQm7NL
bZX5ZW7Z2bfW1LA55a6lte12sijKB33KL0xRyg3oh57NFPhQpE6rOJHIE/L7ps+6ANMO6QXYYZjF
tN1aJFV26NOpXY90mxBHS+POtXMSykT2FmtFthdhArg2MvbmEgkw3tj66NZgSywcfRp+xXEKE7WW
dBy2s6rQGnTod/Bj8RzVdnS/l1t/f/PX/ds/TPQSqdHt8T+efrtr8vFAgO/vbr+aHSv9shhZyR//
4Lcf/fdNiAMvLdkI2/LXK7n9vtuvn/Oclwf4ECevQ9bNby/it+c3uEDXpiwkagQDMTFyS5CtyxdP
46T9dTc1yXv443u3R/vBipAkRFnm7UxwEesm1B3U7u5V9HWgTcQPlWHCCed8qwv5jflkvdHz+psz
ux/G2AzYkRNMTkS70LN8t1GbjbyvB+TWnEDEGmGfQUU3JtbOMg2GnGHqbqoRC/RglnhoLBjHc1xt
2yyb6Jwbb5rfHBwCI2IQsxZgOeKVDWLa3epxgOIfFdNjZyhmR2rgb9aiO60KDJjvEBYEIdml0cOo
ylcoY1TgyNxYW14Zc5WYE8b89hlobbfP0LW5YbkxjKOfoGGalVcfmFvgax0cNEX8+JIODM1/4lGl
+a6KpCQpDbYV0Pq8yfWLa4JZrbv22WBkV4Rv2LgW8oPT7R1y/TbKqhGRz941KZttCuCQiZT2kVf5
sATF0MUdvT1ZaeaGAHeM84DINt4Q9+c+Z6nlQrjSdUdujJLhUaJjFUASUQytf8Dn30I9n+NFC3ZI
uwj/qrLjIKwXAIGQzFLpbpvkP67RHZsUkuIQ2QSgWTrjUKOmfYj1E4FH27Er90dyNFv1lhlUYOCT
R7A/7oPG59AQSbnHaheT0ikRwdhtujgxeBNU9rUa2kM62Tu0G0xKxffYLqNtrqOcH2mfWxWdAKHv
oK2+O5JpmxMuiG2CpNIJBWqY5Q0MvzTbxBqcIW1InyuGVXCpkmrbzc6HnAcJZb7BzMXhSS3m3E82
ql58eR/Fq9tngLyzaqe0smWw1r+3Dmp2f3S/KVdvCBgBtdHB+auYghFeBwZToac1lxRLOdI70Glh
g/v/MPUk2vgX11P3lVth0AQsdTAm9G4q3Q8K/n2W2Ew9urd5Dn9Evb/HqkisKpIiPe7pR8/E0iLx
ujSFRCh4or+fXToOR1LW9Y1SPpuGjO14KctVZldHq0SxRPgb8BYJ0+2ny6RL0qHWT1PE04uvJQOo
TauTm2Kj3ppyYHaJc9bpxl0KPcOKwjsonHHd0dVlMoOUWDT+SeAOtuB1kzgjPlBkTw+OYNoepc0l
VhxLngO+xUdyZ3ccoF4FVVUbnvL+CNjQWPkscOsSOuXKDlGzOtZyTfZf/EjrA+ZrcC0S+KehyHYx
6XtC8ETd9sgWSXIMcVx0Nqkcz6lyBeoifxchU018b2vA9Wf0/2rhkWbUIPdDo4s9wF+yxpz46JbE
1BUupLmiJtLw2JhdFpRGeedOvEYbrG1hox1gGr7NZdLve6H24K17EVJlE2O5Efp+QNPz6tvdiyPi
r6MDOJXZGLxjxxS7rL9CDXZWWsdlxY6ZeaK9lxucy9pmmmwXl4P/MrbiNUnbbjNUmR/IBkof0UIO
MAJ/BohAFQbDEBh0mLMHbKW0Tkl65yywwTpCLRvrBWNzSAvYQAD8xlDlffkeYvw6qHZ8V6D9A0+h
Koxd77xAy72uuLN1Tw+6rIs2hurMvTOiTh6jJsN+2DGAScxNPvG6k6oVGOvyOMh9AO1JpG9tmb7a
masFZoQy1awibW36vD/9RP6SSLQdKZMxOBDSB2OPHmYRtpelxMmkQu6QZTt04hhcu9Y5xvTGAKrB
fNGnedNX2mUGnRJy2U81KKhdCcSe7MvQ8b1T2Q9BlaGpjnDLrofJ1jcOrptVIT2G6vyXTtx6xImK
wNnRPH9vcw3REjOmkGLEbuiU8ljUjhXmZOBfP00cqvvYzYn9k5KctrTmb++TO2MgkBQGSx2ZBrjN
LN+S9QBumE8jsTH7ibj6Lu1z0n3zFrEn+gdgSfH4wY4V7PVgJMQ3ca3yotJYSrtwPzPdXWhFHMEC
Xx4jWzPJiUCxHH5qq4N87HE3+M5w6HwoPCpF7zXTLB4ahMkWA3IIJYT9LgE5XZ28G0XTBVmIrYr6
aWauvpDXo4DZKPLSfEnp8sDBNp67HTTru+yPRCTRDedNX8l7oj3CUzhJtHnS+hnRwkCYGfd7AdtW
RWDqQY0zif0imubQZBHbdM36MLUmoVcesEHGJZ7VXzD0oVfrup9VLPs1E31WQAvKElA3zkdTXSIt
gg6Zxc+N27GzyEEiDcyUYz3/BL3BMBeVjtEUPcLwPNmrAmm/B3k9sR8kRnyRCoaiCtnM0G9K34jR
DDYFI02cBAxjrxwFZ+Hld3rsPRYqvUj9EQLnRd+MGUNMLZIrSRRJAVSz1K0vZMS+KpuPwQFs74/x
Jsnkqz0PRDIjC90NxWPFzrO2Q0AWdlVi1yVxJ/XwIiOpUG6YBFPhfFg5kgds4vvEaHto659mUpYI
kxVB2nV8AlSPvZbR42Yo1zWRm6p37tsWULAmIqYsSIStyai29xWAx8CrnSdsLQ9pwemnRQAL06L9
nhVyr+LM2nWj/enMkf5oaT9I7Nj3rfRhBIGnn9kNwc7didrYV/bw3iQUFt50r0xJ5Z/LrwXemDW+
wWGVR5ISeV6XHSrUytrytpMRZDb5Zq7iH6q2vjgweTEscxlPqjAN5oSnh+EpK+lroczlQ9Rcwgwg
8bEwFuhwuexWdvm1yz2oLE4fA1yMvriE0sEjJHJkpLFliuKZMDuCVl+qHDn4XDH1s6Z+2zve++ww
SCsjsrLN+a4s+VwJcVlLtg3r2GYUC1kCgvuU7NuONsL4GNfArmXx6RBo0ECiqSt+qraf9ALpIzNM
mxnCGjbyEfHodfCS+NBGA3yClHFpbU3zdQCye4P+FfRoCj19nFTxwYgz2cddtZmGqdl1U2PTiZMv
XoKz5VZymQhBVlbDAm0k7E6zZe872369RV17dGu5oyG+LZR9Ef6g77JaK7e+Da4bWtqCBd0y1+L6
oTdI7FM8HO38Vi5eqgHOvxj1dp11lX83MfMHkipOg5vuY5HirVAMKuvGn3dIbvxN24T3fjbeYSu2
wRhtxxyjmupSa+vNiCjyPHrre2khjrGeil5/naJG7LyILXzSX4ysFCcpjrbQ1eEjTecQJ33D29xg
z7C8kzmq4jSadg6MsX5n/Jrtctv9oXXlD2ly2QwdKFlVhDw8QjIWRLlZbrPwWvqWuptyWh3aEmdX
Wuw+Iy8+kLKE1drb4zegjPAYYFPwdufmAZq1vokZomwyr5zv+9m6drViNF9706asZudUV9HLnhzq
j8oJiNkWB01h/LWkEegIfTBuLVt2196VCzk47wmMZJ0Mqa/Dvela8k4JsUkrnH954zzFvfXTZB61
GmNIYWY3IT4qYmQsid6eqevK1PgWUTT14ZgGldtgv6pdnItsSrer2BrnS8+kvubsP0Lypu/Anz4l
4071LqYTn+razHGHzS31tMAni03Us+1jOTdjUOSwtqFBXnRNvhQl0x97hmrPPDTauE7+RbOnp25o
Y1baGlWij9xZGM7BaVHpbK3U/OzpzGxscybyRpiv8J1OzTz5G6MR5MLrd9mS9DAZBatuDwe/Z1GE
ZtHJ6jq0w7R2tYbC2i6tQFT12fTsfZ/Ad5Ozv5lGkoQU4RArO004Duv7wYwedd/KN15islyNHZyO
s2MUw9Fq537djnOQm6CX8sUb4/qQc2Xus3lBbBdqyK9olb61KBCNTi0fBTscggGvbksnUFXJnZPj
8J/xpafSvocjd7Lz7mKgh6Q/3l94n4jFDu/MyDK3TueRRdTahGS3rxXw0rSyXmtBXk/W+cOm0NLH
zOhha1UTM7XAiEmyjT4yFUGfc7NhQ2wI3EeEjJnYTaN6jJPQ21fkk+le7Z7mPnE2xJDmyREk65Sa
W10AaO9dU22FwT7GaYDbYxW89n1xzdpxDBZEaFVN7OZgtexbuvzRVg3muw8RHRhyHgXoE69jQYrG
sBC8rFJ6AWO475WjuVA4I9JZaP5XDVXybGNJrw7NyI9zo+qk4aTb5yE6fGn7rwO96zcn6qrjKLxl
Qo+TrkCwmT31dTpthMQO0XnpY2xWcTA1kNBzFodNJX8siENg9egLi37dJ9W40d3cDojjZfPVZHEA
UrzgUyzybVnE+zFnUXQSGCza0sLq9jhX8oBdj0PmRYzyz0IR5fioVsZyH7Y0FxwuHWE9pOshwjxk
hXfStS5p4g1bjmT7EI7qGWPDfeOh8w0nDdSBryGpk+3G0Us20+1hiTTwMfhZJNuQG7Kfo+nklVGH
MivMWVrN85w5zK5bq19PbWOwg0ZGVMNIXklvdndsKw9WJ3+G+pDt48LdcCWPYdb0gDNdyg1r9o91
T+KB5XANHlgLA3ADmBh8CFB9SfZYS1JGexMcJqZxyofmwKyBMYWusS90GT53/baekmfDEQVLePc4
QqUM5IBVpe0denHMele81oEQ300bsrz37nHo22LrggLa2oUHdo0DyhDV3jWJVJS+PZGcZ+XBpMDc
NOBycRKhrPJnE98N6U3QhrC92D9cgiFPlZJf4mSPXxzeQGQl26i3PzoA+aQxDGwxMOTGrvt1khXW
8KynDnaXrJzp6tNvJj42QQOANRnJk48czmVrQ5bxNKv9MDrPjMW1jdHjx6w6HZwml/5Kz79IOVKq
FN6rDJue97igW+NrNeNpNs96QbQIUr+dbKOHypgP1G8Mj3QdOlP9IWhZG+1rk2FEsHq4b3OsTXxE
7+mEaUI22jdYJxTZo0AoVNcBOxJUsyjPavdRy4jzoft+7Iqxog04hbQhrB/+LF9xj5ODEY3APVAs
rkyhvpZVm28jPXllnCyTTl6aqCjv4ywl8IHaPCia1wJ5CesJjRxXy7adVW/tTGf9GAtjleaQiepZ
D3eDyp+FDHskg5Slpl68tYIe8IzVa07n72wFZxt4T8HQqJqyh4hPjB53wjp/LxQldKfTgxiZ/fe+
82DV2OPgnQz58Nxoyg1czP1EcVQzARUWrm85BOIriZT5Tqsdgg9gRm9mQbQwkMHnjJ3ZwbD8x342
j4U77mLPvDTkf+0W9xSVPHvVJe0VrzzDyVe6oszrre6xW05S+pFkHGXausiso+pkfFIYzr6heFsO
NYuMKTUxphOhD2QXHWeP5rWPrB3gwr0HMwjUkDstwSU5aSYugh4Xk0hivSpH4tXENocTf/45K9EG
aCs58T19XX+GckBlo54wamKMGb/b8yI8nbRj49Xv4YhMsighQkUwl/GG+j+RPoCWqe2PWWTGnmUT
HE3WTshKhzsOiy7IJyh2nsAsFueS3LdldQQnca8zmF35hOSh72m86lkMZHPEIfDSvjJoRacPum49
kwPK4YXwip69+1abwAkSqyDxxwhcXbIHnr8ZVmmQ+9icIkRZVGxsFWVjmfCgiiCznOQMiojIAgJ3
lSrvKg4RzmvfJSRDRnSPs/dGiCqIKkOQRIXm3TDxH9Jj0bBG+f4+R6ONRjQkpXQ6iMaltNY3ibS+
A9l7brL+LtNMGxHs+LWA9LAyJkK8HIFOu2svtCc3mmyzvQbAuv2W1KSM1ELgMizI/2D2asQIYIXe
6gdn/E6NmTy5DtNGGz3L7JWHfmjoAlY+m3IVDBEaWttm04YsjK6jYgacDaQPxO6PeZjRQ1r21XSp
yOu2pfNS3Js+g+fI0kizahQvjSt2hSfjimDP2NsJf36mi++p7BE0Ntn3LmUEHtV9uHFtUg2mPmRw
RXlJJBMBvqNGGmfGBW2jLbRNBzINPuV8i4/vojtTcygb6kNDeTt0VTtOIBD5qj/6C2dQA2/kxQSE
4Iji0Kinl6lDfMq8PtvC0Tt0cZ0crSHZkJHNDKr0ABrABFmVhBcg5TXis6Vd2mRgqtLkd1bSnqeC
5mHjpuXOpXV8FMOSZSPeylDZAUB25g9Oc40pX0l/PFk92uFOU/dabJDxKahIii59wFHCmqnQ/PUK
j0aba2TvGGplCbBrpeHfd5n+xbEXi3+EyHgo/bNwXjJwGqusXbZHCaLaQu/JTht2hKJ/ZWd1mfWD
OWvenap99O5VSFtQ++gqemEDnYLd5OViLbL2ojkRACE/qYPJJsywjMCp2wWplt/jCcWVrQ5my7rZ
Ch/9O+CWwbc+44VwGpVPIrtX/aTTJNeoZ7HlBkSBuAGWsBB//kRGBF0GTXv0xF5hEV01RosrLM03
NIHom+v3Ht3SXQFqjANKUdRn4hJbDnnOzc72un5HDlyzqYbZ/T/sndl220bWhV+lXwBZmIdbkuAA
ihIly7LsGyzJtjDPKExP/38Fx7HjTid/33fWCg1KFDgBhapz9v72tknwAwlExt6ExIty5yCsCgeF
dl+689lKSXKuJ2c4Jfl00V2ylWqT0qOVVFtVRSgvkXfdlPhGUt4vmf5Cb0rfOCcdZPyePISKdWhC
FRoWHEWC1zb2ogfG5jfgLRRRIBABh9CHfc5CiVCUU+I6+TUpqpsKL3XWR/jwRRR0oVKcNODmR7iw
Vzr/YMRTEp3SFMSWij6ORDwK1UMDcCQihQr78IcYaaK/9BkfcCbIJO0nm0p6/MRMBDYWB7WuqqQ+
5slp6Sipzgpel24fdubw7Mz2QVEHsCpkv29NGybVTMbvdsJ1vA1bRxzgDCwBQCXKCEMkDlzFKX92
0wuq2E80JI49zg2Ojw69wypA1m8sY0S+NFfvhewT9TKIWXRJGVhrvvSP++tWK3/942frn7iR4qJK
lH+z3l+3fnlMQhcbokeiciqwh1IfEsmtTfO94pLIK5/5226+Petf7tIFiLdR507ffXvQ+jxcDWlC
/3jyb3/ppOW5r4Af0/BlTRmGR8T0ERNe+UQ/Xt+3/ZS9dqMi99r/tNu2FWfWTHCc/nhbP72mbw9c
30nnWi8x7Ct/3XVM6YmP4o9n+fFU6we33o1B4EOnDmf0hXxkPz5R1dJK8uthtrdwxQcMvJZHrTJJ
IcXprbKLVbvaIa5pKd6BUMBnwspl4Io56ToryYyLrq5pQE1ZFDNnvr+1DVuFOKt7p9RID7Zqwj/r
qYTNi3ifM8Klvb4ztegzS/4I/lYKvoAJvp+Sz2kkwMBHj/Y9cFCFOObdNHfM5svyvSea42ygZ7HS
h3x4HXLCE62lIOROZLeqKlsmCEU3s+KUwABuUJ3jwEs/yxZGO8McSkV9qY3lJevIZIfwcwOt9uCh
JUG8vnGsPfheJJET4/1CKJSRRvihhx5WH9eTsQivqsGAmjooBAwr4agfYRktNWE2MRNA786GeEOv
iCirCgFo6gVtExd+YpjQt+wDZiwiwPL4MiX4EWwbB1Jd6OexL16Xlo+3osVlEGUakU1IxbB738Pv
gx1Fuwag+ICEdzpxYTsqtXugkAbWCMqIQS1vHpVndDoK/oTpBmnO1qBmu0aeAAxuD3XWjX4cG3ur
mz8iy2Hl0O9DkmkReKV7E9OCn4DuYmpdPxU50LjRmHZDM38ZnaJngUiyoGFASZdQXybZPZm5y3Mc
6Y9VzvSWSGiKgFiLdtUHoVIFnZZ4YyOYxRy+xfFnHcdMhH6ppQifWxroaQLepPDcQ6PW7C87h2Gi
7SBfdlvTKOG39YymAxQp3GeadupxoWAFFs/NCCkH1h60N+YVdo3xzVM/LhhEKKQ5tKPa13kXifx1
5qLmK0g89r1MmsEed+O0QO5N6510jTVTG+11h658sRA33CsSBQmuvVeULXBsXnzjBeoS3tcduSJI
4Cq04fbTaFRIh0t7Wyp5QzrCnt/SZoJStvFEddcv3lO31IGV9S/FlFyXma6lGQuCJoXtWxo20bB3
nP2qebIlV+8n9eFfSGN1Kdj7WR9Ku0i3DMN0TYOpErq+Pwv64tCc80RQnJpnmi4FOSIBkml9m2j5
FYNKepBUdQstuK8UpU5/Jg73xDfYZEVUGpL4U9disxTwpUUUiTNp9969OcnoEKe4yzgQKqd7x1AQ
/cML/zdNr3zhtsrhYLiWYVP3//MLX5KytWdqtCcawdlJkaG5JeW8zeTQORNpT2kwRfCa5PEd+RVJ
MBte9U+v4S8+POoftqFJKSQm4V9eQ9IkqT3FBWBo0c93da6fMi2NT8z8tK23OMoR2667D1kdKA1T
BqEG9h2w//rj33+Jxq9uZD4LpKKmZ2q66mq2/UtcRVbNs9lmTnQSdTjvY7c1T6KnPY+ZdTd26fOw
RNWhyu1HzY2ai5tp0zGh2DLURLPhGr0MJObdMKHHGOCOF7j8wPtx0IDhiEffjBimUYRqlxClPijV
AAZLd6kV0PK1Qz+cKMtmV+bgbqtEe7FdsrOnqjlkHpGw600it/p8ef77t/0Xx66jewYmcEdzVddx
5NfzkxhV4JmO+yHGGavpYCM7EphTL5t9LXL2taVvY3Npb4ZmZG05LEdLhw07lfT3c5IHm+mmLKLh
WKijedSsYjiFJjnEA6knG2g6wyFfYv0oCFoSYWXs11f+P3n0P8mjdVfa9f8zG+D262v70mUvf9JG
f/uj37XRnvWboWEwox5q2aplyv39ro1GM43/n7MQ85vmoOTjNPhOBjCQSMMRUG2D9C/GOn71Bxng
v5FEa7rDE/48gqquaTHNYZGDaM+2eGl/PgpzQyjqHMbDTTmY/TTH2yZsL+WoFUGYkFSwbv24+e9/
FqXsxXPR8m7+fjetGSt7tAuiNXeaUSDgk89f0XD5/S8H08DNS+1trgsw3vk9MK7qnFOA3FLqPaA7
Y5Uwto/x+ES0pH4q8R/6g8Gfu5r2sVD0E/sCYmPlWJnK9gPUEC5Nad2QuPwCMqf0qwW+SWIjehDD
QY3pKxhowUevfgzd+LkWNIdb+kc0pN73QrovG3G1apeBpyJuYGyrOQjL4ZKnw5NbSu54a1+8lLpn
76VWUI8shYxW2cehwgyiUn2NJR3z60hW3p8Q0r+MIx0FM5xCiOjltp5tJ7BUHJSZrnwsbFSJKNW1
E+qEzSyML1pvQ+4duHC09kYYOkCqifaRGlUX5J/VNiNHnUaNI+5UBMt7oEEw9kCAm5RttnQ4rV23
d1KXLNbMRNVYl096Gh2p74uTqQxvoxkTRD6W7zIVWJQQntiFGY1yi0wNl8kaxZSniC/Kd9wgM0N9
Vxmje5zKgUIHYVh0ERUCpMEXlHAWWFHSPUkmdAHzlzAevf3gckUzUzPfL4DM0P4/efQfaDlSURna
x9K2vwBeVanlqv1lTijT4cC7tnETH5jJLeQY+a3hfRhS7d1iV9beNOtD5xT3S+1+HKqGeZWSLXTN
aRa3Aj+41zoxK9TuNGXKBZr9yWgoyhqe8XlImtkfJ44DCJKfGINRydPhgLX/pDIBoryu2siZ2p65
GXHYMVTLlEuT4kSYfLXbsFVJsaFrkpL0tslqD7YbKH7A4hMV4kb1XgZ0SmgYY30fYtFpa1pbmvq5
GoYSEfmL4iDSAd+LkML28FNlzQ2U0GJnckKyYm5LfPcZ315V39WFZ+9KNyUwQosbPyEqcJlKOygs
SGoGgQ7I8E8iGZkHj6D5I7t6Kiun5kJA4IkYhnGPqepkQxjsmsI3G7od+mI9TDOat4gptJ7HJpP8
mVNgaoO6aYmHdejkzagft6IKm21hq6mv6iQIR+iRtVw5YuaCH2tKiUnjvOZt8UpRaVeZdKcH03lI
+/yrCuRzG1snUdL/s625DhTzpXRgWDkdbuBBn2+80Tp18/IlHabQN/p7czDwqTKbnLLcvdcy0FIR
aQZxBghjel3y4WNMEfBoZUu1ITDmxa3ndNsR26wYxnu3Zg4rRr4rRW8sPyUiynudtPqdHF8pR5oe
XxqBRUN58ZpxOvYCEqdMJiF1niTSKazPfZi82VnxwPDoL15ECVdEFSsG9GNI7lBR6FCU0UoYj5R2
H1sEeUcF3G1G6TP4duMwaSzMD0kxi12aEInS2vdZr3g7EiSardXhVdaEy5xKP6Sk3OHzHg7M+nWI
4eoZWCSOSITeU8U54RD1vmNyY9EKusDPfOwL8Tnl7DIVXAuskSztQUHXahCqSkvPPDcKiZHJB2uR
pLUeSVrajDktmPycF9R6kiBadLGnDmGB+xjxZSzjgffyZYkG88JS8HZKQg4NvTmKxiSVY7o2uJ6x
zXfO0SkM/M/Z+1mpa4AltbFLPOsSOe4rK8TxprWOk5ulRxXcFRIt96FKSACNciyyIzRkSyyUuwxU
HROhvIO9+PRhZ1+xQk6xpZvvk2Es70L8D2Dsa5WGjK2nH01vCIraKKiDzlAYWUOm/Qx2xKTYULg0
4l2WX9rytS6soz2I8dBNDj1U0/xUA7/txKWd/bRpDepVYLtrUBiIaKwrVXWhtQ4Nc43y5EjFE35m
Qcp18qDZYtvMrrHFtgrfaVFehekizahRq+omC/M8TJKdPrA4rF3vWoa7cCDuLqdLjFeHYGEHwI2m
zLYfT8VCHQ1hDqoqfYl7MhtYXM5puJen1rTQ5sstGSmTfqGtfQotkxwfHYSBjWJGVMrXZhyeGZD4
KTVRT2g3VVx9qavxjovBTRu56IRjBl1sQveoqnsM3Aj5iFVpx7dEhxBVFu3X2IYdh5eZS2X/Noez
kHrxR6rW9XEQza7SYLj2dv+WTj16KhfchuuYN4lVP5dIyjMnIWhESQSSNo2jPEWhS87f2yLBMmWM
tiIbolPXD0fWkrACG9oV2AYYuCxSiGFYwDUizmKKq0tsaq/jpD+083zTI+gBczKXNyRL9VEElA0Z
j9abWlBmxnDoS4+hNpmvbli+x52ubIgD4tyhbmItpCfNITgeu0bfMIaXHvF558LtCMedkVlIiPvJ
8cPiq5eU3S4D7DngYweIaZ69jHO5dKePZFCoh7A1XsIm3JqCfUeOeKu9wtnoJpKy3l5uli65n4sn
V4+0gAuQYxJk4qh55Gez/Wblk7NncbGpB33YhSjrSOx2HtjloUE7DhNPReiglhydeoRssVFuBhGf
1RpvAGEN3tEEjYMd+MCDKfY0DQ3U/mGsmWVUXYtSkM5FIfOjVc6nTSNYqCfVcCtmr9vVmva1GTzf
M/UaakH9jGsIwk5avkFnhdMIyq9nSkcREL68B4d46LqZuvcwnmfKOHjLaPK1Q8vsonW3moLtiXSh
ndsgaLIZ2CAeEGZYKfskaykoJ77OCyaMcbgyj8RBP4GR9Ur6ggbDsd8l47F3p5ewh+fk4qTaD8b4
NQoUwjCQV2berlqUj3qaAk3sHHFmrmDT0TABnbaex5sx+l0zwb2kBfiq5XKK55LAqtjZjaIWZwgw
d3Ovj1sgEd5ORCqtOQVwC0ajnYmaZo6KniA/sOs9KbkdX9ZmyDp6T2a9U2cEEblBfZ3PL92mbvNV
CAYM6jvuzkkca8dYRpNp1uLbxjI4UJqG5rOhpIfeKapLH9cbTYMwAviJA2gix3Iwiq8ONbmbKRGM
RUd1TL6UfJPNos/Mr4rx5MzYwcfc6zeudL6NTmvsYStDW1Z0TiNFJ+cQRfO4cGWtI4fSd6Zvcp4X
Sw5mm7lrEFeWyLXHMt/R1aM7Mqn3SmeA/m3ift/aWnsY0vihRNp8Yym1vq/w6tMqFxeOAeYg+YkG
aeY3EdX1uhy+OF32ZUnV16513oXxRNfYnJgyC/GpiRfXnwVe+TYF4Tpzffcta36vgCA42mUxXdrQ
ePSwMEA4JLGLjp0VDl/MyfOpqMgG1tJRHeWmnRH2E/Du20l1Bm35GXi+RVBjgrDU6A92rTwWhVvf
W9SxgGq7DaHMJslQ+8hzL02VYOHRuJATUTTsDJc652JE5DjTdLSJ2Nk2ndPu8iZRzvm8bON8LO6s
UkU369jgwmRkTrswp8dXMpBbYd2BsbkF4x4dNcOsjih5vU3JdU0Nq30s8zH6kITotCJwY6kIv3CU
WAtspYAzVGucvBX84SxmZmPAUCWnhU6oZif1jUq7cw9X+SsWvebcpUZzXrdYb98ZlqqddGVi2ojD
nHrOCLMamTLZaOMHZS6Uw5jNN6YlrNvY4cS2kv5Ifrk4jVw2N6mbl4dUHRSfSfrtVGTGyXHltN3x
6DYbTOVIeVShfoSXWRPTLkUUsR8t8sPNOaSzMty0ndOf83CGGxsu9zMBDscpCx2yTpxgcqAEZVOz
BP3gUEpG8OpRxj6FaaM+Fa5xTakUTtrc+5kexT7hYP6Mh3EgPOMs6im9NKF7KRhIhFbddNWiXidy
pwxtjm+EYX8EB0+Mn0ntP5uqx4be77mom3eWDFdSS+eoFw+d6i7XRV0Sv1mKZu+WMFY9cFyHBFIH
xoPQ2Y8A2gJhK+8g9VBsZmWxLwdEA7mqfSB5DLUfWMihGG9HvazuSpJeQ0gmIGvJri8b5gnyBq7I
7ze//MzN8s9JxIwjVJ0hoD/KZTESkJIxBWVjsP5UrZ1dUTGe1XU5BfYEAUTNERBsftwfCvqcUj4n
MXvkMxYzYogyekvVheUahdsuWG/IXyVPwRj0c9SQZtMbYmuTp/27acbz0LqBxPfab64Z6lgvEZV6
3+7mJtAyBd+EybX2mFDSaqEvBOsv1pvEaAjGidCqm+QcnxnILZq82daZCkggKDuroDDDFMax3BxA
CPmQZj6s/qTV8fPjZuywIq13ASrcNya2MNHB8xXS42OT3h2s+1hvVAZ2FiDO4cePvj1B2yDbHWJl
98P8FCowaDbrjn/80KMvDNtjPqCSKwOAiASEEaGHKlNutl60nCLtpqhyzgbC1qgd9Pr3zVAryqDJ
kom8IeWul1ppFh7K4vfdZB8m6gffmCciJEoyhkhdG4OmblcySVnKpI8mqvugCi0kAjBHdrHGR7/e
KPJTsm+yxorJx1iYMYb0p1YHExbkNli3psJYNIKhNgZXbUwEU4UBLmFiJrdq1RoW1HPOM7wdBHo5
2d225dZBVYulOhJXTByYpx65LpDybeiEv5c5X/B6nxJzEzA/WY4GatcpqlpU4BYOSLlFcVQcLUcQ
ujG2QSdv1q287U0fL+fHQT40VHd9TxB8QiD3t4Nv3UpcuHCbYSrnrZZKmJc82iLmOpq/vnG+pDbw
vBqwFHweP5GerV4eavAtpvqI1ZzMO80+RFncBOuNNZjo6826wcMWBqMalYf1R8viVDC2DNbA5XsL
NbGMH5O6F3kEoVWrg/VuadYtfi3xxXKBHHlzD5/uD1fcT46z1co2x2myy7xC25AjWAbe2vjs1o7p
Hzfr3UXB5me1pVfiaGIZnsiFmLoIDLdFSIYAB47CksGPw+I5jm3Jb5bvYH1D63uZHugIZEFjpPTh
aFxj2NKdoQ4YJshg18vyYMOhWbMSV+pOm2CAgJ+YMpQAAzJHjd7ajH4qJf+QdQA3GSfKrq1SDRQY
x/p6wzn9+9aMKhKH0h/311/Dw+KH3pCNPlLYlx9/Z6uZuuCVZz+90Iv2+Ze9LZ1RnDr161RPvLfG
5Lj7tmk2Xs4oTpzw+sN0iAn+asHG/fTIgXCJYJI369b6wGHiOkz1ZsblxyGhp8KvLbs4rvdo3nIQ
yZ97RvvcCMgx6702o9TmqxH0s3GprV2tlCjxKyyeBtPZb39hya1f7qJKPXg2owqBoIgXfuzeMDpl
l5Eq9e2zXT9Wz5Vxl/KjXm/GP7bWu788BKy1dRxKRnRLnouUmTgMKy0EUB+1eJcpeLLMNou7Kmbw
nDTK7WoUoY5cnRgOdvTfN5tZJ/UutffedK1mi2T5aiiDcB2cyEqlm75uUsZtSAjgmtBX98r6ba5N
5582FznQuS0r6YRAT28dJLmEM1RWXmkeM3RmmeC7MOwB+KaifuDSR4vtj5e/3k3kI9at9Saum4/L
KAxfl+ORUkNWHBiyOIb/uB9igD64Qjms76yRg+e6hQHYnwY9OVImbne6pcoY7++/tDokSchZSsIv
Z1Z4M7U/Ob5wAsXtcd2cFHqE1LTJApXAqQLYVpDKrfXuFLWsQAuJj+pz+vbacMLpKxi3uTG46jM2
yc1RU25xYP56EMpj0o5EE6zHpEX9ba+N5vWn43vd7BNKodmIY2i9C4shO+Sadv7pceuRrfYEfFqK
sf/p4F8f8+M5Gq1Wt2VRx6DieN4kjjifcB0lPi6d31/g+iedXdvLdgL9tHFVAhPTLqahmkolQiJP
6lhu/XJ3/YWRVc7/gDX/L1izB+j37xoyeElxXn7u/1W9/Wtb5aJ4Tf7UnPn299+pzfZvaE4wmZn0
RCW0mT7l770Zx/lN00A60yMxbE8zVVqlv/dmDPc3j0hK8Mz0Ul3TsfnVd3yN+xuQDkPnl7bl6Mxg
/5tejXz6nzs1KKlUSzUNzdIh6ACw+YWFhCsg0+J5Uo8KRUJqb0X0Zi1n+tbk8GEtI1taNcmVpHYT
al+tLuY0foeXa6MuX3S4y52K4oElaiS9WON1rI9qctc3zwTekhR7/elj/qvGvPtXr9agGgRohwKE
t6J4fupuVha9FteF5aJMgBljF2M+4fYqUxxcZM8EF910Q4YZpNhYDoJJ9cHhwlcvt7M7HEkYfcXM
y8gApa5QiVrPfDMPL0nl7kfDPs1Qi0egmwmJ94LainfnGF87lvDZVGziENXnbUNINHiGbVTWV7m7
2S62ofwZj8hacK9N9Vk+BpUSnY8UFRiJ3ZZ3xJ5DiUhh1wgpIsEMkmK8WH8kHyJ32dQarEZUrvW4
l7sa8dp2BOeo9WeTvX9/UQ0MZfma5AtcXzDU9kq1fNsptvIxCbuLAKqGo70LWYl1FeUtoor1RN/K
7YbtbgzJ1jM3epHhCGV25qp38jFxYfstxM2YP+XXJvq3qOZP5EMjfpaCXkVP4vZ31JdOOmXhZuB/
MEPyr83EOyJx/WR3DQw89pFU5A7GdRBSsm74W5YA6NMODa9qLLyL3J2ensXQHU0DCxR3s2S8b3g0
tMYMKR1fR4/Xkg4c3XYIp3dWdzarPTiGY4YGL+Q51tfFkzeas//+VuXzQZElr0c7kMDXlBhxeeeg
s9d/p6NFtYLugt5gDpZvgP2YNYFCSnKQH4987/LJ159j42nKbC+35UcYym1+1+HrwhmdZo8qL202
yicTV4feooXXcyxkpBseCgPZDUQMlEQssiNSX66p/oiWcKcmHA59kGDasi1kQdyVDyaxnEAOF5Ma
9mS0qE0Oc4DirCD8A5PJWf48pBI8SEzQ8inhOeR+u2ygmFZsM3Ynd4FDY+v1DlV9rKO8Kpv65Pc/
dfV+26SYkUbAkHhpQrbl7xq5W782eWfsLTPx8SZa/07Nhz2lf4wifEw8dMz3tvdRI3whw4+Nrmk/
MLmg4l69FExIPTTLJk7sosGXUN/oEclDkKlfhokSisgeJiUkWhXWYm7Un7Ku8HPUld5sXMMCn2Vt
p7vEkiZnCx+BA6jBuTStRtmG6Fq5Bo31i6AyRqtKYGdqDmMPJwIK9GNWPusdDkMlYbmO12TmPY2f
SxMfdSzTuCJOGEWLr7lGiwraQpaAghn7e2ZA29rufFEtfILGHYPY/6Bv//p/XUN1Llk0/f+zquGB
bsLXf526/KX88idlw7c//H711H5DvqNjpCE6ACaOvER+v3pqv7meaaqeRg8bndEf106ZeIBAkust
sh8uqvKS913XwO5QJtAlMOSF+Jd0g79LOwCS+MuF0+U/gysnr4HXZfwqtGnaSLQFVaYjtNSSEz7+
BLjWVh9npuwHaoHXtlN7TO0tWOCyp0/lTTZN3/SEw0Dbi5zERWohxdVthkcMKedEt56BiVJATm7c
juPd0jgZs5cizC5Ope5HhYtDeomL6tRVtD6S+6Z0bsfUI09pnA4DKW+eN/TkB7rugXTXh2Sy3UCr
71H97YsFowCJYJh28a5ERX6bq0NPO4aQSd1gnGkyAG+5UJ/EcnFaGGXJBNKswdORGflMzxSYt8oi
fNCst75RoTJ9qjK0DHmsPikptLsS81RD+HTZY6RJE5YdQ0byAukpKeY6UBUO3mvIovqkXbM8P/am
82WYnV3rwRIB3gHQujOPnlFc9KineWDuDAX5RSsee5PnJsnUc4qvI7gnpWn9JY6+zgSOGT3kaVRu
FoY2J1FwPvQhlOjhkoXVOer4NBFMk0c43I9qfkn6/FKxGBJ4LDdWvTMbmCTjfE1ah+R09Zyoy7ny
1KsXqk+xYh2JLb2SFkfY5r4ttCfow3sra30aHofEzi9tn7xp5N56SvIh7OaHxBWPemw9iyzyCyTl
ne9U7q1jTBL8RwhV+qIxtcJ2c/Sy8sKi5SFWw5MenbwMGyeFfVPPLoiOryz/z7izYWVkwegl1M/p
HizphQs1R0VyqfFT0rxH07+nF8OFlipoTr26z2DneZQw1W3l2M/NjBJDmUlEtZGff1CJfNt4Zvxm
FBwHdPHPkxWfQls7h42JkT7y57QgOZaob5Bg2lHwzBXl3k0+aTtpetZ64zkb8peIbJiIUoKrXevY
OtZ9HKRMeuhFBWqbXeQ3rIXjk+gQ2MPHN7P8zYrit6afHuTHSKTaU+NyUJvLo9Yc2kz9PKtYWDQ4
1up0wDEPfAnXb5md4ABjphwfPIr5yGHGMzbwkAsqs1DDCyZtvE6LfRRzEtAxzDTrlnU5Cz4+wXo6
a7F5jKL5DEnmzY36foN8dJtMxl41s4thLU/ymFwa6whIcmtaSRBa02e31i/gBKZserTjmZ6Z+Uyg
FpVf0q7q7EI98mV9jhn/+8SVqyNwLBqRQ4sGx2FH9ykvp0M05S+OOp1ts/NNvpXYKcEEbYn7vjC3
udLDwqqQPFsifWuzjkFCcrnTQJ3zi2JmgcF5XlBrDwkXqdr5aaI5iBwc9tBCVml2ycae+RLHqtK+
Q4M8YDNum+HBzAX+suJCJOFhcF+neHlCxvRAv6CKpgedrwQG/Es3fKQ8FvTj8uQ0y5P8BoU6n5U8
u5AE9iI/GHk8atH44CTjTqmWpw6xwaDNyD/AK/OWQkPsJhgqhmOiIOSrUZrlOnbqlVbaoUIRPBWn
yGjZH/A53k/m0YmCzT6O1nM3dT7u1iPr3ld8wQs9Zqbu4p1Q0FdybGfZdJavLY8Yy8ahf0wwE6cL
coa0vKQJQ4GIlzNqot1CU3AjCrEvuvxtMk0mNM/jgLM4mR51rUf8MknQ475J9Kewj5iMP/V8Usbg
PGNh4XhRlyfVPHWK9y6qu31rpYGStvvKEAzTy9Vpp2tsTY+Fau2k1aqYroqYn5x0PLglkXhhlQAM
UT4MXnR/003WrdmqnzEC0oIi8owoqK0BW9hwps+eFb4vrRFKTfrWI6PXsV41HMwg7f1+DkhsvYWP
XivXcKxujIq4jFHbz3p/bKCv5659a1rDI9WfK7Gs5JSwSVHeWM7GK5iXe0L3gr41jo2eX4qG1z5x
eswxhwSftI1gtf2Ed/GO3uTZq/vHriMQGfRzGk7nhRNB/q8kyb6CFGlweFF6gNJCkcMSn7EkXieO
zdYUj43OKQYH+hDGC4mP1lEOViyU+82iCXpeUR6QYv8oB2wagDLE/M7jytany5MGTL9vmvd6+CSK
6dEI8QPgmP+sx1+7xMMmbd/KU1KOCTIYJMbULk+iTpeMCY2m8hC5z0LURAiUXGk8k9qgBcaIVeig
9g+rZY2BakMPOe5TGBPTY14yunniEk+OvWFxx6lWvKTeyPkR37Q0ZHmuQndu1zNOm241vY22IbwS
lOu3WhkWvgoCCcods8cUk1w8G+8XHe1BVOtpMCl0vPQZcNIUMZO3+g9u2rxADx1olmif08iOTo1H
IEQf1jeGMCZkIHaQMsTeZPGcA5GaVV9ynTLHDrjc4Qdb5mOKDw8QIJAHkT0X03SFATGfYf2de637
ZAA33BiEfBNUy7o7LMcZ50fSY+20Jhnljes2Vx9BsAzBappDxiW+ba0/m5dkPoxFj4Pdvk/iVN8v
qW0EAE7NYN1abxSQEN/umoZ82Th7Qcl7kiw/zZT44ah+GMwZT4PR39DsCAPSQxVi//Jw61iQu7aI
+IGRyRswBFpQpCYGicX6oLmkkGEHDEISYakmf4gTvSNDiDaY69XRqcAyLvKhwQiVPGmOFktan48L
iiFEqMemt/eai2qqBBi1ZD7JZf4oELrgtauUZ7d7s1t7n01UpUtgOTNJAJvGaXbkIvt0+G+UGtU2
oGsEEkLpzrVE9q83QmL8eXHLcXG6WycmOphJEQHA4DviOdnnRAGUMhOA+deTu/Fy6wWgx1FWgFnl
ui9tqbl+IwawD6X4hP4IUwPJcNCHEdwTQSDsiatxbj7Z9El3dT0Co1GIFmgtMDY9qkdqCXwyqf45
V7JgKK1bxAXUQwf0ma17rOr5WVB53Cyc5mnL4MEpUM7iAdrsQ9QiC5hafw6Z6JikDKD36++Q0nkM
NsTbAIvpgMc34WbOnGepmMHxRHzM/Ei+3G1OACmt1wN2rpfEPCpjezbtLPhpUv8XJZt/syS4roc8
2LVNV6KWQTf/WQmMGcAU6ZhVR5n9QJAPHY3H0hnRvk63GGUWCJ8N86jJafx/eGbt3yboYJ9ZPRiW
iSXKtX+pbHnmKEp7dspjGGnX2cBXC9b2lO/sgvGFiY5kXU05FkzPvpVTpX94eilx/tlEwhsHJOYS
rEYaCzW+X55+dJzJSMO6Ouo9k3jGmhJ9hdIQUKw+ZNr4IIFfXXXqp/vEKs6tyajGxDZO53+Anf8b
nnp9IS4LMiZtnvz3z99AZICwcruwPMov35qGB4uZCRR811Hv5pqJQU5QjDR5IY9DuOaXuXgoZeeZ
xlWeM2H1TDAKpl87H/7+I5JrtH//iAigUzErWJpj/mLRqLNoXNLZLY8ebASGmrMRG4hRCLOexpFJ
qGX72OFe18O77pif5/NnZmJk3FwrK31RvemzETMArNND11qu0UG3lQ91vjyhF7oaKZn1M9MQ5nZ2
MYO+BcfCFMT2xkOWWseYE0DO0tWeMyWfHoo4DdxCvS6GdWz5LsYIPGzVbON4eEhF62vmM8zXfcPF
L3TFoRTzAYzFQzOPx7xHv2aGzGFR8iI7K+12r0ad3xh0JYvoSYnmz9mifrAn85aCx9Yx2qurAWKp
i7fGE+w+fWkrRMXMEnXTGQhH6YmIJRl6m7P+K0BAb8Q4PMZtVf6DYUd+yL8ep6am6pZma6qFd+jP
h4eOF7modBMipd7toftdAQgGRf66zqwndHPt6e+/dqIV/vIpDblqx3Zgub98796ouaxNOTMjez5T
uHkH69ZO4dhV40PHhW/vmtnLPDGo0YDdqGJ4ZLlLs6YIDOb1+WBh1X0XQ2MpYUkUw4OHrHXSyzvD
kQeDyoQ0H2ZADCELCf2u089J7yLpK/+PvfNajlvJtu2v3B9AB7x5Le9FL0ovCJKi4L3H15+RSe0u
NVt99u33owghAFQVWAZIZK6cc0yIZR23jiE/zbSHHV0xcdyB2DLkWVZv70w6oGJUkHImeCEaAn08
ekgvJmd+6hlVZRYRvDEBZxllTpxeaEIZ329RU5xhBW2i5tUNB7opSbfymMJZjQQ76chrokm31+Pg
WvuYiSKqjcoCGW+gl+sO9z9nkX/2QZEvGOu/aS2R4/SkdJidWRd8yZPxCZTYQwSBpGcIRg/ceNZT
esd1sYYC9a1mOFqkEeDF+aYthy1WhEs2NV/rbnrrdbpjOVnoVXhX1Xs4KMw97nu+48CKz4manUPX
fNYLnIVoXMzpNJI+q+gIggJr5QbdZirTFy31D46+ao2bsTTAM1i7iVa7b91nu9duxHCPHssRuS2X
q+V8jJMKe6d3M81ueKjy25HcJvE5lIH+mx1chAFQQ3rgaGRuuOobUPQLdIXhb07tTy4U+HY4ocQE
i4YTSmfm/19PbcxmRWUqRr4TwzcxpBv52bUnxy+/io+c2+Uu/5vW9k+tPpkh3GzxXsGDFY//NkFR
64SdpeZEY5swIGsYmBZ/f0v9wyXrYN8ymRfSyDZwP/2RKKwSsAKEE5tuz5y4BfMMiv9DPSbbKkDY
TSnoNlGru3mmb+A261FTj01IMB29bCBhx7i1cdKi8bQ0UWnZwU+5JAx7et18dmgInTw9QGskz6Ve
NnH86tr8GZg+Z5R1SHrw2dMQJ9n41AX6Ux/TVNc19C4M3CVE5Aa/weh0iNyhdvnJi+5Nx7ZtjwUi
QDEuc4z5KfTMC7im3WjQJW/yM+rWGcm8xUBHvEmyhw/Yai6TYT8UFC3sYN275WNJhcHFwRqNN4kR
n8FBP2iO9Rxk49G143NeG+dQD9ZKMx3FsKkNo7MKPSOxapDo1nEOviDjBYdIvUCvGSVR3VvA8v8K
7aZa+LDnYBtQJtCjnxa3C2ViTBIl535MDjqirJRfEu/6TtQVxJ9TaxqaPraec7t7yJp6nVTOs4q6
UAxKPJSQ5LKtfX94EC24yXjtb5pR9Q8dHE4xz2Q60FFN0/pk9QNI2Y7FlOU7LeX2mSMwLKq4XkSC
zVc7AhyaqMciVSDhhfxGyhht8QPuw1G5170l4XFzf6kZ5vUMDUViBVr0Q9M+kSCwrBihi6Fb3980
2XgXKsGpcfVT5cbfPKCAZd5SklMvsRF9ndzkJdY5PnOVZN3k2Hwin2yi+GeOIKrTafMqSgA9Vz69
UdGp6GpkMb51Ea1qNROyhAhZUZtj5A9vmJJfMhozxyjOJtOR5eRi6yB40Bm3GsUFqne+Mt55bn+n
dWiXLBgQxXcxSHWSGBP+uMWesCkpjjRGt80sejvUX+xyfKpC9YYBHhx82BnDVvTG/KRfBQzmYGpd
8nZDzgaqqOYOLfMbBFc8RdXaakTJwnj2YjGJw3/f2XbF8GRbfOIu4JIwcDdTomvd18RS7ui7t6v/
/Yf+QytGx0380wyPyvannxlQOszToc93g6BJAbs3SzxHzjBsxUluYKMw7YNfBn9zfuF4/vfbtEv3
mTs0kc/uvzWflWlMhm52+a4NraesTs/iPseUa58SPYk+tkgzMpVaYCCMVWKE6oa5q+nwlBOFFyqc
OheKIZJPoS3luKtEJzuhrFmjdxZ9Mc1+RaO3IIRoIfpLLoVSh9wLqht54j73HuRkkC6iyRiic6cI
jYm9Jc4RBWy4SD16Ydn0Fvj2JdSBflLciydmssr0bGUIT7lacYJcYjhnQT5gsbNIbl03sYj5IAYE
UmpAp4f+RFHNb3jYAQPwa8bmiQhYYB7JOTcYj8fzHblAx8yh3RDXcGAkL+IzG7P6NGvqUzyr56rj
d0leFSc9YwJadLw2iUj7csA4M7s01ulBdHScUcUAZF0aRq6zueqq9NLWJFD5z9QDuWJ791lUKAJy
TNqQADvDvJRz9lOUQ9x+/JLTM/9RVN62RzkN3hb27s86JZVuyM62Sa9jmuc3prUNn5YoUVCELpVo
vMwtV6Xo1s1W/jIDiGmG6UsQYoxRTdgRYQXuiIy9huFunKSHSTXx4annMqUSGzuXbkxeusm5iKq1
Rr1OVJsmAk+VycRz1a0Ye72JD03644OeaMyKR4jbqKZBGRR3+IhrY+itS+BPN2K71KcjWqCIclHd
RWdMfMwO2udQcrnncRElDTkoIXbI1NyJ1ldU1tA8P5gtLKhhLQexU/fgTsObVsT3M8UZrVPvlYNo
dTuK5JCxzjpTB4DSX8woPmt5J4yWL6bJu1IsWmiqrxnYQyj6xNkFR8uynkWlLct5AldvrlrP3MKP
ccrtg95lGd7HlX0SHSYtnZ7M1HwGewRLXl9ryUw6Crc6ehN9nh2UPj4Asj2Aft8As8b3cQBjvBG1
NuYqKS9W2GiQ9yWHssSTIU54Jj1ENzLiNjwOfJ+0XiZVATPP12I0npbOxUvbFTXEpY4BQNx8cuhe
otjdN1AOgzdVoa4vTjhRfY25qZYjY4emolozZkxBUF5onP4pnUWEz8ydFOJ7OkOvrag60xyLOuFc
+u//e6tFwvifmg+HbCRVOPEN9VMvP4XnXCE6yXaNM73lDV/kPOwN/5E6FwWPDqaQGIy68EQoYzJH
M+AaQDpO7VmcWE0oTHUtYwBgjswmDeldmliy2ZYHcPTXKqaDW5N/7U1vMTQBjnfh5n3vYQtRbaAX
6ZDUUJ6sYd3cJgpOPBXo9BgpOpwo7jl5rZhrrE24SDtQKWT8QrPrbjJo+dsAQIZqlXSZ3fmcF9Ez
+nX9ZM9cJqOdkTmhVy8lASKrIAbt5VDUqBFnIs+jtqkaGMguOYOwpQ02bNSL7SAg7VS5MZg9ESMd
9v1PtTbIT+UCF+1LOBv7gjChAZmYaNVtsz2udRon0ebcB4p6Uaua2J/wRSUOHa7ak6GOd2QR7MBC
IZ479AUEKu7haUTmiUE2oI3xZaCrJ+67XXr2OCPF9dc43r1m3EM5IPZTvRFHE90kNAoMjaND8kWp
nXXBnIA4KxLHvIiDEAmxQnB3FpUBhemERCfbkJGG2fQPQIB3VjG9TZlAYM1PoNoiik+bHYbUO6/o
7tRTVDnqSpuGbY911s7LdVA1P9O2ezDs8UZc0K3zV9f//2gCf0cTMDSDDsJ/nne/vA//7/w+Rm/F
v8y6f7zs16y7pgo0gGlb+JRVW8yh/3PWXVM9eAJM7Hh4/E1HqM/+qVlzxItU0+FVVPwkauAvzZr2
DwRrmu1CBYFQydz8fzP37nqfukSq51HRs1zLtKhaeNxj/nWUhRQlJUAmj09NRdg1KRHgkdHDb5N0
PMWMVlLmZNESh7pXqUubcCDs1QzXSfNehEwhUbi13swsxM9qnYqB4M0mJIJTLgSK/eAz5oLtMn3P
uM4pOiCj9/IKDbFczV2scGu52vk5smPxuFwkDgIURQpxhNi1kAp+o7qpsm7YxEI8Lhda06DLlatY
8fJ9lP2Qul+p+JULR2h/r5vEaTA7qynhQuILpNZXcg8KzXV+gQza2SwZBDjT6oPZ9U941XVTrnka
IR7+NGP/ICYmEAsCTfPfFhZt87YzrWMi7Auj8HHIRSQ2B8VSNnPUnOQuLNEjaXPkxVf9xMCwlxJ3
W8r0+6IAwNvUG7+HRUR8FQL/j1UHS9M+Ge9oX4lbMoQtpRK6ebmQmzH0NSbylJ+14nbDMYgYO87c
xVaTpcQj0WTFKg3JbrR8HyZ5/6PNJmbnjGFFC40o0SOXJ+y+1LEabKamZ8IOdKSjEOBMp6Pdpkyi
+WB8NEz2O83NHrqQZrsM6wv5txbJeRWyuzi4Qa1btfVxJrLjaIq1LoMZ02vai58ka8dQQHQPZr8x
6G8x2JqzdTFAPjX0RZxS2pWQCvkzxXb1mM6E2HEv0c0n+fsF8xzhLDHdur0xC+R6mtR1D7CXmRCd
TBCR9ntb5Ezi+VF34HwmoVesUeD6tXbdxx2HOL/rtnzOdfP6OrmPORtDyMv6dT11JRbzvw74N4f5
/LA8LLPxkPfk6sfjCfBpNPzXv2nJN3fdvv69/35fXXpUWnOg5PK1cpHV5BpfN6/7oM7PW8XyMM1t
5N7r1/LxFVy3Pz0sN8c8Rv3aka0hN5GZl9sacwoBQ6ixpSRbLPJ/biZSrH3dls+p85jbnnyNfOTj
SfIhuU0SKfZS4rlDnUH1nw77ad/1z5fThDj808Ny8/qc67thzE4RgOmulXyKfOBPz7seTwk6b1Mn
3um66/rS677rZ7vuSxr9S23bE2e4ELAzN/RYkDCzCYWJQClYlFSXVNxjmJxqXemA+n1a1V1hOpiC
L3GHYEq3q0YF0wD1H3h5sJTHuB7t06Y8VkJJgItC/DGPi41ZXPHH6fbTa6KwLp/zp9fJfR8vls+R
b+TjCNft66s/7SuyEeRVrRb7QczFlv53cz1k+JRaG88P/p5R/diOUnucl/Kh31atSTjjUuEU+vxQ
2e2gJGxbYdeJHGHpmXLQERGTMwheMQdI81stbwm/PSmQT70a465Plea4ziYYcEqsSyzMH6lYUAvA
YCUWjUZU9UJT6m4zT82t3CefJ9esRtiCrtvyxdfN62EG4U6TmyHIXuZrsMVKM+UnW6VVeP2ycmfm
SK9+yxakDLnEIgwed45MKL8u/rSvTTD41YhvxXciPYJyTYaaybVkFteNfCQA+1WavbZlzASNWE6a
Tyj/NloeXT4/+eN1cq8iT+t2JusDvMkulhHeYtH1Pu++DPql9LvZ4uYmF9IDJ9fkAx8+zLL4qtZj
v0dt0BzkQndUhrR5rLtriySeUXxVRgNfp2wMBa9TNaxHF1KEqZF4COqhxSdN83dNdJdrcl9YWK9q
PhK+EunzYUQTiBmQRW7xeQng2jcBvkVpbpRrMXqa3izKvTRtD8K5rY3tJC1qIb5ZlcAMvd4E5nxX
+wXC4ZgAJPmby99XWg5Tf+aEkTs7ee5Ywm2ZHmdIH7ze0AEDUHdHfz5g/5ffhPxifNNl9iV3tv6s
mgev84BJi7XQQpAg1ya7K9ZJB/cyI+JwXkqPpI58hWyaiutaHevyQKwQKTimGq/cifBKfWxW1mjO
w710o+LCtwDlOM7SsmoMsR5ZI+uIcIxFEqLVhE4M7AFIyiHNALRErjKAKSQSVc+J3xoVETJLr86U
vTeJY5Hb0jH6sVNuf4BaRGcPjiX9vFJP9aVRjP7iY/v6uFz72CkPIrfTVLE3ut6ePw4JwrlfeX7c
MBdm3LsaGZBULOd5yRzRL++jNECOUbX0y4HydLaztcDaS5+hXBii5yXXGulDlNvyRdfntOAQfnkT
r0+/Pqe2K0wAYK+XONWxtIrF3EW0qXKVswxzWym6u398fLIJXysKjIufniOf/f+xTz7l46/IlxDL
+yPwghoiwF9vR65d33s/gqGBmeAt5YeU39b1437alB80Uagd37biLnRdaOImdN0MxB3EF3cUrfU3
Ro1B2Je3lkLeza5PlGujk3Jfu77m+vDHYSNIuLtPO2EX8a1++rPyOf9xn00fnpq2sbGBdC30mv66
XLRBzaE+r8rtHIDGx5M+P9xYFj/lf378t4N+fupv2x+rvx171EeuOoUMBnnof3tcPnWOCsTNGoSu
P73x3/b++S9d33QyaQ+YgeLNb+9Arl6f8tsh5COft+XO317+8fhv74HcG7MBaIfFUv9tgYrn12ZG
+o1JsPNOPuO6//oCx8Q9Vc7p9+su32z1g26lEL7lqnykS13t40+I6Z5DBgKcnutBLqQsi7AXzOSx
QADIVblTPkxgEKPh6zPlWpiG2mpKCZ6Irw/bgGqY6RYH/u1wutB/6UNJXUquysc//pLcjuv5YS49
Us9AuWnr68vl2m/HvL4leXT5MD/3naIx86JlowKxRX+S18r1ipCbZoCRd/dxXdg95Ta0klyA8lnw
zcj3iOiFSMvz0INzpxwmBsWDMMReFy6Y36VH2tHSGSuTW5Gn/XJVS2s1bFocpXI1mxNLXcpV773u
UAiMVCC5qYlrBiAGo2HRnbtuZuMmjg/MCOfbSTAaGjf8TmeHCsKEU8ZtuvepM3/43MhTEKBQgwOU
rvdBhgm/6ICBh4vsGDWTtmkBxYVU04Hkcg0nHKbwjh7gp/WVLi3H8Nch/RzVITRSbjNKl5PN3YEe
TQI6uCJghvzhcm+3zjIR84KK2oECAz7PZyF27QjXRSTt9aj1DlqdpWsXOtWsWKu4Tr5cx66yFCFH
sdlIJbWysTR5Q699CMX+r2D3NwU7kjtcKuf/uWC3L4Z/cZf+esGvUp2n/kOzkE8JfqfQV/0yx3j2
P2xTtzVbd6i46bag8F6xn5ZqcwmYhushyxNszr/sMeo/DJgvzPRBPUZcwKv+C4sMPhwhRPhNW4RN
FfGdYesG5ULdMQwxw/ibGoLwz7bPncgFgJB8HYmZbuvQWjfETXYVEC6maiBgTfhdlObURHNzDEnj
WTqT/qIwtbxWqindIqE7B/Hcn0r3e4jWam9gik6ixwiTZ1emP6epi3bT5P0Yne9trWhHk/C+buqV
nZNE+oMB4GCEpnks1foU9ZN66YZH6j7JPqOss+mG9AEBn3FLUONJacbDhELzEAWoju2cWSQyD71D
Mrj3Zglqo24dIsOyrR7U7imonYVf9+PeQsi2MTrwmxZt9iao4UIX+DFLzYn2eeI0qzS1vzIvpH4p
9Awek5GuKS/NF+SSq9j2h4VfmgZ2HvvdsYnkIYnuPbLIEp1r6xR57bg33eaxGudg46QkCBo+JDiz
MJSjaU67bmi/DZGhXKIOtNcA4s0a/K2fa+NjIsI6DPPMJG72CqQQ3lW0C4p5uh39XN1rXbt3jRTw
WJbMK58p+63PdLvW9uom6InHrC0HmFKZrlLFR61afmFmNI8gCZC4C6gc47oxWdGRHvW8cgfo9ahV
52NNorqZ7ick92OlNdvR2nmh05DfEK69BE65G06vJJ3qp6nzIG4NiQgAzC8mAKDtaBPoWeffmYd/
nHR8ep1vbps0zCjWWT+qPCNiLLUb5rvjdDnokwPWwoHPNST2vkhuWsjbYH6MYa3Nd12mVYcG/rE9
wT+03HibRg4aw7Wuo6710GOtHfrdC2yPPw0D9SETuxib6lM8Kt7Jh1JtPyVtHmxnbzyno+KQHxO+
MtXaMxuiMofEnR4QFfJ8IkxyK4KoU7wrvD18XWqCGBkskxp335C7DisU3sDe22GFupzOOblSA+y5
feME6To2iKikB92uZqsxNhFZaH3v/MgROa4dU6cIFfg/YEQNO4OCIdFoLviSaIpWrRa1S3I7bq0c
W2M/UOCxAkvbUAL/noOa3aVme06CuQAMby2MYmj3mVLsLSfwjjOSNLCHblH4X4vpSxk0wa0d74ye
3DhkhoeEE2xbaeYKFu0zdAOEoLW76hXd32d6eVvXvXHuC9hQsfbTrMf0HCqw6a0ckFStkEndYAkq
SQc+2hqBgVxxcKVqlfT5stuXHuyHto2+djZIBDMBlQUanZTg4k0Zm3rr9QROTS2eLjedV3qNiqyh
I0+YHxN8/qlW8FYHUeVz1k3fiPN0t2lLWZvS9JchMx0ubQBpdHsQMe0zV10RDX5PAlJ+zjSEv65t
D7vcszd2KYhzU54sTbd1sLz4SzCtuE2nBodFW23owL/mdm8SxZsGy2hIg60XJ8/MTS98p78Eo4X5
93uEhJIJdHRKoXtXDzRc2gTsFMcG7tToaBEugtCasybOv2uorXdDTNRySER2puvpWi2a21Sff5qw
dtwko9hNCoUH+TWy1HcXK4FdEKWn++TA+FO1G+PsjfftroLE2ZdFREoCKKG1m5Ma6BTFcRbBnQMS
/aJrQuQS30abGTuI5msgffyAQNlGNXzMaLQX9kTwq5UWWP9aAmNqnOXLuxrK6mL2O3Ir7DG5KHcB
E8VOnkd7vUy/mA2x851lM+8dUtbUGEH7dpVvrK60kJl3OsBGBERtiuzAjm/qxiZeLU3KtTkERC3Y
1SqzXMCCiruLzS+2V7eAgrVw2RcBbCg/ITJVCTdeNfvLNnsu5xqfGxz7ZRZHSISJkzCr+dToZGFD
xZzpYv2wAlJ0oZERsA61ABGjS+RV/d0eOX/MkU9ZtU5JZpTzNXsfvSHdJnk972vCwxKVdMCogBMb
MXXQRflbMXoncGHJJekI2m61Vlmpvc+0S7ePQt5y0RNTQbq0t8+RdC8q3So3nfI+e7q9icawWhSj
Wq9AFCYOlblp9AAUEGf+xD1304oog5qYV3gh9SqGVBnHTEKkefZq2sqjovpHbWhWjN3RqgaE57VK
/7UayV9QvWWtxRSea81Z555+DAm8usc4eVdhGNjMI6Ibw7SSNdBNKCRh71CucO4nX20wMxBa5zSq
/oVk1v5pMlz/QBIAORukla+GCXZ1A5ZuSy5NdlGdNl8aemmtKT6oyBeYfSjM+cZPyA32uuqkYXFb
jxaZY3PsTDeJlhWc7Hhnong+tQVBEH7geAfXjAQQgWicsbSMlQ7UCMWPgm3Rq/Qthe6dOZe7Iur2
1Hfxw3vuvAIQiQ4o7Mg+beL20Lfzyu6t+WLY5A31dqavyqITGjHuCe5YbjwlfXQnF5ldXz2q6qSh
VyU7xOlH9A7TSNamqnOG6yiI25nvDUsKyRR9kV7MYqLx9ZEV2aSLd+Ups4nFJra4JvWjOdkNl4k1
YmAaUuCCgXFhgDMcdKVBlBAlx5wMsjVkm953KH8oLcFhHvNb3NnBHQ35Fu8hPv0SxCXVGjx7g80d
eW7JPA1vIxUnYAPDgeFKdXTabEcCMEl5URevgfd4W62LtkpKCpuXa5y5cdnuGY+vUhKLSHoyORFc
hGeh7p67Eo5Ffa9ExNqGpI+B/AoefLIi8V7N1db2STYdQmIZ4VRzy0VNbtnayfIRmYdxbKGu6ykb
l5uqVMZTRggeomlgykkBTGKoe/Eusy9NRDfAS6yVQrZfkCr3LuiaPRkD5C8qRIPa3ZyeOgTIaIIY
1aQESlVjRXiyQL1L0JqbpnF3386cAHindsHsaIBr0xqoQ4CDl0RLwlJDzMOSnNXV7g+yVxUMdHtJ
0ZJ75ZopKqmODpadTJd1CoZEVjTdjqTWCoUQZ5liH0rd1peWoC5lnGYI/4zvcYIsLM6BdRslUHUa
sZ3aqlAgugkOOos57bQ1bP2XJBuwJFn9mzL7FW2YqPapmfi1U5WKqyg1ZWTZ7Xw03DbkZ0JJyB93
InQ2CMvzI0XbkvK8y0iyMlum2BKH+0Bi9RGTwi0IKIUchrZ9bemDw7Sgeirf5JgP6Gx1ANCFcGON
8ERJgkoIxmke68ze+EGjHgKlfvSTNtlc6+ua15ziYgq2srIelO5Jn3tlEwsKnCzGyjUJgZNr1wUM
P74MgB2S+CYXVwDcpBvKnjzLuvejI0x25rG9O8NX42Pl+8m+pz3JO1dbWnkCyytGm1tYKhhg+q8b
zSxv5NsdHMPdhkmw+0T6A7vAnMwV82cHIZQv3/4qq/GS6teXQYppR1z2Y1T3i48JDa/u93Gd11s5
fWHKgb5cbUy+3kRNx6U83+A5ar1WEadLpaTvgSUv5WoqgtCruYJBLH5WWWp1JYjrYyl3aGZxM9tq
im99/CarypyfTJKL+vJ1caXzmWq2snVg4Wirpo9Co6xASnKdrDbWU/KulkgOrrsS0KoLkxI3XUFR
RxCz6pb8WuR31ejWydKR0OoPpLXPf1XAkfOCsMy5S+nhUS4asda4P5EfxotwKCbuZ0gAkoAxiuRT
jv24dOns7CR/8rrAVi7Yk06xSbz5MVNK5VCGoXJALsU5F3F9VoooN/+Fm3R7lIyq3bynHxzKoZq3
YQNfh34HdBcKRnLhXtdyUYlSZ92kpt5+k1V+uXAo9mjUGaoNHUfavq6paNU9QRLnk9pRB0G9DrZU
7Im195v6zgN0StAyD8qZC6Maw2VbjfrSDAhVgwQ9otcuCFaW7YScXbkSLYlRZC5Cbvdt8BS5gwgr
omoufwv5Q/UJsZl27tx/VMb9GBxhZXvktAInlL/Mp/O3GQbGVE08/oawdDxGWb0HEaeCkCtP5JFW
A8mDmIOo6RC48guRkMTr9+WNojSXxV24Zzjx8RXITyk/r5yzuX5ymm3iD+twn039quzrmBgx4wc8
y34RjoiinVa71RgRY7KCnKvX9L2JGOc3ML81zJa6em+v2zbeTATEKYIME7twGvQZyaXntu8qv4rb
YKdMh+m5ThIaWDcAa5vjZ0pqzyBTClXrdTF6gFkcLTo21gRTAEGwPRMkUYPDdQp8o5F114duuOq8
c6VUFz3wb2qbsZsScqPHlxrEJLgrur03G/OuaIv7ytxwx4SMZM6E+yV03jXoRLOXn8f+HOf5G5bQ
JzXQiBNTEkZ+Q/QVkW8cJuQouuVz0IOAcXxgrwaXgJbFeAvzdFeY4y1h6ha6+M0wZqcoQCebqciF
7d742jWMPKk007Q3zaZzkBars5WAle92gz/R9XH6h7jUy2NQt+dW5FAEafhYaWArREcVpwKC2CRy
iAfm/hqomGtdJ9+i0FpqE/7dzH2IjYyKYxId3VfC45P1lGU7pteGO6tz6X25/aExzXNav436rTvf
lWkabfyQGakqS07Yz18ZkEB2wpWsoDaHH57FCybgVr7rVlQiskoo0gNqDgq/WH0fw0XO0xs0+T+A
9YIqnUIa0DR4aQQqXpnIu1C75ORa+FRHR9iVyzu33ntiqKczcYmNsuDram8SJ6OfMBrzwqQySHj1
uYNbTK+vJ/vwyXcctI6BfZ7oZLR1zSWhQRqHLR7SZ145ZfnoptzrDKZZ4TnWSzchk6otstW4bFH4
N1b/0Nju954vYQ6JBe4GQEU4Be/rFHkj3K4qRQyB/nxd1vNbojOm7mPo5vHQ3Jpwh2MbYWidgiwL
0uipG40VsMHHyRex5R5miMx6r5Girzqj2nd66CymBmFn2a8J4ZxN1LhevAXJ+bOJAIh4LTpOEh+R
NVqnKk7XDeHbRReaMF4jyAWWwxep4gsoFWKSd3o8B8u8jV5nPbmLhZtvTOxzOpndwk3yk+OPAhxy
QJJ0TMxuk/RYY3rs7nmnXcKsfpwhZSea981D/L7UuY5mvMR7FYDfoqzcGyDl21xNL0NCnDR90m1t
d89Fkd3xLmHheiQmazGpdSEDL7w4m9HI59WkgkIAo7DICu5tTjQTsLpyAvgYKfBzEuvROfUCTt5j
7yehbmGYKKDR12HXyjxc/80zc+KALEHm+k3zXKMQXwxNsm9RsC8zlziXuQ6cRTsm/VEn42ubz8q3
WgDYfYFiV0R8zLsjAO2+i7M9rPoXVe9o/JRubenkvjNVHq5sYMEL3Aw3XeMS/00WooDAA0NUNkoa
He1ce2hc8glcgiVWYZytYh2IPBa7mj+PR2ekLFcL1HzXAJ13oc9PFhh6KtnjshZoehdGfQerPpXQ
ert8dgXGvoRnX8C1bwXgPoR0X9LFWjCb2SxSgcHvUOEtg75aEU4zQYe6m7DpI/YCEC2SjAVMvxRY
fTWx84XjKFj5Qe6rsPdDAeEPBnD8pQDze7WxbfAyeSHIfgClPYQaDVYxOP8Yrj89i2BtdH215Bp1
BPp/zIixjm4ZF88nTWQDiJAAxe5+GiI2wCM/gEO+jFatbuda/ZZHcbGeZ/NIDL22jEkfGN2w4Sz/
Yabodud4HtcuQYtJUi5HM19Ehnu2SDIYRaSBORNuYJJy4Im4g1IEHzgkIEQkITQiEgEsOPlEIiaB
DuwTd42GU4pCIEEKjYhUUJzhVHTqnRfPr7Zq4O9ghmWJyQ4Br0hkENEMqQhpiEhrqGEh9CK+ISPH
gSqDsfBJdohFxAPDEGvZiNgH/PEpnkqYwVb53IhoCJo1yEP8mlZQ/6TsMW3qsVwZ5GvsVN+/r2iD
DrlX/QTSvmwNn9unSKGgirKohp+uiKdQ8pMr4yrIrYCEmsBdgQaKI+TU1t0Xs0p/cIs5NTRkG8R8
9DnaZ8z779zS+6UhkqqQm0LRUfdx/CMRARqDiNKwRaYG2Rp6R8iG3rgN1atNTHgrn5gyiGU29lpJ
gJo6YPyTApqaJ4I7Mn9VkOOhiUAPS6GVoVdLFL0K7agVwR/VrLw6HVEg2JyMpcr8i05KSC3iQuyc
CBY7s/1l1w0OvB+8xc5NysB62bplSTjvYKx6c11354I0Es00v9cj8SSWCCopSCxR5/daBJhkmrfx
CjiOBrgB4t6Rkbf9BBBwFvFw3aEqwm+FiESZcRlgAQ9FVIoxN9OtL+JTyGuY18ZINAK2OxcPzBdT
hK30pK4w00mAgEr+cq/bd01cwoN3CWnBwGMY1XBSbPc1JMWFgEluuGaGPNV8yJMZLFScOBRLadCC
rr9BFLrsaqjQkYiHISdmCnoCYzirIxJk5pgoGdNgNl+ZiJcJD4kImwHpeoxE/Ixik6+lpeQCkXnw
ldyfrG1M0ppJdYHpZ5JhE3Dqp9rGSAGbOMNbYiQPRXduRPBNz0zCKu0IoCAemTGT8BFnmHwiWwdD
124jEaEz9dtRm1Xoy/hlehXeFropbxXVcDRI4AlFFE9qfk2ob//GuHV60oBFgI9Gko9JwzasBgcR
k9OC4IspDpUi+odacLSNa389RQk3/+BnJmKCfBQsILwwLDQiQ6jCGakYKfA7g+CAzrsQjQNnaMzv
4/41ao++iCNqRTCRIyKKfMN4rFuTDVjLrZO8eH5PSLIT1buJhKOZpCP6TQQCpt9VEpAGEYXkk4lk
9PRb6ujWSHk/jTP8GENzT6XypGTMZWYiWMk3X0hwQBAhIpfQmMwiggmq1ntHJlMBaXHRCkGSEb+W
uvlKgBb31Rb/4Wgy1Ow461xXOetRH69bEfs0igAofhOa4STPKBBUOPiQCGgiMEoJiuUgIqQomd4Z
IlSqrrK1RcpUq3lgq4pho6dxtZlnUUoasqda04t15zSkcpBXZRtZRsmjO04iyiok08oR4VaZiLki
/cheNSL6qgWjpYowLEYDOBhFQNYoorJCPKy4o8sVBZVmE1kvuYjVUtW3SsRsefyOsHz1TWcTwVWS
xTWQyRWTzVVlS6pOiJNUQKKuKJh32nRyqstAohZ6o+IhS52a8dXULSXnuJ1SFeWMEGLJbZVQaUpN
DL2eJOm4lnUESTqW29dFVIY0FxYtvZITwjAhToWFAOuJwj/RIxxBUWEqwzRDuOVyvoURBknxh/Ix
v2VOZARED1VZ7rou+gHQv++48bIQeOV4tNJm1wuYshqf4zn75lLKWJep1x1cJ+35w11/APpG8Gnu
zqBXop77SpGQfUD2Dno4Zh0O+L0HxpjRadbgusv9qv0t1s0J7TuiOaMbwcB0dATnydKgQjM1PlYN
YVUtMyNyE7IbKVlFaYtiGQRlUeQI1SordyXdmYDU0T3TXcR2E9C3coR2UbKtrzBruZa2arSa9Vlb
SJq1KTjWo2/caW1KTy1KH6wBhZslwhnkAljpeJhB08SRrex8MXCO43agtMVCrl33FepwA2uPaTMH
VlYuBIy43pheJ6gVRY3Yvu7M63BVWKm2IymrO6ANX9cJdnTFYnA0j2XI3R2J3Kq24g7bj2C/i3JW
lbv6wq/imFJbbOnkZRf/w96ZLamqdmv6ithBJ8IpvX2XpqYnRDYmvbQicPX1kKv2/nf9EVVRdV6x
VhjOnDMVBb5vjHe8jYP7XulrmBCSrDY2BI3wTJ0e/p5N/6KSybwhqlG1m1YlSCra6wpuY7P2iaxb
eSb6UpQlPqJGehkFm7zMNVleltOzLqnCBVkhVtdAQQnSF5Exs5chuHM4An8/I8mYfzb9rdSr+AUR
Mcjo53nHwpd0uhmCcX3KP1GDTlqQwfP3h78fq+2jXaScsRbN9PLvof6vZ//2Rwpe1EglZqd/xycU
vcJ1a0sNH1h8Fso/D38/Hto2WPTF4dmMs9ykTUi9Mku2khrxx2w62L8jTikSLCxTiJ2ZjlEdMCwi
Olda/v3x7wHuf2JX9TEt2YnzjNOEScrf+/+3g5i+JE2fzUmLmo7j728GLoQYhxBymtKZE+hvalXv
jG4orWdUhvRcZlGJlzykWRnnZDXEUa2ZSU/jNeBWJfZK4CNeU+pS3Y65IVHTA2kLHWh2E7RrjC0T
aInJJ2ZHX9RAVqYMJDfKOQqCIr7PZo9z0XKVpMODrBmpssYUwaU2PEVzTPm6eqyxKPPpJQSGh12M
DasEUOEqg7pq6Wja/jHz0o6XwyvL/hXtnn7TGwM1pjgJV4C+NT9Z1LF0LqTuToIzKHiHLDhMBL6F
+dxkUsqV282XYUtM5rxDnSlIiVlpdfz/Hcr/r9xVJXUuwaX4P5BGfj6j/0Xg9T9/4z8FXpL0H6KK
KFOVEGZqMLz/izmCI/l/yIoizVT532xVEX6JZCRMfhoMGmQJUdZ/8kYk3MpnhgZwQuUzw8/8/4U3
gkPSJGn/77yR6SVEjstAMAaR+d+NO1IJ180ZcM6W2KYOs2cqgSgmyVmeSFrEVwOt/62Hfw9l3HYu
OPLxb8HLpLiRnb+nfw9Jo8zNJml0KCfkmfw9jBPbup8e/v5YMKNhgc4iN3sx1yFMFTnX9ECFVv+z
0/y3nwmP3AuDevUg7g2Ef+LL/8Um/D2T/xjxak1iXDBpwaSJlFwmc9j8f0+Dagpl7mAgq8Vl5I4w
I6HOSdOqsxWblk/FtA9Uo3eMttoyrIw9bGgIe4etYzVz0CGAY7YszQhfbqvj3tLk1qPHHEgyyLZV
2iez7ocmmjS0xCqkX8aD8QpEv26qgJ5Lwqw6RMrIKSq52f9tNnX7wPVAmKPhCavyOIR4cQtzjilM
9DOJcAvYRWZcIWdQpm0zbWa0MtP22o8GjOG/p03dTOThKVBCkXqoCULt/x3nvzbZGJPSBSM3Eh/H
5d+DNJK5SsLZru+awo/rwf/jnKVI+KccHALGYr+XOycrtc6VtIXefmIru4pSUM22IfS2fFklAYYL
qgwC2eawZEL1lOcxuFibL/+hyE1SCYoi1RJge5j/pnP7N+3bMIl57McrOfRYM6EMB5f/exAnmP7v
2XwKnfl7JmN3BrsiQOrKnOHvyP8e/iXcE0YNs9sc3D7BMMH8h7eX0HaGqScLfnYC9Z7i5Ch7Aa3g
1ByUtcT4VzdxSpyd5uSG/NQivgawN62idR+iS+4m8x3JxvsncwMvshggEU04fLZ4RQqnSibU9Xnk
mfH0DMXK39nf8V5oNEz1CDai1m/cQFvhrZ1KG5btxzX9lWxGbxcSFGOALkdRLECfjtoEjL0Zd0oP
8emHHFw99YlSNskMsiGNlMSyUrB25suqVv3LakQTwB7U0x+6xfglnsm2g/msIk46itMWYBpm9BDN
fL7SxAW+wCKJJ7It1PaYrmn7w4fdcRU+HO2e7HHOCypTrpihUauYIPyP0+OkJLBxtKeNmTpfWzWa
s9Qi0o60MkZm+Hkk4JVUUaA0pN2RSNTq5muyACSIZVsaX+UP7Bu+vl33Fh+0dwERSui06/bUITgh
MdYG7RifnlrBMiGnbDMAT6lmvCoOZWo1R35efmAp73ymi8QsV8I27y1VNcsPRAlKYWaE63UM3W15
wCTTEgl7sqYBwLKhXu28Id6XjTVZ9t9pb171N37qc8PkPbV0UbBFf4u6lbZH4FK+XXZvfg3muvhJ
C0vWH4b6zbaPPOqzHsQT1hG+gkelXz328lm55LUlYUYYMtc1k9BuDorIcNUqT8FyXHSMbh6OojMX
cjXuzWOp+3gWlwkmPmSe2i/RyU7aGtVke3l8zc+Pd8PJdgjfNMwWniuj/jDoK/2hYM5u0h+PgUfD
/ZzbOitS9z2XocycdS8GALXE/QC9AwcFw9bflLVw1ZjWyCaXrfqp3vu3mKnnihntAt4ZJSUEP5lB
r539FA3peliSesk3iDbsgjixMYJWWCl89T1lWk87aD4PaXHq1tV7v5dveu7X1zrGVtviYuvWernl
pD5/tWxJ/zVNrbHeBQ7JSEfFWJIrYdWSqaJZ4a1eOfFC1JziTZvAKmtOOcVcjbGBIzntQY3s8RcN
CDWvKbsUnvBnl9qv8R29Kavmrv4oy9ln/GMcWHcYEmin0MGoZiab+XgOMr/vTPlli8Wq3DcKsiJL
ugSkC1rGcgaYRPSxYao75puLbjdMtrJwYbDuMJtP+RMyRZH5OtdD7paxE/1gmENzU9o/3eYJ2rMp
e0e7qOsIuW3udhvD1hw5t6HWpTbwfnCNMfFwss2rJGDZrFatXb9VmxZvcYM1w8K2Uv99jO7wPoU+
tY7SXhvlg7UjoDHP8DX4UXM7mx9nMIqJOiOQcCF/orQpljG3FFsuL9cXHKxTf0hMCv0Epr6nWYxy
Ur84SlgcNE7zOb4lrvRV3Ak6w02aOAON2Qvv71e1lVyH82wdwqHhNvBCR1283J7P31mzc/yBzTFp
FpCtzNetS9xxUe6TFuDarAOPcwnSGQRbUVyQnL6UAthEfrYXvqtqOr8vAbPbJffe462PbN5QRhlO
WPb6+R6MCxxpRVIBXjati87nKExCDxggCv0KCpecQgdbcEMG0jJ7S7goMbAVnPATiV1kmHgiRgjM
W8h8fho42oHb+5Bvki9iP43v8NgGy9luDpVsVO46eenyzIzm+ERci+6cVJtU8oyTwDCbjPYCYohF
9sQgrOfCrcHCVepJ2FzX39KpvQYbqv2JVoPVcmiH7y9CJIp3zLDMsvZxyUlVt8i9VnqnlRDFQ9Pv
5uIvKMAzs8OIUEMuZmYCKy1z8uxOIItI3CVDvkN/BXXUyaQCfjqNp6C7yc29YZHl7q0GHOpc6CMd
uEljQJQogR33vIYaGjQjSK6wUzIhqfMYYskcmolhNgZnxs6CW9Rd1A6bnCX5rMVvtuC/zuzdoHf4
YKz/okdttoy+Q4LizDcCKA9hdk2hpOIHh1OVNW5eCyu41ksorTFb30qssFwFxPD78LvT1rA803zx
QLP6dMnekHN/JO8Y0lG0L+oVAmypxe/a4/AACpgJxPlCKjbp3Bx3HKz0XGCDgU+Tea4edIVuwjJm
q81hDlYrlav0w1gqy+SorQZf3Sq7cRec9SVXNMk3K+E6b52KJSaVRlO0yiuHQCRO3eyEmIw/96Fs
ywZqTuJIgd/F24d8komNRTT3sIJj5rzeCndmK4CvZraQHm5cQp59j9tt2q9f6gZwblg9nNR9b5E2
ZvbsR4q+1cgNZL8nCxAgp7BVJmf0hjFOhgioRiYkR6xd42ZFjmL11YZEXuDyA4lN8Htk0YWfJFA2
GQGwfeI58jYWUPU2ElC8auvZBjCZf4/rYJgdHsTkPFFNWJARyiMLEWNhS8AZZxeRb0t1axqL8l5U
dn0W9mqFWZOVsfVqFmcpyM3kHqcHObF4SgrAY/Da1CnlldxYL7gOTzvVPEElH9mpKuitZCO/z1++
LBOmyfjKjL/VS7kxPnLdfBz46VB7wSpa9cJWp9Kw9EtV2hzSUV51o4kpoad/qZfCFtfZcWjsYVpO
219hbtfb0Fhobu21GJR7sm14ivO4tQfB6w5kgO8FaflcNLvXSvmo/AOt6+Ne3/ptOzr6ruQ1Rida
4afjaYVNbmPy2sAJvIp+HODmYuFSpa/4jiBMDVi8kN5z6gqrCWyZctWgV1g8dKdL35U9tFsocE/Z
eaQ2GHHtiV/Gh8h8+dKhGTwzhOgOuZuldnPC71KcjgIZCMxT76l5uFhnS7xVmF0f1FV2GC6vS33m
++fN4ueqJO/NxJggt7resZBHvb3emEJxxZJ/WkIqhJS8fSzn79J5vEc9LGs/f2zGc72kDSBaFysg
UXbC7+e+/FRdeAExltYy15AtYs8fMGv3o+NzEZ6Et/kPF07tSWexvRixNXuXFI88GZKPaSI08aKP
JzA4kSPBEtKUACjNuIRd6dfd8RV5s8JDqgqrTXElw0pTfB/MNZS6xBQ7Vngsq2/JAVy6Iln96WS4
zrsF+UbpMdacZ+dpoN25i7wRp2flMyMFSDGlT6epdsUP+zQQ2pC7yjtRRpFX/MD89NotBPYOXnBw
pquqdu1Z/Mrt0bjqbiy66cOF8DcnqL3ZlCHBOW7+orrdd8f6WMsbCVvxo1JgVLZIP6DgEUCgr6r9
IFto3qsTPpyKVynOa8cbkLcOz8vAgnQ/0TJ7Z5r28PvzrSzaGF49dbPZjRijUahrTin5j6PaLpAh
PBDViDYXfHIbGivYprvgwhE9AWymKUi467CTeNg4fNE2Gb8zynNhyWcp1UP68ur4NC+/+tx/QnyH
MXOFRZkq9nMxjC7VhLR7LfjOGauo69eIWdmjnRIvI/1Rm6hbQfvqRl+SMaAvFby4l/CuE/xCiJLk
YR49jKUgJLSW9Q03iG7ZRUC6Iyj9P8/+fvb3EKr8LYYsVBg6quqsLfDPZi6htAFBlA309F5Jocup
tMvLaCLJ/T17TULKv2e5IHBcyfQ3mdokuLR0mLOLsej8/XU/I8XD/9/+Ni6A2GJpRA+0M3+eEMaX
ClfSVzpHflApzpqCYdikyPyXDj9W+KqNuPFyaVhiMTbRTckon7xa/rFx+XuqTLYtQ5a/LHkPRbog
DqW4hPfiHssrBJXihhatYXm04hCOgzervTxkqGvHc3MyHudduZMhahCLdNcXj1XtK+oC1EtnzvWl
Saa+puNJsFzA3R6/e1P8mLFTwBJbF7LboFDGuXyJvSTK2J6AFdcgbBZKIT6MG/x/LfmknRTymN0i
WQk6oyuzh08+d/L744LZidNSixq5yXtQf17QYgTryAo3zw/5gwYJ/0Mv3yY2cbWC1frELB2GyCZi
5OO5qW50nQR4kPICHYeollzHawxTRxO+cWJrH+R47KWbdmq/hMEO7/ha8UWrH4VHUKKc2pz7oWK2
4sgQUu7dT7KnSS2z4+wL3uwBz7Fu9NPoOMNG1+y/Hu5jQeFBuke5btfqQJVkNb8CE9Br6g/3yJVu
CXXfx/yg2pCRH7o5bJMfimI6PaizwUdzL24Vhg+NlbTIBDyJbGy7ulNcRvwapBgJyZBhyu/1iWAs
qJhQYAtW17XyJbP/HRqPM0IeVrXJnRd0ITtyOd0YfQ77ITFxaj20y3AD2ULZDtjjJQ6Z7AruYIMp
/rwS85lAgKVkbxO/X/FuZIJXTEoLjOZdfomXGo+V3VwDt4SyXtgtvPAWZ68MO0Lz5YZrboMSoiRD
t6mn6i4RX+eLr1pwvnurZx2L18Hb3ILEuNCYqJnpJnDrwWHstFQg7xJ3az49ous4BRC+rEqxxsFC
N7wyGsv4gsUlnNrIyfl9nx8chWOFHRz0XuI52N+P9M/KChxFWkksLKdkF6omLInZaBcvJ2Gi+4E9
0vwoIp8YTXBs9af0s0sd0OFTU+FSBC/GzdjIz0j+JVtdhivVCQ8PRtsVNXx1jCgNY/KzAGEAtvmM
loIrMqkLlrERF3Ji9v7znOxmhT2/kD+90nsv2xW36JTC8Cns4QcOyiHonHliheeWcL2XxXkxnO6r
bywg/+gyEJ+612JH/lFpvumosB3gClYxdQQcN4OTvKj9/sLZqDzDLXcoqvQP4PL0XEpOvqF7eU5F
oB/fVHjjNAIpa3DhCspCOlKcH8rcaUKb015iK9RYDMEJG8cqeWY+Ul+VwLuYa7r9YGrq8Qn8xMY5
ySbIFDs8n1ZwKiIn+ZxvaAdy/bfHX1TYzOoFbDbjm+KP9lTzysUElpFw/4SQ6BC8/YIEAmIARhBb
NGS/eu4hcSuR+liv27gOuk8YOFCQYLw8Gg7C00gipyxlK4Wr9jn7yn0kZiOgB2Bl4s5lJwjRuLzN
Lq743i/KXQzMBNtL8vvIjERmahYKkZ57HBzs8vjAQjMcPUQepWiPldN/QWeWVoP6h7c0VnObrqIb
xIgTOMjjxIWRwp8lO418a/IRD6ACwpXme/bFRRJdR6j+glXdlNGefcEdyDNyPFwy2ZLr884SF31A
50WnUWTUaitcZbcCPD943hdI4Qni1C3HBTix0A5YIU0s5v3rht8kUIaGsokSbHZJS5BJ1C6OeM9I
YboNaC/40l7wA02IDjqx4rGl/zbgXxkMTjO/MdlCXpR7ArBPiBHlxqCZntvNV6C7UJYnkoGZv4/2
00t2MNqYtY2X/GYch9k2T8mXsCUJ555Dlr4FrEwXJtJRanW1F742TT/BLCyhWrLtA/ZewKFwHQiu
fBJnhOWZx4JFj8YB0AGcAGefaj1euj0Run5wwqSL08n85wCsZfWtw9mtf9IDN0monOYzNs7NqPiK
7mJETPy2Ebus0IrdnGW8DOcgaX7VmMM5P2BcVW3K1zuoFztRMNtH2B294Caa9dfcmWOCDIqlXLh3
yUIcNuVO2w/7wjDhzxmsSuuGYqEwtaXiKjZX0/Ryh7g8ch6r12I4TytFYkUnzvwU8315bmALxAkj
LO53bsYvdg3o/0nCckPM4JOVd1Wc081rP7/hcYrTZGiTH03mFrdcuhK+njM7JYIp8odomZeuDhIa
o7My0SD1xj6gipmbrF3giIVw//u+OTHYNB46FgH9gxm8FbUevJPZij478ModGgZ8rOMe92PTmDN7
XkaFj1yixp+T5lNt7GogWskDwtLvbLX6yyIKRciuWrJih2IV5cKKXxsc4lKG1m+vo3xvOc0nbjdN
s0ghARIHu0sEW5bdYGbLL4c3VFVbQn3I/sqNguPXYEbbYjHS+2vQNritzcdnlBOpSnuLX0t+HW6v
DXcaC7YI1kUCIbln0iZLzuJslSlWtqiRtpZDCCvLfhT4o5l8V4Jyplp4we3yuWsFK0g8VTh200Kv
0N9y7Hzf6qlB0FY5WrHGzbJcKbdZ7yA0yXLcBRbV00p1ryLXJN89uRp/Yof22IXoKoVOmjua9AbN
aQ47BIlgA6HIEpGtLMrT9JlZWSBNcO42xLtNvD4n92dfGXUKaTQShjCbqPTD+T6NlwNUyoaukm0b
SzpCoQISSS31ZWWyE2vWdKHgLWu4bXZoWWBgaT5fG7aNunJi+mSsRR6usWX5NV+O9t6xalFDySvM
aScmyF1qTobuNh3d5VY8sykCCmJ03f0UhyZcFF4CTWPPSVEu6jk8hGf1Z0b5v+0wqgfa7M3GomoL
fWMnTdivTUzPPlw1PcKzRZ563KOYgXPhFR64yOSOey64MROgOH77daf2gp3AGL0mi5IvXw2teid9
DR2J3+b41fNVUM4d2rdZYervg0Ny1hjawaFhIZng6JRusVgkpe0ScXDWlvlneiQD6FYVtha5NPfY
5AHoP3F4vczc169RI5WxJDeyGOs8FkL/TZJI44W+/snyq3JZntkkR9UVT3yxAWlYfL13avEOzg9d
XMlkYCN8sqWny8ZSl/qmvEqSGf4SzznU7qifW+RxiWLpogdik3IOrWCZAoTxI3UCVkUgS7gHv1DR
rPjGWJd7Rb7LOIGWdvW0X+eXE77n3AEUeC82PncyIp9Z+epBSBgEPZeaDGq1ODPBSKnUoMQRk7js
1zLkRhPSSzxawi5ccZW1p8ePChcKR1a750owy/VwIP09uEe8AC58UDjBgZLlyPDjdVfsYZnsq2Po
c7V+c5BB5TbtGrC0LHec5GoZLFRKN29GGB1t+01/r7ZIEVaxl7kPgshHE4u+KVnCev6yLcMARQR+
pvTC8pCmZJmtpR1pIsNg8beiheDcNY6sUbXiy5JLJqpQkH82lRmBtAr1dVTS9+DegDvymtau+zK+
uDmZhncXLhYZRZPN92c2m9d7sHzAm7Cac38ZEpsbyubr+7llb+O6PiF5JkoP/AT85g21NBX2Qv0Y
v4zL2HjDOQ2t/Ma+NFN32XMbDd9sNJT/wVq5BZUdaSv9m+pEiKzHw6uTRXTMKR/eZocSQOeUyhwy
Hva2tpbf5lyTl85/3jP6nmW2Szfw5K8kuhWLbDTz9WOlzp0+YHZi4rdEympbM28x5UXpGJtwX1HU
+L2j7grIOXQ1ybvswtQ2i3XsKL7hPvbGqvf74+sqefq6ZkmiWdqSycSl2+6AxBlURC5nA50caq3M
obqIIHp9zShPTqyRzbRumNmXVFtD51O+hwLtE5izjraPboyVj2qydOrK4wpXH1a8nnmGB0zweoPg
QzM92TnptqLb+ujCxEA2VvQr2KQk1xperi+KzNVPz6f5WOkkajws3iAllqWzM8OWd6Ol+8/5clDO
JQsr5sQT2rB8UiLLfiY5FIilg//0sl62t9dbRywk8rMrmhCbk07F/JRd4p0eO7o+CtNjoVjSDVnd
ojjT8a0YCCxoLOZnYnKNTbYtI5K7LHA+uJm0Gs2HCNLKoh8iN3W4doTPwH9d+180aK/CFDbVVWjd
53f7Hsg4cfjZoWotIthSDJXf9ZX4BXA16xz1IixryYuOxIfUzqx1gS6Kn4QKiaMCzUdoX4p+qyy1
0U1G+KAMAAA3OeEOJKtnhMsK8kCCps0SQce6JSPxCZxyQ5yGpS879GkY14oz9/RTdQ1BlBhBUYzP
BycHjAEmOarpreMTxYvXNX6dZqprYLrNpQM2vwZJ//YbAcyrPXLaiKhCFAjwBuXYJPwRehyafc0f
QTh/Wmv+q7wz9AjI1Qy9GSM2yY/3yogft91wWVgkBFf6uXl65PiNXPm0wZklJT7ynznRv6kteCRc
ppZIMszDJlwaRPEbnYgVXjPwMRXbE0eVp+8/rm14+P1RGuwooNKAOk3bSYs37LBr1yZQqtjr36/a
5x/TF2SYsGVOumHVzuh26Pd+Blflpma2uK+24WoOd9yR3XKZc/NQKrORhBvyDNzi8/k++2rXCeSi
3A4/RaDkelp+099iMPPf9kNHEhHazPo0D1OZVbRhxhr+Km+JZ7w1y5fV0fAPN/W3jzl71hhPs1G2
kMhHbMyd1i3SYyDsR9r+appxjgH0pP04bnnF6Lnsr8Fj1cvmxLfktIH8Pz0hWGIIjXx7pq5hHDOk
U+B0d5Y0ugw242nPOktf4gjVDzd4j6GlEnrB3H7ltkCQWHNVyewcGbpZjIlqsyckKfTkqY5gJori
5GnBEa+OKkX5bHpX46p0S6ameUhsoY1EnW2h6W39k+I42GoDpvjmbAF/EHmRxQSL0Tc3wPfjIwdb
E2xWy4dxmM28OHvHsfoE03nQKWDM5DuaiPr0+qlP9iDoeW1mop0yDc52DDheBqA000+fxqVyAu7F
beLWNF+b8CazjlHdO3LDhIuzRwWcHmLSc6XpCEbdzA8yufGmJCPhd9nOHGIGdwhqm26BypgNcW51
IDEeS/aWj0tlnFyplvNy/eiZERX+5Dj+OT9j8fR4T39CbBiYHa5Ty3D0D5AAxCosRjdgpvzQr8Mt
49P2DXa6PrcN3P/f6OEZKBofNYRfAJPkUqVbbulXwSdwhPvrW/9gk5NJrWRD6nyDYuOGXyrbNzsc
tC4W1+702qr3/FBR4izm34VmVk4akTm5CIJ1S3Pgza6KzTWB/hslg5S6zPr7wY0fDpEFDyR5nBfW
ak4+Ze8bLDmXaTLzsjmiMLP9ZgNVrORnOBe6g+qbMq3Y5KktvmNeuBNYjlBGKHgaJtWL5AAHSu6k
WaQP407juhbM6By7zSnVTYRpabMiIiy6ZaVV7ctzUfhzwWe4wMRBSsDsXKNbSMl+eL0biYPxBGyh
IKTY4FDc51cKzuNpwDs2Y0GuddVpNsPmsYBO7gMdcS1Q2ZV2dwaXxVGjpGA6zffIQ2Y7ecn2qL4r
bu02F6VwS8EvGqs7I72oE3DbdQxoTF5B0jkEBo6n8H08SYr5VG4xan8OkDEEoywfbhyDuTm07xlK
LvihHJq2CCOXeB7MZpTohuG70yxRkz1hOV9jyAbJuZqONf4kRyawAv5X/EH1iLViYM7A6PV0tbkN
ZEm5QQC7o64Zno7vIBcOY6wrThzaWdoLi3xXveGcP5pGzcxAsBNP+WFghAokRgS0YOCAFNBPT6K6
S5avnYaAH0bhPbiIl4Hel8J7UX08PGI4bGQA/MonYHd7A/8vl+iXn5Ilr+rbwwkcYdGe4xMfR0US
5DDlUBYR7F5EbiafO9qEu37z8FAMME8hemoO7dHioqG2wzv/jVuzf+MiY8GTK3d2Uq6kuAu7/mlK
C6PFk2DdFR8iEAbJK2bbeq/e6R8uIRViYpGryLi7vD8UvGccHUyIWRlbNN895Q75AwMCeQstf5+6
AxYlLC9QhFN3SgjRF/NyI4V2NF88IVDPnafqjYTIFC4ssjxwtZSrH9ftaf7Qy57+tDJ43OklKyll
5quOtNANG0s9LBl98e3N/+ZxycwWQ9TfzKNN5aO+x6f8q39YjzsD4QMvzxUznQQcx7HwZKmz4kuz
qu81tmMztnRzvk7OJXHfRwKf+XRK9zdZAtqqTEaAXcKiZApvnB0+Y0P/QRl2kVdEmGy0HTQhS1zp
R2aHREPOf/CQsQlxRgY5Z1ComrNkpa26TwKcJO5BM/llzrFot3VvorjrE+/1eg+fW0lxFIo00tIO
4bXD1wJkd76Ze8TfnURqW5VBpzc+bZIBKDdyZnYt3aw5fMUXmoog9+A3w4TAtWVwnssZ9ymUni99
VYZWdCjPWW7GrrBgdRBdJfHqYm0gzHv5iLkkh9ugsisSVt/UfXiXjgPz5m+MHloLWsQ5uwugt5Bl
E1u+8H6dy2eHI7RpLqKvnBkpCnZxEj60IxLuxJcW8sxrLfm7oUT5QanxDnA3OwvhorUMj9nieT54
LBnNCb/43lQv4YlFQROXENFmhB6iWd2FW33z8pkzlJplJCb3f+XGe8lDTLJvGb4J+6docsWXZ+VD
ZcgTnzLVRgL5NeDHA/izer4xPBnJfUid2kP3M7zxGu2hPohf6irdGXxWHAAYcP7xUfr38VZ7CqYa
zJUAGsBFTwyZZ9hLObDf5Kts56foxmUXnkTAZkvfMfIpBztff37SVqcgDH4Ph9dq7/OX2Z4rQCEr
4o04xviksuCdkvN4ghvwoKplBS9MYpuEjlw7s/pCc20a69+ML9RYZ15ohSyccBeYjZ4QNDFWZnAL
b8rJ7sNJc6NDs5oq5J6NFyKACYXkDGC5arf5TtsKNqc0uZXcWKvYrY/lwVjM9qld7XtP/VIYGL5M
aCEr2Z/tdcNpr/GFWzdaxvbjgAbSZro49CsxduC9AMtTdh5safHwYnISCaGBb+zDwwNmAZg/Kiwe
5fQhnpf21m01Pi3j258Jsg051UwpRzta4QGLVjWmXY/Mx1n1syMWBuvZbxWtuL8IASzA6hac5x+w
GFSWQuM9sRJl5APhkBbMJY5kGiLOl+NBkRfajhIzrd6MJeZGk/+JaVRrrkuU/ecituef2hc/e0qm
cmeJ4EKRPhLoNFT2l3oj21jfPGMqIruS968WryoThSd+swiYWLL5hGrokedRVghLzFc0XSLiW32A
9ykwcqOjzkHLP6neS+Wto0gaHUn2FHr3mYlaZc0rQZbVEZchpnh/nTSYL9wIj2kSrK/UVUDq9ufz
LX9LVlyfDK+LpymAbOfL9NRuhGX69lzAotL+pvx0jUd5HQ32a0GlXrL0cYjsmDSIka9fGGFXqfXY
SB/guveeqmodviOIhSIW2np/C4aFsas+I9yxzRE89QonhLlNifjKzNYC2z30Oac0dsQvV/Dh3utr
Qwv+stXMZt3urxXTXdCpZUjwnCmstQOoQAsAf2One0sRDh8glh2guR7aj+oiIlqHt++Wn6zYmPgm
Vqdw+Sg7dhB2Gm0Ja0itoKEBhFsUmlK1CStrOFBlz/fSgCGXVVAe14fhrTnN9q9V7WXpIlatOZXt
e+2xwOyeqiusjLcMk6atCIGEnRn4Y/wWYi+0IcWsMApg5RPQluC+gxyNZG4LZ4zBM2xWgms9t3ui
zs36PXk3zjSlrQ7ibxrnkDaI8ssJ7efymgWbR2TPqWtBjPmpYVKfMFIdfmPDMq7JGw1Dy4kMvYym
yan29RZdBUdKTUC+aSFTKTv5T/tJpxp3XrI1bgFKa5MlUawXGCFFBCzTXMZm8Fo9ym0i+tq3huwa
1zRCkClO53N7lvqM0eMrPdXzqg6MQxyNwZW4w7o+zK10//oRW784Jf5jizU1Hdz8U9iz0+XKLg8/
KjgsCheXSj/18sVh3b5843GMswOexUHkknsN56K7V8z/LtQQiOkoM1ClgjaBrZzDb1TMcgDMYXH7
sFJnupMX/qt0qinb0XvWF+Id6NXZmirgNNw0O5+rrC5Al5m7Al4xawpNQDB5U6xaz8puvBYh3ohG
B5aWztG05fwjl5zSe33FWLM1oADaaqZZEXrUzlEejBKmBXkUpoomzB10rkgY2YDD0+C3994jaZQ7
qJtmC7O35pJCUQ2Jil7rgTUD/VDtQvGLbBPDzAhNVj6Bsf7/oOy8liNHtiz7K9fquXEHDsAhxrru
A0MLBmUySb7AKDKhtUN+/Swg61ZWVVdPz5hlhoVmRABwuJ+z99qI+OAVhivxMR7Dc0ktY5qnsKxu
qFsGK9AhEHfYh/BsUTTvnwZ1A5WPtmmHyxIZ6pnzNG3pbTCjRPb9iN9xbQ7HChEE4eIt5K75A2fp
s/CRjJZwe5iIdoeWADFOKjQj5uTX+eevjE1yU/YQ4k7dcKeK+yi5MbJrHFZzWuewQmQ4aUR4Hvru
Fn+7S7eLHmRBY+IIo8FM30f7aLmIxZ5Gl3INqZv5LENkLsQkwWLzUgxhys6029i40Zaxks0xxWj1
zp628xHVgVAZ9363tu01srv02br3bpEntQpt7ErRsC72mgYi4iovt6J4w4XSDGc5h809MTBH9qH7
Yr93t0tjf0lm+dnnX24Kk1HdzoT2QwuwPC90g7k6UqOHQx4w2EFCzGvt9ztphIflPuKHra2jnNvO
z7yD6+rEslIYixuOhFKjKAciRIGMxCC0XHNKFPU4F+WhqiFbWqwVl7uWB40pR7CpKG0v94kp52Fv
fsVy26utrVtV3g57MCWDmIh0fYg+RT9r7Zf76vmBCnLZj4uxwX+w3Pz5wPK8Hy9xie9jNI86hVeY
9tbypCx1TUa8+Y2Wp6qgYGESG8mxk2l9E3SHoWQ1bo0IVVp/b/JhhR25u7pvCmBEajeiATJiha+z
t8e1nW+iL0k7XtfBCFgSA2jgstWKzJQ3dh7dEGbw5pnZvWlpb4beqa2VWhb4xasWqv8h0uJNzfHa
+jdDPpg7LEvQJNJnX4Od5uAX36bo6ZKgG3aTauC74YAHPj+zfGk1pshiyRnT144mWNK4DsvkFp1o
asYXLUqes67oD13E/BTHCac+m/Om3UY0rpp22ONz26ZR/1bohXGyfGRRDUQBzK5slUMMy6WWerdt
hEuGoaI02t9mCnCjJ+k+4Jj4dHV68a65LTGGjUmzduvxFVcIdtaJCUcLtOzKR5JGjMaaTEtalhH6
Tonaoukq8nxaZI1Nz4kwaSg2Q8A4pEX43MXGsUCdOkcr+LQHWq/E/C4Vhbm43fKD5AA6AlAdEqJg
5gHlkBEir8mKEdN13XVgG98aHTmzHaLwbwQGWfrlZYgL1JiczzjDzOpRz0gjIuUKCeXPQZkwuGhf
aso3MWoKMnVZYphCrAXUQIKT9NKFdNbnrFhvshCxHYLAMf90hzze9A29t+i+ZP3QoBarO5YB8Ris
Z+z+Wlbzy0MPs3b4BMwpv/eLBMFTaNwJnROHNCX22LDIdznY5Su9SbNjI9+HcS9z7Ug4PINEEUfE
35mbZkDiLqJ0AtnfPvt6WB5Iz9ZjlA9+jWDdAV6DxU0ePXoBHaaHCITMulZRfIlVtmnVPNak+VtU
4bYQl7isECkULqKFCeqdkzivIViTneHb7144XY9GSlHKFSiPdbkdI+S1Cd8osKhtGqE9XDJJ0nNa
+HsZwtxJOdQOjtluim4Y9mqcUHOHHvVgeoqmXTxV7Ikb0QvqkNUBRxTiyITBLHbT73Uf1qfSHW+w
MoeUZ0cG6Jzjw+9hacrJosmTMncFb9tvyu9WFnxi1aS0lnJuSwQlqjmtSlFDMyqtO0/ueHQmk6Mk
ZjZgxc2LRpxFVFJBqxQNohrY4MZobQYDI32TVUapq46fHTIirpSP1tkpH/SEJUGn5dSVO7qqOnXD
YOYvxqb30FoBZb8SJlzNUBaXmbwRrP6N/tZnR1r7mLstg+T0qgxQ56aov/PvvZa0Z5EwcluwdwAJ
MiOPwJjbED2PLVOa2A8GSPpFsqoQ3RJHjs5Qz1HPp4AvVv7MFyu6tNiO0j7Z/ABdRfUwa9nNuokq
eNCHZPIaSPynOj63EROVrGHWl5fJXR+8Rc1wFBZybx2RAUNssLdgUI4WbYgo6T+ztKNFGgXPYUFL
uXBScVUYyW40MSBHdTLtoD7k28bFMzmgVA26nOJ/PVkRC+Dkaz1NT1ZyO5S0ptQcKJyMiJ8JFJRh
7V5BK3KvChqfkaets2TU7xwrU3CAWcIkw4fu6C/DwLYupDcCs0w2yLLfm4K1/dEPDTbtaN64FiVH
zXrKZw56uEiARhousY7YNsvR4Mr6Htas9ZJQbjRMepUOteAg7LappR17JhHGYHPCaVzSPrroNW3d
eIOJ7mQ2oYMqcqJrDR2vGQJsCT4qkWis7jwBQrWN01Nh0iaOK2YOSpj6uquKeptr4w2YPuJNnWCd
uD7Lntp8AJKaI36nZugMhcOUIZq27VRjv3HCm1wEBvDW9rk2WqKAOE7aqdiogagOg1ASFlpNeMlK
FqCSpv0k9StLTyi2s5pzwM/zvoxvwBzvNT+gT1FpyREtYqXkKZTML2KPJjnQXobIwn3WE8qUfhbT
wMehIOJR7ZuhJ6A8/eINs13Bbl+VG/oH3WE63NvvqZ19G5Xt7eTQdytbpwafbUKb1PPER1piGFm4
xv4mbtoCqbknimTtWqyXWniPhhHYuylokU3An/RC74m41ZRKM3UKDjOUcs2AUATEZcBejtJv1QT4
e+g499DzDqm77WAB0slr8hVnoye9vR/75qkp7uePeIRAwE4V2trOHP0rEZuS/SR9ijwz3Ia5FEcj
okdT5yMJcxMaD+FRGXEVh2JajGrrtUymcxofna21SKD1VSNGbTWFgb/tOnmT+MxGHWkV0AmmQyvC
cmM36V2WZeM+p83Tu80OBvG01sMJYcPUz8yV0Udon1JjdEa5zXAVR7Q1GH871HJrkdU3ecAu78QE
lI5zmbphIm6Bs73ydJCXeod2RSvFlV1TXC6nzl1pI7Uvw9dpQij5NdUpGmTueVLatLEq1BNF3yiU
S9O+LIlYLQaS5GSQboqcKaSXYe2LA6r8pfTbq84ncdVnFZZoUUQHjSUMwpMeyULgUjU0x5koW9+Z
otTgzug0CQcW9rFF1aOxWft1nGGvHBpPoeONOBBTepgaWmyUI9XYddiYG+JBcyR8cGkvIyBsdK3e
2NGLbenvR44Fw6Rg29QYZRKtaNaBI+N9RKNdDOkWgGm1qUPjqyBLnHAqqNCKgloRj6TBRdoXL21c
6F5QXlQvKX9Y2YORx09aFezFwIActE1PHZ7FiJ4b6zbA9JI3Mb4lTiZZ7XxtEmk8ZRbR6bXkRA5S
gIgkBOwJji1VfPKLs2R3va+Y1vtnSGQffpo9DIaaLlnbNac+OJgD/QDDjvqTNAKU5h6L+i6jClV7
7tnLszdC9+D16nTxi/h2CF3naE7tl5E9kJ2VaQ2zu7JvdjhbKb3SaYxBD64y5l7ouCa8N/SfMtt6
zjIaWRoittjxWfhG1LBMPU1Ro4lPM5FPRV2J9UDcw9CP58hH9NmxflnLTqXrUli7PEG6EDb3k+Mc
IrjCIkLUYIhq58LQWGUBnh8zsF/Npq9YfalNGg0UsbT8UsqBXW/CMEbzoMwMULJCu2n5/GsFd+hS
jPXF18KXEbjS3u6pxqzHOLPuLKXvA3AXV5nhTbvK6TZdjf5Hb+hsW3q6G4YmPvjRREJQf1ulBZAs
M9yFEdUrEaLiL+IKG1IEnyeel0BanW5C5gJNx2k68i5BL8aD01J9qaGxJFrnbfWSJn0aAty0rm0t
i1d2QHtV2hgZdfFd9urD1RVPC26RQY8n5nf8YOUXaE/uoTp7g7IeJiB7PuT9MsOSNjE52U1PYRxZ
Wxzg094DeBDRzLF89lpAK+c+lDRTAEsRFktkolEfIkmVfmiMinXObRlkGG5HrKSNXDku4VAuZKzV
NDnorvrrweMs0dP7aSpbrLwRNWTfPpELEB/SNLtFiDAYNYZLBPWVYFNHajA3ukayNW7fq86pnMPo
VCdrsIL7klDgAJp9A/2bApZlb61KvTpe2Z8zzzuNHssVT5a7bnjN5bVRRucGq/BGm7Mh8zFiHe18
DYV8UOmQrVo+Kz9TjJow8xMmkMnjGLjvkexgFY3mjO9WQEC64JxZDGX5mLzIRPuWKH5QSZ3Uk90B
SNVLXSEx1rLmOTMi+hp6cYn8SiICHo49R+46s2toV4pfIYIR62gplibzQc/0dRl1N0FJbU/sqsDV
4TJ3K08xc4IZee5l+On0pJNqwbufUNmB3gA5QnCmVeV4MR1xIa0UJo5CpbC1RInkuKSo1rLqZfD3
qjvdo6OioqLZlbOyN67agwdxeRWY6L8wbMoJGKgMmHs2OEQqSY71kGFWdCOF+bgRG09Wp0onwbJx
XwqD83CfartEUDsq8gSlUEPxbRy12xprwaNO06yPmpdsiJtVaPboJvvE2UmE+cnJ7gyW0EZ3sk3O
Hyo0MJnkGddGtHN6AJXPidCnSaDVUYRUo44sBpgPfZrilaZyvumdqvBA91jKQjEGG1tiDu27CJni
GMRb32epN5nJgx/aEfQmerVsjWLVzgDsVG82IqNjxCqaer6brCOWHQdTs2+FU1HvIoJeHwno7vcD
rDzKkh3TcyKLyyibNpy04Az0B45k774pz3W6Dcd2rrihFeTgQeNUZmsvJISigGMNrBQBQKjuqCl8
0VJYIlam7U2fDaiJmhrI0L6SaZ2siOGAoRhqq0bpZ8CMmAFkhgqScuOIWFradzaroaOQd71OQywe
n4CU7L05vtAJ4WtlgcYPxsFOKlzcf5VCA5jvC2S13uyXbZ4wdw8nyMbR1Q3J4d5JFtO+Sq0WRawM
d+Qs33WdYOVdM5nxTYKmu8q9ENxRInwJrid/niwLdk7mpQhymmv28wyetkd/13t3a5IlRhWfhNbd
xoFxzRcnEK1hwab1DR72rro4evwKWSsBf8cv1GYMfkWOStBJ7o0B9XhnKqQlI7+vPm93Hz2pKfyT
4XvpV90mnCDU1Ik0InyKWUcHknSiq6zS4PpLen06fZfBozbNprQUjQ0JN/B6mOt8TanB+nxvB3ms
YZSePLdh73At2jp1gMsHSavLsiIYTZrWM/KsN51DGN8XwGzpbKiPUEdTUVMcqBSLHo+++mCpte7g
7c97ft2S4sw2aBHsqIiGNwgisNcVrq1xHOo9ZwEM0LWJThc9ol3Z/XVI2igppf1cysDjbSCKiwwf
QupgIlidjPzQ1ujrWmvKWW1bq95ETa77pbtr0bjUCB9lYdmYqurvI0Ov9MLxnLXpxG5REy3RoD7q
iYNfW77fX5ok3HfddD3pBmRyF93fMJUnr1XNuqx9tIN+tCGC7y6pEV9rk3GCA9TT2GJgsrLmyU7B
uOn62u6/TkGgg3SST51lIubqGueKD2VfsT3DvaUBOR7ISATpk53MvMUopdBOj+PMBtW2psTXMD6Z
qY0VVZ+GVVyirGo4HQTs9f1U6NshD/01q+CvSDNKvTY+puohNCKxmUd9hw2KwXTVRBcjivAGm9Fd
gbCjNFAYlqQeNEm6roTmP+g1DpGJvjBfLBXp19Q2t910MBu8FZoZnZgW3lExmRBb9LtcN74zUH6G
U0XKCVGK9Ll6wRGQreHda1AKTdprRgrL2i3IkvNY0LreYz5KDkKbHdWhWdizhr8xGGwwZzkfUxSh
CUH43jY6qx27f8FBpdiIdX0eJV82RFFdgY3aanPo0qSp8G60393gHotDSU0KQGnrbZzeeNVJlA+B
wl0l47PTs3Ih2OSVMJpmVW4b33r2C7ylWLCOukLnAabuTekUhWKYAXERryMDLmAW06RsquqZQ44C
ky/wi+jWS222/ZUwEZ7qdm4gc9ffTbt/mGp6Gsq+JHWBFKBxkfMJBGR98hk6UX47IdU3ClplxbyO
hQ0qSP6ErxWcNYwTbk8JZEjF2Z8i90HWNER6mlcjxa/AjMTFKQRIK2xUTYdUMynh002m/u6WInxn
bfMpfQ5pYT/mnqSqaTafnN9eMpvai1QBs6wb4I71nnKmHIJhC9HrxdItdFmHtueEGlmYeZuWshpD
wzlD4QLfaHCVsY7MrNrJgEmMA6uhNvstpy5aE1ZxdPrUXeWie/eNuITbiOrKZ3Yy+rWP67rbhzMY
cHAZ3vJRvKW+9yUHN0iW3jJY0Xzyh0s0pC+uaAAR2llzrgbLpd+libUd6QWCnOqt663dvMxYFbWc
NqNtTSePGNM2Zt4CCTLfdsK/ZqCLT67hWVdBmVPccMVj6VWsDUk+Q+qJKU62z5y8ortkUJBZXe/B
JaVl408+qv+q+UKE9doeK2s9FBW21MJ8sBTjHykB9ToNyp2j6doOjapRYn/y3TTjPEeNZ2Dsy8mk
gDrS2dusto51kdt7B+UBQMR252tMQl2cnKYPgY+JCn4EZkl6VOCTZ6nXhYworrIOmgU0WgtK4jtj
b28ytzgGhfURZZp3E8Xl7aRj6uwNc9h6Gau9ycXxkuVM5C17Y8dy61f6thsVPUsvVxfzvUd4At1S
rlgRVmh7k3XmNHQd/K+EMW7cyUSk39HPCOO3uiycW5dyNKuG8crunCcP8V1GtgqeF2vcyFL7DmB7
19uuzcpNuwGp+RlQeNsUNVqJvjQnYlsseo4U6yufafdctS/0rNjCSicpLgycGfh8cYcBTqlDjxRA
FhO5ismBA0nvytfQIIwGI4agfhVMtYGUddBWTtu+BIH2FBeOXKeQ4NdhCYh6nLI9ZD5CdwjRGHvs
h2Y7iyyVWmcjPn6tZyAtBMVms7kl4RwUQwCt0AlCuW1eW6091SRY7Iypx9Rh1/AKmrbhZEUCRSfw
8uj5RK5plNPbnyhHDJzhVjGQuX1s6M4GkLOEd6N/2C3gxCaTL56GxsqNy9fYHt50pV2M2j5zrr3t
2bJPMCOPg26mqzBvUKw0HINZam3j/HlgVQz0Do6MhpohPyc9Rv4Y6XvWM/grbFmcSIYr1iOcn+3q
Iw1yJqTCRV5M0hQxWn97NRzru17Nhqo5oW/wJEkby9ODynFHGtXzIqLrxzULf/J7lyfNFz9vZpUN
E2G5/ePq8vK/ffzny6eu5nP9vO24dBj7ndD67/zJEI8Eia3RfLFcWy60osuP9e95AcvN5YHlvp83
/+6+v3uKD22m7D7EDPxMsAp72ZBB1Sv5NuP8FX9cXe5dbk/mwENaBu3D8IqHJblguWDv+ndAxXL7
D4EVS0wFPpro2ckmuU8mbeVpegMyn1LmMU1g6ZNsqw6WDw8P7uzeH0xoOaCrOdorCVQxlMcp9N21
5zKlWW6qavrtgWR+imNbdB40c//zBcvTlpsaRaGd3Yen5a5IWiRaGC5OtlZPyK4y4fYsz1seWS6K
rOaPs+i8jyMT47adY+iK54+xPKwMKQ+F8TFahkQw7HW4W220AhEUsRMTByhbM63IqWjm+ynn4qqk
+2vF6kHFNGi6eqxXdmETBjJfGMMczBEW9YS+cUIhAnXGKdTnoKG1gAlL9RM2/SnhBG7VdMzCpqFd
qGmrBNjYPpojpeMl9X3Zweeby31Z1iPdbp263teBWkPGw96wPNIFuZg2fpl/S3uq8vnvr0uXCOmx
tQkzwxZH+AjvsLx3GWgzeUTrTnwd+LC//70ff2V52x/PWR4a5vR4QrZwhf7+5ksc5vLE5WJ54A/v
/d8+/PMdSjdudiQ0gNX895f8w98sIncfJfUpFUyAYWYx/LkZIAXpkUwQeA+9hXDREPjsnFGdE0rP
4KSgZ3RuTjNMiyhdviWWqPZO5dMVKMKDA7DwYIdxfdbanq5SQh8fwHcXdptYpQctQLdSFaC8QKys
fU9762r9u22F2bGraMTXKVP9mpkLK07JKnumhdo2NTF6lgbpZ2svNwcIMDCIOq/Z+fQ+NJtSQKNq
Cm/eIxOw4pL0DGnEoCKd1YkZJUh8TZJ3hVmJZn2X1wg/XdYi1gDUoIHhkWffuiDSNnWJBoq5wBoI
+G1LiW6NXR51kV08gkCkVhRCBhEoKYBp0zBNHfrdCr9ilFrBoRrEg+HkN0xvm9WQ6ggRonhP4kyx
72wBr3NOuxasy3Q/Qk7l4ucq2ttUwM6tIr+9DILGUksHU5i06dpZDZ4G3rErhpGYAkxbsYaWWE7l
xKEFFMdBqwz3Y0Qo6ZZafVvQW/Tjm9CfgHFPHhIaoQjVSlx44pWzNjxxKsK+RX7qI0Zv/GPgYgDR
He9rgqxS0QdZB0GEg6hF0ZM3FO+1t7ZN0m2dN++6s03SlGQbwIH4oJLbpmKxHcsSDXWIX3eOIyIB
0j9Z8tWR5ptB8Na1bCimWaPYSxvteFggDChuugS5oZNWX3EZZFeeC+ekhiR7VbnUSUUSgZ6FBwqQ
g/FBs4rhUDmsHQJ6sImK6pPTaxf6BHWnHiudebFgZapyGCbw11c0g+Hti3NvuhL9GGFMyi2uNWVW
2176N5phvefVXLfl42jswhRHDO1Ki1uQgTnGmMTPvzsA7FMflnEeVNp1mFND43QGUyjS+E1S4xJA
GTF1UPZ1QzmgQgIzloGxyhPxrCvzm51o+zzAXMFLrykHcMCE022m2Q+dXQ+31B6NgMka2bS0dqXj
7R14NCTyiKNm6SOuqSQ5EN/QExCmnRz/IbE6eUcM23dp4OKP0i8BExQc9Tm6Xeula3RwKWr6Gu61
APgrYS3xnjwLJA22+qAZOC/8etJrK9Z6qsDEZ7ZzaiWjmpkJ8icy5qxmTksbCWyTO2BCB8/YFInz
EXR1+FRQ3vJ9r1yHfbStesBtPnXdrZ/5RxIzDhQzvxiV5R8qfiGN+AlKnYX8Igp1ToEzs3kZRK2s
x1ZnyX1nhu5elf41+Vv10SKYCjhKdqQkcK1jwhqa7qVK61e95BNkJSLYzL8rC3HbhANLP37vjnRh
yVTQbMdPkdjadR3hEzAaSnjAaVHToMNKImTgsfSfwwhR9ZTrMHVge68yPMAq9K+LyabWy/EBhVX7
YLmGokI/5B4G36A9WSjseow9TQ1SieF8a/bQ+EqNuEEC+6r3zKZs0EBIXJs28D0LfZugtIf4JWm2
zmT1D5mqURnGCGX4bREwq5DMD10D4CcQ3Y75STlRcOu0nJMJZ+BXiAKyH8SrG3s6apgc/aWRfBmt
qN01CctwETry0oX+h6KE1goJEsNA3jW0fK6qjW8jVYIPnEzcs37L0T10HbKYEXA9lSkZIJrqen8r
p8HYlI7qH9uip23ZP1ZNo6MtDb8ZENpXFcWCrZJofgdhCObwvCldYjQu7exE7D0Sy/BMp02m4J3E
xkbrbviIxtqAZYtilNKHNTTVbiYj08ZHCTuMxSkPegU6DzUpQo7dpGly08eYKqABZQlKY7uR2cEw
AQtJLbyBLNqj0ZpJCHTvtn7sqoMK9JtqQhdGs+oLIWWYmrq7vmmmleFS+xhLEuF8PbCOvdt+xJBS
KbTln0MMkrAnOoZZmv6k6VXDr17jQZLAMys1nnTpYmxrnW0Xt5TwC5MCj+nMGNAcs0U1PAzKQA9u
RVSLNUDT5XRSiGtSGWTXs8iMPdcpuuiclFO2qbPsTJ30RtMXAXpkbYrYrlh2OPWuVej/+2FKjmPN
hvam5mIFEXCasiMyXBtenAQNSDoMNwl1+2Nf0ljJXGxcQ2xiGiagUB+SF1jea2cYXlKbZrpux9ft
pKGPHrFa2AYWJr02V4FECj9247mt4/RYbcc+u0tLwZiae29l3lDMV1h87foJZnKEZqZ8sGlq5VME
RdTmzJxpzqc9H6q2QQsnyc51zwFEzY7Z3jS8+zr0c30sgebw7WMc70LHku1mWJCr8JEQMymQ6noE
tUQcKQgR/OzI2xHebQO3o82MDWq+b3lgcmHjVY71WDQqOHmhfI5SyIZxrbdHOP4Ir+YL0SeYKYL8
S6iF4THMau84WsNzqAGqaHJzPApme8hLuKg1GWxkhpwgRgd1SqpcHCpvDh2leug3xm6Y1wC6w7qg
Yh3pNoXY6TPzc7kwfr+23PzxEecXNFFEY26z3NEpg+ncMH9ytxeP5BcB+XF60j7xlqOL/JoN6lTm
Y75j+ghlvx8TdXQNl6s00ourws7NtfA0ACS1t8thImb1ixmg/RceOs9lSr9cWC67gjFfLDcJrKSC
zoJtbZF9cUz818Bqh+nHhzKbhjRfkk7vwnkPTyzOBypOiJ7kaGFxSVOzMkCXFPPFcu0v93Uw5ZvW
xmBUk4iziueVk6aV1IgCs0V9mchL0LYs6Jbs8J8XzTxHbSMZrHQ6ziurotm5F6mbHxdEakBmXMLo
u1sy0Ls5CD12iEBklOdqNENZp4pqjJeaUM/nXPZpjvRayKxZfd8pVxxsB2LRQqefUoS8mqpIjNL7
mVS1IOlLXGd1Ia9DOPW7BXa+wLuXa/VM9C57u6CYQSk2kAlf3zTnuZhkycGt5TMs12zWtwRbIOEC
bb8ww9UMQkfH3oW2f5AVNBMjQfQblCEm+BTO9iE072mLFMdcuNUujF2gbM3L1DPPY62XrWgbVGzC
Ql/7gYZlx2nMY2kI89iYMXFGnEOvlI36wDEYKmd0MqxLz8mhBUC8SX1oCiWC0pJu3dhYxsrsWMvQ
x7wtfT/aiYyAWNQLWr9Rkfa9n9cVy0U7XxO9j5h+MikMsTGWCyeP3HWdUhCpazc/5cTp4b/jhAbV
q/QQ4sYRCmcuqK8eCmI2d8McBzDNF8vvv9w0KSmmGcWcH7EAyzZYMgCWC2+AoeKiFVhNc4Cjk7Ig
MkITUSk5Ji2Kl4oJrzfH8P3cAZebY4ynvBgnf9027oNp9i9liaeum2atZDzFzTbUh3cTezzjvnPo
h/L0H5nVNaGltOFiACOcvAPFHeCbAWdeatbAJ5NdkWySDSE8e/11+gxZQMSUCTfIq+E5brzH6l17
JE4ZLBoiVZTa81wQ5nLMhHiFo8k5h1+mF/Bin8MNHQv/S/iYofXYOSOE01X2HYjifFAOO8qedBBL
fEm0AsYr09rQBIFuHQOOpBv+nM/AMRAkWwb16QGedN0Det22+g6qY9jt9fvpRn0U3ByRDZJwQlrZ
VUUP8MXg8BWEP63VM3/KpheH/Ku+0u8xo9EkzHCDI7yxz9E7UHbEy6XHiybkDPiNtRPeKRWT9gHl
fYcjxLC2ofxADAOspgQ0+ihe7gBYbaLblnbcFTZjhBaPpIBAPsF2Hs+gKfc8fgS3xhl1GuCCDf5Y
iATki9qfJaezdGU/2J/yYjxor+bRf6Aez1yvwY5Fsg6/WHhmzsCwYrzEX8cb/3PAG/61h4GtdsFZ
RAcLA39LJgSmBBaSW6taa3SxkJOfgc9OJYvuq+KZ/QAH/ER3gq7ROT3F7zguy1Xub4RFWBqOAhyx
6C0w9gJ4aMlnjmhhrZDHAYrqb5mJMW4giffuzqgtdsN7UF3J+2+e2qoRqfx5xOftVpwM91a195wH
Ld39Add++4N1/o+8zW6LKFfNr78YLjx35oVjUOSHz19/QXiiS53phHRcpKlCSpvHP97uI6Qzv/4i
/qOshj5OTYFRUz+Wc+DCJvmunYp98k583j2U0xTdwlb3byNnPWY7yorO2b2ePthDmNei0UtntstI
KsC29pk2HTSCrti/gl3oHvz8FmZnX8JQXZP9pnmkNbvMG3YGkr9niCYoA5+m79D9ttk2e4HCcY0H
dF8+dXfxffZYPikqDitjXX+LjxBrn9M3C4PLrrukR8796DB1dliM9XtzN9KR2Dl3DGZoDfbIZrBT
I5/Gt29ibBp3Rr+y1hwdBOKsUZZOFu4o9eRcg2EeqGaf5/zodvut7j7tx+wMjjf8jjEBQ4PzHQcU
Ydf2iVXaGmDaS/yOGFL/pG6N/LV/oLHwWLHRsdrAKuYRjmp4DRqyfqRkBwyz/lmShAJY7iq8R2xW
fUVi4V6K7QWjBF5dasMpv98RSdSLEzHJ3qfvaPW32p35BAVz622Cb2RhYew2d9FjOnMajWfX3ETn
9qDvw511wRdqvTZEtGxBREUrdQcGEMFz9rWALILrBWXTBrkz5kiOUwc3wHu8WUWHXIJrveIIG29m
BMCjqa++ASYjjI7ZwVqtovUemCWwTzrYIQbCUzsbL074FMCpb8Q9zUoRMtM5UyKHLj7TG9htkfFd
xjWzDNJ89xAZDnzFYGveis8sO1T74Y0lOB+VE/hOHquX8eS9sK7cMXPbMjffkwlK0Q3QwuVFvqIk
RCG6OcY7d/M/7Pn63+34tqELy3ZszzOsP+/4gOwbFF1GfzHc7oJnKVzPYwy71xfHezZmhelVBK3r
FdsMyiaMRl9wJDUz8XvWKv8PH4YghP9yFArLQvGsW2Qf/PUolLEa7Nrr+ktkUCvkv9IPYb4hdBea
c4PDhvPHGp9dDB2DPthNqW4CGrjYLL/gH4lulo/zvz6G/w1Y8LdhofnXf3L7oyjnmX2o/nLzX49F
xr//nF/z+3P+/Ip/XUcfddEU39X/9Vm7b8XlLfvW/PVJf3pn/vpvn279pt7+dGNDxqHCDvWtHu+/
NW2qlk/B95if+f/64D++Le/yOJbffv3l7TOL8nU0l9w+1C+/PTSPhoYgdeIPW27+C789PH+FX3+5
LnL1lr/9zWv+nXihW//UDdN2LF3Qo6H89ss/+m+N+vUXTQj7n7oUgmHW8lik6vylnEyd8NdfrN8y
L3QDOZy0bNf95R//zryw/mnalvQc09AZnG1L/P9kXhim4AP8aU+Ttm4Lk3+mZG5vuX/Z7UvEz9Qp
x/DGZk5OaxQ+QQIGOWcVe5Vp+mHK0RVwRjhls3w3RcfrzoJeZo0CGBdSevyLrZ6TlTAFMTOS7y5z
jbRU8oX4n3urJKTT6aguoFQ0toKTgaO8fN9WzlMji7uslzfeLDj+P+ydx3Lc3JalX6VfABXwZsr0
9KToxAlCoiR47/H09e3De//UVag6uuY9yUAiPRI4ONh7rW8xwfX1p2zpv6+rzClSDIUJlUs0Dl9j
FMslymVXJMy5iJljVM0lqplMZM55iDfccVdm8/a8G0UMPaGKtrL7Bo205hSv1oIxrvoVTcyuUVK3
Iqk2RFwdi8y6yedhE4VYTnkZAxg+vRRVdi7y7MRbfswi2GbrbXyRcCMbhdyBqHsJlsto/DavOlTu
ngiwgNNLJ0JwD0W4NiINH0QknotcfJWApiRIfjQDkGORlAciLh+3hklZQ/erQzUz/yAJblfYDCo8
Yz6YdXjROJkLTY5yfBwI0N6wt47PL7eZvl6n6Icix927pFjCTSn87TDhVnPIP0vN5R4YUpkDDGoQ
zJuinO9FQ58gpkeiCrsOeX0vOvtBFPeraO+5yKaX3wJPcLimtzFvtcicGorWhij3iZqL9qTATcAF
0fWTmogcvPsaiOKfGTxdhkG/pGM0XdcNTjHsAan4BAjOq3CF4R2I2AIy8YTH4GHmHx/dFZuBmRJW
W9oROPiRicAidoQKX0IjBoUEp0IqloWZOLitXMn0gU3eA++xZu0L9qXiovCKYMulzjccRaSgYpqb
03g85VlMeJpYJXLxTMTufKtZ1HtS/BSzGCsssViUYrZIvGLPkXJDIfq7EYEkcfFllGLQqGJm6XSQ
mcnexmLhmKz6W9HbME57+Dx6l942Rptx8bO6FMauLdO9pF+Nl1nMIX7e4MA0fwViG4nxj+hiJGnF
UkLPZzeLycRq8ZH3bnTVu8eu+sg0YkTSEsipKwYVW6wqOjItpvnmQyA2lrjF0BLHL6EYXNApUyhM
IAEh+dhqaWFcDGKIkQI8/pi5Q4oRp7vG/nAod4mJRm/vPDHVRAZ1e2Ad4ETS3AM3KfabDB9OLIac
BWcO9ikgm3h1CjHttIGyOXrf8Kn96AntoXqLxafFFJBQM6B1TKLx4vz0yvnG0pHL9ClEtqIBdzQn
E7v6mJWEG2CrQvs5IARFWo1k5qjhNloQmERlh3/SIpAufWsoeIFIsNb7lsvceWC+2Ip5ycbF1Iqd
KaSVhl+qGLYDdQmuvcAFedFBb8Rg7OvvSUI3TPxR+KQYgYnFwTclBqpcrFTZdN/jrGrFYjX2HmQt
BOoL7quZfbalPy6mrFLsWRk+LQrY+0qMW45YuFZXzFxi6xrQc2KvxeqVmvFbHcS3euWTRSx2sLFi
l0uyWmfOj1nMR8wbiH0sx0e2iKFMt8v5UAf4qYdwYkqN7azK3yKxoU1iSGtwpiG0iJm2DbTlTzMz
ETGwGWJlQxLwzcfbRnPwm4PXrRTTG/E5iArECNfgiEtxxoEzQa1ELQLPpdjm8M8F+OgaMdTpYq0z
8dj1YrZrkTlMuO+04TSIGS8WW17vwmQph5Hpe4kqgiSGdSKYqCLPKA9IMZqcNj8EkX51XqWegXBB
N5vLz9d8PiYv/O2+GcdI+1bMWyki98tsJadPLRGac79qLvoNQjliyziYku5jzMQZOQ7GQXVX3aAs
I5Yxsn/14zrhMfK6+bB0YPaQRF/0WQUZYXY4Fkhfv6MFeHJNGAZjiIKqiaGWMFBDwMMjjn1Hu41j
4LirPmKCBvGgsnWQ+FA9U4vqpqtBMq9shs0qLXN1o6pLqrB0Xmf0s7EtY7IwtHn1CEeHS+hF5P/K
SJiuLWUYwLxFiHPWXJ8qmjokMPu3q7Me4y7JaXcNd7pmGZfqpnaIXbGjmIJB4R7oBGaXjXPFfpVd
xo5770bRax8WRDJwLRsZM9eg0Y3f+8HJ8nQsEy3C6WOL6rs35J9zjGZP8+rL7JLWuFHrkPXxb7YL
9tr+uchJQPLLrZ/BLiGB9UhplWr/7H/rUQT2KZT1fHLgRKES1nyXLGuvg1hHOJGqkmVSJdO9W3KL
1pNtaWV1NCXDyDM/gtENj+SQ7iMXnzCSR4pTRtBeqht0AiRkFR1fWC0aPcNjG1XEIFiAFkSw3vRQ
FbwZ/PGUiTTPphblqnb1IHU9VcJDBppd2g+eM8OaKMbLAiKn680XCY7EA6rV6yhzxxMH57tu6BVG
YPeUTEgcdOIQi3I0NwWq0m1hI6Mdw4w4A7UHWDoI0d4ek825WPgZqiT96T/WmRGarm4ykShOfaHv
VM2u6HDjrzWXXmortUldg01ufqptc75R9cTz3c+llNqL51BDkSRMdbNSO90uiIvZmSoKIDaug4u0
RWlvT+5cHwo4Lqp8+Vk0lMohYkxn5xnmW0l2n9odVBJZZFu42JEqmosJgyMaQr0MD5O/JPH3OI8/
NDwWVCNk+yr5ii/V8PPdIhvLgvwHEdN4c7vufhPGfIpePMQm/3qGeqzV7L0UwtBbLjYg2X+/8Vii
+nXRcH3KZCwpbqv3/VM7o1b+9jHq/lAMzyhG2E/VV/nnRr3Nb5KdPx5Wb1OFzs5eND86FKn3fn7G
+bupdX/c/du6z6/6+XHq8c8Vapv99jN+W1TPIq5xZQYyk82Rt1r1uTnPH/fb0//6S/7++F+f+rcv
7RVUtTwfPHvOxLzBl3c122l8VS3GHO0b3TiguG6P6oGQpFdAG/KcgrY77QFZVPed4pmDhEM+Jj8M
Yzglx5lOQk6eN4yLvy12NVM8hKq0oQ1cfGjIJvxQopDxRCyjmTlVMfVSdV/dGHE5HtsQb44xGshD
c7/f1h2KXLu5Kmmn7W0bAWDdkY2gcxrd2eMYIHR0i70rhe+lnKnmYw4mYyep77wCnX7KDl1Jy8eX
XU7dnRMdudb5vlqpyZ6vlv54STUB+R97JM7SfDnLttSSmaXz1k6ZByhllXqTqqigEarFMYxJvVcf
X6i1avG3tZNvvZUOExK3I0ZhCSCW+VXz1TVWBuOYwtKQavmpH2vVBgm03ZyZz8kYf4tMl+sgObzU
TS9LKZNh5IWgyswl/14u5mWQWox963yV2TUO9GA4xjJYGLN52Y/k9vo16Igqwg7CtrH6HwWC5JN6
Qy5MUb/Iu6L36snAO+Ha+rFOwX1ThNhOZYuGmfslbKZsXyrRnFqnNgNjL4l8KAr/+X6mnDHHhRbB
eSvWhSfGZ2nuFH7hbEMHoWIrPSFmSm+joSMVp27/r6co7Vlr5W/1bDg7vc3pty7St9G1Gce4j72H
sN0ZehpTghk1CRxbHO3HWfoP5oAVBvkgBavco5esvmWQgaayML2or6C+V+gm86kH0mmVeHps6+Hz
iSKlU/+nulsO0taF80MDDXFdRWdroz5lkLPFKJ+nKf2Vup+tC7/SKEhGyxZseR2paEYBFnRx+nK6
GXADHHG3Npe+zH0mCSBmX/hVxwVhB7L91D/Rqbf+5656AEHhz5zga3sJ2q0TZwFHiQcbT684CPxR
uK2cS2s2mfpn1G4d6aOFIh0AJWom9WvUY+pGyQLPd9Wjnzu0/Nl/u6uefN4w59f+8VZ9Oc7MPW7U
Iaf2NfVl1N2iykWQJofp+Yj8XLkCcQCv5OWf/1dEfjfR8xRU5cnqY7nW5EhWi7M61D4X1fGtvg0z
v38fgJn6oPNXRiwNNpJ5ohYMT5gWOH7k2Ii1EGeoOkwom8CrjBb7vWrL+hDEI1lkXRzD8ZWnfy6G
cqCACXAG5hRKMKn21LOe8o91CHjt/WKgfCAm5vyL1W9SNz2dsAWMLb8xULMTtfj57et1vnPSm7nq
c5wJ8x3OvJXoPWTR9By66uTa3331ReyWTp+pn9TGDmTgUkvnbX9e51UDV+aRo0EcZhRQD6iPPN89
v1Ytnf/G8wPn9/vjtUn5PGRaxxhGhIsSrg5e3JIx8Y/0lS2e9Vfq/ueXX2ta5olGF1u9l/pPz/tW
sH6LNK08qX2MsqkH+VX+g1h1hNVu+vdF9RafQ9VcLR3sX7CoMp3Fd8S5Q8YSdVctqXXnu2odlJX/
5fPUy6bwgx5seVKfr77fqHZQtahWhr7sxp87s1obmOWw7s4v+O1ZavHP+7+96+d7/c8v/e1xjGT0
DdwnY4V0qIYZdRpRS+od/7bu/BT1qKmkz2rxfKP+j/NdtaRe9z++a63k3OeXqCf+8VF/W/fHu/7x
SZEM+LOOFogILnXM9lQSrLFZD+pYP9+AWqnXDU5w9gYZBc4353VrUXCIq/uNikP6fJIabtWbn5/6
2yNqMbTxkBiWyZAsx7W7luhxzwfKb/c/F9Vx9dtadV89//fDExrsnNB5y1aDkh6T4+YDiyLtD/s+
XzOXi6d+75Q1xJ+G4lswPWczDGDMFPozwwnSl7n2HqgLg+hdh+a5zrqT3Vjowwx3+Vra5dFtLA0k
aRhABiWuzQzHL1mKzqVq52CnpxkQzoSKg+s8lnMK0cvCvF1hlb1eMcnSJu7TU2EX16sHoEajTrKJ
FxDb/oipZvKo1o2zu9fUGPfnD/4cTlaCcga5qFoLyL1KxKxOr+rEer4Jzmfb3065avFvT/9jnTp1
q3Wfn/C3131+wpQF12530DHoKRGRuvHVsXu+r/REM6VzymLqvCnzykkGqM+Vf338j5e7Tr9sPdeD
qNWLzEW9vPC9Mr1TzxwzgPTm3DyoBxZ1CP59MYnyCAp69WEkGPwIcYfFgaItF5OFlmC3SPFdeOX1
gAvDNKqXSWwZCeG9YtNIOpICxLgxiYWD66jL0cfU0eHuMHB5+HNwa5Xjt0TsHz4+EFMMIQ7OkBCH
SC1WERmed4nYRyYxknRiKbHFXLKKzQQihL7VIqwnjZhQGqfIoTz21DXFotKLV+Wd8G1nb4qFpREz
i9ndR7keHUOxueRieEnE+jLF1QomuDsGYosx8McYYpThFP+WiXUmERONpoWk/OKqibHXRHlhbh0L
cj11Nqp8I1UwCuFIfqUCLxadQMw6KNwsKgULakeMPJpL27YUcw9OahKiKVosYvxxBgQz0bQeoq6j
K9uF+a60qx+aEdzZGuEq69gfXJxEhQbZrtBMFIMkISa585KL7cijMIewEwoYjqRYrElAdjYUB4DV
h6+D2zz4BdyNFHhvLramEX+T+d0Ss9MgtidU5XsHH5TXhu4uxxm14JBytBHadDzPey6SBzwh5X1T
6cEd130fXhBrl3rl+chmqs1qUr82ptwmXxNLlgSKd1DQGpvy2uqmSNyxb0Vi5AoQCXPZRuUcj1cj
Zq8c15eWiv1LjGATjrBUrGGBmMSMGrvYRKrO6GP3jihbiKHMEmuZVlpfJjGbOQu2Mw//WYsPLRBD
mifWNBuPWipmtUzHtpbiX4vFxyaGtkqsbSseN63C7IZWieQoMcANOOFKscTBraCgbZH0BB7hqhTj
HOIih/wL++DjqVsKknDqldCCWgx3i1jvPAPZl6uVXwf/tlww55li06MlQaHc8J4LHHxcfXJVKaa+
EnffLDa/qcLeEpaUmQYNmiBeQFdMgYFNEI/YBBv8gpYYB2X0j8VKiCmKPQ5xJR7DXsyGLa7DWOyH
vRgRrRPdRQ1+L/5EMSpmFFjFuFjc2WJjzMXQGOBsXHE4FmJ1zPE82ngfVzyQnpghF1yRqdgjWzFK
lmKZdPFOsssZt73YKem34NaZrgIxWk44Lj2xXoZ4MCu8mDO6+uOEO3MWm+agDJvDz0gMnBlOTh9H
ZyLWzlRMniVuzwXXJ0bVL+agf1/FDspIAWhJLKKchr5miLQQWjD8t/hIczGUJkHrbbQ24eIwPTnC
8Mhwn65iQw3wowYVxtQWhyrWigr+V4Zv1UURvU+Xt0gMrSvOVhL73jUfq2slptdg3Ond41J/lI0T
P6Q6KiSM1dg80ajMYpsdxUDriZXWwFNreoTBDNSIF7HbQgn5gODo7kex4rp4chNlzq2MmoAoD5QD
ecVGRyxsFWI70QhxDMTea+rss6mOQ116iXmN0bDGDVxQaitQl9UhCQZ5XD54UAsoxyJV8k4ZfmJk
8ARgcjYkoKsE4rRorfbFj/gMYlkqsSSXeJNtK3tATIzqI7nl9OeKhdnFyxyJqXlpvgBxMz8AqNR4
nicxP9t+rONNDTddzobUjPwKUfNMwiAxBtHyYuKhDsRMneOqhsjCn4L2vsBvPYnx2hILti1mbN8m
iMBoOGoH1Nd8aedldCr9sglfYb0BxfN2Ft5um/nOhSl2b0znV35LDIKNE9zEOF2JNdwXk/iEW7zN
pUiua2yEyrjxh+Rot/V8a88amB8b0EcixvMiwnFGAwBkMmWPBne6LTb1BpFkj299FQP7KFb2BE97
L+b2XmzuxTSUp8bmitA17YGGJkd5JMb43FymQ8+fujTTdBPWfXPhi5G+pmmTBHV7TIY5hgeEgp6R
nyNwQNWSU9jdt+AtUH1i0MeN22/94Gst1n1TTPwRbn4t6j+iFRhubz2MYve3qhGZeWvuZxskZ4yi
rHTIiLBW89nRYf6C+8iuBs26tJZvjQAFclhoEL5J0ta0AepnOp5oygHpwuiIKfKQQyagUAAnSGAF
41gQktKCqYf0czFQ739lfLxyA/IiI8EdlHAPBgEgmIaGVgjnCdX4bS+QBJ0tRiBWgJkii99To7pN
/cqAKk/Hrm8Bd1DLJ8RmvF/hLwQCYhjg03HFfOgE0RAkNzTFQTakhCXQ1qMRGkY3poAdBggPoU5M
qSXQh0HwD5SjHpwEIEQtaAgbRgRe2+Dq0hBwxMzheKVrzzn4l4tI4BIB4MuNlbzq3eTv8m9hSFdf
W4d8P6fMsRMIFcnyMgqwYtQempwIKBOSxQzRgsZcFkdAEbzQIsNpuQ4EftEgjO3AL22w77/T3eYA
FVRGZQPNCKFnoMJ+zgSnEQlYw4Sw4UPaGHK2UMng0gYzCAq9wTAS4ri6ngTSEQmuA7JoJfgOU0Ae
HqbdSdAeIYyPFNZHRkc5hweVRs794iYjwzgoU85Ql6aAQiZBhoywQ0qBiNQ9PLwwMRj61uTLYC7o
8QuX2XSj0cMshd+iddHO1FwmaVBKQuPeI4A3m3A7eO9WsGYgZUdKW2azs+J13ukuHCIndhx6USkx
8QkQr2ZGRjsQ7usIKqXOrmztbRGASiQoFTPX2s0IXWWVaALBrcxwV5IOAEupUCwCZeHcdSgVpsV3
vi4oNeaivppgkOzyGaGWJXCXZJxe/C4+Gl4J4T1tyafxEHjH1inEvk1nPwYSA8DTCSImzEnsEeF3
H8OTgRjHOBltYWStj6m1pzKcC35mjfRbT8MTD8NqHwiixky5RmqXb1TawosRik0NzWa2PEDlCSd3
sAD7+FR58Fsq+DercHCsL6gk/IsuwSAxCyonh5kTZS0TzHpFaj3QCR4aDkHksSGknRH1xTaCvePD
4AkGz4B3gjc1iH8VUHpQmuBWpy5x3ULwgZYXoFcF6jND94mh/DiC+0EQg3BLEECdwIAiqECx91oI
JCgUXFAr4CADglDh3BDLjg+7OSQDLoRFu9KmdbqepFe1aO6+q5i3RD1TMUZTwDjxYwI0y6tWEBYh
psAs7nfJwqDcmA3QakwmeT6Rn0LSNvwjU0BIE0QkHzJS24BIqguXmEz4+mO83IzIALK2Ie9KwErg
u6YYWW6QDTWU1PvAdBF1u5yLfahMpuCZ4hTlajS7J7MLQDc5GE2mgmSO8HLmrzrmfgWe+q2cTCbq
VVBdmQnNdMKPOBvaXxJGB88/MaI/g4vaugKQ0tv7bNbJti6mj3Wwf4WliO2QACUp8qHCvukFRrVC
pUoFT9XAqXIFWCX0wtMUhrd6N0JjbE6e9AoT+p2r4K5KBb4SBFYkMKwCKlYteCwLTtYwz5cB8yBm
VTkJMqC02JDs98HEJBzClzYD3LJwv6E6tx8KmK94SwTMFUDoKiF1dYLswiOJlCRutbs8Qu9al3s3
rutb2E8Xhq+XtxnsLxsGmCkwsHTx34vCpEFowRWuXYT4OuywGIbYwgxgDuvHFA9zBWPMHoGNDYId
iwVAlrvTdV6SLE5bcpu65ssCq8xbI4BkDrCPREBmtWMVmxy2GZcNb43AzgY0B7kO/kzLIHb4E6dP
Y0U2XLaHWWBpgUeWBfA0E4raJDi1Mr0fdPBqgU9wmg9xrSy8ay+hAIQ5lZyYBZUFjq7xijo8Guzo
lA+CbhOIWyA0N6huCIuntwrOWyPAt87KfySp5m5DgcEx3T3OgofL7dtWcHF5CzdO+HGdgOQEKbfC
losFMqf14OZ0Ac+B7DkakOhqQdJ1Aqcr8gLaDGKnFG5dKQC7DpJdKEg7XeB2+J5f3bglrxOtcgz/
TnMB4aUKidcCxwtn/JMu8wFsu/XWF4ReRe3OiLejZt1O1oQ/1MrrQy3YvXLeeILhmwTIFwmaz4XR
NwisrxVsXyIAP1NQfpFA/fC04PmLsHeC+9M8wH8jBED4QHKZcaFT3kSsgpF8NYkeEmxgIgDBuen8
i6gbmXLEHgGgVENzzv6X7bQQH1WDyhJC0SJYwty/znQwhYkACwsul1KYgJsKVdrGEaxhiIRtHQEd
+oI8tAR+2NIWmwWH6AoYsRBEIvNggoW3rqATY0ayHJaiI1DFWPCKuYAWW0EurgJfdG2ukkefYGe4
WjnGtuPSpQ+F61W7OJhPHNSIiQXnmPbeXYnVcu/PlrZxRVpctyi3iedyQkl99mw6Jy3qNF1gkVyd
c8CxB+4NoYlFApWMBS8ZLvmLLsBJk5PWJAhKSJ50RwRL2VaPM5RKP3mM7f4l7YmCGwRjmYGzFKwl
/0YrmMsQqFcA9tITAGYGCbMXJKbVe/hMBJPpw8uMa8CZ9L0fDEFpoihDo2wjuDegggytjUZwBb1p
CIQzFRyn0Zomgba7xYt/5WzLTQOf41An2c9kcr/Tvz/IVzylUD4dqlzEOebPLfxPXUCgwGYOaIzR
7wP83k7Dmxmib4YdmhA0KSjRTKCivxohjIbCGuUU8WhyCXJhYXrZ2xEhXGFE8LgwSmtgpVxXXERC
L4UNCmhtHsH1Cdu0BHLamMPzag5vhdBPK7beHYTaW5De0hEQRqrQUjPhpgYAVFMhqRrCVDWAqxZA
VgehrXYG3NWkmSFFC4vVEyorHu2L/68t/n/SFltcePzftMW3ogX+P9tvWdX/p8D484X/EhgH7n85
rhU4dCZRAqIVRkX8b4GxaI8RDwe66fgImXWsHP8hMHYDHtbREXPCPQuMnf8KLPqnHi/zERlb/yuB
seFZ/ykwphrj2ZbnWibfkGY1hez/1NXbgV937uyZ16TNiJhL3eR9Agu+x9lIu8M8mAG5JZqYrcbM
hD53vq9W9jp7P1xoQsSkM7S0Fh1bdEvgQY1TpfrAeUuAVDYtHCDKbJirjp4nXatWzsJzDGpTeqTq
Zpp8UtgSawxO2QJ3iY5d1IIIOCrRjLrvmOGVNTfxYYgKYAmoaoZN8YhMKAJiW7zklf8eL9ajTsnx
WI63c439MSPE0BUCfzjeZVo5c/0AMcht6ucuWp8KfRqup6k4aZO5CzIGTHchAjiNCR70Ip8wSNt/
mJIUJHyMLAM97UVWV1dNwOQkRB5OMqZ97A2D1L6lAQxbJAzeZfNhVTSIQCLf15b71vjZY9dED4ve
v6J6haPg4EWxKJyAsY02XmF0B9S/6HWd8Lop8Yj0SfDLJQuvxb42O2nFCp+Enrq/CaDqUve+sXuH
wtPqvDbFcudk5YNhJe9Ojdmbed9DWXvb0gxzbL2Prq4BcBreIWQSNGGbTI6i6QJc43qQN+zj7pWq
y6VNZWYBzHZBV7+7yKZ5wRAWLHtOMMEB/RaZvxXxYlP5WGkVXvwKm+JA8TS1ruO+fK8hIV2g9uRq
z82J9zDWKwz6X2vffwopgBhNe+933nMQGy+dTy8hmtJjULg3AdhL4IYEgDeAreEhUQTKbAR9WPSm
qRWCSPOD9g1YbAvKPJnk9HYRPXJGdCkrTNPHNJEIZYUAqoYetBVGynK3djk6COdyiAiU1uq9pSfz
NghDTG/uqdVtLtiMGMNISYxSZTe/TNMF6gR2ktICOvToIfDMu7w3flJA2Zp5/VSMnHmZWRoXcez8
oq8kl9lACiOU2h4VcHdi5F/50Rr4kyAXzK43sOO18Tt6NkrGXrXs0RQjfJVIodwDPhh8rx3Ap+0E
I7l8o2YPyoLS28ZgfyC0rPpivGYmmwqpY3AxAj3VR/JdZ+ba7E+1Xh0r3X+IjAXbr95R1lvz+yQ/
lZN2l632dizQPHvunTniM7KgelPI1w5Txem7y5YfqzHf5i7wDpo+d4Ov64c+s0C4ObzSKB5aKQQ2
evbSGkLhCm77wSXiTV92ME4cLqqHGWyz+cPu9XttuPR6FMRNZqxIVNIjZXpqqD51mJncPR8KrTO5
P4aqI1CzIG0XxedF3OZf8NlI9nR6CmiNWz4Qkooi89a0kkuNiO+mITJk6Oz70iNyvcnDWyfHZxdl
r01AzPCQHVsL241OkcEwk5vWJ6+bqucmD4od5MuYKlO/Al7JmadGXGXCDMPSn1dQ3fo6PbZfptHn
T/YIGY90TAjOjbM2JdwWUDGTEz0ApL1ac/0qJqqSjQpjWd/4GZmQoJJ+8QFfi8S+1+IGEGubfLeL
+aSPxQ7sw5fQTb+zDOx6co++pgWAH/i+J8CvGRjG9JrcgUeqgCOgspHCTiW/h4sX/igTFrhlZ8Ss
2pQoHccCExbXFxmtJMInxm3U/Ep77RgFt2XQPvWt/hhEVKx7g2N6TK37Ib5hCk9JJu8eXCt5mWyE
1B3Wx6YfTpM2kWZdTfdmuTzSFsg5S7B7pe+jhcy86Nxf2EjIj+gzidmdr9xc/xKk7MymYzVbyA8/
dec2FBR25N91efIzNGZEjvn02Fst+Ydl/2RUXKzYC1yeYC3jXdy5AnCT4yr8Ar/no7OqR1DG77Qy
8wtrLW9tE/lurwUHfvnW9+z7OCiJxJ0wzA/FN41LUvTH29G0iURqLjt7JQ2quWiMEs9Zrj9S2bnw
xuWXYZZP09Qc7CT9BbweK/K618y63zETXQBoE5M90h5Kgi2uYmZWNIbShjTW6lZrgExScN10Q/ms
8/YmDuSdHsI/ySyunAuX+vZwoOIZfLgpY8UQ36e+87GCEdghx+RNkuSGDgr0uZLxb11FZr/at8lo
X0V5ecxS+5Wp+E8vJM2jol8Qr1Q/Y9u7Ds1xH8zTlbcYlA6L9R6GzxWNmZ1tUwcwIU/q5K2PWD1i
rrz06FEPM8A8/bVlneasuLeLEGwtxgG6rg5d8wAhOPDm3jjkOZlpY/4zSq0bxPEtwZgz6vQZ0MBc
3ROZsEnk6JrXZm9ppAYZcfwTuTOcD4BJYU9EUopIaVpyLKHvbpdSjeiCI8AhCkLYBrKsJHzL8m79
MvyA5F1uOjEulOv33oxe5jl5jGiDViNT635orGMitYrO099KWEd7x0Larfno5xvihDxvPJlNez1r
2f0SM52YSEjyGORLas6xOx10Z32kJbZcNOl4rMKGeGTKtn1m3+j4RLZpnx2m1D3WExAKx3udZ3oc
srcHZm0w+6dHFaWYSmfzazQllGE763thtZSDCWtK4I4XbyWhV94y/4SSvdMK7wY61zPYiy/lbEQU
EYevYMn7w+pPlx2NvmFwSXbSukck/XitJtIug6PBZcZmnqsHaMCP9hpf+UHP1QmBH2aTMaN37w2z
BQHAk/zyKWiCfVdn32whw4B4esHyBeElJc3QLa46TQdv5NSMdzPZpJXXANBFulasWGZLh/1mrKDD
hj1kSXw5Ymh5cyah/zqsr3X23DJcwmumFJup0jm7sYdYNnEVZX50a/vS1e3L0eUL18lKCkJx1U42
GZTB1wRW2Sld3R9xZh5cj7pVOmnfAyyRm9pByRQHpymzpPQD/7/JSSFx9ENV4/zscPxmk09UR0Zj
I2rygx2U5lXiAKanLwVTuXxyaw5xt2i+WXb6VC4MOW3b/LQWDN9+82xlOlG89QQrK8+v6575UIgJ
HRzhc0UzAXuT/+KRPVn7CCophlBZJFXLjXeEa+Bry+8Wl9JBVKWPMH9+lmWr77SA6RO2tW27vLq9
fxkmRI5RdmK8mfoLqxAkALlxJrXM2vq+Umy3p/zJCGoQMF+L29EG2xkZVBzanBERE9iTbwO/zwv9
VdOwNFgjewLomP3Y8RKMJq9zTRUGw98FjhCY6f0EnGfuL4ZhGmF3FJvCGr8Yfv3hBPdWoL9Pjv+j
w1G06bpJyGiEeNvpzUK+ollVz2EQk4wU6/edV3MlD2PZt+hDmz0gen2yt1o2m7BEojszPg52fhr0
hPlRFn3Nrex72kTfmmy9ja30sTfTWyPUb7zFDTZloZP2gcekKygoVOyIJuZ/N55fqGn37GTNF9Q1
76XmXilSF3D2L0PuXtNh43p/Dits9fsine6nKnp1IIsRSBpfOY3FuAusj+Fvq5X2k2bG9I1drDuA
SbZlMr856RoyeNX3IRNrfgqJuYvbIgZIOQnF0V3l4Lmfi0NAAGSe/SgNrmuj9TIqPE5a/vKRIsJE
XQiq1yuJbIfVsHTOFTNyDQfSRUJOqxznQFSekg5klt+DYwrj5EYPIqDksSOZ7g+VFdmbtGOAW+Kc
TGyHz6bMxaFDPGI2hiSJxU+uvzJNKUOklwudX7urXsGfR3u4ljgcH1OtwUKIzWf2pzcvHn8sQ//T
XN0tM+3vSVDCUdDZVnGYPg4aJYuc+jHG4cNo94SQhsMj5YvD4kzXwB+vXBMb1xK170NEwQn7zj6p
DhRP6i6lQJZ4bzjxrsKm+RX3nGIXI3+fTB+qAxSsmQn9amYPxgCAw2/9j7jXiIREpWroJIkaIyT+
2P3e5y5db2/AmycnPJwT0080hP4mmlqiAd3i5LuaSZJXw+l/+GJX/ncrJQzSzOniHau5wHZoeBS0
dZv5/wAMevHnDwacRwvLSBA+TLVJKte0KaFFhBXBpsRTgSXJ0LsQXrSxgqo9xoDFnPR5tktatBGn
f9BWZIOjhMRnOgU43nSN/SW1r5gQ7NvBcbBZzqfEX20Qdyh8Y+9uCvU7s66xWjToE5uZi6DOJRmV
GE5zuG4q2tqCIaY0eBxWc+vrwQcGxkcqniSCDw25WsaLXhOsXafXGiVbDl0OMH+k4l3S1qBCta4T
WHDNJCeMY6rP3B9LZzxkBJq3M46rbE2u45IRqglekFlRLuzw31qJ2O48+661EtLpjJfMi3eYiA9N
SJTOOBXH1Cuu5vApneC/uLnMau0B/FrKCTCBwK0lN0PXxvvEwvRqVbglF8aoIOgBC3wNJ6M/SefT
iDCbx08a1uFt6fWwxxY/vHSLa2uiCx0W3rNlxy9+OKJf925rtmtUD5u+yn8OJnkjzXhdmq+2Of5M
4vBHtE5vBC59H2L3JbKZbwc++Cv93q69X01WP2AjnWHz14c5rmlSM0NCm+xQo/pIgZYbxnzdghcw
OF9GYXXwq2DE8nswrOHYmEwWaDmVOEoX4CAQPC+iqn7qGiLmUtcBGsxFbaA37Wb18m9YEbHvicJn
neOvcXtnZ3SZo5rTPFX96z7JHk3kE7tgiX+mvo1a5MnhvGe6uw/w3Yi07MQ7lnAjldpO3XxKb9Vi
2pO36rpGslN3CyQdcc2+Tql6KY5lTYWYxv9x+EetHUR3cdJMJxTQzQ4j5A/1OixY5kXdNhGYPHGg
qZVKslmKet9xcRmf1821ORxSnDoLaab1p0dBSXDh7qMUnpecVqDZflMaOnWDCuUwIOUYt6VLrmcB
JG/jr42Xo4mBcvGbdBpC/fs4EYTyqXBz7bQAr9R9UXo4N/PvpmGciWZTxZgpyU6ONI+lQJMD35Tu
PHyVf35tKb/LcbpoexZiqqXf5J1KxemQ3HC02GmVzi9wbFp9SoCv7ldaVBJScoBaSQMdhDg2ZCny
5J1mU9o/L6pne4svPFSxEXwurgTguqWbkGwnqruum0kqlWndK8C5T5H551ZKNBRSTr58ijLVVsl6
zvldb1B1EaGm+k/UtlZLat1vOnK10sqDnLl+fGzsgMz04fFTnO/1/LFq05z3BvUI1eL/Zu+8tttW
snX9ROiDHC6PmJNISZZt+QbDqZFzxtOfr4puU2av7nX2/R7DrlEJIEWkwpx/4O3TSyGLCl6B/JJX
FC0iYTqrbcIdk1V9a8dm5TZpeP19zdzBf1cxSXx7vsVZRwgkb3cBofR8RnOt1adnbrD5XiJRs9h2
8I2a10FQAe9ReQfaBjOSWg+EdpAWv/vgd99BVp0UEq2mh8g4ipnXoxeFOD3lvYDMCYqDRMh3NXwm
uzGW43MqkvTyp7rSa95dNVcQvvzx7n9Bowofyda5ytysjVCo2cZu+EXp4NXJH1cWXCKImrk5zzgO
qPxKhdpfshpFvit606/OqT2r61K1wGY0GRf6oCvIhfPt5S7klrL2H/u8DrvhkMfNUp4JfZwSSyh8
4j+cCLicOVsTpr/8C+XpIybY1cwExLCGMpi28gweO2vYTrm1AFK7ypF+3V4R1//xc+0i3fmhWS5Q
kUW75jcNSX7bOT65LN1YGhZ2vbueSeLXl2eSbN76CsdciTuSpc8IEDrVsA6d9OJIBqWcL4vb1Rrd
TtFrVY7PhEG3QJyugPDrJlA5N8rHtsnX16OaV2T19aDe3RDa8s+TJ88Nkh2Is1DtsblE7XYTInMj
x0yJV5Ub3La/PwVl+4Yjv24j29fq3bhs3vVdT9tScpPkUJGxirLAOQZlg0COvtUQTVqovU2iU4SN
dc/qMNUASwPdPYZ85VrgHOURRy/QWdmkvub2yYkTwpXuUU9ZBqpI4AzJU+4a26EWqAuz3BNrfMqz
QyGIa5qnt8SIErXeGgoQhUrptsoEX04WZM7bfa3VpNFk25F8ulINEB0qnJbVmK+RpUWeMrFRaCCw
w/y/ruauX67RtnlJUpi5qf1hEiy/QRR+hADxg2z7OkrVC1ntdASlo1rdDMY4BGhVoE4gBwIYN+AE
urUtqIN30ORbU9beoZnfVeXQ3wGj343LTeVG0egUQMT0WJjv1jMOgjyT73d33VLqH77byRVe/a5D
bnbb9W1Xd313zdG2vuR+DV/UaKzV3eBtn9eP08XD6LZnWQOEGqzLCKq1XFBIKPhf7ebdV73tBptM
yOQgqZe3j4o5ubRUfQvztBJwSeJW76qjoIzp2eRtO2Te1N/pF9AXv1j1sk82ZV5GNpsxWUMGVjbY
uQIakKp3UopRFpPsDBKDkOMYBNhEi8dIKJ6xfBlu/rd2kkEZJVDFIlSyWiRfXhbeldUiiUx1WSPC
pj3JzIwlkfySYK3ygFtZDS81iBNyW5tjYho2CVw5EcpvvMcJXVyclWSIYNATbE30o3lfhhmYSzaW
TOhINUUV0AqqaJhQCKpOauJTKlBuuHWItiqI6rIJY+5LRu5ghcQ42Spx0coaK4kNyJiaSCXY0Eid
o3XAqw0k+1w1H+KyRxyqmhtkbKpmX/6u3fXVterwFjrg6C2Y95KDLwuS/vX+2herI3jmAnkNVMUF
cb83PXMTVqwlxfGMCPPsZU2qNt76ogH0D+lroAJTjJF43bD6lbIJoxQnlEdYtu1a/+gXBf6pIucm
s22RtH2SR/iWfZuE6AFv10SMxbquEoWsySN914dackNgsPoey9zbNQN3rQfiQJOf77ct8p3ycMpD
LI+eLN6R+aUqpD2z9MrbaiuTcXiewFuU1UkybSTDHenkn71g08sjaEpVztsRlZ1xDvgfkaBzp6j8
GHNYNxubu7wSh9XeFMfW7w1hVS3awRTH6ypLXy1BuE179KcPMEza3WS/+aiGwj1FqOBW/FUfEZit
EjXaJtSMZj/h4nEt2pwwQIPtx+rWN0Hdh2BGdNlTfXNZB2W7n6NvRuBhYtIBcxua/rMl6b7yOAXy
EMlqxy3Ex2t1rTUN5/rtSMgDczs6Ya3xkupME8qZHIJbITOjt+b1okTiEzf05Kc8IvIA/dWhksdn
wKxtGxDukgeltL01GGF7I6+06yGSV54bg64B4kFKJHQqrmEi6pMzbVEuT9VFrMeoUnDTgJGAxBKr
UJIJSfndJ5OwGsRvJ/UhUtdGfES2r1UvAKyrhrw/y59QFb/j9fcWNdnUzJ53R7zb5NWCyzgqbYn7
Sd4g5RXjTaMHN1dcUNdrqbDRBy+In5XCptzOXKznBb9ICjGEioYQfur4DyGOV9sxR8EoDwk0y1Ep
3eDno7Ky5/KjPJcqs6z2hShuTVmTfZYgKQ4sIOSZFoqfQRF3m/+FVvz/QCs01UTc7/+814X7Q7Xt
/6Zfm+QPTMV1i39ptuneP8i5urbnOnAqpPraFVKhOfo/TBOGuqdbuqd7AmzxC1HhaP8wTJfpAIos
w9IswBa/JNsshizVY9Qw0IHTDfN/ItmGUMsfim3i+6AWZ5kaMr/8oa5xp9CJgAkXWKeaP+em/SfJ
0+AYzlb0iEwPZOham79GaEsmWhv/QESfRD9XxlMdw6jQSH8g2FnAbB7GpyDkpbHrwB17Fgnguu6b
p04Ewt20fJFFAMYM7c6MV8pgKl+CqjRPneVeHEfD1gqRAOJCidrvr5NJsuw7RNUJbJGyhkBLKhwA
/Qn0md+kxelWOFATTm7YEhCbIgU55wGM8W1Y1uQcWet7Rzn6aAqJnchu0AYfaydD8SFQhmUTVtrn
FKtKq6q7n1oyHiYNJtdUj/myHy37MQ2SdJ+Q8ubu1EZowyDnXjl6z2Mjtx9QeapPme5XRPj8cusX
/uutS/bL4tZXuSnOZ5a3l/1KZDfHoXtC+9zGP7Aqx0MuiiYJxoNscqaliFVn/9aPoQhWzkWZVvyM
zJbFtV2MCWNyR5EL0DzFB8OR8xHxE1vl+YhaJ+lPp25IGRRN8xQMQbBAzCRcwM/LEKDrrOIhTPrs
kEx4QPxb1Y+y7GCWSEgQNgV1iMHdcLLzbDzJ2gxhC0E2SGsHMSoH2gpJ5dwirabGCssyUMNvERp3
aGP2wd70Avcz+eEg88o3zy8DNMy1heNhcgH3YXoYJqd807SItEBtwlqIO/OjppOUG8rqbQREv3WM
OljLaUOkPpG/NJ6d2B7ebV4FvblQjAAkr9NZAE8UjciCW12uTT9KzEfbJzSU+Xa/sXFTwOTWPdu2
7nOBlD1nRIWZCaCks6MV3tkShWdrJN4183Dr78LcR7coeJJdsiD9BWUvTXo8qIdf+wg9ATEPxgzR
03g4osc8HHviDMc567H7Gjm/7gbklFtfA3/gwQgbtBic2Dk0hFU3WlN9kq1uNpGdk9X7dqikDCGO
6RxwuIUYBCVneZuZ1xmKpcD8ncOtE1XNFWhaoCgIbD7LQk3bTe0oziPGdu1zV2rtoc6jpyrz4h+9
1jxOaph9NcpIA4fgBa9TkxmCL6kTGg/njT1qpAvioTxgETFurMLrDoFaKsMrMnN+vfL1DGkt/Aof
lApXlbGfosu1SPPkmKfa/l2XGFTcysJjE5LfbQD2ZXT5AcI2/LWtmIhWq7+K85T0io4rS9VWGJRq
3oeeP+hZFqbOce5sJLRvfZE/H71YMU4gStrnGmG2o+oq1438KA52TpTBtih08+h1M75jZE5EAyQ6
UKt3VajK5nHySncV1MavERZE5jHWlRDwS+iPq0lk5upGDR/dKUDdujJPccd9jze08LEV/Vag0Q8w
NhBMIAiIch6akb/Gs0b9genJfurDdqO0pvrc1ClYCoT+qF+LQccUvJkcACyJdu2bHe6OiV8fC9E1
Bll+bJ3k822jNgSDfbdT/7qDIujPVaAZHMYwv7hpu8LgszsBfs0v166ka9bxwPJLNlOtyS/epGe3
ubd+8lnNOlPgSRpc0/tshiUzm71/GmLdgw5lZd8hQShKOn/DaRI97S5LTu6UMsH69VT4+wngiAtE
0q6g1D/0bt/LYGOrdPeQ9VTP0DXb5b9lGii4/olaLBobU5hmtn7antNtwXSo8Etq7ahbHoxWJ7Xs
TZW1rwq6rsRBzDJB2n4uNqX4zTtXWU6jbp2DjgOlQZLbqVNuPtRiUPaFAflGhxXkfsYZ6qRlggxf
J+4uj+Nv6WyxZlfrDXmVr4nOGZr21fhUToTYREsWA/KW4M9/NeCQqOEcXdpwUMhZwFRUPa87ypll
JtJleV3vZFPF+aixC+/Bid38nKaWgo36pKzKVI0/zWl1CcIs/qGp0eck6bRXVsXGOo8SB10S95iF
MNHKIVYvEWTwTZ0Cn/KbHmMZzBdXNgJir1pewhAhhLCZ0qhbxh1CgvpAzivse/NZ6Sgclxg6dy1/
N8Fqo9mnj+TmjrIlpxHbrpZpyUdPjWM+X6ftOg3cYKgb2aVAAnUz2jHI8DZyXnFkO5MXwW8zQLCZ
s2u+zFU9Hzov8EEwjsU3/3FwtG6lZY2znNOS5Q8Jt8d3i8hfIsnvTxpdZ/n3TksX7K3jeJrlmLAc
bMP1tLuTxol1zJ2bOvgxOKq2TPs6ee4DbX4yghWwwx7ya++NQJ6qi+1O2XpCq3FlxGP2QS0B2jh5
FzwMQTwejCrlDJhNjIqVUDmwFkWgPsP8E1ikf7gNyJrsk/Nk867vtu3dwF9NvvWxwtQf+tHZpZGe
r8rItE6lmSg7IL4+LjwmEXYFL6HQVMzPk9O9eMZg/rMG5VI2RvC9CzNETTDksDB2TwyoBdhJDLUK
6k62Q5YIONKI3mtV9tqtReQYS4vrdLGh7Pd0/CiTqEuPQ2zHJP3UZlf6WXlGwQpRAFiMn92iPU9a
4f+MlHyj9RXvz55wtfAGFUYXcikwXhtiGBnNNiPhLqtjWp3j0k72cp7smnxega0MMxtO+YxHg/Vt
rJB2aA2utbnIQmj3vbHyY0R/g4RCLVuVPlYFNZqET0avJE8u7nCbJHJAD4k+Oc9UKmWbuT0wA7GZ
LAYXN9NOkJd/d5ljn52A/u4MfvIlKWZ9yxhCsmVivCZ1uchG2z7IwjSqYQV/sX7IxdLhNiBrsq+J
OhiNfzXcIQr5MOqhsrzbDkwVqFjSNl/ndKiPthf8xGtTe8St1vropB7O7kGEKkwwvISkXPEBVsCH
KsWx9IwAb6lQ+4YY9hbYhf7JmTMYJX2Q7oYgVF94uHyXE/Qk/VmSCnzxrKjamZNJckYxlE91525M
oFXfPDhtwBO94UyaEcWQECaTHECjOU82waxn6AUbNroTc3DCwC88TbZeYE4aoq/f6MEjS+PwpfLb
S1SE6qky7fBFKxSP7Djxcjkoix4fuqnW1JNs3WZUKB2/yK1+70PO4G3fv+6jjQMACnqmr/CSm4GY
JL4LE1pU40Jz9woWKX9Ux8s8TMrG6YxwVVmd8tHvw3nJa5y1JXCmfFQN8mqmy9NAjto1YqyOq7yE
Sa48g4HdWGIW+Lfq7ywfBAD/5vhgOioPOrKoHs4PmmfzXvvno85HXjvCHCj/mehefyn0vnwYYr/5
VgK16ZMajHLyqEUZiJA+6I+QfPRXtytMMuzKMUzdGeq1APv5cOswLOeJ5yapsW/AvOyjPgf0E7fD
tJ4dPHPshMDJf7/rwke4+/qWAcBBswwH5TjDEq/+7w0rFC1QnCJ1jO+BoRzsmtgjALCk3yaZWz5c
214UhjgAmg3Y2JakpJzkVm55GmfMttsJFfEwNELchEHWTBN3WrlJm4CVhA0NzrEe4nNlZmTNa30C
qGjHZ9knCzv17E0TgQGSA5YYdWo92IC596fhbxYnQv397oAh1m6ang3yhseMe/cXT2mGU5Q9+j+U
IT6BTy4+jphSdyl6gY1RdsCyA2AmhmF+jlXe0fu+4hWKEMGHqsh2EObNz4ZrRNuoMPBaFE2/K36k
RlNfDADET44VvFy3LnMH+mIYbuS+K694atSTGXX7fPgSjcS6gwwHSvQGJjC8onptt86vWgL3ABZ0
OeFnVnTKqpjyflkURdyfscsChQy0L+4svoTZ7RKItsD6+8Q9RKnjXIt4bHDbke0hdoXRio6sAhSl
hXzem36witrW/WxqIdYZAI52XlHWL9w1fsgJNfezB0dV3Gdk5dEdLKDlNaPXvKXouZvEvL82TZis
k5GbuoV8xOvsqSoqHqWxIvf3vmlOwvrCUF4yxwxOMeL0J1mTRUgYHdlp8mJ3A9EcZNeo3n9cm9pC
kf/P6xWxebwEeNZCrPHk+DuHFs0IJtUbY/tH37i1/WhFJCZ7uz6NmXrG/2t6NryWwvFg3AEtWlui
KQdSpV3Fuj1dpwWgX3dhQKYSaRKg2eqOODiYk6dYSfynpA69g9phwly4/hO6mf4TCqDJxgoAUCFP
7yALlg8Gycc4AoHCFnLijCIxjyjrILeQ/XjziL3KjjwwXblX2ZJbyL1mWqgvbnvBqxmxQquKNnIe
cqN70sprw8AFWEuA4y6uVdGWNVkMbmjtB5s3ngdZ7QhPYzVnbTswxOv/ftvRpB/In4eBUJ+peYZJ
BMcgYPjnfUePcoCaYE5/pGVTLyK/Ss5ZnT6T2Ur3ThkkZ1n0k5ac8ReOFwWKmmvZJ+fKWg0fcTVo
2LbfDYzV0O4gZ3++65/GOnksh5e77kR8uh7Ex7aYwsNt/3Jao4D11VPMLmXzXWH0GNF2LYbiv7/v
ry3yeau3AMHuBvImSE4Bb3S3/tuHKVq5cXMNF1CxN9kfmWjZhy4y4RlGi7zshBRtAlT22r6vygm+
jSjUw3313WahUQAq/7ediZ23SqkskVPyll094sippu5J1pwMlkM3nqy4e4nG4MUIahcYX4P6x9AV
aytspx7th9A9yhGbwOtRNicicut2iKqHJAa1A1BseG107dPsNcEzMbfxkWw82tTKrL7hIdoskLnX
jjOw0w9lqh9kP+GDeD20brnNwkh70+1nFJfrzzZxuV1JEm8pZ/3FXjWyh8v/fuJiIfJv9w8PFp7q
2pbOM4T72Z8nblwUGroRevaDMA9H2PbhW4Gbdk/JUK9bv0aTRLQKRO1RWdQzRB6mAH8m0fluBPTK
6KfVtasFRYjUvU52T/PMQeCwf01GEsC7zgGEnh0njMawNe02KnKmD3rSbSKQfY/aPLhPnu2y4nMc
mOm5h3I6XXmbN3sT3s6Dmbvuky6KcrZrQMFKtpR9cl7SupAEbLvbyL4hDQ4ZK5CdW+fWIdcGCyEa
ardC9tlhmONdEIDmEKMO6VNcyn5PvNvu3bCVwMxWPF7fI9+83//dZnJ/d32ImDUHPLLuuuVUr22d
fcpvdJjVUTliYqAcZS2Kmo99Yimbu/5RTLv1IWiEQFlhisUYkfPb9nfzBjMQ7m7YC94NFAVgUtAr
7LUJsM12+bYw5H93yj3aBAXRQnAew84yD34ymAeCcvFh9g5Bg6oG2n30y0F3TPCBy+CiX+fdtiDe
iMagOsHY+ddObpvJfYbmJvJfiGerR5fvslKVdviIM/ubIYL9yWgvWyIrX+0+Frr86Gf4xGovY5Cu
avQVviB4gQbCVPNO1VV45DVC6s307TeP0JQMdNgpjCclVNOXUR+SrVPF7TaPw+WQVv5Z9+dt6Tqk
9JoGj6W0fYMEU32Mg6Q8dhXyurLZIWGyyxIceK9zs07f1N0crxIxeah3inPMoqJahHk3XIwxrneT
as+bEjAuSmcE8XMndX6o3lvsYteRVhpJGCWan91qdnd97HZE2g3xRO/m59KEQ2bHtYKOO31W3MyX
KQK8KzaQXaQ3unUeVt0yID8L7JwBiONPXlmEJzmjH6HgDwT1ANRWw8L2YuLiU40/3fWON0Imf3B8
4l6TVhG84E4pCzl6uzPeBhKeLZZOJP7WNcid3G6ot0+69cnZ2u/d+1ttJ5/bwTzzHG+9BG8E8YS/
tsXDHW4tWRzU3G5dt8e/9herATnvtji4291tW34CUMSybWpD+DeLBclx/mOtYPFyZYt/umuRWRS3
5HdLNgNFaqgJSfPdrIOdjh75MS19fd1V8c+x9gAnWlVTorAmqoH3qS0VZ8+dUv0eKP6Hgrv4Ry00
VJQrLO/QeE5zYoFrQtlFkadOMGByOg1eWWP3p3k0vA92hiVLqLqfcy3Pt71j2vjthN7n1uy+ln5j
X9IiSJ8CD/ZG6T399+eLyIH+uTy1XM0SNB0WR6pm30dONS9x9REJNAhso4kd4mg/+4n/gL+QfZEt
VXX1TS6Ul1JlqnKokgXUUl7G5Gg22BhS6Ai1+TDLkbmLAbj5s38Yp8o/yBoCfudeBV0pW2Q8UfKR
VVlY+COAHlH3Q2D5JCVsf18pfX1ok1bd9EXbgroeeeQShfjg4uiz6LwSnSw81hdh40IL9q0oOAY2
BZFU5SBrsm829XjXOf7m1nWbJud2QJAwtxPbKrXYVxT1j8EUVa8swhBhdKN8jbs9eMkJ1VUwSM1e
Nk1Dg+XjWWfZwhK3Guf2owcf6dJV81Oj5PH2vx8mbMb+7Th5nJAsD1TWtjpuZH+ek76iqWNZW8o3
SLblpsuxxUz7/EkWvjWmJGjiC1/TI6wTZeopUrHtmuz8KbLi/AlxwuycWBjKKJUfLMC+25fIRT+q
jyayyl+tQfHPcl/YPOWExKCEqGb9ePsMK+KYuiy45P5kvxLVr4GWo5eiz09dieZaUvneAeyadgCH
M69TfHme0zjDDGnoh69Dq22ztDD/6aao/aS2+1UfIFcHKEu9TPHcrnst9w9q4rSrvq7dpWkXj7d0
kDlXfFVDS96niGr72fMs4yhTRJOXd6dUq/5yIxRY0BFBOvXZERvI/eJ83J3Ep7RhqqWLckref4Kl
VJfIGoZFiT7PM3DcDkP4+jFK1PZZdnFRTKsqBCQkm1rvFWvCKMFYLKvJsY+mX//M0QS4DEbkPY0G
Ko1cVZ9ru5nX3cjTL/c7JADC7tT3XvwyZmF6rgcIUKXo77Mxwu3ChbftT1jQJ2kkWETFwZxAK7eD
croVoYpbvWzW7fjqJz0x9pdQ740Dcexfhe6bxiHt0AZ68BGV2aVWigwwfXLK1GbGIWxCbZOovDnX
cdF90r/XTm98UttqOqFdQ+JaNHFvHte1MeFjVkfGp5oH5MPQ58Hjr22KoDKfYaTYm3AIq0fXqMxF
yp/xvbFPs1ri9YTAzIAp87Gvu+LFnnjZV+P8SzVZiIxFirl3hnZ6Bfywzci5fDHIvqwUBPB2BVDG
zzEwBDk/Q86Tq7M0WWCxuWehmqaYb8gR5fgjFd3feDzi/6fex6646nBvEVErz9Xdaxbq3XPBwnGu
zrq6+OY2vNEYpWuf4bbaWMiHUKcyNV7LvqEra5KJqr6tXZ4Tt3kwgoeDn6LkMBjtwSUUgkTAiFDR
1Hmf+mBYxb0+f429DMVF1Q2OZuFPqA3mu0DR60tu2TyQckRzwgjtXNGFr5m36S0oe7c+OWDNNhdw
2p98n2lV7UUPdVZoa0vVeTXKDGAXpAuGgxYi9GNBaRLZg+EQBCWyfjb+Qr+qste2Gx0S8m2CrJYl
OZ84Hney1YrR62yxtYdFOSbFiX3oTSTxTMUvX8wxjLaguoj1Tbn6HNR2Cy0YOp6FjhYg7SI8ygIB
wfA4lTkynJGZL299suaK0f/YZ8DyP/g2ZMx/zZJTyZFNC1ftsZ0rG5UUZOcAO62QyjJTZBQ629d3
lnhZ8cWrjF0iAedrQFRE1+SkxVlBUswQLdnV9DkOthkuapHuxxdc2nns81pmFM30hpQWuNbAqNZd
ifh2GIUHneXUBz9NTNJ+RgWPi2kcGOshd5PocYBN+NzX5rPsBw0zrOrJCdCjZJrOG048Z28W1CkA
TA9eXCSH2GoaTO7C8EMril4jAe+1L9eeMDMegnSEXWTX1hlKVXkIrRYRsK7mEFAoJscmDYd4jzp4
/dKEgbqvY4Ql5Gg496Ab1KncKSwcllMcRI/AVAC7jmmBH3XSwbpSvQdeWP1vmKUvotb0f9p29Ymc
dv1paJD8UsVGVag0CztAdTgNhGCUXie8KMmqk/POdC0U8vBY2tI2VN/flOgPohQYVgZKKCbEs9rb
BmabqJtS+M25SraVuR08GSvSBxgDy8SPmuXDDgDM3gWVA/PUTpEc89KTH7rzCwHNx1y8yAd+bq2S
VsHmZXbjPcIlzgVZKu+oWcpOtqR0s6y5KsZiamE/umlEVsJFwVedfHzvxY3XxVds2+rRm7zvWjC9
fg3IdjaPy3kq9cPd/TmyjOehg7adxVHJMyrzEeQqhienQCAvqPXoNfVI9LZJFr6Zhf3DSdTyO/YG
+97N4Kp5w5OSzPC6E0Fca3v/URZuBc8vRi1adXoLL2UxoCiW/1jk2ucIVZrddUDpPP2xrPqNl3vq
EWobhZtpR9l023TuwDbQrhu72VZOebnOE13XUdnm8lCvm8h5nGIXuauxSc9RnRZLLYyxu43V/kUW
GqF5YF/PdkEGyo9hjQ92Um/kWFCExanU+lfZ6vy8f6nq+JuVhuh+G4QAS9fyz7LwKojCLjCU1a2v
sxMF3idyXKhTHG/9TuKId7j+J5+knHW14g2Mezng09HS1rJTTsYENd7VMap/TtHuAIKkn9GF3LZW
Ru6LEOul6+JvsjuOzASEd4uls5jVc6I/xNzMznbuux+8VlnK/tZ1EDtKo2Spa276ORlDbTEhcLl2
tYDXPrvQvhQKdNyi5EaQj5N3wQwTcBhywV/9hDQ88J3gCewTsAUDpYNp7Ie1OfXRcvSVFpYoRaLb
BvJwv9ujgsBCgJ3Wshd9mRxGgKw7IJbeHjSkNJBG1ZVVFSv5xfGUbNHUSvQDqXFnbMfv5HjHhelH
3bmIG5vMasczLEmdj2M2PsmZ6L5/jAfPfbW0aVorqY+wM/SxP/cVuGZCaLm8OMOsHdCidqq1rJpj
YlQPsgodc1OWXbBTTVc72P33zuHINB4mb05gV69VpqFwnQ7RtifN86r6UbtC0Npes2ytX4vJ5YcM
G20lR71s4LnvW+pSjjpunewaOzcXstlk3NJM4a8nm2GvIovfs06RzZwD5qSm/RzMKPOZUHJ+eh7o
LH8Q7t8+oQvXdb7Efh4gUuzmLzOY7ZXlaz7XRl/sFTcM0MBf6B0Wc4nzWE1luBq8Qv9g5i3ceaec
vjateuhq9DES3dyR0Qs+ILPuXmZjWpHgi5tFoSRvPs6UiPbG4YdCjfqV1aHhX+DVsCMFO0Gw5wkz
ZUdZaOT7rjXZ7DQnOw6iuE1RfFykEIojFNQG0xoNxhViRqR7REEcuD0gAUzip3Vt0jsZOu5KbXZb
g9fnsywKL4t2PQbKty5Zm5VaW5tRoW2VLGuRejamL5nuIbBtJh9aJ6oOsj8Q/bGqnJVkehn72jgM
QHZAySc+XhFh8Uh4tXiUNdWpi0fsjn6NTqIp++SolwKFGXAy+2w2aNjrE8Iyhj02p5oE0EIpm+pb
X8MJRg7jbcLAb93oGcLLZaW/lEbwVZ9ZAQMX3WLAWz8WU1w/yprQ5lvyko00s86LCCIjDMsRnBFJ
bgVWze2YvtuA3BghAYQInSnfyAHZd92DpUcvDku0jak3RwzKFyB0ozP4OnLWlWtcm7hkwDsXTZ/A
9YOtoEhcj/6+mOvp0JZDRXzESS5z2Q/EY1W+Oq/LD3Y3dpemdeJlokUWCdLYeM1dqyJCl1koif/R
VGp7QISRIFf21XcLTuIqMz6oehG99YY5LrIcRLEJ1R9XkdY8FEhCHbxuijapq5ZPwDWMxVzZhIOj
sNhw5abn3jM/5lGuYktJS3ZFeZCe8QtAwbyL63VukQrnZ2E4C5Nq5Wrih62rk1va4bM29POmtR11
DaS5e0OlEjiZ3X3Qot45lmpaLPSs6t9aJ8UnuIvGU6Tb80urmycvc7s3PS+y9RjpgEfE5uB3EIbK
46dKQU1EJO4JULh7mbeXhRPm3rUpB9CBIZd/m2OmKBbkVrXSlM580c143UMW+ZRyfR4y4FYL3wzb
T7ExQLoLFYQpxSiHUoPzM6CoIkbVvFnkRuZ+MNvKv+QVuL54Uk+F6sdAsQr/QpIyPhU22VzRkl2y
QAtqGm3jbAIUxCoVqkiSehc1yaNlpWfFzq+a5qOeYQXfZrWDmgPNVB+/ttOAnpJo5b6+VdUqfpYt
V1kFyM68qMhNL+KqWhqlbR+baUCFo3TL/qESVdmWRTSMKEnXTbq6TZQDd83OKQywYeW7/d12cjf3
r/bZVmQEUcwLWYek1rnTg2hr1FH7EBFYwd+DdfMigpK+UpNPk93ZP1pkjAzTgJtFMO1cRanyhjwx
zH/DCJ4Hcbb2gzodprQkDg2Bdq1NarL1R6K+owYl0ypJTtfcRb4EVnyuA6X8IPujMPrVn2vpGUEA
/1nvv7ZZFF6qkbBbWY71t9aqHp14DD5afsNiHTGfDZIJ08ea+IOcoNiYrSBRP56jKdaO9tyVXB9B
8y230EAHm/YlkwImyLDvtRCVK3uM4+u+3Tj+EehZ+TIiJ7QzOyddN5zjb3PRL+S+jVrxF2M7l6Tm
TOQYDEDVufhWQ2puwwLZBxJ9MRwnsOASEC4Lif+WUHFZuw3czbtryslVFCYL1x6D5W1Xsna3v9tn
6CzoQebN5TKy1WRtFdO4baqpfXMh//Vd8qWxDSCwKYcp1tzkC0GeRe87E7FQYwbRUFUrOS0r2qNH
EOUD4qrRPoc3+xC1U30YB6c+RGrSHG7NXvQlrtKxwBFV2b5O/L3Jra8sxgFH+9pf/tVkFFGibW1F
gMowKowSg7NA97QPXRN/D0srP5miVU8uohMDXr6tggS9EvHICh+KNnMWMqDEz2MtLTvy34Wc3DE6
IAsWXoNMrkfkLW6iT9cI0m2DaztWggMKGeGjOmMtzSUdIl+nIiYfoHAT6dhUyZroU0wExEyjxNN4
8o6GjdQs0Qj0ZkXzVhQBwHfUB289d7Nmc4Sw3qYDMLcOZYqieU4ENm4CSwScr+32sqm1wt11Sryl
Bzvhg127Obgr5S1GcAI95Rlz+yLVToqW4OuDCN1bWtX7MPGRPRmdj4YdDB/zwMaOtW70Q5w56qmL
KnX5//g6ryXHcWDbfhEj6M2rvHdVKtMvjLb03vPr7yLU05rpe855QRCJBClVUSSQuXPvKh4AReaJ
RJU/PJyWS3VjqpnS2dTb302vI9XSsWtZm0rsXcTARLp0lilTnryGUHehpxnKbkXQblc5IfQxXknB
mRz9VOpd7jvxrzbwfwayTa5HitgV+ON49ElN7UpoWiY6rvwGNNGHR0TPvsV9jAeTWCNd6twxP+QK
QXgnNaDONQGSa72+RFVp5bsOys/SWH8r2pVAPAeFjYJKUgQnc0L1KZTlDNmYXXUphkdaT9Vv9Sid
fYri70od6GtD1lm/Rkp51233VqVm/qW3jPuI0NDNQoH3Jls2CwUIq9eiKwakstqgMN2ehEmyEnLZ
pMVq7Z3dMigAJf+hRNV7mbgUu1hVvdKgSt7JYzSe2Rr28zDo0+96trfHqPiRtAUpW0eJrrErFVs+
erV2SB+/+nUYzIRLNZhrjUrVT0o5TGgDLfcwOqp96HjdLZp2rD+NNtmI6xIQ50ZljXrLjdJcVqnb
nXpz/N1kgJ2Ql4UV4I/dsfuQYFIIwr9g2zR/Oj99ho50AeJF7qyJjGvgyihTQ936xlKPsvrehxVH
dO3Knsc+X0J0RyVM56EbjzvRNWDgo9ZfdvYE0/w3Y+LoKJSoPIrRoHY/CEhbJx6lwRvb4BN6883l
cSLSzpDERjcxUdHgbkb9+doM/fzx3k4AnXWRBOXX9NIWNlRFyCGW5vFpEnZAcl1BNLk2vS0bvrC+
6WXjr4FrflXqFvhoMcTFNovH7wCHx00jV8k5K/ihFJlWvDUD9FoR9Hk/UIiGqiADwlFo1akhkvwl
SA1IrcaiubnutBGUgNqabpei92OH61xJ6ytRdeiFAJwu4tF2FyZaV5D3gbXOIey+icZp4q0MLuj0
6AUVcVpT2ppjDFHo5GVLxrjWwraZWzWUn426k4yoP4rGhcFkmInDARnXMVyNlee+Za4FHUFFUZke
jc5boA7OSk0tf6VOXadzrTm3l7MVo+i8IvegI5k+TTVgMEf6xH0l8JHfYF96OJl2rh5yDdkJMSfz
zHiTJqm3lGsUbXWWJmOnl4cuGxxlNeRWsex5Os20sLJhESUcepDDjKo0MQSzAqTqk78m/gXJkCuL
SSRsXrEQOiuN3e4Q072KXmZ49fm/dlmF8JO1H74qugzCV/PV6uEGZvVf5xB2YeqDoTsQqrpncrIU
myGyWOqybcgoW2oSvPfIbwh7Ivfq0syyEhpC7P/1F/a2zLLX0mPLYWruvmkbUOTTEdTm0l6NqdWR
IoLlCH6Mm6xA/eFx304rT0MnuTF2xV6YbHimL+KWLd1dTYZvW0BbUZJe6d7/1+WdGFBr42cOEy7r
ov+sJ59LwSbqFGLPcF9V5gdBk+6TCHi7cY3QWVpT1w+6M/FRFkJxqB5heaeIYbJrkcONXY681mQz
fW1Z55fsNzxVu0t+ElDkplNdksjSZ6RKX0q3Na6ao0Un5KbYCEx202Yhx9Y8J6CFZJSatSbCdo67
49Yj0P2nbqNSoL+II+jcvQnoynpDurgqDMNTT9R+5CFaZ2On9gthSywDMYqwqZaQYi2BZqiXsi+N
lzC2cgRQSkhEqSZ9IWgu74tJQc7LJf1FuPyZ0ANuZKscAlh05OS1V6vlqFrBVZ16UckzMUvC1xDF
kFmFIF9rjoTt0rp3T4mVQGTrJZfegOeArP8OusN6304cdGNeH4cJnCYauH9j0nnWh9u11VaYwmmD
5k+NSVBrDv4xIkFDCk8aXWk2St7gLNKsUZCX74+ProgV6lF+DHJT3YleOao8UG3IPMkTrlkEuS+i
AeD4DvtFQVmB476M0PkuWbxby3LqNi5LFD2XvuhRbZUwdOUrVlfDRfhmgePMw7GRHmfTIDDZjVZo
UEtaSC+a2qov4/e+k80S3pQMkm09aHd93RkwYzrmVg/fULPRf8kutSqOUX94fu4hM2f+MINKX8CA
x/Y6iGqSGLp5kpWwupapXl4VZEKFKU1b9uOTR93X1kkMCrfJZLvKjtqOfMMeD0AZ5cD2Aa1Av1yg
7fMilzAps6AZgZpNsAcx/PAslHFc9JpWzf81UzgZnvcj6hpp3hNWu5WVdk10ffgYZbb6hI/alehS
L/Al5uF1qYLx4aXUxNTsGth5wEZxaljTcDOOLTDaP7bUS/0tGdKCMsYa7TI5HmetDNK1D1mWdlWw
d3vTh+KWrmjGzEtJK8UZHN05S2FhVGLJ91fiMAKRYs7FoZhZr8hv5hvY84pN7LfVzSt86m91q/0B
UIgDtf0G6whgABiWz7XbdBT983pyOxOgXSt9ITXR/lBDlU26ck1iWd4lXoI0XtMapNADsv2IpflU
ruosqNpmvGid3C3VMtXuLRUMSWzIFyOVtXtPL5p6Yqyj4kaMyZPnNJajiPYY+//niTFlQgT/mac7
MdhqP/LnVZTDptynZNQGt9mCue7WvAbyl0xzqlk2gXtMyZvpxARDE5ZguJy/daCEZkOTqBdpLLN9
FxXZUgHB/qVgbZaP2rfGm/7lcImTyw2iE6BLdS4GFKizTYUdU9nxoykrX9sFRs0NWli8Cqdzx2F3
7j0pePMVwiZqp2QbpY6kA5AeVFg83diFRWLsqrj9fdSb2caVOn+jZROZnnB5joqj5zToqNCETt3w
xHId6RLN/PAsdVjnUdSveyd2P/oE6vJUT77ymkL7RkkiWGDL8ZU/08XkwTfzfCjUi3BsX93SB6oV
NfLKGaT2VQqjnsh5BcH3NNrKFfWIhCM0aLlrgl7VvGu06GZQXgtxJg8VC1rv/fNMlQV6O5um4g+T
qlbuSzdqDonjaHOvDSWEOaduZfHPn5rWNjV4SKfDh+N0FEnhm8KdtH76iaNihKhbnUrt8/KNx371
q5xiDlQ2/GDJ287awIlfc3Q0gJM2+aGC7GwPR3Q4z6X+FJVWf22tZLj2MWwPBkABYRKN0RfQ9VbN
WfSIYPfXx6iY4JesEFq5nj/PUTo8vuOi3z3PEej2sHf88k2YEh4lJyXvAAlNpcDAta19O5UL11Pz
7CaS9x7IdbD2REWxGADlLtcrfaoeFn3RVJEbUaxUzMUJ/j7rv/ph4N0KFSkDrzMSaLR8e6FYkvym
q8AwTOjz1q4HcWWrFAXQm97YFaMSb4cpuO6pIJX8NMhWceond99yxnXcwEHpm2l8D9NC3SLsU82H
To7vrRH5BzPVytmj61OlpDrZXfQKCSyrUyDrODpRsS9DrdiLo2cjBTYpEtEPyWXZD8/Kawq49utw
FuSNsjSl5tV1jGSWeHV3D6qw2pW9HaFKSBeGyXifqin0oXBn3zMfKgZXn3ixplGrl+xD28MREptG
d+8C2zhCKfE9nXop4Y5TGA6IvNKri1g7O0F+ERMjz9Uug+fvxVisB8a1sKDBnU6a5bkFmg+mgWme
k/LGq9OfYqjX/egO20vlhcEwD6NNaiX6q/BLIdgPSyKi4toWdL6k2e2F31RwNDRmene7YRsZqMyC
nc/uo098MnOqkxizQ0CxathHBzHIzxxqYacMd2JUsoJsobOi3ohu1hInSPteXumhQt4/t/epmwfH
/L/NMCxauVMOwjw2ZU6EWh9/u4UK9VNQOCxQVFCrhfCBbwCfsR7HTayW199dMVGMi9lhE8or6PIS
+JvhZ8jNTt6xHCDmxCsbSI8RawetgddFIpm+qF3N4V81GbsC1nX4CycnOwBXPFGzw6Y0Hp/N2Hvy
UQ31eAfCD/kyemJQ2KOB+DcV4k657kYIq4QxVahinz2diJ8Hy6pspgWN9KvNQbeR8gW32imIuvVm
fBCN7wGTbh/VSqJFMDN5DCVFegsGa+Lj+OMjDiUpTA4Wf+wMavFzZEFzrwZeviv0sHoLCt7uPYoc
xGPolmpxGyM5vIie3sSLUWuHF1YvbDWyQ+QhIdGVBUKGKgnyYJS06YmlX/0iGlZDkHiL0An9cM5S
J11obZatIp17bp5YZNo9mbzZo6+UztlP7PGQ6Kp+Feexc17gqXYZp/NlYVCfjMEFgM0lhInyo3E3
RPUvYXrYxxjOEl+v5uJDCFtrZ5T1th7E9q2SrRSn01k18YyMRq86eyPVoroLc/i04SqnRtglKCh8
RdZQrsRVR/3TQKLjt+3pJmb98RX2xB6Kg6Jy3zd5MHxxEdWVlEz+6KFG3PSNU69CavuE3XPN8cMu
R/Se5KJZOXqBDhsChQe9mKQgikJfN0nb3gYr6W6+svHtWr8KCysUdUOcU0L5xXHjeZjKcBTDMriV
PKu96YD4Lgr7/8cogCBKcQLfmYvJfhL9bAHWLsxmiN6avtj2aaJeNUQsKSw0KePgQaEkk9rcV2Gs
AtiXy9Yi+cKEtCdckZn1XoyZrPfPjgSN+TTmEa49qmoFxy406Te7Nd6QX/mhuln7Ghae+ZIjTyjV
KFpyurvkuNJRn8bMuEJ0DnGjjXBtIVVaQ1ZS8bBgNBld5/DnPOpQifOEEevVLqB0uFLUszbtjIpp
t5Sn2osSdtpR9Dy5JhZUI6wlZWyWoM9DjQ9/MZhN/nJl/O1P/LZbikFXG8uTNehnK/EBLcUunMB2
b+/M3IhmeZfrN15S+g26AmMWDk62hQsbEXs0ws5DHmzEoHDzlV5fVB7h+Ocso3vJKN26ijlqrjXr
Eb3K+XNSr5Q321XDo5jjSpm9s6cL69M1/7qw6HpheEDz426arXIuDfQq5ch336BL+eUg0vnT114z
SYupvKbyWLHV8bMOvAa0igb4iNfMqkDleg9ZKYE1iU1QBkLyGkDQO+8s23hzc6TQU6TMih55vakp
PdQCnUkDMc1Q9XNsFhJqYBxET3hYBbzcjqPXWzHLaZPwUA7ON0u3DJTyrIwtc1Q0ILWsbks1cD5T
Iz86tXavbhOrPYOIQHOuFG3gOh4U4p/C42GiEDE6iX5BlglknLxXJpOww+QKXUZY9As5a9pzplVs
QeKo+BwrrVwUsjLsqkpz37vy1U7UfBIzdTddWzdLI4gKYpAxJSLRWPEIleR54eT5LZsa3UWMzh/9
fCtsmqIQ8GUb1NjejeK27OYShAXdkaEKOY0JrxyiB8oUiqPRtdpZmxojRd2jM+pwJWyVEmlnyCS0
s+VbVzYu6u5pKrQG5Q7lqlasC2Zieg5UnB98MucXTYHJj9GMjINoJNsh1CUOs7bgMINvfJGwO5o/
nWAV/e1OvtdgBfpP1/eabU9mdgvt4XeeGz97yHqIe47jAYXrgF9w1r5Q8GuRzpfdrynkrIqqSb8M
5DYlTy6+DaapzZI6MV4GP3KWo2SZh1CrlF0An9IEq/auUC7sQsMDp2UstL6yPv04sVdKaPRrZepK
JO9gSTLeUVCytmGLplwWkWTPfCgpUFnSoOKXtHfHS+8U3BkXtU/D15HsqjBXkR/uJR89RtH1NNdZ
JG2i/5+TtDxK58aILmJPcHoSQTd9VCLyutb4NQze2YNAn07+wb7yU5dB1bS6YdyKwj0Ic6lQSTyU
ZbVsApQv0gj93bzvTBLMffA2cZULt15VCSNaSXOJbWilScZ8EoqBwQOcEEJ9g/epDf7F7cDkSTxG
z4TxCyh1sMN2o6CTok7BTc//LMZVFxr5B3THJguNEU2qrHfZuujKErzlQXYJoLTsGI8tOkRzacpu
I6iB+m+rhUeQs9Err5e9SHOXgd+uRrs21iI5TrXXvCPL81aDet8PeekthJtGLQxVYGV61mHyuA6D
8SFOW2RRsoQCCSjTdJVmaTdu8VnF8FFZJuz7IrPeju4nme2O2GdV8UQdkcuZUuxjLgULA3TAthq+
Ga0cImCsDS9h5GubnNxktvZVxFRTKoAOo0EeIWpqZy3Xvk5ZQ93Wp7qlhKEPuz3BVUXhzhO2LDjW
HlS3U8/QYQ9mPRxtJRPB3DLP4NHqEuc1KAbpbDjxQfQiTR9fJ86Tachuu2afZUk9hS2oraFg7ZCV
5OmDhmo+V9Fl7q7M/0hs53veGtIP10U+NSTxM6tZ6NhdOXyHZwTi0KAz3uCOCSaAUQE0t4ewMOjL
l1FCpKKkbO/RbanTvTiyjyavUhPe1kBrwmTNLkdDtjZX7fbFA1rFg/wW9B2dLinQ5YbkQIxJft4f
fb2gZJFBv4rwiJQfkTNESHhIIRKphErIRqIn27K/GItEP+cN0vMCBKb2xa9UHhL4A0iqWSxwF8Ku
wNuesul/V8oqh2vdAPPWa+ZnmRFyraqv/Ir7ZexTXM2j9Zfq+gOV7FCLwuVQaotKG3gCRwGLoN7a
iYbyDQCZ4hBHDrPBtHbF1Pw9/i/X53ytbtrf84VRTH8Ml2ibeEWqXu2GuFGfR+1XSwYWYkEJOotO
dgG3BEBt/xw4kv9V9VDcLuBLfS0L6p9BwshnwuPK2qF+FAa2skI1Dd5FTTbjXZkY7hXKqXbtOz4r
5r52r8KGdrw0517WVm0qExiOW+7DGP6dNB+LdQPk+WMoza82DEuXkhKGlzTR1j4PCHarzTiPRhMk
Ms89c9n0BIlAMTToLyFnfhxyYAyO3y0MZDgI0hburQYksZF9NduAu5FufsdvKGfddNcixeZXUyXk
1tzyfcz7fqaaRnQ0pq7kSLPCzoI7lD/WxWitmzDXaY+mYY5kqcta4Z13vAsoX2s3YtR2jF8UqTon
MShMojsxnerUv98Rsh03TgeJrt41yicRsWPTusaLmire0fKr16i3rRkM6+EEcuDi6Lmsmqx3lurU
BWNXbko3jSjNpEthgrSTXDLhEFwFdy3IvZPiE9eXjM80899lYzBeqypVV2DFsmXFH+BVcyckrYWu
UltJxqtNcuKk5+E97ioHOZquX0mldmgMq3lpJ4RnCkENAN8w2g8TSBQ2KW+LkloEeoBR4RcinF2y
ALyKXjegaWImQC7twrkCEs534OzMiw8UgPu26r8rTcH2Ik2+uDBkL1nbs7xRbfnU5IY6Fx45rHJS
Fn6viVrNK+SST+4IqsMqLXUxOtA2VY0FYel4Movg4JZV+mGF6Av7ctTsDM1NPjrdhheeHVdjme2p
y31yCPwhPtoYlUBWoupaK4dy5nvERyD9QntFAeKStf4yLrjNAxRBkLbVpFMIsnOH+KS84vdvvKoe
KlJakedXHcnsTaJJ0tHplN+NHBc3A06O7dNeg7xEzByOW/S6qUDo+09pzM4NGOdfbhItoB+Pv6cB
ET2zBOxEDWK0ahv2iXIvd3tz5MKympi3OlfdmQpxyzcrhyBdNYZfmufuBqIxXyo1K+fy4DkHwwih
sY/KZiZTbPwWaGm4g5oHovWpW/qmuQazQpZu6qoR/BR+4hor8GnlG4nbbGEplr0ZplFTJWBk6gXB
nWmUxRBVvDX/CYngxNuoKvCf5dFVnClH+tfMqu4VmM7wOiDjI+aomppuXFSUzqiBfwXQ1fxy7a0u
19VPksEJ8kZKfjcpp1lWg54eE4XgvuEnaA0Q573KwCXng29kXyO73FCjV/9KCgM5udL8EvpeOU+D
crxGakCJs5TUuzRHa12Xowy6i0a9a1Oq1qZ086fZzFn/1b94BPxIzEh+q2OUIEFHZ9xxVIjHlKKu
e3gMLga01HM1tFZGxd8RGH+7k9JXQKNKsC2sutzDVlMR0xqskBSJHpV70YihZ9dUA0BVNrxl/5qT
xlRVKIUjbXh9ZKdyaiowJwulRIMNzsnsRHwJCJsYRoEs+tcIUlcZK3Z8xChVLZPS10vdbzObd/Gj
MTKP1VFXr4ouBq86DXSFCzAjrdRPCLPcbSO6ZRjasBACWJ1cEGTTocd0W5IvSrAnI16iJj0dDp4y
HY5ptc7c9vQYKVo32LetW/grcfgvf98+DwRYro5erQKiI++jrKVHcopAyqZuUHvVRtN4OChu673L
jaotCJqMGzHKm7qYjVnTHcUoSXWYuyT5xRiK4mU6ZV8r0ps4ZdCM9Ux0xSk7sl8L0fVY3jxOKbpw
JawNvbA2/AblXVUTrfIox4KkTA5mT5s46ix33BldOYnRTd7PRsx7dsXR08aCZVM59ZEMj05p/b3O
E8qjtda+NJ5lX2xquWIzGw9Pu94j9JXEYCaEB/tb+xJPqMSaSCwZqn+mqiV/GtVs0QOcXPqdrpGU
5fmMQp7f2MdyOlLs8PeRsLFV+j36l9//NAoowX6cL4u9owuba4RE6a5GszyFiYgKWdvRkbEXh7o+
suoQhw8H4UsyT535dls9pgpbKeaLw39NIl1ioWVi1IvBtxIKBST0D1qAuklcepcx8TxqNhSWlSUw
nSJ1SD7+GRgiyztRTD4Xbk+7E8Exy/MCuD2hansmhmtdPYIq7vZPPylUg10VDB+9YVjb2nXklVXJ
/U6NnH7XGnoKVdrUH5F93MGE7urL57iep4wLV2F8+D/6qu6p4AIBgcL6NAvlc2qn41cvM8ulHKdQ
ZgdB96Iq9Yewu2U+M4ahr1QK1VnmxarnXZNKkS6pDYMaN3u9KCtTYtnha9WG1KMMWx0KAIB9a3MP
yvLhLaawuHTOUf4qOuT+mNUZiK6Q4joKm2i0GGwxEF6eKrLvzlq7moKnU5XsrKtSnSBP5PDLSqVd
2yE7DPHN3dWS+prLanGN8+hNz/PhAwYB2AlXhZ/L9/peulZ7r9xW41iN2vYusM6/j00N4snEG8+U
advz0MzUVaehKOa10CYBWfpZao11UIO4fw1KEJq+zO4pCN3+laWut2lYgS/EqFRl8bEanW9iMC40
hSXSHlxC3MyDsVwpmnfWhhZEo144R9EkDUnumeEO9bqVHCRQRf85Lo6sotnIeqzumiaSmzUaa+4i
T4muOmHeoiBCrGLmulKzF31rMoqjv2x2rEJ+RWSShZgGoYaqg/exteBQt5aHBG/3uzEs6IJRZy5W
fw1QMADrU2HLCDr9M4P4nndO9DQ8cr/M/7KLc7p+9jLAXLEVvd5UO7JqBJKn2iBR7TMqXbY1dDQX
/pT9CLvBJo1StGchET5bDb+n6XFkUz30PJ2wiXP+8RWmv86u+t5eMYtqo/djJFHNDHWF4TYbJ0rC
nEqEZiBN12XZtrWj6ZC+OEphSkV0IDiofs7Tx3K1E4RWOjKyowejzrBQWik/mYMLEbESpMoilMIU
0P00qrN+6FpnVo3cKGCV+XblELwPKrdRqqPdK7qpa2QLqEyKLbjh8F1Twp/qBG0Sg5Fx41di3fFx
LyQYL2heBe9gGZ2d2UJnKJy8vih5XBUq6AbOz886noOHrPbCuffdY0k6+mqbJvk07glhrhKjhJbW
DB4fStXZy0lfHtCHPP0sIjO6CEgDa5TqioUKnvjyRDqAQf/LkimfYdRGF8DC1QMv8b+f53Gdyvh4
nqNDDcelXHnXpAOYAgLN/r6U3cGcA6AHGjY1VDbWi3REAatN84ZyRakJDwkFqwdxVAvjOJpsztXa
Z+c2OYnxoFLr3/4PLzEhSsioQ/wFNPevk4jhx6TQ8qNDg04UrGSR01TrtnFeCfBKe1/vjfIoDoMu
9aiwwjjwg+ShQVEDaD+rBWNHoSP3QeASDQldaR8QHZll6al3ftS2Gy6mMGKO+DlJR5GJ/J+TkmII
QEBB3Q2NhLBX3ZXoeTk9dCEUqBbqhCYt2Z8/SMke/T/DldxJ3elPtw/gqZ4JpjIFNqBqEaMB3RVG
tO+VsPbWT16zWhseFwgNsiynP93HGeDz6SGPSTqKOsfuqnyahqFdRVOaanMMdR+4vc/Tq/UraRtY
ZcL/rtGuaRXr16jwqBiRXHn+tDk8gxdVZJF4nU4lBjKrRPRMJcP4tMmy+eFEY70XZxJ2nquLCvw4
ZUTM1JQsvEhW+bieMJW2npKebW5iTmhRcNvW6jZgj0Xxft4D7uN51bpOywq1CGcphB0NF+5CWrk0
SHZNDoPrLaQ87HfeNDEXTuLQ9Ug8KiEaKM/VWPnftdpfi7On33PB9n+7VFFVzwB0Nau+ZeMzgm/w
Gq88u8CZYRueGrO7eIPR7xpe8wbANGxFZr0RgUXbaupZUYkIvKYUZ8spfvRGAar6j0l4DKoWgyQZ
881gQEUctbl0hGU1QOG0Hd7jkXLKvnHrW9+hVx3nknt06lbZ6EoV71QInA+VPaKQlNXlRdKNbhEm
QXIfR4RM9daw3+Kmb/dSI4OPIkFiA9Ok8ZI+OeTFXkkD56C6HoNNq/8eFB6qOoQHXfVnMhtjOTbC
SzYlFsMgRBrabJeiJxqJp8Au1uof7eBF4dyqg26dO0VFxYKL5jP6L7vKo9jcC3xprQ+j/dpKJZtW
NIRrA0whKe2LE5wsw4ggQ6SJeBtfa6h7E9uqz6L3sHvOjr2gdCABMU61dtUX1wyMnfCQ4zi+2pAv
I17fGRvd8mQEoSUdSAICnOvn2eUEItAOLcPl05ZVsbQctThZiNOIEzZFM6xJq/ONpg9lTE2fRvU2
9/1s9vgIjqyxNjCVV70aB29uwkxx9Ot2/fzMjamll4zw6X+/XdcPEMgkgOanjy3c4WF/fLun6c83
fH6CULdJiYSeuXlcMmW7AVCF5cPzmqFlwZmZkoF7XrUNJHdJKdzvbyhOWAbp72/4+GsFKAo9vt3j
3Krhsd7h2wlvcX7xDStoxJ4fspu+YVI//n+PP0uXUwQe9b+/nZgtW8ZO8mxQUdMfQszOkvRLqJbG
7nl6i7TjrC+lcAEMr3gBdzTVu8r5MTcb+0aq7KVSLeeT4hsY55D42aWKW7xnSjrPTSk5ZaqjL50R
KYHays48mIyXVCUi548uT5kgIusZ6+pBUrSvYlA0BWAMzXCGh3/ZUjRfEwBdiXxoF/rNwc6jH09/
RyF+yDufBactLxpNYq1XTDTtSd8vkFNXbj7ikTd4oA52X0vHcOoNhdUhF8qNIwaFm+lCWc9q24cV
Ehe39qGjsKE8ns4hGrXO+2XSWvm/bG5UrRzTqs6PqwxhRczfVWfiMmJWrQeogph5shPdXhmqE+Dm
R0/M6mvojAoT9XLhIWw+Cs3BqNgXYQohfNhAJpHNxaCwwRn+K5NjqlGnDxjXoX+01OrxSYUJbnfi
oH3kk+3jCwmb9hl5bfP4kwD2z9dymADj1770zlFz0/RUSQoFrIMXnMWRESeUTnVlvhFdy4hhci9U
EAiBXocIcP7H24nkfltS7fg8gfAQDVdw0+H3FZ5mM8pDivH/ucJzIC6a31fJKEKBP571kNzCkSz7
yRIoM6FtFh0r1ZA0Suq9aMtyHjLr0en3ZJ1t0u1lcXIcpBJ62a+vGuiCBfkc81XybW/eaik62RUK
w0qvDd/CrD6Wduv+ckZyNanfsyZsySqzNPNmSA+yPpH975au/KyRjfzwE8eGL6tJ7yp1PYsEttEr
pUtsTTVNPvFxlbXpt9beklp766R2ue0l7lwts4QMCysvxf3Oj2s4ANXKG9RQp1ZhyV9rbbIVIz1q
zlQcpeSSZ2qbDIeH1dKcWc+LYAmiAhnoRc1/OZ0HVU28X1LiVaOwPJkX6ZTOVq5phIp2Af/QOqjy
bVAqATFTpHdlBzwI+GIJOsY2nkdqUh/HypRvoVzdhd1G424RjiWqikDUqKnUFmluSZ/gWZWVo7om
iWSm990xUxsoaDvd3/LTUJbCzA5x3xW9/BpejRF1PB815hoqVIc6yxXLRIKQZHzjfdfr8b6q8poa
5ekQWUd3bRvKrlO8jPiivwjsNl+OQ5rcHZP0WdMjjmBbZnzPJWQVzAx8h+i2DSVXYSb/Er1Rqu2z
EzpHMRPOF+MGS/ocpmDexVNjpxuQJfWr6HRRvoa5vb6KuUk43nUvkE+ixzeBl9f1w4NwjTtAgA2h
+i3hA+k1Yf+55aeAaryeVwGxehqtVwJkqlNtOQbBb9uYUM8Fw3UFUNgg7Cccw179Z3hyNJsRRbYh
A2r8x54bU6ChlSMepONbhNoKsOoifm+lQYX+nze/6Go5MU8t1D1EzvT4nTXAm2wU4YVy9fGtMRbC
SUmd+KzlLfcxZ7DVkHomU2ElME2JbYN0vuSCEphGB4WHY2eN9lGMjuS/wSF5d+TL2quh1aeyjpN3
XbGD/VgHJeF4JmXtmK1MMBbow3NKI5clUL4BmwcUVvaw97srL6IMUzSh0OVxAnR44kmyRxg1sIRE
R6GCGb2yfAkJaw1Ro16bSCvhHg5QPOcvvBKDHarcZ9KOj54wlU3nzdN44Cc0TXdIae+V2iDj1eck
IKEFvUuNF7JN4EwEgp1tSHEBCOZfilF9g9kB2E8wlYnrVn6J9MJYm+441cz1kABKvLKdxqxealV3
ZlB7518ri/IpZUqjKw1iUUCXvptukc/QL5TvuW+SatFVlUC27mw6GKK2DnK+4EnyYAmzanavYrZm
3JTdd+Jri8eZijTa5l2rf410KhVMCsNfmpqoVx0HyVGTMzJ3Ue9tAtlyz76lZQtbiZL3wJR+JJZl
/Iz7/8faeS05riPd+okYQW9u5UumpPJdfcNoS+8NSD79/xHq3eqps/f8M+ecGwSRSEAslSQCmSvX
eriug+jVg4LUyntniRbwVa88eLA+rPxpQqVpSF8mZK2eI/QgnvsGJajEyR+lKW7MaUHVBsjqebDq
smpTEE5fy1F+G5NjbwogovNoCbvwc3u4rUU+bo5qJe1Rjjtelq07hw+Z8p57Xf889tmqgs74rbNc
DfhFZCxk1ygtZ2OHXQWRddu8cRJDyikZKJ+YnY3M35D46J80P6sfKa26mgc7Cw95MaOjZ6+04DtH
+ciwHdXOOgilTRempYjTzE+xUhuUHE17Qs1+tskGKMJwSudmilt7haQTLvOogMh2BLvKiOzrKoSl
t2Fpk6PQwYGeyu2D2qTxshOTf9/YgXNqC2dYjsbkfiEEtw8Gf3otJwQcCr+pttRkRp8CJLvLKHW/
KBQ0r3J9Qmun1+JLTvqGsl7d+ZLH45uG+ASaoiiI+LkA1yiiy61xWv/UsNE5UMxYuYvE9ZK7SbHD
hXRJI+eXcxDBQWyq+SmxqWpa2ITqFpXVNnz/ZZ/TxabKeHsiKx8vDYRm+0kA5ZHVAf2YfqsnmJVk
5UBLD0hPCJsTVQWjF31T7S66l9UB81g7e/5fzJOrmNZw52oI3qsTpQJKQyLetxLvMbSE9+g2wEdc
+0FaRpWgDzQ57UqOSZvttpvBa6ez7KVWkuwaAXNZiAhcvrT95gJp7XCK58UKX3c3EypSkW7ZjyEa
K5DeZxxMjNZ+1IvJfUgdYC6MSUtjW8rap54dxeIG1sY4idfoIxYnDVS2W9fxMo6T+lUr8l9X0kaZ
Vfc0DuUSDEX02RM/DbuoPzmlnd85FLitpdkPooPndCbJXn6tkI6ByiAT0ed4Ur9Rst8/hElX3I/G
6Cykf5MbUEUUjrj3DDV78HXzh7RbXumzD6hsaGv4nnludZR2fltbuDOz7i62suBTbJKcn29HEUq6
TaFg28oud2f9vjsh3GFdzHcBw8yh6pxfd9ezlVoK3d80UKnElSh+VI52JiJbfJriwlrZyaCe/Nar
DhVisxshouRl6oEoEKcpflANvkzawTx3hp6tOtPwoboMEAGZr25N1inj1u6To2d3f9qlr6mar4Hp
hi99bx601NY/+UMFD1mehKdK6yiPV/1irWe+8zbo6dmPXO17bBSPoOKyNyPgzxJ1oRxiYxIn2Cmo
HDXD5h2s/F3ANvq75pefkeYyX9RayTduSfDdiFr1XgRTNJNm+p8TJVhLV+iQUHTyyua5oPp705td
gPhmZJ9hjxqWujbyJR7NHiru0QfVNpnOnRF7Ow4YiSQLepvyul2IaUw/W2X0tcwa/yuRhPsCgo4f
lT6tVX72w4XXnyA9KeJFZ0N/Q8XIgtKPjVlk9Q8vVC+IqXVfjT76MfWhtVNsT2xUlEeefMB7RfkE
XUTx1NcVB9DR1zbS1k9mfaZwbJcXorh6QFcYLL3UJIyBwtxYRI9hHnvnMrJAMc9XVOI3qy4tonXr
QieyDmEY4z/gHWqdpDSPV86NVpU8Xkdbn7qk2G2jdeJAXkS6u2Odv6Zcbbyr1yly/VArtHU8RO0m
dXtlESupcvZdoR/SEaBcEhT1lz5+BX/sfE3rzl9Cva2d+IfZJxPa4WU9D3TjN9Rxky+xLeJ1UHMO
sEcgKqUqoFdLYufrZJZUZHThp1Ik/SZyY/VOKS0UO2LkdaXH0NvPBjWYL1FuBjv4QV3Ae3b90mXa
k3SAkihbQOoH5Kxp6q2uRDpvAfkioJjA65pPDpjsnZJm5aZGCMbpkvAV/nv9LjU9sXYH1fpsj90q
cvLxza8Hc+fq6IZIe61+bYcofe+Qc9t2wI+2mhfZn9Mssz4bLhGFIVWdbdWJ9H1Mv8qxhBrnDcdq
Y4dky/Q2Gs1K2jWLg2rcZDoxryF8JaC8ky9BfMdZRUq0NexUWdZWiNQZZ4mDvCrn7s0mB8yw/j9c
BHLM1FN05urD3AGk/R5WdxQtofiTTR2DU66i0vjDlmeiOHMT8ZZMAVpEv53TeQC2fhfWaev7B7ve
UnIbBu3pg90PivzUgfjvE3tcNlQtL4UQb7nV1A/VXLnowuFz+G2i6r15QJzmaiLLVhNEoipW4Vgb
mqO2KlHUewgKy1i35gDhSe95m9Iwy5PHSW9HVexwUFv+n6TF/bvA9spDVoT9roHl82T5MOq0SUkG
Q0HFL4EL+RLGDZwAfh08ZVoPQ2zMZjTW1XtgAMW5tg11Y2u9v8hzy+dgfX0v1HEHRwInU9vOz9Im
r/zUs/ZUBt3LnuHFAVRGWVidGhJSUSry89UW1xkSgpmarsJxVJ8oBg/27VQDYPXNseKsFy4BQIsH
OWqlbbVyIuRBZddIXHEsx+JrUWfqU2PW3T1ki8c08JXXVo8jMrpWspNd09TEIi9j/zoaiWlreon/
SPY0eG71biW93In9S22yj1epVgT4BdfMaE3kCYUfH8PabF8js0YW2YCO2SFSOJl9hwwz3a5NvlMb
P17crE8ecs6eVpsCEvVMY13aVQvvJV4ZalUFGZOdWqDv6thW81i7RIHNNDqhT94+Jq0VnXoe/nJM
NoFo63Wnh/XatrUpBQjdXUzLVrcBCJK7PPKzs2w0s0pWamUjaGcU+dUWtVNGtRLi02psA2ecnaVN
XlHBWe/UjgTnzeYrob+C7UVbgDwsp3WfDuRGZg6ezOuyfUxR0zalf2EedHZ91/ED5b14uuH/jNI9
Dwz3R1z5P/VuUF+zWpmAJTXhuS0adwc/egTXom3eC4363dIoq1ctLiPyG1X/AyyvZRjeT6OOn+Pn
vFZNnlCjfW3azIGhrs8eqqRA0vRf7f08+MFGbAP9kW6RWuHPygoa/d4Dz0xJhjqtTYAFp2IyNLCR
8Q8kiUZYXcbxIK9ujWNp2VZLOqqokXfz5iZkH0LV43wZG/Vzr5Mhvgm9SbuuUKcvbVfn335y9OY8
1Fq1TlXT3ylUo20RWx1BG9nRm64pCtyBqnUXN0H0FibZl8j2mjMP7ujNnLPgafMa+M5AaDh7klOm
qtH3pAzFUjqlnGBBflHtQRSWZ8rIY2MSVBZZg2O82LGprbJkbM6ppqc7Ta0y8AuGfaziNN2E9aA9
OhSJLQXlJO9ich4Jss9AfrZfJK0WPpXskc82JDSNekm5Y/toNjxBskpTjxrEtPvcVYLdVKnTuQzz
cTUiZPoqBKfk8hO/OdnRtEpSAHEjFgS41GQFvDU9BnOZlNdRCrmQfdkAyYtBOHQTGo3JXyNyDeku
fa5zZF9XYGwV/fvYmNlDOFNfa4MojkNenaUpnk0gEKxTLNqtNMlGmHp3JlawkHNudnmlz5zYVxse
V9ff60MNtr0uqGbE6bKkObthXhylvzpFysa3pgYgluFtLQJbh6mKq31bCI8QfBee3MYwNmDikgtK
Vu6Kg8v4VIxWS8LYqOZnbolUkRGs3I66MzMxtQOMLZAYZDNbiFa3yUYaYy13q+ulG8DQ7BNNGw/q
qANB0zhPF0HXPPUiBQlu+gSrMzXbqp2AGHEozbsxq6u7fI5MxjAybiavTi+lIkPZevBsqkW2tNWm
+oSOcAhPKKHFHmJSqjlztsrj1p8PUQuAheteVFCN+YWzddxxYc2Aj75Soj0HcPTe5q4TdsiyZxQ4
x2nWv/526xzQhe5AxUwRGr/c/Mb2ES3DzWM1aZer2bMbuJY/3diF2OAEpvSYtG29VVKX5H4y6k+R
bdcPIb/gdhta1dLXKQroYSTY116qPzl2ru+KwKKSf3Z2kXp5yintmV3NMiuWGli3nXTV1Dbddwpw
bdk1nRbBS6/Sd8IhJQRtkPqUhTBrWp6VvJYBp55u0u1PbcxmmH+/9iWZoJIIW+27kvfsuVKItolV
LFzCXPEiqLccMxBdBU+zbpKselCUxlw2HaXmddzD0dRlhA5JAnyhiPxUhB1xi9jdBXXh/iQ/9+IP
cfVeZla5dJTKfDRAyW1aeFRPdpwYd92YGTtE0/p7uSJUPzmkXD6s2f0QfqkLdqc8u+bY8XXFKgO9
M69o9l65HGeSQhNY1J084/zdKeiDjYxYtQ8zQtuTtQspUowLc8jRmxmzdQb/ECzdilFmD1FbFi9V
V70UwtDvR7/PX7jLAnCjRURmHpyUAqo716j3ctTpmhj+TqvfyVGyHhXsTr6NPidzCcNam4ZY99B0
92BoKvDvRvruRurRmjVIbIfjSeB7n3LTnulGo+7eixuAmb3mczxvKQhLqn7RGE77Y9r4gVL+qNN0
ACACJZZaindKO7yjr9S/mrZrxnVapMbiw8CHrl03nLYojpT2KSrgDvGQEMwm0zuGLWFoyNc5tMYW
J/wqGr6zI4OQeRA/YT58RVA8/ORl8ARTVyTOcTpYu4a6HGpd3PKckRBeQbNtb21z9JY83njb56aj
wOBgay48coOBvLg0FqiiIiw9JmSmLZ/n1xQtIjMwj6Jp/Gc/EPMXRW8RZqSb9V69rjsLyYvZGZUA
ezsZJnQbczfsPHicEUO+LuWUXncfKt2LnDpxKn6E8GjpzK5224klW59ok3KeoC4ymJJVmXLwLAxl
MN66jJ+fZsW5YQgXQJIHlB8iSAesVZmM4odaak85WcYvfm83C92xvVf0vMYlmrvZk9qp0Rri6YOX
OfAEhiOcrfFU3A0gcWA+0ZRi2db9nq2GC56dUc0x061iuemqSPz8KZubkcwCmYYHaVH94Og5053K
0CkMbe+ka4U1odtN+bRq+9kKiJBQV3K8HokIFz18xU3nn2Li8svKHNxFHqrPiUP1lQ0lw3Yk/bSx
/bxeSmYhSRwUzwWwbVHO0vHAWtWpQREx1V8dkz/PTfSz7KmE0EFeP6Op2lw0OIf3dZHXqyB3rPex
L747mZU9lF6j3EMPTdLbEnyP0HmYo5EPZJObr1nYfbd4z955uHRoXwILiI0uWsLYfEFtXtwXFDGt
I9cFSew5SGZqormrA8qtffgmR7RzkNtRpyPfls/axA8kOiDov7V9sLE9EJbwvUXfPf4xRq1ou0SL
lR0BwK9jDbF5ZkJAXsGH/quWBYbIXC+dN3M0/S1SJ/nWrsruIbTLU+qPOqJcBkf/OvumtjC7EHQO
L05cPQgljO+GIbIPkHjDCDk3VnoOyi9FFbbBIhDUixZR/1PoG9VQt0NUeZ/Cwhfr1lDrg8sB4hxw
i8u4Y5NlwOCwQXXbPNdTFywFsUiqhaoYpmgvTBZtlziUfapnQ+umL9ossQp5CpyiTlnyiRo3heq+
hXDtfnXdCGYVQcEZD5R4a9cwo/iqJd48G7hWbYb9t8Aat3VQkbjrjOc+Nz2q9JSHwM53rQnZwuhA
OjIm+rJtEZkWWehuEzjJD8XQDDvbVfb+VORrbfQOU9r0C5WgB4GYbtj0kWFvCr/7FDp5i8K7Gy2a
fIy+wst0ca3K+VHy5YHKGQ1YaNA3ntK2e6hf9x71zfc4zGLmVCjc5yO49AQYyBCE8YNsICjTDkoC
K/1sShQFWrHMtdbkdrSTcEbtpIry0+CWl8rOicYX9TPl4+kZYmf1pVC0V1gKnXs9LpvTaNUXEQPl
KbM4PkTej1jt8qMK6YQXD+Nd4MCAAry/MI/Kvd9RqRja2bsAlbEFmw4109xVRvs8R7Yebb0X953d
UriuAGozlTha1WoXHnSvO2lt58JZPyMOZ2Bi6HHFFuF7UoZgpEboC6RdNhRjgaeXLrLvhc1nNv05
LNrjy4C20LlK45dWK5p7Aq18kyZBhk80/avq5vGCIotsW0f9d5dMyAMywcZpGBxKG80wWrLbKI5c
PchBSOPFA7oIwJWn5CthfTyEZo13XpSUi2s/0p1hMTZ6Cqgu79fl4FavlRF3a0Qhy63s2obN48fT
4JcNJurfvHJcipYyUKJsRn64XjqcWg++SaXfcgZVHJLAfCQVrCxDgQhh6O3zZrxUY2yd3QxUq2jX
pmd851xXLdS4/SpMq79MbUbaqYDms47ep5rvYazoy7GLm5/CfBKuA8tPEnrHijTTAhaqfjUkFM90
MVLkkdL5O4TiCDjxdb5kMHle8vmKNPQl09OKIk5McrAvKJQSgt9K2VV1M7tXtPprAqqnQPfruU7U
nmcQtFCy60TBdBpdgmU8557BfIrHrCuWlEHYz2WhZosImACJ8+FPbbVp7qaJwVM3tL/8nbSa9JAD
Ho+HO2Pk1X8ruDkwZY9R+rPyS3c/VHA/uh36NlTdZLvIpMKK+kwqk2u4yThyjxujNKrz5NYOxZZq
RwwnuHhtVewKtuqH3CUvF/L13/EMITlXQKUA4eF0hpS5WPtRpD52U+KgMiTU5zJ9qGs2oLNc70Pf
x/GuN1GEjwOvPY/RnHzx0vpd9/OTWvFNT9IBtXXgTES5jKXtILludJa56/xJ3YGVRsm80NO1ZjnV
nWazGuDu+ZEhKjLT7EupWl7ram3/cMvsSRuRCWoKVUW2RlkLKy5/csq7D/ktfA967lCESQFFU9Tt
6rG9d/kqbRPdFdvBcseL6rjBCg5o/U0lQanbWfwzt09ksoCO82W+2EPrvDshPKdVrzWPJJi6TZW2
BViXGmw0YSz2XM2laMxumTdO8rUqhmVY1OkPNawRQcij9MUGGrjpoT45TJMBS4sFljf0hEZOfzzp
rek+u56n8ZO9IcpVfYlCi/JOV632vikc8ITihxYk/FC6DlB8q7EBwnfxASrieE3kZrzPPLtc9Jb1
NdbK4JlSxHGnQZy6hfTUe+GMDlVkHnzzxAwgzLPxccxMQdlPrW7qvO/e4EXdS4/Ibieq1ojP6aIp
tt3Q7FQnSO/ghLDvNPIPR/6XCam/1j5DPeGtIoj8191A0H3Uo/GYE/ZdDJHnP1umSTioHvYz9kQY
MARXA2jBoU1PEUA9Kmrqdl1byFQHvJcrG/3LOx4uymsXT+HC7V3S3/No07kozljms6rOXKR+waao
5UFaA6kwzF7cdR3R68nV8ncvdX4IkKaXyovNS2GE3xFrzymA9hYlOOoldXwwLHiqfYeI1Lgd+iR/
DPQ5cl10zTcb8qws6rQfnHJ+VGrkvFRQP601LXl3x7pckff0LtncgFmGSZXc0c63FV2B86PRVlMN
Zin0a+8iHT3PBpofk8S+2UplsIn+8sMyryLdUuJKF/e69nWx1EZcpzsPvSDYrATh2i3K/KQEDQIE
UwrxU2+kR1AXnx0Ak6fIsNZF2DxBQR0t9Uk/To13MDPiuI7naqcSUfflNIbaymrbYeeljX6HDsl4
Lucm2uUjIRdQBtGuDLxoZdqd/maP8OnXw/CTYrgpFJzYobV6qYm3L5rWK9YCgiR+LtNg2pNBWIam
YiEUVRo7dQTElla2RqwmcHZ+ouRLPvJ8X7X0U+jp0MC4iMAYajkeJ4pVl5lBOjq2jWElrIQIvTo6
lNR1Xb9I2u4JsqBsJ223hqqwv1waVxdr4QhjwW7kZJIqeHMbQRjGMaPXmY1y1WeWcUm80NuEFGf7
mbUlIzUdKTDKd4GF4o3QKxh/ovYkaiN7glGBfTUqe2CvzOFO2rQM6AvsssBBFffCUcD5oemEoaZZ
jsx9DAx2yahNfFEVZdyHZjHtwWPz7vhkMCKK+o8d2CM2gsknpSHtICjCXfcQMO+yanAfVOQ9VUfv
OfSgNE/dK7HSiDNOGHXLNMiiI5jh/C6aCFi4wDxWlTPpKyP0fMhdxGNANNyzbFL4U6zYpxaEok+9
2oNSBMUDe+m52hnZiMlm1xSA3n2xEQJAjjxkk5e29QsqXwTRE/OZz48NRmcJw3t+cbtZV7h7cShG
vhD5zK5NRV56VcEQth5nLzkQV41/35bfZAehU3VNwjRZOU49XWCY8haG1g5kWYzpcrWplr3VU9cE
/4qLHOC0YJ4tIJKzpRRxslQtBNxbpauPg+dUx65Lf12lUC3A0A0NI6TXgJSlz/WSXyI+V6nab1Ke
hKfaQt1XUa1ym2meT1UlDR8D765rHeL3+XSyapsHQBY/tJWS8PXnZ5EdrIMiLAzdCJtQQlJbzoO0
tW5BoLGBtjR2dY5JjU+SjqguqL/tpOb5qqjG+w46oIsKs8HS8MPgIeSut4TmUrKFAtb8YLq4gImO
fOkaoa3gFTR5TPvmwSv1bNvG5nsf9skp7L8TBK/v024sN57rwxYToUDU+JBuyis4laHJkZe3pnXu
h2oYCZ0iPzLYqo3QhANftZK++7CifLaQt1hYptK+8nuvLdvYD54qt0apLa79s63yoYgSSHui5GB3
aPPqncWjZe7KRkDqQRWkVwzFQg7pA3HrXKwUkeoXo3mMJDmTaqfI8/AGX7mbVMJxd1SFkb6YKCrh
1KvPoT4E3CTBkmyqUGNbENrdRgtU40rgVLcdYqSDDr/QTOEk/QS6VvBF28ekgEegjIN01TmauW8j
6vU9wFzPWmg3jxynF+qQFc8wP66BSSoP80bd7xrtzUi96lhnkX/tWmWWLeNRxBsIXNBYyftBWSNe
qmxTYLqPjVl8o3QCjFguxJ7vWrQQZKoerCIBL+el09byfABXtfIaom31KMZsaXZ18xyMY/1cZO6l
hEz4vgyU+tkzhLXsx7HjF5au62r+lhRFvPJb/94qSnHqy9G/zxFbh58zfguyuL6L1LCkcCNI3uyE
2CRxyGgnRxPqqMHIkyqTo76CcFWeKE+qa6qPPD920jw4fX5MwwJkEwdNAJJTCHkDGUzLaNIV9RD2
i5UmEHjrcIdTUWW/ZA2xb4Bm6sqdu9aoatuy4PGuJI71klGlBCRUS9dyru71wRaG7259nduBHOZp
b8DwizM7vGZTTH4ATxpLJf0QQdpO/Zfs6ohUrmHmVzfSORdg0k1oR6+japDkhG7CcnudOwz+CsIf
dSudDYopVnXo+tfR1G66lUOZ/U46q5EA9NTPaVj5ulOoLM22TbbgRneW4/XnPhidTRZN5dFNDgUR
umfUvnpNFc9zJc1zVg+v5Oe8UwGzwA6GB9j1jUGcuza9o6TdOziGAhuLtLXal2qiMutq6g2R3Jsg
FXy11COoS3PzQHZk7wrUpqV/XkfpivNzhHw56iZOLtjiReSJ1ThFto7cRaYN3/LS6r+UZagjE25Y
Z+rS410Eb1RLOuzSWclLpyIVZnu5viem3i9jbwjeakLHGwOeg40c1RpkP9oqRV1kHi1MIH1N0V+C
yDVeuy9NlQU7PSwgLReE7eLMrleNUtVbkMs8t9xgGvceMhXWOracvy7T+dLUskpf/uHwx6WZaeUm
mau9AuvRH0XwavPnUbQ8rhRogF4NPm0PfooQ0dxTLGGe42B8lL14yov7CnSe7IGxso4GCj2LaOZT
n2pIntxhgO98XhWBTmMzs2utYlsxzqOv/mpM5c5RRHC+mdnwl/vUB0w5O93sqQnnYjhG9vLDQBHE
6qLys3F7c5YuxCM469hwzf9+Ob/nwGjVmvaCMMGG+u7x3Z1sfzW1njiOWq6eVJ1wV6cDHIw5I4cj
ZBPRrCgkm2qWFZJXqWHNPBgIw04OikLSpv2+Sos5ydwjT/thQDrLUVh7Ef2YV5bT0PwN4FGAyGI9
AaK+rtoQWwb2RFKqW4BkXiXjlO+LJvrVUBuY74l853t5dRu4+d0GPvj9By635YGbQXgv17/Nk92b
z+2V/gOXD0vd5v7jXf7jq93u4ObyYfkmUP66/X98pdsyN5cPy9xc/rv34x+X+fevJKfJ90PrR/Qd
w+hRmm63cev+40v8o8tt4MNb/t8vdfszPiz1d3f6weXvXu2D7f/jnf7jUv/+Tt0grNkdGgWivSNb
u2j+Gsrm3/T/GEqakFk5OcLrrGu/M5Piz/51wh/T/vYVpFEudV3lf/O/vertrlWBCs36NvLnSv/b
ev/b63OY4egtzJjd+e0Vr6t+fB/+tP6/vu71Ff/8S+Srt+N0sSrRb25/7e2uPthu3Y83+o9T5MAf
t35bQo6k87/8g00O/Ae2/8Dlv1/K9Wqoc2vjy6hY0aFT+pkhEbDZIf3dyJFkHKu9blykWVrkVSMn
3Hxtv44PcrgmgXTnpciyGSJ4LIzOXAaNRW1VaykPRZRCoNYOz5yCIbKde2lJJWEPvmUel3OmyLT3
ZN9/ynFp9+GJ2kw1jFjSJptmgC3DNgGBtZDtH6GLPkPqkZ4rV0nvhOsh+Cyo83Xt5NrAUJmeyhwG
0tnLSBKU5ORo5CjA2QL1eLXJYT0xf/QAqIicdVDLyKXKcKDOudTV9dXRh1Vy1ViRC0+yRX1JMSGx
w8keHCZiqpswQcvVhe/Gon5eVGeToAF5+5jqnrk7Rk51rrS0OmtaZ2wDswK6Lmf3RjPu/Apkwx+z
ncEDmJx375ALsqKc2NglskRW+3BbSy4dCqMhqBkcrutFWdUd4zyFlvevl5Ru+SCGk87G4upmThzR
HH3nqfVAETN6QcGsUH8Vq4cemRL1P4TrO5X6q2kUW4v/2wFQbnAMm1nL3reYJI1y+m24AifiKZ65
z0QHqsItK4pOc5g+CueurJzw2vG0yAMNM9tL4LgQXBG8us6Qxts0xZmSJUmPdv3HnKtnM9ZrkWb5
4ePESRvDuy5WHj6sJbtWYZ+IdFt3WmOhVZ/aJlrWIriPuiy4l1eAvQJ0W+tg6wOZJa/N6G1A+glv
Sk4TlaWz623mdSGjf3TdJCVuGpl72UyEzvYoI5t7eYVg2niXKdlCDma/3WTXN80gp+CEGQXF0YjN
KoveU4GXoTYWQjzWVfp9ryjavbT2iMmtwdQaSzlwHZ3d5ZWYVELeenCUvjcPMk72Rimh9ACv8cv3
Nppo4RMiQzoB238ZNKbC3Jm6++Vmt8ET6vBp5QVZHl/dypHbi3loGIKqE1CYzHf9+76u3ZxSPUoN
3bW8CcsJdN6ROoNhy/X3srGKAsX6a3uzisTGWlATQrRw9s1AtiB8PaJ8N6VC+WMBsyoJGKQiVa4L
Xif9sWA9wPWqwNCw0mFGP5hzE8dld5BdeXVrPtio04M2loPY8jbwXy1wm3Z9DX3wNgXUdjkHn3o4
ZhwRUUDWs0uohvkltnJOVzGCEnKAeFuCBjUitQUc6fDSuntKARCnlH2wp7+MjhU+I7SgbqQd9Ji3
v824+dZS2FIuI+fefD50y2CgGsNr7yY1eVe6nExGacHkZsbJUwRA7c51CBqofMLeqt7YSQ8KuDzO
3F54cWYYe15QXVfaaQ2kyoHCf4aT9DOcpBsB9ZRTaZN6nC+lsZ1H5NXNR05pho0zIN90c5Xmv+tG
EqJyWylVp3u/b8eHybMuZpuJ54oD97409Xo91mn+JTAtUkoArAidjZC8zSkoNfE/VRbA1aSCfi1u
W3+htOOdBBtLFLJs2sb1l5blZeubTcKWc6rq1hn4raUcuMKTfc+Pt4bLR/8P0HPQ9skdzItfr44d
VdxNBGMuAlf+3qs8b8/J1cwX8lI2cLFbQAgaNO2v1poq6KHSrY1x84Ts1EeGc/Yhb4RM7NzI6W7V
RgAsCQuUdjPAGJpDqK5OQYtsTtTc1yW8z/JKNuWYUW2bm6A6/ObXQPL7Kg0AOcDkbG6ls2oYyEEn
IZyordOchzx9jX3PgXw4BXKqpCO6IX/ZYlJZZzkQzlf/ZM+G/DX9vUbSPxO2LI+tVyYnuP+TU1c7
q8Yj9Amp1y+THJwqMYEnabTyDhLaozq5o1hIn0aAoCbviTJ87iXUB85rZX3bRFt5mXbWDzfSi+0f
NvlS8c8SXvCjvFYImQ6DkUF0Z3r7bG4GW4OR8taXV+gEo0tiN7uPdqX39n9nG6zQ3yuIPqHpPvtc
V5VW2ZdzZNOPlJ4s5UhVjeqOrHJv2drFNMPytSXeHKoA2e00NF+IerR2V74GQa6ioC7A9avFq4aE
/NkS9pOcEZdueqpLNo2lSbTW7vihMSm5PoR56B/kVSbKz2Pg2hvZE2PlH4IGSDIP979c4t9XN5sA
Zooajo/6xDx6G7hOluvIFT+8XEu1zipvs5kT/1/m3Zx/zY1UVCicaKOGUbGtJjN4UNQaFvrKSz8R
vXu3BlP7ibi2Z5mkft0gfkqdpH33+oSUTtyHj2Hs8ptpxcrBbu308GGdDtKvQyhq+G74EB81tXHu
hFISf4J2YNEinnOMkJcYTx2sgJs+BnoJFsGu3+JE8dYpbF0Lh0A5CdMsWcM71h27uSFZ92dzs0kX
TdXWSe0qdze7nHDrSjdpy0vD3k2Jh1bbvyxpldOfr3Cbb8SkI9osu/iWRSFUiriDAyv5VnZTtczu
vSy9B2CblMsuR80iCFHbCo0Wnq8BBS7NiIYFpFqCxPm/NAV6vei9WnB7L+RQLDR4rOVlGWSowFaE
1f4w+lVhrw0Rg3Lzmm4TaYk2lxyE/0PaeWy5rWtp+Im4FnOYKmdVdJU94bJ9bOac+fT9AbItH1/f
7kF7gEVsbECySiIR/vAsi85EQAKv+0dZCyoEcO4Zg0gbyIic+WcGsybwjxr23lqVNyuOHYNzLUWS
qjZl2u4X41oGkc4Mz5MUREpFkgz+95x7n3tOI2SXZEMcG8FOBauHglBpvKIVkvha+do3ONH9rPxs
qZRK2eSwoyDDiPueERTrGCmHpbwN3u+KxYQybiga7rHbfVQ0mJPPRrq4rcriPtS94d7tPtQ9ucCw
if3aLOe+3s7PcP3HhcuJ+2FO8IvRMyfgrBVKUer4XbVs0CoJO/1pFI0IY7jLTgOZLXNHxbaOUSP8
bgujrzhWiY5urUdX2RqV/EXyDBlzWXU4mb+YwXjEOEh9rqd1Dz+mAUkHZEHYnbuFsfI7O9znGF2c
MgcVLtZEZbKSlwiLT83CLUB2QkOtN+2Uj82iMtQfqbf2e1d5NURCg2FirSKr7LLDZhoB4SVK8eTC
Nr74raG9TBx6Lo3EMfegprSXsHZc1O4DH8fpEqkw1RyWtjh9tbB83VtG9bWaVZflqoiBaQwAgXX1
fhbnsLIwA83cR237VdY6cWYrcyOoO3/NFWPeu8srOa5WKPUela70OCZDBX+d+ZTG53A1awAzMtZr
sDVbz/e2c1UolxKe7npqe9zmxqBcjk2mHWZZpA0Ap0LYCS5k4Lcm0V6g9XEIsv7HlUz5LdtIove8
UOsd6J36oKsIS/5yG5SWg7JaRMWRY5HwKEOtdCVsMo7ObDUXEvw//Qllcm3DnFNGHegxloW/9Ri1
8mjZTnC8DSBb7qPMOXLXq19vY+obDsrnIF1aUfmNo9TymROo6llR0k+c9fcnU9Q01Rp3QCaxshIZ
ZaVXz0XUrZA+nx9kvlbNGBGPUKRko2LZzaPesnUvustOvp9qAI7w+r69gJtm5yy34PYbZbkc2CpZ
2IlXHGUyKIJ5r08wheTr4xCh7ieXY0mEq53eeOua2jg7CvBYWXUCRJXnFlaOrFae0yxUM3HOeaCo
bz/69L1mnJUMnXG/8oy3ex8msfGDruP2F6JpGTnplwwMzrUQBUeY2jXUM2s9CvfSe0w2ZGaBT0KC
y4+sykKmhGb0PIJOPNxD8grO6GizOXMfh7ND9+DnSP7+erlbpg7X3B89sK7iLchidEwU1PNwO/hK
e7RYe5aoDejtUR/rnT0E087V2hZ5WkKpbhuwVmRdXsrorY/sbjccIgLFrZp1OIN/7triLx0KFc5n
Eik7rWMJIYu0D3xQV6LeqIp+C0J3+dF8T/wjNosend15PzrLZtNI9a0GLv/Poa3UczO8Pf81bAn1
ZWdM6DeiC5KuEhxn3rXOG3jSmph02kHxrrmviCI7HxA6q89NjGWgM6b5e+5P5doNoJezxEbouVYX
TqFqK08g87GCzo+WQG7KKxmbAaIDKxYtsih+XckqMmk0e1aKLM8gHrzFsFeZM5/Qpe4etDDrH3TN
8lfDgOPNPWarVXBuSn8rQwOkS1RmhaSrMbnjXgZlESMMsbUBdAid6+7hXtjPcesXD6AzHZaKFiTO
oqk9APe8YBXb6jmzQLNBMV3FyGvuSk6rP3QNn1ATW1gOCydm+L+wq/2uPZqiOrQgWGEI+yfZarvh
52HypovsCgL2mtV69SDbXLPcdqadPsm2SGkXIHDSF83TvNcB+2EUXjxbeYlQynsAsNkcCx9Eqqhl
SBvcrjovxYRA65u9bBitoH7warfboaTFfEQk3xu6UNmrmtlheEGazAXHFmy6AGDKPVeOjolclYTh
rfetLayBYyiGtlaCwN94Q4gOQRoUV1moFtZQc4uBrqxiaPyjoSkbpGlUNdjck3PRiuXEsAqTEum5
X6Mko1Zcg1D31kNXYhD0q0H2sAZ27WLFQYzJVDY2Stt7Xsfe5xquMUKXUhVWe9hy4RUsZS3v9Xsz
xoUIXsr61LbVrjEhL4fJvC04/0flKegffEPn+yaujOQc4wF45Uz5RyT2i0Hs+vAHkgmioS/bGgYD
YFJ2i9e+ksLTjz10AhGg3Q9e6zxMooCViwtwze5YqkXOQ5hZzoOl+c62HRNncY+ZmqKdYDgdZUh2
lbnI2CzaXA/BKDKabNSCILq9zD12fxmvh3Hco01z9EKn30PMhpyelvObzZR7lZkd+5Gi6qJGBW3f
fBx7pXlOTGcbqPoM1qQPjikI02Ukq6aTrNMuaHayNarGz7EvjupB57xWfHtlFtoqCN+zIMS0gqGr
Rss3yHJEW1md4woUpRZ6Z1nVahCfSv6WG2F34UmV3jrhz4LyMEoNa5lVGpayqGvw/LKaOwh26hhu
mxVfW7sscFpADmjflE6+5aZrPHPYwJ0cIYF/Ihv5bQTxv6AROC4d/Lqvf+Sa6ATgxUJunuLyzvRx
BXnXW7XqbBx7UcgrWURYUR2dKvQrNNBpUYBbLXojaRHcpJrUzZPhtfHbkLRe/FLmXftWqt03rYs2
rlNVj+Wg6i/Q0oFH1g0zxSg0XkbQHqvAGvytbI1M1vu4lhgAMEiecP4+Jj4wqUQk1+whPkABP8hG
2T+uvqYuqyEZCcv4Y1ArKFyLbKVE2H9GWF61LHWV8lN7kgXkK9UKnwarL58gc87sJamIXc5+ki7d
lOVqbpoIo/7Kb/tia4SWddEd/ZufYUg2Dlp6HQrulEwnUccHjXjtRCEbxjy398GYvbZ29TMkOuS5
W55rO17e8js7OMThfO6kRKkQn5dX96L9S2zKrP8r794tjvn+F0o7rsw0SMBK+yjuTCaMYcE51ZtQ
RzGIQl71JeckC1n/oxksaLQLI/8k47cRZJc/8u6x33JKtDo2/B6+aWqlM8nghX97pXsXefXnu8lN
9oZGpnWL/5ooR7yPLfOMULHWFXcVlLrxCFgOLqrSfGuTcmMJbWlZR9okAjwMoPEeG0YDD6Pf6qJj
J4Oyz72oXSc+lOWgPAIctJ77Jv+qFNZwkjW2XPUNazNr1fO9ecY4ZBclxXjKO1fDJQemxmTHOv6m
uX6VMVn0uYXIpasXa1ktlRnsbtXPe/Zs+f53dfgBNHQEQ03r8Aos8o3pTd05SRoPnkoUHBSh/Mqg
bFwDEArnOgCDHoRXeWXpPG0KrUMd+d8NuIyxe+xbbzJuz1mMDIVI0dLvzcBBkhwjK9wQcYhR5zan
2DjIwg29DSxz64kDA/9rijHJMWvT4uiM8WNkWtk2/hWS8cquw3Lx5+UIo50oH/Stt2z/LenXaDL2
34csfe/n6G0ZbAE5uWtt8PJzk0Y9QgswDUo4JovI7sNvOTBPSETf+cu8G2hjvc1a0a58zU2vRYGS
IOJ++m6yK+1qM0db2X1XLqHuexw+tPMpNIFnb+oQKpHTOOPqt6C8lIURAFDvW8MHrgVmG2y3Pp/u
zRMS992i8/mY8E3+fG+IkIfFiQ3PSzUrnnjacjtGjlTWYEqYx6aYP8qaLIbSFF+aoV7rzVQ8yZga
IQRTzy4/bkI+ptkc1UZr2WaKEPIn+nZWjG55j2VZ6y6mHrD6faAx+eJreJffRoUOdoAmFy/kGDKW
e2jL+ukYb2SMyVG0rPSo3aEzci3KCYsPbJaees8ez+hmnmNRgyZfPU2o8G8QTZtXsioL9vC/AZSP
2Z0kLW0s7+pz4i07yVAL23qLskG/rBGGhic8TiDJfKwZx1K/pqDjzXKOLq2oybge2uaRucNB1lx1
NkEp6lO1dbDcWsjgrWhU/errWIUZHUpzMhYOqnExp3jRZHW8tj2lukSlxeks0ry71NGMC/9vF8Cz
o732Ngcoam+G/0yltswQQ4HM3ZuH3IyKz2EFcdVFlQqxI0VZJ3PlnEwUSg5eo5pbh02Rhx4+5AoJ
FvXNKqIvnHDV3514i6NGsOE+U28d2HMPnafby6IKiNld5y0K5uanrvUOstVWEhTv04mvOF6j9k4F
C7lPsbhZGXptn6DNf0NSIYRAoWHpLUL34h6z0WjfFWoH35wMGVfGqezRsv7ZDe7m/2e4v72qjIl3
yLpLXwcg5WtxfNmKohMnr7KAbLSKAfye7iGZEeiTtul0lT+oyJUx2V9WIYI+gXe39rJ2HxeWTI4W
yLaALnXogJULm+XspepTyKLOJ6TsvWvDCdvU5NWu0NXokg8t7F/LsB/ZDcJ5yvMRV8KHdIEthvVp
tLrnIeEbrIzN0ho442SVf7zpq/4mtSovJy/T13VlQpURyqq6YVHIK1HIlFmos3Zi1zqas++zXk5X
7mjIXI9h/wWyyqGCVvkWIG60hV/e76rIj7GxUb9YfMd2uesgv1M4xYcRAtLWc+dpLavN2PZrjJry
raz68xCvVMuI97Lq6UL8CqOL48StEvdZZBbdHumtSlWVM/7P4Jpz5Ncq1dVfRy3/Ua3Ffquseonn
I0XW/2iV1eyhNNdToH7r59lD+dVWcR1KTbC+bZ6Ajh5YwdgajiX8Z1aZ0qtnWZNFFmZCyEL/Fg9G
nq1HZ6/bbPSzbWBAh1GN25WYrEOMqQYOgSCayQZTz81bKz81E4qSyE5rS1+X+oD27K9mr7KMciVH
vA0Ls3Yx5b6ybrGKWfZpXxysJMMnELvY1Qz+/ItqIcKge5+UebDWsxZGh65282cjMb5g4pltyyAA
p9MFxVkWrj+2p8G9ysrUVFW3ujcaSqAtrRqLpbGrhh2Chh/8vIJM6NX6wtMd5dIKwxBOA4JrnqK2
ZGnGb/GyygNzMbiIT0Ztx74BabIXCrT9fu5xuuT4Iv7Y6WhU2pb7uR0CHnRJiU58Dy+jG9oezYjC
+4xM0Get7Otn05iSA1MlbY3E8/A5YXqcGt5nk506TmpLFSysrj2Zs/tN9mMdwOMb2snjCOOR84jO
5LkbWTdJMnV8NjVb+wSjFO9OICJ7uXSURcZSKHRKHlNiNSmLqIL2qbYVBuG546I0XM7OufTslVyE
urGwa8uDpea36rVJYvVaNP7HOgq0vazJQjbGib8Y4Mad73FD181TVxpzhVWl2ngf7NmYz7YfTYte
xVRwRmRu7emju5XVTLFecXVe4saKJ4aQrTG1OORT08OTvErmMGsW8jII3KRZ3JtUt2XRUmsgw+ny
W+KPS2z/FmZre6g5zuMpFkXALky+qo3h3SnsbisbcN/ysT6JijfbzGEclnXY8LceQA/Jy1DI7sTC
1EI8cE63Qij53Oq3pI4jNw2vLwSxBGZaoqIb9Nw0lp+hg8coutQKW8X4uc76rhXePQ1weZ7qsbFr
M11/VXv/RyvSd/FhGnCGY57gLuDSBV9mJ9nWsWl+R2F/38Qdm3yINLB89Pd24xQPciM/1at5oQZ5
eJTVQAvDdaUiTeYmzmszzvgjJfMn23fLTdqObD56Tv0u4kWlT5+gzCLLyleY451lBULqUKhj9G66
CWLGXvPSTahAZlH/TYbdbAi3pTEurGxns0Y7oNyNUrO4Mv9dnZRxEPaFNN8ub+khcCuz4sF57/PH
OLdsDXuBfHEfM/CcRwcexLbOneGkBMWA4T1WVtagXTu8zE3MfInJ1kQdh5Msijp/UcbA2SZNbPtn
GUMaBAyNXtYL2QOQScT2tBi1yudkp3H+U2L+itc3nKQyHTbJLzIXf0BnXshWK4o/Fo3a7eZW02E1
iB5R2HISVNoRLL1fiZIFhqSPDcDsM8vYJEHasmdCUzIJqVsOMbZKndibEj0z1K51TV0FQfu9LNnK
V9IKn0B4LzAr6h9m7/xfueqGHw3SAP4WEwoZfzS4uQP59T6MzJYu8Tfj+H+P/7dh7rGbffyvHrmF
sgq/Xd5NJN5NJOyhZfb9vVqh/hSYubHQlKZascdQPOAwlj844gp8AQQm+yojsphDXOTqwXZ+S/XS
dmI9tLt1+TXCWE0ZtzG/W8uecmjTVfvLxF6WDJlZH+J4YZlsI0dhvJljK/AWGs/Vc+kOa01WZb+s
TAuOM1VzowbQxqH59d0pAhF6f2fy1eH7Otzw5357b/Darj82bDre3oapChMwZYWRs/OYse3UeWyU
6lblPqaNZ57BvRxkmypCxeAg1GFMzI5EVTa0ZTesa83zVnrMPHzJCs5fNLQLN2jnlsMf9Woj3nOS
o3BX6B5xs7m3g/1r96i6nB032blRZ11aq0h5vmYcgWqNCkQHZYNLPJvWRV65QW3sg7Z9vuXJLsGQ
/pP7+bzL+Gew8U0Ph5/Erm2MaGGLUWXefSiBC52csjjcXlJDKyOClbUaxGnj0HcBFLyy3MkqXucY
AVtQkWTVzZD6qLtnDAPcI/4Szq34oyobZKz34mhTTmGM8iDYPyMe0gX+NvUjHnP1YxRz5mWWOoyv
Yar5mCngmfwek8k8BdtVOqDWIasyT/ZtY+YeJhvMt75/jNc0YbstG7jYGq7nR7PofxRe5xwHJg1Q
4FFagkz1s0FYllcYISDHacVNUW/QLkdzApnBSquClRzht0s5rMyWLT4KIvzQsEaaVcyjMN/EErPM
8IRvY+8EZZpNtsHCLb0cMnV1q8NCdU+3rMkLULCwwy+/tViyUyH6o3rO8hueINPwlPmKWfvKcYZV
yPyKwkpKBRtmTv0Q9NG1QzKW0SmC54r6vHGIs3QTsMe5ix1oVXNZWQfObO1dYA5PijHAskYVeWHM
fbthATV9SthFgH86vesBmgh8Q9pNnfa3eG7X8y0+ZPpvcZk/Aye55Ztpp5xxVUSSZUQ+aaiqSy3c
ddOE5XFbTtFhFt67g4O1gIaB3qYRZrsGC5cdv6hwJVsDpFlPvp3wgBJ9q3yyH1Ql2nUiF+sD9+AG
/gckTOfHxu6NRVOj2oMWHDYOlvHZ0DrsMYI+Qs7chOKqN/oijb3k0kdl+ozj0rVCTfwjMKt8YweN
gsCaV370YDKzf1RC9sOjnQN/XBOzMxTN+ox0NQZCFSZAg1vfQoEdIlDESX591mqFvbQMeLZMljmy
QVZlUTrw2P0AR54gFJov90R5pQhJ52L4eh9ehuUg99gQRp8652M6FvOmNppA21SzDWlRYbm2woi0
WnIfbZhGiSYrTqrT2BncxTMvTjdsIGWL/+gFlio+GJ6xug0ix7slmUn/pilGvYuNOLrcC7sART1M
y3sEeaTogo4lXglzZL2wJRnsZeyeIq+a0p2XvqYpq3uDNrl0Y9c02Fp9Bu9QvNgtKC+LGmQH6k0r
IzV/fxeGw1ZcV3af3ToZDoE/9QdPdX4UMiarsuFe/S0lrpR08Vv91zDK7JtLH1utpWy9d/6vYzni
hZW2DHd4Nu+R9pi30eiEi1pIaLUo+yMF4JarUvGMYx56SG9Jqa0E0ahzwvnOcrIiNnv9elJxuaSP
WvBHmWb9KFOQH4hQVsKAKQhKazemjsPssVY+DoO2hzmHGrcajhx+Ce1yEa/m6puRoNQRxaF+KVvz
0ITdZlD6Q9xYxZcwcxuekobyGsVmtRobZXiwVSvaOmhrHF2sJ5ZdOpVY2+mI37ft56xx4lejVJyH
AiJxjtzbq895zEsRHGSTLJB+ANKsNvgGks284rFpzAWeu18rvIJfEkPn+WkoS1mzMDN6cUZ+ZG7S
rSbm2ivHWNhKlDwHYdc/J2MWr9zMb7dpZvfPalHEZ+6AH2SjLMbA/+QyWzzJGnIczrYx4W7GKttC
SwZzxWCeE/4YbG7SbstG8HnqWg785oI5jBDx6VHIBnMiqiifrJ1W31YpakBRpAw8hH868UhjHC1t
EHa2wJfeG6qm/IzNi4PEMrsAShZyyjQmDxJpBcrwWrVZ8iBBWKKtETXZFsTxtVFTdTG1zDocqy05
LkzUBVj98skpzOKJuTRkiXzOt7IqG4wCnnAcOxcZaqy+Pumt83LLF50CRdilBix60qmP0+Vgtl9i
L+iOMoWTDPfazvby3kFT26XKTfLUaOYicZgEJ2XUW0gFp/7ey5RrXAcKiyWAnxcsy/pLNjSc/6sp
pBUfKc+t4cBZwKOo3vq+ZvAh+s2yskKOyMTDNNUTtI1jbH9ETRaysRAZ97T/PTb1uPCNDeTeRFkX
tos6IWtqF7mR9RRn7nEcw+qKR0m1xKU1+/p/Z2SMMf57jE6r8CQximBXJWn73EzKu897PBWiVudd
uJuHUVsqitk8G8XYPifpu26myZOMWHiM4GRoDRvZFk2eczFHdJKCpn1MYx1Yc2VeWJvizJ31/ZeB
R3ZoKfF763jGpvGMaF8kqn3puBnYg+sfax5zNXRdLsfZU9ZuCQAS13cXOcwZs6W51V8npJduVb23
9deu953fqvdWmfy3vjl7fzs0b7NZb0+y8FSUD3joFkg5/ozJK7VD8YKtYJ9TkFwAPKcMW10VZcnV
LdgJNGncObvMNubDXKKOLUXZOxyQeCY5L702K7up74Dq53r0Ua2MJaKf4ReAk8DBIvdVd2IsEksw
OEmPsKsRXaxB0S8JCjKQm/iZnLKgXN8a7bh19nagvoVQGjjq8T8UDbcIz567bY+BzarwZuOlCs3m
yPFHv5BVHXHwh6hJMOmplW5pGG+aXnbPsq1GYCFRqvAia1o5lUv3Mkfcyh/QwHGPU6IkSwAA2ItM
9nTuq9lYYrcUfnEMZ8NMyXrr2xJVER2FLHtSwg+lMAQTCbJnIoxJ6hFFJ9mTqXX0Za6sTT451tsw
DOW2T9ZhgPT3DGK4/ieq8DmcWk35YPfDl9qqk6usqfqHpmvVVyB13SOHa+c0LXD+7nxOMvU0WMqq
ng/ZFiiwvQan957Bj99XtZ3PoOyVeVeCutZTtoZUUVjhiObUr6sxQymDxcCwkQ2y0MrUvuU5CH4c
EQ1b3vunDYco2B91DQoQfrhxcly0RrdjZVxPycXrVJ07Zqo9odQ8LJOycfnQ52DROLWJHJcxLks3
KI52V1Xu7TLzy+KouRZb0E6JIqPytTNQ52bDrcBqaAQGPvGUKowBW5yuHZ51X3iGZ2b8NfX9JVuP
3fcs7h9MxKg+zhM/GNOoyofWS8pdP9jsEWqZfjHiSl2FGgf2aHZ/lp0md1+iQvTNsYZsEap5/Zr3
GK3Xjt8v6gAHcM4HexRF+c01k1nv2sTuXtiTEF5jYNtla12EAYc85lfZ6BSB98wHI5tkgd35B/y7
vbOsGXbjLg13AHEmhka6+K9jycZKmd1/jxVheGIamnc2RWc5Vqy/BGlmruS2W291Ke5GUftjv+63
ej8q7jLrUBxqxNy61dH+mNGD2aEVYb2kWuxsqj5P1q2Ya/dxjfStwh24F1V1NOYLu9ac+1JTtFJ/
HpNH2VEO5ljlHgePgWce7RgEVbC1Mu8ox1KN8e+vFLyWQcSjxwj8WxHorQV0NEyiTdc33UK2eH31
o1lWbzlq1mh7cB77e+e4ZGURoB+00CaD22gNxu2o23ibAWPlLDDl/ipCvpA9V0NtirBl4vKWnUWA
axUtPsxI5Kmu9tFSQ2DGbedvhqCYPhkz2lM/w12F0q4Mq85fw//KloPkYk/vX9kyHMbxP16BtvGo
uv2OlZO1TVCjfzGn4Gtv19NXREKeFASIPph6bEGuslSYmzXLn26eFzIDmcXN0HuwOf2wBNDevRmx
Ni4NTuDPzCZRXlWVtjjLegdufBC6UN7wlak1tl2F+T0Pygu+Mu7HQa9xO6rY1XbYT93W6OwcnKZT
Tn3v6eu5GJoXhM0HdOWa8WtRG+LGY35nY2iL6vCiy735pQfYgj6JCsZLfGpWDdzjL3E81M6tWaov
gYsW7GBZP/IjjKLu+fe4yO9Fvu+QL8eXH+i/8++vGzDOH/ny/fw7/y/jy/dfi/fvTMV65ADlxfCs
b6HRDV87VKDnJMUfxl3ApIsQ/LfyHVsG+lf80/8ZY9M5IHLbM+G0rB3qQfHGd/3pE3ptSLHVypuj
o3lciTjmxdMnFHmW5q94DtHuFhf5s2v2O3ZP2kWG4cqxMZO6XqSZYh+rwXAw8Oj1lWyRhWy4V+VV
3Rh0+aO5iLtDF47j7h6ftMFipyxUn7F1RpcpS/SPZd+8upyqfkdvN1Mc9Ma6ediNeNQsR2RYNmnp
1Uj7UeCnVZ9kVV7JQhk4Lg/MtkEJhUeSAkWrnNuzLJLSa8+RKGTVt0ZricRLu7rHarNjH1vWA2WO
N4YZzAvZT3aRDVOJqiyczhp5f0f92M8GVm918Fq4VnTqB0e7xacYiZMxtbHTVHEkYW1gXvoB+Zck
zQ6V0+GinoLm2no5xt1otysnNnrhzTlQkWdD6N/l8/MYsbzxCpZbzvSMO8j87OJdAKW0x3xRxKDd
TBi7MuGIbGh+tv4AuW16bkcPCVxgGSgfe3W1DEYXRkGqX2SrHQmeFSixtWaE83OHEJdYDTOZbJeG
anjvcTi9aegSfk+TBwclw2Bh2+AjZsETRFZ/3aXMW/QC2EGvdp90GG7DFue58IIElFhiGgNWvihx
jTvVCUEGaAi7qVV5kLWRrZGrvKquTV+Nt2uFZ+zK0lM+sxEgEBx+WENZAPW8gpl4rvNyLLZ1PzFl
RlBvyeHkeLagbeVoQaH0Y/Rf/KZYjuVkondbKutAzaJDog3zU2PFSM4iLLcbVctbu23YbNwRx1hN
CcYPbSIEH9s83OtxN36Y3FhbsADM8WGgda4SnigY4JlZNOJSUvHE+FVgAvmjyvooPihehR49WkAX
aFD9a+N0S+YinJrEGreNJMATR1Th2SN61+ereDT4LxmOUNcswBKzBb+2y0Z/LxXhId4k3pUDt/po
gi7BG0rp4UuG4YbB20XVwo7IXVd/lAWT+6uhakgZBmiX3eLIDphK+dCA3H4sUogpkT4ju/2zixlV
A/uG4fs9NCPSuVMNNrTvw3BOirENT8Zb1wZhymU6d/lK8zFCrgHjnJNZN96Q4q8CtX0rLD24uIh5
LmRYTXQcNEz7XUPVkvN+d4MFO7iphA3FlaILuLKa7+uk9pRVF9eskYrc3My9ll3dJMhvRYbVCcbQ
SGDbQFEuBcjKrWrgw2Y13XTNgt6GfaM5n5Bo3pRmUHwrhva9qLXxg+mow1rR4+aEw9twKtqiWg16
1770VeavOCKPdo0WzR/YXwBGE9SQLwZt+hC63ScFrAk0QWpqYDG/yYZnM2/NFxXsFH/e+UOOM89D
OHtPMqkSXxk4D9rCiVBa1vNuq6hjsqlM9PvgvoyvRu+dFJ67n20XHUxjBJwTRbhOQslEl24c2s/V
BIWucFL3cURZ7Dho4AAmkNqfKzbfDM8p31DeT3eBE0TbprXaj+LISCbg0osG7pT3h7rX9Wc9qj50
7LtuA/YCdrUQfm09TXsRiKNNUjvRARtfSJCIWS0x+9K/jMr3SlemfwCUcveDL/4Uek60M8rI2LmN
rz62AdreCI/N/4AfQkBL+VoHbgruptEfAgfb6qZ3sJwF6pAXTXz0hIK0LPxpVk9gf7LNJKAV99jt
ykVk2m35Qt1aLJEYanzEjmESdH6Nw2djY4SKvVpV5uMhmB22Fv+8lHVZ6KY5HlRoJP+ZpLaKyrFz
MIwHK64YBQBjCEYIqQQVkJkRaf0lqCPrsazH/iH2Psemga16moX5KZj8J9nmeK31GJa9uqtzMKkD
lIJ4mVihue4LW+MMS9QDVGaX3JoLZN9I90w0Hkt3m1Wo/E2lru3mmiNpyOwO82CNE59mBv+NgWXf
PTRNBOxfHS6yhuBt91DaLjvMeaKvZUwWQk8BrwLtgpEJQ8lY6+vvmaa0h1uG9a5nwYEdihkt0R7u
VgHWAu8YgX+sdOeR0/v4mqoeJjOh+5gZlfOYZ1Z7wFM7Wshq4Iz6FTdFtvB6d/7caMNh1EG6KF4y
71rFNDdMOtSPABCRP1X2zag8svPUP45OlRxcS/cWgR98N8tETPmEh7X1bFfMTVrOzRYjCsqvehKn
q8avGl4/xQgAlODZaZiwOA6UdTWr3WMXqg0ntkV/9YVdARKx03PXgRKcTCV7DwJsmx0HoTrbRl0A
nvdj6TfJF1z8gkWfmRh7DEiqJW6jYwYRA81w+uwFuVi8sLrYeezY+FtPI/BDaOPapq0a2BgAD3Z2
rhvHnknvPuj5GF1V3CNUu92Z85CcoX9zK7LH5IrVIo9FVgGPkzAzqYJyfsbeTGV7BEO20XEttFdG
7R3/hATGIT9qByHbNnSqf0x12pe5EOH3LRjD3YzFQRZOC7vXnNfZxh436moW1UENQ1pPVl4T1O8g
kHCGMArEhw2nfi/TBWuh4H1S7eKElEi6lFmpA+fbSF1sR0QnJF9Wbpoji6o3/cVq/JrftF1jhVop
H9zQgxTpsTtR6P2zFShLdTqF1qVPywjPmjE/6FgofTXK/B9LteKPqgZ8MYpdfGU1m3PXNJ0BytpI
XWRBfZF2PTqi/Y7tVqWxUIemv7qCRiaZtJJxCxazRw6/f3IFHVeGhiRAnSXt9YPnpuXzDHfxgMl0
v6jqpN+NYOI22COp16SNIvQrtIusgZQFmCIKlAvbbYI+MU/IwIzXlTHoC6XM7CfkWPTFNNr+p76r
rrhAuMGCR60tBG151XOUJzBHqjza5EbBk3IwEgVwVIqnqx47EDNa58w2lTGvAghXzBO7061a9b6+
aS0EmVyOpfkzxPHGTTRVPahJg88WMqOLVPersywycXhT88mPt2CS71CvMU+yUc1M1EfYI1tXFmYe
qQsqpDWD+JIa2cZWkL6fwIH9D2HnteQ2krbpW/ljjhexcAmzsbMH9K5Ilq/SCUJqVcN7j6vfB8ke
laSZ6OkDNNKBKoJIZH7fa3iMc/Mada5xDfKuPEMwRNX1X1X1fNagMOkNo338rB9ixVxadVdstDD2
0YnGsHN3uxwzItidUdwuJS+M5Wh7qqv+T62e0NYfgvwjPde903wosWgXplOOj041ufylZn9gZ+uu
+ib/xgrAwkWDFHKnZgGZMCh2svjZcCuSvIrdOrv7rX4wW3UVoau9kt0+D3lOCMPMrrLGdNLCWQ2j
1i51083Wg3dQdb97kIfA4av19E7dyyJK5RqKvyjxDHX3oPArfEDmMtv6joO7/DxK1qGmCXtdi9yD
7Nc3EF/iydvcBszdcj3INvXkjSs5qq/M7qGq1BcsSfOTrBocvGa7OjrLQWD3ctxGgl1BhuKs9QTi
Rg3nSqPqCcYiy8/sqb8rfupvTMvwD4SVtQdtQt5V9hjs+hvRLfWxVp1qX4m633gNXsFqHu3rvBAG
Ji+6dy4b+P6tK06okiDhipfASpizSBXWhCtkYKs9cUvnzeLlEha2+RKEWnTqwaAtC89y3oygZipU
q4hddi5ehIf9SeoEyyYHMa9pTryvU0M7gU8Lt1EU9Ze8aYo1aqPqA9F6a2nWdfRSlqGGvkyKLr01
flEwhPij7qJ9ERsG7zZn3Ibe5MEr4dAGTM5uNursbojGWx7C+sn47onEWTaTOx3LuLOfw8RaB8VE
PforW21CN1VkxvCe6USlO2RdPSIRuJAbpEDm4WMOLCwohuLSFlN17wX9Vzm8cHRrlQpk2XWy13GY
3hFsNvauC9S8LYbubNh2tg5w230SpSagsGbh19rCPVpueap+H3a99SciB8/CivP3MM/LpVpr+kM2
jP5GXrFn63G7oo1u61lJe8ynBit/KodBAO3Xwq8i6O70WGcTxRUzUBXfNTJe4x+z94yhB867FRrc
j94yTkYamI9BDwyjT+z33gDKoqA+sDdRkX5U/YRdJAIFU6FmGHplNxSdn5ntkZmjXUoUHajWdjlm
3zynDDGg8pxlpVX6zncp9l2CWFLf45pMvAYMdWNuQwWLcNk6xOzQAiDZS9lqlJDabaiFePuJo+Lq
zgrNYv9bEqx5+WvfylZrMO1K1ZMI6+QyKmY2U9WGpxlhVuT6vqqt8Zm9fnHw9ShYS2DZr/XhXC+B
aL/WF6wX/lO97K8MRUVGMhU7NYn8TepqARb0RvQcdIaybWP0D2wvip97XSkOlo75pWzNtURh3zHy
RppbXVfHTX1I7iZtTuI09TcJ9zCVLjn0PTIFn+gPWUe+k3T8D/SHMpjJQdZJgIhsqAV5gRpwqG0g
dOzi0HbnTAZpZCXS30uHmb3WLSxPivcGx+uXahbQJwiIwtncNfkQ8abNQTXKSIE5tuZZnunzGYL+
l0GZkoOs+qzPM6vZ9j9GyQYS4n8N9Rrx0yg9mL5XU23udE2LLm0a26scus9KFKisyzp58KE27PTC
xdUKEs+lrrqWBS7cP3he5rKb4o6/8McQ3MG2btk6x1s/eS3PgzTZzMSVnyoV1bNW9gTeoRV1qKw6
M692FUK3i8StAww350+I+QR5bXmd2+j5E8yis1eppxF3Mlr33po0mHbaUH13jY8ij4ZvosiMJV9D
eiG1LA4BBmEbHbvdS6DFAo+02l4rqcvOUuuyF0vtYOeUersb5mImKqSXY6c6yFbEHDqgTEF/GtUw
exFt+sWNeusMpzt7MSO28jxVhybgZ6MmfGo9qcU7GD7kjQIzOkeKmz7CHLrIeuHkOQgNSMMTjkrv
dl+sRtfKXrB9N49FH/413EuRGAtRUT8bVvIfh/uAWt6tKb8NR4TdPPq2qy/t1ACNYYTeMnaJ9sTG
yF7AaaPXun1zETV6bqpaufoJifTUiV5bI3AOhHgaPG2K+HVg17pR7Rq0FPdk4SpWvdVHD4c5owrO
Q4M7+4A+9K4esUhS/LFbNUEhXqbQ+rNIcKcok3uoySyxZxIGfI1FZOVnxzCHk3TalX68cxW/d+w4
xL8sen9UVSWehX0aeUBYq3ZfJeVDhDq1uoUT0PxUxDum3WMV9VC2an4O4gqGoeemK8M0UUCcD2na
fkmQS9mPXYlx4NhE6UVDcXwZ2Xa7kUXZT50b0lEniVgZ2e0C1VCtXCMBhdcZ49PgEUWIjPoNB8KS
DPkoVqCR5oACgttocid3Ay+1F9Eki1jEzZtpWOrBGxxlKUf5vt4uU4FNtGxV30bk/d4ItISnNMFJ
DY53w+o9Sldj7RWHOlStFWHNYNMlvMHRGOgseIzswGzzdpoj1F0DyD2BHyJK0pH9j4M63RuzTM6K
tbezaPqK9zsaZUuij9Gz08Qgs/BK/UhrkHqe9T0ChkDY2J4ejQwb2mEw/aMp4LMhFRGuFRvOvahy
/Iomws1k09FHFN96ZmFSgz7SltgmbAevsPdwt61zHbrlyh0T/a3SxUV+kBkGuxguJNZwvEgLdQJq
kHvRRZ5ZdfldUQKbROAv9WXVuBjY4y6eEvrcDQobzk4V3amz6v4kz9os+uvM7oVyVEOg4nT4rP6t
K+7o/a217WZdFasgMBmTNovbIN25WFnd0mY9N+iu1KM32VjMcJE8XIyJkzzJ5JetmF9ZKmV3sgn/
gGyl42+xlY0sQZLbtcrQVQ7pQDo5iHX/iomdWGHUBLQphM0u67z5jLj7WlF10sW4FN7qS0+vdx3Z
24Xs8TkgCZGWcu2hBKX5r4uEKf8UJ0TkZ/4YWS9HxZ1jrtwYO3LZ8NPV+UDzEkZqcc9Won2uM+cu
HDuQIHPJ0dJnRQ3dsyzZdf7dS2dNjjHtnm0c3fGaLKaTmIsFeOZFaTo90AlGqojWLHXf7Q5tPXXP
cReMyxSfvL0cS8Qba8nInHZy7KAyYY99YG5v/wYNhRGvwzVBjnVIcm1aQ002srWPPQH0cfbXK7Hg
rFILC8WuL148K9pNqm5/sUzFWiWAHyAPBcUT/MHrrR5VjlXMfv6kDlnz4Jj6V1kvrxOONeqcbjNd
rQzudddMzpehNTVm26a6BGHsni1dWIQhNDQEm3RY1QO2kqUT9FdYmP1Vmen5Fa/JSXWBnP2oF7oI
ViQuBSs0esgGX2iYVWQosMxVfqEqLsKu4yXDrOQo61IzjhbMmGJV7psI8LfGKn5duvq4j0lsPvX5
dN9UPT5BDbHA0a67J8uGjIhDwKmfS7eqADWTCs1ZWYrgq+FlnvRHWRy9KFv7STBuvBgMotO21iaT
zB018NpFMZ9iHr8xqy6YlzDUtTO7RwPXW6yaKACEM+NwtSnepu50yApbeW+YUkXKipyt9Q6RUX5d
ICLfm9TdYaKWP/OSqI8oxM4Ou9SjEfTHiOuNqj2KPsuD1XgNylI7hiyzjwY8GaclQq4zaS9EP1QP
mZK5u2CMhu0QJeNTqg9/EPq3/ogs5hH0El7zwkw2DsiLA8H08IoELnIyVmz94WQPljq03xodi1/b
s5KzqwEKqGtQr4qdmke0EeqFx7qHaY6iPHhxbx7nwAxw/7nyp1NX1hptmW7ID6P5OLc3QouX7rzV
ZHm/xJDAOxG/Np1Vb6vhKlQUe9WmjX3GwbtlzxPxtARFuesMwwZfQ4MvagCjnRggKTJZ72QlGS3n
1iyCALKJa3WLAaWuVauhd6Ia1vSAd67YzsZSWHiNTcpsPHxg7lJh0xBND77LhhORlbMsyQFkD9XV
MG9VVaVoUxa27bJM6uoqu3i8w/ZTrlkLAzXgBzEffB3xDT+L3b0sGp2fnAN1B+P5CuWesH71IlBf
8BcQ5x9U/snvgR/H2CWF+aMKd2WtplgMFKiy7G1vCvbslvxz4ob4IRF7eQz8Ulnw4DdfujL564o6
OZB/XbFGN2vrTpm6xipU35lajKZFVXlvCDF/VJZRXQOYBNg9ui+yejRUwivp5G6duVdhG1uhh9oT
u+0J03ddcK+p79DHXQ1guQ84U9VvWbqS/w+TUz9YBlte6HR2XsDFToafi7hbKguSUNYyHSeMlnqz
OkUKhNPNOJ92sxWQPNRaaeMdQp8CAZRmISs/+xgo925FkarLMCPsKJ2BNX3cZQ2JqohnciHAaD6P
dqKTB5rgAfu5v+6rxnlprPkXlL9iLOae/T7881YCtLmrWe2tArPNX8cybZhavWzve0q4cjyv2ygl
uGvdxakr7XhTeX235Sebv2WInrRz4NaEArOKixj7T4Ro74VvxwuszaavLUhS3mBpcq/HcUL61Iet
+EOqUZ5JwcWbKuOthY02q1xv89mvi/p0GVqpsczw5uvbrL+O8yEpHeLofvHRpmiAyJKsN/wQFmk5
shZFf/nWzU2q8lKIN9nrs7oZWeAIPU93nw1lQQArsgEwyqvJz6vVTgPvamTx16L31yZTwzmpB3yu
2jF8yMDyLHULFOpYAWDog7z8omnNC6aX4UdmkA3VW2ZdV9tmrVawBTT9g+7UmEop4sMYA+PNLceA
CE46POl9PKyyojSvHRIwG72O6rtWh1Gi9+ZM6Oy71SdevguGdukULhQ9EmZkWPqgvpPNNXxQnGH6
j5oN4rYkHIwUTx5jE5ffT62Fj44GjCtTCmLvsY75G0aT3O2wObTg8d5g5snuEXGWfdzVwbKq+3zH
LIXsYh2Zq2CecOWhaaIiuJVjUWXVwqhhkv/jf/73//u/fwz/x//Ir4RS/Dz7n6xNr3mYNfU//2E5
//if4la9//7Pf5i2xmqT/LBrqK5uC81Uaf/j60MI6PCf/9D+l8PKuPdwtP2WaKxuhoz5SR6Eg7Si
rtR7P6+GO0UYZr/Scm240/LoXLtZs//sK+vVQn/mh0rs3vG4L6JUIZ4N9hOeKMmOBHKyksVWE/qx
wnyHr5xWkAnexfCikyz1tWc/QXsHb3RrNVhZInl5kQ25PkCtKnN0zRyEuswuWbeNUbz5TujsnSlp
VrKI1mC2rJw0Og1mUby1KxDV6VtskAxKJi1Zyk5q3HUrl1Do3szC58zJzlMzVFfN9Iqd6+fdQjNy
6OOyMisd6GqBd5IlQqrVtdKUcZ3VbrxyyrS65nb39e/vi/zef78vDjKfjmNqumPb+q/3ZSxQQyE0
23xrUM4BU5ffF2PV3fdK/ixN4Y0MTFE2CWsjLeajTn2RvdhNJGym2RH4WvZRzJwZeRCd1uLpE38A
zavuueXUR3F7+NFLzJGSH1Wqb5mo8qrtsvCj4SVBt2LySBfIEthgyCjhS9Ak7UM2OZB56eMrXn2O
hElU5Ppfvgzj9x+pYeiqZrqaapgaPDzz1y9jqLy08XtbfB08b23MatjafGD/1LJ440wgUeSBMPhX
ZekMwaoiyfFTnezdkuM/xrliwhmfR8uyPAsGxIHVKSWEOBkIRDXthhhGwkLAis9VkCS3QzdkEarn
sgJyrKoip0AvWfYrF2y43x3lGFl/60Ii+BlVEh9dhFpTF7nIYCUY2JX+/fdk2b9/T+zVHF13DUfT
NcdQ54f9p4dZBxw6dWypv01V3Ww0s003JmvoPeHe5Dnq84tjRurXzElJRLUiJO4fRJfATZSFbCgc
8xkNYu8RWnZ06FJ3XMdDiR1h1Txi0oq155QED10TJftbMZhTLDLPohK43rZKhEFPkLRwVX+0yFzM
iO593GPp9pmZkWe6Yth3n2PlqM+L/tSZ8fJzZY/Pem8A9ovEIvMCkJdjkY3+0YaRn9/KgYHdJ9/W
VrZac5fPfggJBrcRrhzx2ZxEaWYte0P3/8tsq+vzdPrrY+0atmYI3Z6DDI5h/XqHalWr0X2HBN8p
YbnpU9XFZQmdJMeFeEo4hv07FnLnyKu6U9G4iBl0efNm13p4NJIuuw9FlN1rCS6pSe+ae1l3O3Qw
ZPygwLh17ifrEAFOifF07VYW29HK7vtCdwg2J81mlB/ueQXJ77zs1lBnPORCoHPHppE1i6FS0K82
Yk5LmAeEkp16GdtacXKTAr7QT6cNwsy7aPKunlrDCogyvvE+ETvmMOs0DWW8HXojvORRoq+B1/b3
ETPHCsPK+MnvCOURzfBelKKHijdMynsSBN8UFZC+ojsndLmnJzhrD5WpNbsJABnh4Da+6sSEr/IM
TtF3LoCC5Y+qvEEMMmrSF9OdBuc2oCh9GKwp+NnP8U0H/dIjXBkqzFr5LIw3WXkZfyX8BIHbRozK
V0t7aYoeP2RdQI+ez2J7QtJentZT6N4qZRFAvnlo/hQxOXJ/CaY9nsOmydptAqDe8uDHO9MZlT1J
4Bilb6U2lpoTYJWA2MAJqwDvlChNdyQuj1AAJVlv+RV7jZ9OAX+vUa2fDp99cpfF7UqWLd36Fpl+
vfXyZh+qRfAcqG2xEuQoTvlkOmeXPPrSmJMCbTobbybijVdxviHLau4xLieP7LXkdStrvNEZJINh
8HysDB0orzPhYexc4tE1sCzZCEg5uvQVugjCm4qlWaXjYlQjbMLmzkbjko7Owi+2YTenye3VM6jS
vw5ZhlEPMQF7y35+0hd1l6rnSAO+iLz9RvaztA91bIKL3cTO3ZhhYT94VvDF7WHHxKNgW9bV4moP
6N25uRF+qbocgpbnJOCITOWRdNzZ7DzvmdhVt3CjA7m08ax4leqvOzw2Sf8Ct3PL4mIo8CuQ7sVi
PJ3Ko6zLwLyiCaoVFyI6z32BxkbFTt1fsxUmAAYGdjci5uyvC8HiVsnAj8hxcog8c4MIwlHCX/N5
rclBOD/hYVknQcIXG4HBW5uTF6xsthVrrdFZ4aCuf4YNkh+FV1mX2tatyxiBOvz7N4dcTvwyLxmW
bbiOsBxX001HLhN/enOIMsLdWLGKr4oZZUubqNA2Lwu8RQEyvXcCBTt07V5yx2mPxJPRL5jrnQil
RLUQ0yWZFO/qC/N7X1gjPrXsX1hO1AehD+prVBYLWR94RrgjGlpsZFHLsAgFwfFE1M44mcFQ3S5b
agUL8kZNz5MI0k2iaz3GC0m40R3fYU6J7dceeaN4BsX+Vp/6S7No8y/+GDvrHmOgfYLu4muo5jeA
cYRW6a0eN/P2NSGeLIG+v/XPqJeAYTdUInQcjmHl5I9zXnJVZKG5kUVlbPILrNRdTLyrQHhZh+Ed
dPk+avPiEYNsMixN/TGOirb++7vl/Nt7nneITSJMcL+EThrj17dIVdaGQxYz+NoFLU7QWv46WbV3
H6Wlfe7zql80ou3fhzYAP+C7FmxlR3tGI2eDJXb/Lroh2TqtHm6FmTbrOgDpYoAvOWrzwSGzdpRF
eSbrAqGTq7HtQ6TH2ZX3OJIuKguuEi/kK2KB2MUOPDR9qRYnTxv7U4FZxnMziktQRdMFUaL82dXF
B/mO5k6WgjlI2RRBfZTFtA37ZeXa/b6aR5Y+WzV/MuytbA3Bja+NtKo3vqunh2CGnIGBbE/dzCey
Zu34dtnUfX0CtQfUUtbIts9eZa8jI+6wW8hqlKbaqP/OZGbN+b1Ut8iPEdt8YH4udnFUE0xJVEIY
sUpXI+7mrnXj72wPcmbtjvadjZTbtBBmbt/llXmucjHuy7lBtsp6rbHs/3Lj5Y39+THViVEKTbUN
1WSzpv2+wOuRou561ze+jLpfrXKrAFErlP52iPnBo0bivuRVZG3YUkR3VulY9+mE8K6NwKIskQdP
LqIzgYOyBZ5Npbp17pnhIqvB1Yw9UmbygFZUdnZs5jS/MRUWWXiOO6hOEWoZzh1Lvf3f/6jN3xf5
ujBUfs6GChPWMAztt6VRbIrSMbRI+2Jr3msNqfmuYZb56TD0qPPBd9RYoEz2IkVc+g7USL8yM8+9
lqmeb2K29xgpoUEqstw7lE5oHVQgNLsumaY7rxuqTYE18xX6Wb/ojbE5FqFGLN4s6h2ga1BCybR2
vNTbm+D3DvKsUKPudpb9OPtPrZ91n/1IrMX/Zar+t4dfF66lO5rpGMKdN++/bYZYmEzs2cfqS5Sm
H1l2ITzv3Q1RZJ3DGcsj8TlCT+MVikdi9Vknz+LW0U8aBlu3ASUaNQt5Gk0ziNgox428gOwsG1Cy
maMf3nEkaT3+BfXuUBgogzFAa8Xp727wb3mqDvUs1TQm654YKLgDCKM6gB64YXp9saWOyVxnh612
d+sC6utWNOYuPporC7RmR2Rg6+xa1emT7gjzIM2GcCLOrr4qmp1ARBcCFkV5kH3zNL71TcH7OwtR
Bu3OV4ZNH+k1dF+n1RbtUN6BlHe+BGqCPb0DGI8Iic0mVryZje9+sXq7WcJcQF1E651rlSDGqs8N
iA0RDs6D7AKyxr8Uk4fo5tyQjaxdGm/EDFwE+V07qHN4iIZoKl5NAJF//5jY8jn4ZQ6w2A27AFtt
2wGEaPweGUCyMtHQsv1iDSDHyzok+IW7wDpSevulNL1+Jera2gVzUenBcKtGk93JVl7duPcSFR4L
IZ4ylk6yerTATvFy+4YaqP3SauA/nNxUl7LR1bFh8XhUOMytTn4f9P0T7kTlWZTCvhN+qC9blJW/
AXOHUWWMb1NdgPrDNWWfhX7xVCnVq+zQKVm9sNqxuUfuMT4G/pSsE29QvjbhQnbI9cxdFW4wHr0i
c/GJ93j1z5fGT++J9a31xCrG2A2GghuZJF46qUXYz++5v8gcbVUtqu/H+QD956+6KjOre3lAKuXn
Otn5c6wSdfWt32edHqGUxJril2v9fv3SBhXENkkne/5o2+o5gBPynhjYC8XlkO3zWrHf+gjd+Np+
7xo4dEmnVqg1eda7XWIHDmWRhWkHrgSDEUTOqIdeCTWhzqxrlw1oXidQQ1233HcFiT+EQhIeE8PH
Lhq6fwR9rhr7IwuPPnhx8+bR0cG+6Hn94kIQuJvMxnkEzmasexdxtxA34sfRrzps7vA9ipCuWLJw
AWE+tBfZd5hw8EoqxYO1Sl9fIxlW5VOykK23Q94sTTea7hM2RCcxaMZW/yGUIvVOfpM/+RRZwUh7
2mLFfP2skgN+G/9b8bfLtTD6VqXQrYUcK2VWPq+XYjl2UAssjXK7WXd9blxFoTUkOPhYYz4b5jrZ
qhaufjv7+345muEbVyXH5s0Yd0vC3eWpn3vPRmuZtwZi09rJlQh52erMveVZMfiAU+gXkyOaDEgQ
E2sxUNRqdC8PudcgZuCF6XJG09zqGmFOezub4cJzv3Y+qE0LvyXWL59DI7tVzvrULvto1NeoGz2b
jjve2+pUL7W+q7eyKA9DprWLvnPSfdcU072s01LgwQqkJ1mS9cXo7nOnGO8+q1oRoZ/fRtfMEM1V
ZB+eRqq4TnA0ItQ6vmHr9UG+0b+6imY+DFpwbkZ7eBOlZYCmQb0Jh5Sfe/UxMw3UyvOYFuDyYQwu
o9FIy2Xinz2kzR5cVRkeaz9iF03KcOt30/Col6NxmvmHjttlJfFJPKDAuYAUpG+XKw5kFF5OWvyo
845Al3+8ZxtYPKpD2q4trdfXsji6cXifjeVSlm49xlJbmr6ubGEsEzrz2SMj7GVXG8MzjWOod6z+
+myHTaS9E6bV13vZIA9JD+xz4wpj1rLqq4XsLVsaW70LkqJ80FzEs8tG9Hex7WhnrwWQBIi0/JYg
QJYi6/iap2m2zdBT3Ak1L56x/rqXHb6Eum8fArtWQtTo4HW4jXk3OM5ATGUcLlBg0zNkgMWth8ZK
5qjE5umzh+zmFxkualYDMtlUHRbLlcPuOMCafBDD/J0l1VHzEZEPUoqJ1Xj7LOuNNWoNJcqaBCrs
wUu/GQjolLE1fMeoCGAxlpoP3eQjj5M21s6L1JG517FvXRKeOdey/7BIKkt2xTXL0nHP+zhFseK1
hemFSd+AAGCd/3Vw5+JnXZGa3MaZaLkB4eYuAnK5b1j1LaVyQFrZ6O6pADGjMrcvgcprWSoGTGPy
YKelfip6vuWp6FF8RrXxy+TMlCVNGc6pSqjKxExEN9mkgvxeFo1WfoE3BPoocHO4NG37DjXXSrLy
ywTIf+vVU7GVxUQ/FIMHPGwYy900mvVGDkYScpnDc3vtFQV5Jy8e17I+qMNdE2niuZjU7pD0pljJ
y2iVfVYTwmBe1iMd0KI7mQjLhC3oDe8mNsaL0pYGRdN4j5H7F1mv+WC3wXdLY4PhLR6OwdxdbxR1
52LYt5a9ClVczNoi5QsC+s6wCgXFzn54H0WDBEC5iPFbW/axI54ttbUXQ1NPb41fx7g9heNXEfnw
1iv9uxFlO9IkPiBM5c8cbmREoOJSsmMPFqS5N32eVh+xn94rQ2fcT36YwZgWwzUDNr+EMOFt4lif
tX2V1tuNepOz1huCeu1FyaJCP/HiCiXzFoYGQ7DiK93EmY9KfvSuB6rLDquslDuv15S7wUYHLNbL
o6z6rJdnau/1/FEsOH9rMANDWU982LYaLBy6pvjiJCGyPabiPY+ZkYBodpWrmxf+PTscZ2FA4SAT
S53l99lZ6ME9KcpTpBr90Rg086I2vrjgFxLPsmxrWSUPKUAbbFqG9kAqkshsy5LBVbXguY8B3AJ9
iUGRtOEzSh32Je5K5isaLS8eHn3jIy/D8LlQ9WrljCmeR+7Q3A3zodAj5B2yaqd6WXOnOjaH+Uw2
ym6laRRLAYlvLet+61cmA7aX1hOkHe1U6ep07N20xECnjp6mgTS4D/jiI8Q3ozG9j04E4cJDeop8
qz+tfRBjt0EQ+MpNlGgLAVT6aOsIx2ow0joEK41up5jN9VZEVd48jTXqMAt7bcK3e24yDAyqgsck
Emn1XEIUXGMMFmwd3yqfMwM5S2Z1G7cYinppYiTq5IhezsXQtu1dgJb0UhadtisPLDCjWxFFRfcI
LxH80dw5nSz1Ti/874n+5MWT+hUo+B8REM33oS69hV8J+ymp9HqVO1ZwD/sv30T9oN4NSjkQvB7V
QzJykxKrQGIFP5+lpertFYZtvFP5b29pY3OGlCdWfjVqbLK775oW9H/yaChVkvwZsbJbxFgjvJTh
GKyrAojwn06mp6vYSngC1MhyT32p77BZ5AEoTOslKzPjUHjjeJ1LZVPwTflB9gwKOFkomjEhYqqm
z7ZvAon2leogW10tQ3MRXXsg8bTq3dCjcudOG1kkaxxtewJ662nM0mf0qMxF2irxyc3r4KLr2p9M
ht1rGKT5roBns7YQpnz1c1cj7FeoqLLQ6nbBSQ+a/KHJmEGEj7DNXG2XZnWEzSwn1O61Qe92XQy1
upWt/FhQuU+qBHwWl+z7VQVM6cVERu9i9+ZPnwspMF3LMUY7bHTsGS21qx9wHMuBJpdYdsVWePaR
Wlw5VVq/Ipf+CjOJ32fUL8l4u9+cyQOoNQ8ScE+2QyCwCp8HBQ5ILQNb49cpSG6DLKdfOlXhfPP7
FIEKO6of/PmTUj34+ZMAwdWvWeW/WoqvfKRl99MnwerdTYq1YC4VoETnZLxM0ctDlTab/7LJm2Md
uUzW37LypId0U7UInAFA+vc4T5t5RaCo8CnsKDAQ/mzjo15l+kuqR++TH9UXhP/0l8CIQbDW1dNQ
svTpR28lO8HFxtYYqPVtSNCMh8gEVSSLM2ByiwqdwY3jEs6g9Cu0SYydvCISkaAsipjk09w6htEl
xoLmqrErPxD9Cc957mW7IMFngdUawh9iCk++m+SLIGJLmYcD7NJ0wBkrsZ5kD394RfOte5TtAbYj
fHZzlqVQ41WUjmpyGN3gxaldC8EUg924am29ylBmIKFzglsKPWgu1koW7eI4isAbUXSTckBe07V3
smg2FszQotGPgTM+MhG/6I6VPdhxlz3EbDlAYhKh7wqehaUf8fCGWXqUrSBG2ru/v4Oa8W/hLDJ8
rqsKYjUWLCHxWzgrsplNytrp2eEN45YA4WSQlZyYGL0UcawGM+3orhWqebSqjB8VfytEO48EqjWK
q5d901UneiiqPH4oMbHeO7FoSI9FEMtdtERVhIm3tRoq6zEvuje148XcpkZz8WsHtZVi2ieK3r1N
XT/tJgGMM0Ac7q00UN6YCIGdLROHHPDht+HQQ5q9U/Po9PPVihaGrOtY5V2PPcnLCDxbDq+LKT8U
ZIcx4KJbOcMpMjOtTino01fnr8903To+Om5mLmUvXyDopzE7HuU10EQiWTeuFCcalgORwKuOwty1
wHzBZ3o7f1a5AkyMMSDaJuvkwcOKZ2OirnsbipyzdjJL61XFRPfk46+4y40Uvbf57LPuP539fT87
cv+6nvvj7LerxKErtkCnySGq93WneNsoCMMlG7Rp3qVN91oaJBvRdvnqs87X2mnVtZqxlsNkQ2fq
5f/n7Lx24+bSrH0rg++cPUybAZieA1aOirYsnxC2LG/mnK/+f0i725/lhv1jAINgqpKsYpF7v+9a
z1qZqd3tfuyzhQMwbdTLreinL+jAwWPWmuCbJ9WDMChjTaKHVF2Hzj3893xlZUH7rHfiEf1YgAhH
2bADA5PqlFej7OqPv7++f2lkGwZzBAQZFi50yrbL8b81jDKLSU6oN8EzoJowPlr2vjayRwxezavl
tDsx1tpHVTpiFei2cVPC1D9UwWTtMPvn5xz6vZcjHPRQWHGRzwsFrP/ailGCLpt63Vx//ysbb7sm
hu0K26C4aRmO6ZjiTeHM0lQZBnSlPk7jsI7cqUb6wMJMCjKfbbvZM02OvV71v+9TB5uIb/LsPD01
u2c7q09Y+5Cba1isaCNgnkrT/lmi1/dSkaqXHmbYgzKmN1aq9s9FxQekEymzT4M1tulCZvplbCpK
m4NJvnae8JC3XEcjNpEjy9qyWE6kA9+TWxXmf5AgGM6bGxP/cce2gChbtomeBoXKz80jXPQoDLI5
fsDihimSMj/Tn5FzkDer9rxIdZmf/QLPOQXsw5v9y+Zyxo9zl32JyGG1JiZZf/ObvDnvx+aP1+Yu
xh1cTRFMWLO/N4CbnwLhPmMcoAZSmyMBDbYUW8esOTqfghN0NeCcv112odYaDtxJJ9i0HFzepFeJ
caqd0NyDoxvu1aLsgWnciijnLZWOa1NWLdSW+QXLmyh+GXjIAuRpeRMcZuM1JjpuOSjqNt74RW8u
jZJTQo2QISft+XheLGtNbeYemOV28+ZAlsJq95YTLb4qK10DJFu1hQ1OL55WgRF2j3ZijVf+IPdt
2kH3mhfl8IxjKn74dtyiNMoguT4vxxBn6FnWnPOEzBurbGC5ykAjs8FQz4lWfl9b9i2LeD765uRl
33K0bkz7ICR0mn6SxUl1W4oPY3IntKKgLv6vxXJwcgDeb3NzLE7L9o/DagTSmKbBQJPWJW9XmZSt
MT95tXmhosuItDa9OvNzGHlIfJma7Kb/9hhGJL8lrLWl/z4fndN8QHBmdBJRCyxv0pWpeifa7XJs
OStMp+oAdXVkoDI/y//TT9W68RD65vefGqWDunIGgRQhnSYIugQ0JiD3nmuULLjSCvcG46Zzs2z2
+qg86z1VfAMAw7kb9OwmzZpP5AsbV6jy5nVZs3yTGSApGVZZmEwTJ8Qly4GIeT4xEnW5WTZ/LJZX
VHBdf+xSaT54rRaDSWl65YLABRibnjnbQLWUy7LvxyKwZLCSRZgcqR7HJxheJADOa8uiVvwx95ZV
ulbJFjbqTdQGyTmSGQQsp8g2Dh/DuoqKapOC2YAqAQ+aIteA8a39KsscfkbfZQ91Q926H3V1822z
bts7l9gg3TD9fCWyitJLWXTk0XFy4PbtNYumM8Wf5CLp4YE9FY7nN6bxNAy6tWlFPe2WzZxwQM+c
xvimDGr5vmLEormJ+ZRMY4dh+adXWd1tikmG4WYTURfQ6898m48jorUn38qrXd4z/cnzoIBoGd4v
J0B6Gz078K3bIXS7kyhyEMKDW3xGDTq/gVMozjpDEHQCLKTftqM5ecsBJFB3VEqad50vC+gyAGXj
DPV66OjH5QRRwqRWKLp0DnmqxSpOfbN77F0mrT6MNmbO1XY24Xwa1oATEQ/FGNgYMht7P9TN92aN
5Gg+HDkxam6L+UraV9bGCcRwnMXF+L5AzymBcioX4tygrjMbeNZizJBFfAjqIsWX6zanIZffDRv6
0H2hn1DckYE2XquypD2FBPO5NqeNFjbKDbyF8X50qSsVaEj3caYP9zqUxbvWPC/Hlj2VZheobgJr
tWxSu7gzTdM6kqkYHOrQMLaxquUfxqzeLn8La2i7VdBM9TVNSlp4oxDf/ryAmNdZlmfPmsGXmlQe
9TAEQ/kgCHxaXplpMQi0QuBJqBHgKKZ0N+4wBh/xanz7IHQfyF7vwOg0yOq4UZMyW1kVYASlA3mZ
mbBN6xKfHObW0v22Mi4rJAl9W/n3oVH9v5zz64/gfbK6reZhwY8foUhd/OGxrP/6VCaZylARb5q2
Yblvn8pCyMZNrXZ4Z5qTcxMn7Q3xHeWz1pKP2cFo2S2bGdgOq9IpmFV0Bld9Swly7Nd+LpUu5s9j
F6sMIB4mQSVCEv+vNcW0XUYZY7Rb1r4dLa0/tCbBlPw8bZ1HVrQlLZuAXCRExts5D3OHuizQUD+a
VQ94E+quWhna3jaBcS5rP/a5/2Hfcp6b35Aa6o1KSlcKZkxyCClOH7uppPKYuP6x04vDmE2RsdMG
396OLU+eb9uk02zhGcNEGZLnrm2StVFX9rF0AYqK+iGylYRRmZUdwiBMuT2zGY3dF9IXtVusTAam
v/DLchYVgHRjOCSZLZuV/2gjaXkqkAtuu9qprGsyZCWsubB40lvGH3XQkP84b4ZFvpaGXz3KdDLv
+P4x5psFOqNN8lLukrgZMNNzYj/ZBZCcbnq6vGfbH7bL1hi37s2yVrWOCmWMPL3YBj/tLTsVK32G
oOUffpy8vJ4q1VadX/rt3OW1ScvTeNnZDaSOh9LAJWto/k6GaslYpS+eKAHbKAGK5Lj8TyLXvadz
aVK8Dbt3XZNR4eV/ZJFXsMJTPkDcymzxXKThpyCa0pdwip7NKjcZ9g8+F6iDspFwyMf5hJDnxLtQ
lNzqehex9Txc+ra6jKH0MeaT1ca2XpkGv8SPgVWltYW/+jGUglBK5gLuuN3UmunWCafywHjceaRN
fGcYofGpEH4MMVEaV8MIiqssax5C84E2mK4FX6x3rprJgx1W3bbsueHU0ctynNZzsJkSIunNRp2z
Gfx+YzD8vyYJ44pec4tPuhs94fLqwPrp4kgjV1kv+/mrryLigT/MLNVd39r1zi5c5UMAvGY5ISE/
aqP3RnWErx49ZiEFmvkNVWlWK2ecnAvuYeOmLjpaMvOB1qfhC8lKudP92j9NaVqurVS4t1GPwwUu
6fu6ymvwZYV8J5gbFFIbnzrbLs5jZcJPGrPxCZtHuG1CI0ORz9GwAKyqEP10XY5WeJ5sM3uCsjRc
K2ITmJJwVhxO026UCjCkNpyemqiNVyrxN6flRbYrNy3otkel7pVbOyNJdvnB+F4Otht06+VFhC4m
68Z3rANIs/pSRbBZpnFC2FHPs6YwMt792CQn6vtmWfjVidLS3zeXo2FFyWF5bTOnK4WlpKSb0nt0
TRr/IvCPoezE91Uefd2cT136Rw0bt7L55djyCsUXGyO2VDQhhzjzffGhHOoKZAfAOQSYlOxjGjSd
bh2SfEbT+YVKrpQdnYrRFw/x5Nx/25+4FlU3FLJOM/h3jKZfl/01Q5JVWgMEwLSU3KZN0XjBLDVR
RuJa0sAxb6yp7K/oP8mDiMDqdi3CGuC8Gztr7OO3VfJq7OOy7dOM2RG7CSOHhywwHPOSjWAs65Ko
nm/7ytK6hOqkHP8mrpn3Se1uRKrtc7Ng+IrKrYvCz1Uv7+3ID1+7vtyRVJwHXpF+TgkIj7yivWFm
LAIvjyOIFnJ6rUf/xqqc/jPpO1+mKtee9ckcoIIBuBsoe3tQ4sHs+rYNUjBhBoGBzeU5pPrwNDuH
Ite8upy0rNVGQ1aU46SrZZ9SYZnxlID3SJf3oIMQ7uB3fl0O/3id0xM9FgRTvun8dPBcMOd4TWO5
UazSvDLHVXGzatohc6P2gm4LTJwI6gclYKzsTFX3EVLcjS9RK3rKWmZd983dFM6mpsXZtLiYpEy1
UzCh/Jn9T81INIVlpLnXVYONAI0FxT7sDwWZda6MGIhgZtV5+1sIat1RBvUHbc5nWxbu7CRuZXoh
IF45LbuWU60AKKQP53T941w7IHlQE8E+iSqx1vVR3uhpM5FeZY0k0yXmpYnUbqO7efZILpaO99aQ
n40BCUzNGNrr4mIdg/V5yYd4JvBp5js3BH64vFMlte/vlM8BrYal6DtLqcSF0lYuwuDizBsJw9BL
2k8JYLe+DLe1rcy5CByxEzPCh0g+5wolJFWTqNmzkp6HeS3SyvQsi6rZ5yQQflsL/r3vzdFc1v1G
xcqPOkA9utRGcZXMq4GlqkdFsFg2l4UwnMzafDsJsqHQCdrgVCe2tFWuFeFtB3ozcYzkCcmPfnTM
tl7rFlZneBmQwQKqA9jV0lsnMchhnQ/AQyvWvds6x1IG7vsqaVeJZQ5kpCD9z/pu3C6b6L4OJMmJ
R7J9ItrFGMAS6Nstea78qRl952HtfyS0PVyl+QwoU4xqmyVhdgbLi5YZ7O6unGR3p7nTuAoC3Otq
QvPBmCtMcq41NX1oHpysevqxa1lzyt5ch3OaoUrgjxanzplEcodJP745SHNipc+by75lMRWMXDw8
h0REOsD5IAbdVRTAVhr9MEC6BSiFZXuat4daomJatnmK/2tbptWTqWYwvzL1g4p+OK3U7CsTRKCd
mWC+hNAgiE3rHq2wtQ2cIjxZdiovrTM3nJSmetfmGfQLyL6v7eckifOvmY6GtKp0553CbQ/hQNJc
ZF/px9xO411StuU9s04QH2mZfO4I3FxepXXFjRy5WyHc81fcWne/r/zp4mfbDV1C07V1lbKwK4Sh
cjn9XPOiRhl0jlr4LyKf8QeTIU8ptT68HV/1Wtaf03jafBAtmOuIgPVVHF5GnWg8rcZWrAgtvGn1
4UASEpF/pW8wIsuvYVTVh9ZdG3YR7tIiD+6D7D6Jm5vckOZRVYRxpFpAoEteJKuwa1HAmJgNmDWZ
61wdoX4Nicqtg7fDQQvjc9s+aaZirpsRfht1u2aHrYJyslFhFWkCYi20ozWLb2wVVxBA6Q+6Blwr
Mz5Eryhnjdspf0cYnYvSB4KxTn+T5CgnO6uar+3Sqn2nuBNBRZIGJl57saebmq4wVionO3qg6AHV
W+/rGzGSxOV32GxCKNInRbVpuUNI9TJyWrcpytR175NP5QTJyhdavsXCpW57PzG2k3hpTT07dJRa
Njb18ZUAZLqlAj6s7Kpg7C3agz+FyR4vLlqZCd1QLHIPRC+GTjLUlJBfuc7p8cQChnNaeoMaTg89
0OhIIb1xDHjmY++FKaLH9gYdk7JBeFdsR8PRvTjoad3HTblWAbKR/ABLRun1T3EOsq+zsnKTST/z
FKVM16nUi/sINSCSAv0CxFq/NHicYi1sSWQIVhBuhiOCY/dEgiHg8xqDFD3D4CHGNLlKBp2SI7lu
iBDL6gCHbw0Pk2Z+1BwmOPbAGgrPGqgYRFP7kqqlcUY+81kGxs4OGDNZZR5lnt+N5ZFquGxkek4N
8/0QWcZRNqq9jgX4XkYtchVpbkN2pFXTY3lkVpeeMfOn55Kb9BgAfW1xZFSRXzwEZvEoRJMeRUir
2jdPlK9vwGJZH7j3HgKHcHdyx50gu+SGFT1VSrLT7L4n1CqsVzntyDsTMV1XmV4S2KgfioAAOBL0
cMpGXtd1zaW1jhMyiM1M89wS6ntpE2e6BDkCFcWmK44161z4pMyqOLK29mCKY1FG7/PU7y/+SFE2
hpnhaJW/b0f9zmE+6nFLdg5gS4FC68ODFlXtdVnoNuTEocyI4AsqRFelapyMsUYqZ9jngm7sTY8S
ZT1aAfh+mxhaxLar3p+8Rr3I0hHvsR96ThCcSqrYRyVVhsPods8p/vGLqQ9oow0+RgOB60o3CBZm
Ro+4Ef3kuqsAJPiTo+8GRrLrVLdXoWK8qH250UOdx8s4DBc1S28bPHmk06OvxSQPHmM0mnWctQSh
p8GGgoW7S6Sdr4Eor61BfrJ0o/vDbU37ebrNXU1owhbYPakaEAHzVgkMiSyz3crNviA70p/yET0V
2TF2p2DIaWyFSRemZRhSm8KPsNZ3ovhKboa9C3iikZMSE58ex8eYLnsbdiOuYb7bf7jz/tzI5le0
TaoByJU1nU6Ebb5xqmiqnlRpWUSvA8lQIL3JHOzV/K5MtJzM2rHf6zYpKgV1oFXB3HGbaLVn9Cit
FoxwMUHliEag4kayNTSr3tJwYdoSNuldrmbuRp0CfTvN99os7sOVayXGxkwFGUB58NSM6p/+4j9X
aZa/OMJrTSC/xxTyi32TWqabxzjbvqQAzY4wF60Tip01OfIRoUwJPCzCWnwvw+/qUa71ST5PiDTX
HZyHwln9/o/raj+VW5bfhlx2ELmuq9FsfuvdHxD56x03lC8usxC4J21FgHf+2jnBbFoam/VkurFn
RZBanMH5aijxS9s0w7nt3emQm86uVG3mLJQN94wNh6OvBAjOmtDeakEJV36CJtl2wQc0YOq1noJr
XNsa4o4uvKStnuxakjjEZil/EFX5pOSh7+lF9Bi25QNPMXcjiz4l0SwRu0o1nsKEoMfIhNpmWjHU
uLnBELVuy58LCFFbWupGk90hTWt9FQi1W41Sq8jqsrERzZuVZSWburdPEusXuQ+plw6kQQLq/Oo2
YbATYfOsZxNoxSK/zx3TPepSO/ah8gAbLHof8631NMf9nObAAo2xVU/ocsx9JnmA5EoS7YSvVye+
KdWsa27br2I0b7gf4IKrks3Yw4+t/Lg962rToKl1CW1Qi1NTts0lSYljtmTeruAVx16sOiF1Iu2W
8ASF/k1IUmk9Tl9///lrv4xquBJp4Qm++aZu286bUU0OKdUuhcy+ZLY63HaVWxCv5Zv9ir7OQx3o
TIsKqur6fHUWZR7cCe4Fv/8d9F+uwbn3i0aFC9Ggpfq2D6wpdj1gZ52+aHnyQqpbc0a9kUCXSyUq
VUgxS3Naj6sLQo8dMzB5CEZt2FDSRv7c5842FPpnggnay0BYLmiYUTklMAWiMVPXfd/p56knFvT3
v7b2plS53JiIGTBdR9fcuRf6Rp6hxUwn0TXZX8KKi0+NxSe37fU1wYNAQnxZHjLbQiIzNe9FsKF4
fwCebnzMneHAoxuzKjmEDEKK/qp0hUf11T3W9ph4kUM2AWEGK43PjKGwoz2GpaZuxiDfw4dS100t
T5oDe8InwtCq0zX5KdZhkFO9pnLq7HqHWl/fJHBWUvJCCWeaMd/Jk68M2dbuoTEH9KpPJfLRTen7
kFhk2J1ta6SfQxsZKy6RpG0e1V4ZjZ8zk95mgCNyFStjuxnlYG9z4QTMQ/NuXUddiRtydLeyNbZB
Lqo7o29SvPOJvRnI7dr6phkxInEZrQrZU92bGvxuRrmuTNms/IKBqxt9whgY1OVnxTTFhTu7WCsK
8b2aQ3BoiU3ds6NwpBbmP2KVcw+9GX5tGffhWlrGzsN4AMFb7Iu6QU1M1WXHiEE7wtANgQa/qAax
vgBCjKojVytvgoM199pMptukX4YkTAbmoe7lsOlBmPEIENmDC5V973btqwClmDKo0bW9hiHutqgZ
qd4gQGJ+p6KbPfrj2dWLeB+UveaNnRlOVEuylSiT1Uj0+a1hK8TKlrAse9UNMo/OhXIXZh8yEwED
SRRaeiJvk7Fhpq1l/xXYePpQ56a1N7t6WjWUoFWh3QK4n2OOcBPmU1P/4THwxhD07VI2wT7YlN9d
sHtvDGGt6rt8L23/i1WFAaOpLvNiW3G3MQqkraaGLU3nrrtaluiuptTI94zkKU+wtjN42A5m99DN
gYM4Fx9TPpTff9N+vUEwAnCFi+BAs3T7F8CMoffTFA99/NqH7Q2yYe1Bc5G7VyiMVz737fXYVslt
Aw0NnUS30vQRR5rmaKtGMIRRDFK961rLPw5Oi4I2tg1EkFH3YPePbu58HuVYPEp6/n8Si7hvn62M
VQydToxhOK7JN+/nGaOlhXVaE1nwqkjANxNIxT633zVJxIMLfOnWGvTBCxQ/P+DZoT2ELPYB2vCt
nbjHTLPEYZlMdapxUeoBvV520HvSsvKW+Y5GPoUnUVfaTV9fDK04RBQOd5ojZxAHxhqIae6x6ifV
M/x6RzTQy4hS7NmIHYQrTXWJUr/aURuOH9OuomzG3adph6fff3JvFGzLdeWYTN4cVehoXd03epkp
bSECDHH06qR6vXFjS/I88bF9186dERbxyRo0a4NX6nVUCIpqh6My1uKUDtUG9xIA4j64GINanUUa
FPCttQ82wfW3hqMcSCzslMZ8j9mXNEjMGmvUi6FX1km3oqgC0yOS5XXK/I+t2nJT85lU4XN95+Pr
OVUtLPLf/1+5fn75vNH/8AjVHS5SS7PefImqPhW1I7PsNRFCXaOk7a+4gV2CtjtpH0IGPTdpGK/R
yWQXd5IPZhN89ctJX8WqLraJ6crLsshdSruQe4AYCJSV2K2ito3vuFX5h8Kpn4lgHs4K5V6nSTeh
Ul0JVB4AMFAexd14Nfndbk2AQyHX1t41JZn2iWLeDrT7rnH2HNoHIjUS0izJcYCHk7mGJwoHu6tq
vCutduPTozdiUzsRSo6Wv+lUSLukhLXoZjLs8YXNs4S6196XUbBqCQ3xapnNzQ+mWNO9SDNvNC2F
UJMUBAgGnRtwBtm5malHMnVLIuwBgqOl4RcTrfJeGZNyTYviBv1iftWHx6aZwj1TTkmd3sLUnWYF
KcNdskIIrq8m4x0DFCSedf/aWu3JLSuyfLhbAwP3aCrGNwmDOm9C0LqJSDzx0pnDb4mKqOIyuzKC
dE+OlYcnmli518Sm2GuBPxxHZ/w6hK1O1yHTjv6c6Orr2WvQliAcqGN6hAYM54KUDr8kl7KB7Tdw
K9wKhilY5Ch4qEBr5lKoKeYKXNfZHtEzp6GrgIpFyXvLrMi0nBN4dYeaG5ohvDHaqQ7G+mJ2X2nQ
NzcJowcPPMYB1lu/M/0qfo/Q/+hX1Ijz8bOTKPLMpKfcDhKqd4W0zotGqEPUxtWTmBc4pD0SWouz
9IvPsHdeK3zgey0XV8DO5r3ZtsPehqbaw6W90UMklYNIX7K2upgWVPrGkbc9OVu3wFJXtZbekxyR
f7Ulz0LrSm3ffsq0yfJGWg+nTNWvg9D0h1ELdqNTxLc9Mx6YZ2Oz57ZEfbsPeiKEApy06PX2Vkjp
HzwpD+MidTcRj/ITivfxIltKVZPj1reS/LM/jC/tX8a4tqUJQzB/tF0NveGb+3BHMiVXndm+WsTH
rOJgZNiT4sty3JZ7KEOGG8cpuSDrrU6We+FFEpCHpcl1QDDjzgqnl3QIxS6JAc5HAvD4R6oetgcm
yz3E0VyhYhzP8+9MQiRmEFB43OLkBW+GF1tZT/qLb3m6gU1a9qOz1uQIvj/tx7Naf4yTbG8g+rwH
EZATIJi1F+hVYhvl2teFBoNrZEd2iXEQAz0g8GXxc1p3yRrrGE+RNmBizs/q01Bs8cToO8wDeENl
mJ96oFrxnPeZ1VX70Ea6tpq6x5TOF9y1IdqoGWigYMpeBwelkTV0zU76NJTi+RL2q/DaRd14CS1x
20xF9W1W/98/UePqhSL3koMVQwzWvNn838c85d//zK/59zk/v+J/L+ELHcn8a/Pbs3av+fVT+lq/
Pemnd+anf//t1p+aTz9tbLImbMa79rUa71/rNmn+Rb+bz/z/Pfhfr8u7PI7F6z//+vQlDbN1WDdV
+NL89f3QrMvXDGuWNPybrzf/hO+H5//CP//af+o/heF/eMnrp7r551+KJsx/MNkAcWfwYBV//ReU
wGW/pf5DNy2GGahTha0aPJ2yvGqCf/6l6/9gdkUNRajc2BGTM1CpySzlkOb8w6WgzTMLZgKQOOoD
//q/fyf/ffvQ/jMJUDPmR9zfTAeug6DBBInMwx7qnOnw+/2dHobUN5kiIfUHtYiUfTIm7V5BZ+hF
mQbmPVaeEnKmvaLPTlrTmu8cZAGe7lbjMU4Ld0d073toKBqY74z2QKhqa5WW4RGOy7qJS0jQaptT
FNGqXefW/mpoMAIVTXPoWyOluCwYYTlKdjbi+jHEuas2IcKRRjmOVLGOqp/0a4UGUOMqBRZIsn9a
jboF9+16I/t6z5zS+ui42J4RS6AncHmeOCTv7cO5tY/zDdVl5mcbl3H57TRUmadaebPOAxK/Yqe9
K2UXrSae29sWPpfX1JFzaVq5mWrrXZkFa92tH8p82JuWX2wmpRFUIcRmaOUeJcoEM9Cuvcz2YLsS
TMsDY8u1VK1U4hcwK+BR9O1OpaXUmwTo9S91VaDuLkwqu0VL94CQzV6xPjdifHJwq1+JKbzTzaq4
6RrsigmtlL6M0zu8ewkyfZvY5Mg1PShX4r4vorVZ2s1T7fhfywKhnhW76Xag3eepaJs3IT2MMtXW
8SyZ09123AAhI8Mmoojbod4TJjkBg98hdSnX2DZMatLD15x29k3fKh+UUL2tide5TwVFujau5UMW
VtvGtoZVUJrFpaPPSNmHBjploq+wo/tTGKgvUeNa18pOgrWPwmQtKZrsy2lC3mozCmkCNAq5Xd5S
hgz/MCGy5oHpmwvZshybL4eqop9exnp/06ajuzEjYITWQ1YS8aX67V4YrdjMyt4NAUb+QWhFs+Hn
BmkSfVTFHKhAt9dhnPCtld65ebFWUAGsrT7f9XGn3dnMxNf11CESwqHhykctLwBmjI482kV3F8Zq
t4OmR0drgC2qQYDvW+2aaHFxoLAJhY3K/DASLtaXNiDciVlAaYdrg5DKc+cy+QQBrSp1fSUZZReM
DH/o9YQrq0le7CL+ZHeYk2p65DRN3ndJK+6DQtt0U/9RTzO5Jv1WEpBmAREz8ptIG+9r06GC1yIT
tmWvP1ZJXqIjViEFQIh5+NtN7vut5O8QUV39ucxLFcWE2cJNyHFIaDPF29lSgRpM+mqRPdjgwNfB
iJ6BocGm7wLjYkhm5b54ymQgb5IzjeruFI3K7VB0HxsVQU0cFsMaU7dEh1C9iBZzFXgdHq0azpJx
HtTF+iXUQnJQHZ3wiXkhZ0kmD+NpUxe9doyGHhmi366UFhkXgYUHcmucYzh8lpkZH5Oie6pjxdlH
SYjIC0aXGtoB/I/0PZADj+JB+E4vcu3EXyk7K7oBHgm/dUK+rSHL4VY4/ntpDvqO9IPwaIEGQS3Z
dys7nDRvsguIV/U5SYpsl7aTsjNBiRUTtF9u8ZvSHYiGdIrnUK2dW6s3j4jn0r06GV8yqz3THEUg
x81tJM9hl3ZaSXpmhOdG9me40Wt8Bfamodu6NvAP0XottqDECCWKEGVhpnBPI1WPtid3KgxyNMjk
0YBp0kglRqSmTqGnjZSQjEbsAr0/pKG90gi8Q8zZ0ZGJ3A+2aF9yTFxxYPjnwnyX1nmIaLM7xE2t
rpKaabo04l1Ag7NxiIQmcYOk+j6i+N5KdZ+67S4ys3XdZGS8qnW1jhLl2mF4hok8iVNhae8IQb1p
TbK4VZRHa4hfOn31sN+6dKX2YVij7wrslKt5PKlTpa90iNTroij3ZRKb1xZK+Ey3UAKHJ0nHV3qi
uH0qQ2bHhZ4fbatYO71sDyZZDb5Lv53MnGFb2opzzBCXe1IrWiYjpnhw4PsVXTsex1Feuk6kO77o
Xxor1r1K7xSv1d0QHkD8kgU1OQy4RY+U7JKGrhLXFYQR8Ef6FJ9LOgwBpP5Ty81EL6bsAl0j246a
tvVJX9iWNT7jYbwzgtS89dsQArkvdoxDp007CizkAEExfLAA7EBpti2PTEnKGepd7AmSyDxXNBcz
wSY19c5HQw/lFkomKLzC2vMliPdUv8lzEPWO8CbTy3odC6tquPSFZXw0amIldEkIyzTnUU7UwmQs
z0E/Q0Gc4rax6pe2Cvo/6D8pYf5046Wt7qD8pCJtaFBYaEoZP48gCN3y6f/Zyn2UVODAwKB4esbo
3KUtvcYqeJhcUCxx6RzHoadtYrfuCmRFoNjhgS8L1rbYHU9DOAnma3y90qx7L6u6WGk83g+dHL4Q
cyoewvQI6wB3PqElWOESvJ8O8LqdUhVikxZFc1SwO6YBPsPSKT4Mrhmvy2loD73gSsb0Fq76ZtTP
qArDjUU/DFO3bW9AatGK1zFMhG3EjKJuNqmuwc03slfLN1p4Na3jUVZvvLzwu9OkYxJGjDuuZHYu
0TpvIfwPnhn4vP8QRhuh6tSSV+QWfR5SQ+6R3aenqqbdlg/JnlreUU1sQi1IBN70SheumAiNZyDZ
sMYbRd+MfLHO0ErcVaNSHYlQtPLsScxdA+N+3Q6AHOBzRgQGK+JUjur7Lg0+dkX4GQeru9M7iQHd
QumggTyn748Un1io2gZN31jTlhRTZ2NT01+5YdYfK+qVUcEMauILfLIoKXqyM7pt6Dc9usTGvPSZ
UXjOCC8SMizjMhHLUyj5eJshotQxJBE3gHjHhAXTV0gEjVvElwa5zLrKk2yVyz4+OzL+klOA2ZXj
fai4wZb5LbGFhlLf65HanpPSejSyFeXp9KyBEZ0hhOd2suXtstgPXfuHLoo1X5Q/RgvzRWvMhGXV
sSzgaqCWf75o+1KrFTlV/n3tD+7a7eT/Y++8diNJsi37RdZwLV5dhWBQBJMiky8OMsl0rcy1f/0s
Z1/MVFdf9MVgXqeBAroKVRkRLszsnLP32u5NbLUuaWUAsRVDe2lldaStvjxO5u98cwGimAQRIxNh
zN+9K7F+EHVZhEIpOQXD+AkyrdEi4j2WC9PKAXn/I42x/LwMljgQAXMVJhFoTk2Qm+NCnWsru/Yz
V8kOBlitrOur0HS0ycem6fquIycAZ0QndyTeekBDt2jLFrCWCfKkyprjA1/jw8pmldADZCxLv4UD
CRrTcq1j27mAyexxB4J4oOFGCFxcSg7R3DSLKDyXEeVmb+oRMM7gcxK0LuYckpQ0PGCaqYImLu2D
TbBhl40i+s+nBmOvJ/524Y29tqEvrOg2+Ld/vfA1MGSppon9WFobQJ5cXe66ltXzpzGCkq0Xdzso
BpoxUrqjeRjIOkpvmj4bL62p4i01RP5YNXeIo0TYDeUa4UO0grFoX5RYMW+mjjxMIv/cux2Vz76i
e42jmne1VJiMpyUIaaM4oZwv6Xm0uLOa3j42GhTxxoT4SDJR8aTC0CgL5xf07+a8TWnq11pckyLp
eIBA+x9DEvekjJAKxin5JIw+Pv/na0Tr+7+5SHTQ6RvQANGMv1+kuZKZxKpmPnJGZMfMgf5k6pWk
qvEs00k58Jk/LS0vfGsCPaGM20K5kk8+nAXjVBHVQGohuOmiHwfOvsvskxXFsdbokqC12y4kRkIl
QkS9ARS53SpuPdJzriTrdm2dkHxNZ4I7b+0uf21GxTg2/SWtpotit03Ut6l6msnYgr8wRoNVuQe3
tz/WFHERq+L2ZJPjIRfdPbU64X/Yi8ksrAK1dVZPKvkWQdUipMchwUV18vWuNFjkimwPXslgyhJL
7jVuY5y7oXYu4EQyCEjziPZ/nT2nuMtxc/6k5AYznL1+hzlko4EdoAC0SzxjMK6p8aSoyAv0YkPN
3NPD4SDBQnJOmJn5OeOle3REE0gZdDDaEhlCIVuxV4XvtjkZTZ3505p5LWdqnXCZa5N5HoITo+mT
41wRGpzXlnrTnNCdEcHgWuIoODQ9qMZMQpMrZSCGsrqd5eqD48qCvrEuzViOj9mmRGKIQeQMnXW3
ETUR5JmSXlwz+znqPctGvxDMV3xoyzK8O4XmZ8OeBWzGzrHiTIhk2X5ANf1JoOxKHpw3MCEM6sow
PXWUxuF7BzJg4+1i+Qsx7ncZaePlrDr3shMyQrrVhIYWbHXZk1Y8nzpFWOedANFABD6Xid9gwCT7
2xZnsstPClSEF72A8Gmt2XoFPXyWFrP8bFVeyadWn+eFZlop+6BexErVKciM1VC7ThO2oUE49U3u
2A9D+1xp2NK6jioH63AE6ZA0656VJ6kO37yknt4v5IXxhiEhxody/rLV0Q6Uhu5mm0k8OGgenvTs
nGYivXRO0kRtX2aokflbB8G0XaHtbypCxRZOcbxSlL0aWXGO2/HMcNkNiCaclkp620CJ9ZXwakI5
PBtiH6GpCSZesOr/w3SBxezvb7GrG5SjKrG43w2bffrwl4rUqdVq7OkFP5oWh4OlcvOgNUf73NNR
uWNTetwsln64Esa9XYgfWrrTBTswAeW8dIeVbrOvwgsITaq7RTfljZ4b+E3jB1HV6Lby+snEI6AN
25XIqvSY6SugJNLpn12nN/zMsZD0ku96aLT2CYCkeVB69u3vdVaXTHyzcteIxQR7EMs8k+EefyLi
flRK3X1KkjpquM13UxGjK0SfRQYirF72TCfEZdf62uQsB064TLddMWJDUssIGiuhxcKKjzHBHP6S
WhsLeDzALbcjKVbnRmyOQ1u7SY5jBWS+xVH+z/B4c9RviGneQ5Z2AlCdjL9seAZ5Xmx4r3dSeaKk
IQnCpl+316keoNGKJn3Wt647FhmfW4olf6riHxb+4pAiCHoQgK+Ta/TlacxIFe5iVjfFTq7QaJTb
GKobECkYUrGFPsmRdD5M/bW3wBukq1ZcLBKDT1NqVEEC0Tp0R/t3xbT9kda3BTovAzqvi9JrmyPz
mPkGBxyIkRyjd7mCyG6npdu1EOJxUJkJ00M49KB9vAx0a5jVI8YDCrpF3TjNZ6KLynI61Bz2vMqu
4juta1xPwArxU5JEDk4qK28YRH3XLwV9jVm8ZFNDiPs+OIdLwxpnjZQZHDqaRjNvau1JUVIknM1E
0E48bn5MkHg4WmmQ6dhDtmpG9Te6BFsiU6nAg0kena4bQqcdaUa7Se2lSf6a5gnB7BAng3JkAFTT
Zvea0qWG7ZH859Z65TpAnix+z3gMfzTWHgGLFPactXV/b5WlB2Ii94e5q35DUWLHjd+x861BPPBG
Jupcnoom02koxjcYd4u7zMnOOEbLZwQFHzRsVKQF/N3QuTdusj12XamfYWVpT2U9FGGikmluZS9V
L6DiIV14iFPCZltZEELVK4gtlcrhFrrFIwPAhXwfym+j+BPL+eMbi5u/aLpI0DHMW7TA6tKbayY+
syEl5lYSZp6WRJskdq0f1slkDqA0zrOxldWBLmIXirxsDgVAFGbq1gvuACuAntNfikS3ghghi56y
/y59taLGqbKnctVaf1jq/JSY9TMIu/EwktZ0bpWnSZcceRDK/XKm6tjJ22HDjL9B0YiGZvhU9dy5
WSttd5yusDyKLErUNLtTaHBf52Q4mWKyosQQNctru74UMY8dh6MUz+ZPSCQ8PFitg8pUa39lFSfi
sMa2Vf9qlwrOvQVwScvNy2S0zLKXZvMEtOiH1pA/RqZLUel2AgWJSwrriHffjWlPTtnCmUz06zkh
xbLGKBUCVp380XGrQ1XjnKyTKfVMTU1/Vqrd+ah67IfcbOk5yE/6FNodwRUgzbIMc2eRbhHaf0gR
k9H7A4FDWTI4T8eas9HjHnol6k29OEb6nMeDCNsE78Qgj90KORMEfHVjtSvHQOonbxRGfKyE00eq
BJes5+r0qLYR4LcmVIaeMDgyHjevkvHDYtI4Naa6PFXJRJCMocdno6gkF4pIMVsl5LnuM41Vh5ig
oZt/JE1Z3mrOuhx0pJMVsm7v+9i8mu9D2coTxfsPwGuFv64uVkwBkifLgtJdD+2Y/y5JC47wBigX
rVO8DSxBMNtx6jcNuS3WGl/E3G1381Qkntvuzl7D4DCrqM5xU3VIFDbS9P6XrW7aUanW5eSqHBKK
IcfFm9kzGlqAdTSLiSSrFG9y4CZoustFcx94WeQ5V8b5roTcRK9J/1N2oL6KBSuYsdb3iUw1zyAs
4cZG//1YSCty3ReV6O+fDr1zUuNNxVvSsT9anN3/uVP+/8nS/zRZ2juofykN/m2ydIth8utfBkv/
/C/+a7BkWf9wGSggANLM3XjrMtv5r9mSrf4DBcfeBbeZ7MCf/D+zJcP+xw4Dofh10T3oVGH/e7Zk
6P8A2w703FaoSQz0xf9Xs6V/7Q/TD7bRJ9OOp1Os0yH6u7piwA0uBtKQUX57hI0ypmVkMATK6Gm/
1bN8G5/EKQk2ghZPCAf+cqH+m+60+q/Sjv3DHQQ3aHZdl19Dbfivh6+mNhu0pe521PHaK5m/DTfl
fFcRdjEclMxbGCZbX2QM/D9+7N/GaaPBqEFmfKz8OXaMGu5HcQiRYayaF/fgCSLoK//5I/dZ+F8K
6n/7oftd+Msps7BcGTsTnziQJrJdERJyBk9iD1f9kL/858/Clf5vH+eojCuRzSEu22OZ/nZd+1K0
eTJ18pgMc4yTi06Bod8vg4u6tna6W05iaag3Dshn4qJocBekqe767dQ2K6/R4GdU9Qa3OnYinlzX
r1fG7zMpcUTiVCZFoU4x2itjtNnKKwM0lbGXqhBcg+Y+Nz4njrALNx7BuF0j4wWjIfVqhzdwhYsu
DtN8vo9FRwR1PiOQUKlYtj7HeNPXWDCcaOJ/Qa+c2KqVk9Foj5CtDIaABK9AyQ+J1sWIY1V3Meri
M0mM0CPkawHdisDv5RlyIWKl1f6x2Kz1t0TUMOJvs+OMbiuMMekEBAR6atqrR0u+9+vCk6e/pysY
5aZen02OjnM9QlEuzXNvTfTl9R6iCIQX0zwDb6K0Hqhl3Dst3grPrfUvsxpvs7ajHzw9z2uLjacn
mW1+XbXZ9u2BK7vlqu33VoyRRTIUEAYJBwsJQybHYOtjzGilWqu+eNtkUA+N8/OCZsJvWwmrCaBC
SlOrzkREZkWKxc1mWrQgOdObY1f8VmvtC7BeBzefO6EVGTYx/ijo7jC1MXaq9XZt1AYuCGM2Oc5x
yGU7im79icHaaooqRBrEzkw3twIkWWfqwok5Cw2jebOThnq8CO1x/SpoYaQWk49k8TMJiXLOUr+M
28NUWxzc7O1L1+Eatp911b+PfVcGKxIQMl16AXzGX4u8Cu25fYupJYVtkc7nGExjp2eGfF/K3ITZ
Lsvc/5xKX54VQirW5sHqyKYuelJmaYNmqKYDhLweoMjHhHw1r5UL1bLgX2n2yrm/bFlMTErF3GYU
bUcfboEcqetTgASaK9tqwWwpf3qN33hanKbwqsb4Eja2EnUA7FEpiMTFQ6wx+EMd+6cv+AVVH8NZ
E8Ol0OGbQeKDKF7Knznh3MT79p/oHaFCpvYSjtg2CN/Eh7rpX0qZtR4lURhrezAb3i+V2aTfOXyR
jnG1v9Vb5StTEubYjm9LeHmd1RUMb/nOeKyvriofjY3HpFTpfeckUk3CLUNdaUqvhAIyIFaqgfZH
MxWp3xX0g9Oy9ppVCbIYwVJadJJHhv9g6jgOc6Ndh0Wni98d13ngz6KfMLDGx1yMWZOHVsCWx2AQ
QM+8TVrtutrZPx/fWnMHj5LwN8XuFCxOeYVZgfso6XH2GA6HkRgZW8mvi4XaIqYtcIuYZDnbVnHa
nxs8O09FNd/h3kuwXQ5vamclfi+IuGjI2kapiqQUyQKZPQofsOMyzPGrFHS9cFMdJ6jPvL43IJbz
06iQEdHqKBwL+ZDVi3og6ujWaYdnUTPdyHFSet9PHiaagHW3RtzQvmlY27wy66pDnsdhJpn/m/sb
19gKD8xB6dLIJcLXW1be2Y7S/TihCB21NiwSrFPOgPlvK9CHSqF8VerwQ5vzu2KX/xi8qSgLaGeZ
OnCskTXekLjorPkZQAi/0pRv+PRkYLvjVa7kwOacNrFZdcA0cD1OLzFCaIYAyJ+qoWp9Jpvkw8Bv
UZNyC+KxOu2Pk9OIKVg1FrMEcS7mxudSf5GdZkQKIjHPrKyr2Ygot3ghU2x6a7O+DG07U2Fx59OY
9nTNkv+9HBWKDweOM3A1gDpEvzuWOEwozLWZfgwHfx7sxPgaehaqaeWOlA6LP5GntFkfnZZLkXNT
jU37kjRCPHiLx023HlN9PVh8sWHhH9YulZqRXeU0H0ZZPwu8BpHMVnKgMvn93yPij0xg0642g59d
n6Vb9YGI7wkGaVFoLDY4yOV5rJIosbMf40Y5B/SVoZrxpUEo88Z5X2Nk9SYzk+Yqilcm/64E2puv
zxrQM9ZM9aQs+nU2yquqVFcUa38Y1DPyYoii7e+xwR3dFi5XL4rImJrRU5xqRWeOJDO214MhmGlt
/e2ocCnovLf+mF/6lMu67Iv7IliDbAd48gDczywY0ySz1XkZ+48v1+UWkSi7ppvQuJXaV2YL1s6c
OnO4J/2tw8WwFsxOWD8FQCAvcfAH0KqDwy3f9kuydmwxmoHTL+FtqlCO+8W0ff9AFfuO143p+fuB
N9vhrWOWUTO8RIsQ9nymv6rso/imD3Y//GJHBuqpAcAFJEGBuMah0ldX2+hv2drfUj35KYuUNG/b
OFg2w1TIPd5o96HqZvHBXVJAEhosCll+bKrV+vm+qpkxas9ZLQgmllvnlduAPZUuazzPfjPPxdWh
y3oEP0PFiNnNn+3+ioFk8htXYpKV1gEt6UW2Na9QSj9WnSuSHngptGV+MJr0boz72642hUe4kVfu
O18Kz0rPhytT5THENvyDPfqGW0iK0NSciXZNfGd+bmEERszQNqbdTU1J7/4ZiOKtIB4FaaW0gUqY
cO/wE4YUll9qtiF9L9MXvLH4K+sKhcf67NpYoi3C4lllxaFtKy0gMT4JMlJ51/5Gzk9bUoWYte4H
je5AaXVbgKPrp+xsfR9a6x5KWa2zp7BSJzotSPp88BFlqJj8UWyqnz2jZ0jqDznSADbA5VLwVzNg
317j4UgGkPY6pyJwGImXE8eaOKcHmw/jTW51PKVQb+oKJ47A2mMAXfOyzKCON39ZyBi9riG4TFm0
N0YU574p/Dpt8ZTKbTxNVhc2c+Leb3K5plsqWGMNYjzpdhZlUvsTBmQfHCEzBJ0fldYOl7O0qoio
0qdpQ7SiWVtMJ7j8EM2eNG9t7BVTAm92FLSDU6kFiJByv6lQ9G44r3uNbzTNwymntkV3M1s+YqrR
ij+MtSwoksWbGDTOOmLlaqzTEUVEAzOGruxMqLOmQaJ0TtJFkJ1rBMH1renVpMjYOQc4fgpBiBLs
G5MWB+61vGhbd6/PVn3DzP8lESw+06KJUN+wXRKzY07KEeUeyH0VL3iddT4cU4VjWbx4nVohz9hM
QtGc+Tc6kvqc65JOrYm0B7sgmoAnZxgNz9GAVyRTw0NEc5q/zqvOni6NGbh5/8lqN98w/wF7uqnh
sIyl58zjU67i+yGM7x38A2K47y9B796fVvNIxL0mtou7ZG9q5WZBp8ww0fVy5v1IORvsjQidTqnf
ID3IhfIqErxG2dAeLST90KCHkuFyW3sQMxgUDBDZKEKxYBtPq44gFj1HYIMzPUsNcYgcVDXU3bgO
4KBnfkuP60Bo0J1R6pwDdSZZypFotuYEK6cNTfu0NPZHjFSSTm6lHRCwqtvyOdm8VDG4vtssp5kr
QRUPQzxEDjQzepStchy05pFRLKekrv/d82qGyDuyigcindLfBuFlHmoIFI0lmkASIwOXE2+Qr0Mc
Lpi/TfQFxFGHS13ucJKGdXsreFtYcjvhZhzw+PLfTxQLRWY7pHib8W3WWHngLlFsy8nPWD2S9aLO
LdKHsa59B0P8kSuh75WECmxwLf08ibPLQmJeaX4mJTcbTD+9/bq+ZYBLBODIk0b6RbhA6QjXPU5Z
z7IPCEpluFQZFUheeaRNCVgnRF1Q3HKyoWXvwYXXkc5b9AaTnp1e7fVAaMpzpiNtSbQiLKm+fLdE
gVbM5ntVTeAMmhORCND2spVlwCR5JIkPMVt4lPfW7sUd/iySjXheig+qot2gU+tIVuiF0x47CFCV
1A8JO/q6MWahCTfoTPWSxoxQmL/gGMQyoJaIPYhp9tXmzkZJ6uupyrWKN4bcafHYKqCm8il+KtBE
H1y1w1swcmzR+q6JEDJP/oBIgYF64FRTznyWtMCs+EjruWZvO422hgKqZGK+GMad1ZifIwWrb3fM
46Wp0cmm3EJI/4np/09tbMVZmhxt2ybHcYLix7Ogpx8WqztZ9K/9XsnznZv1WlrTo92i61QxQ7AF
pXgAJU8B4tOrTNdgoi0YpnZ+J5LxjymXmGlIT2G75s+6UqaR0Ob5xBn1zqzLSCPymkGM3kSqNuFJ
4GgxkJGkdLgs8NiEnCktL25Jz8r7kWIDo3Rq4SanUoiYuvWHxI4jXS4TkiznJ8YzEw+e+JG19qPW
TgTQC3SDpY66f7ZxAqQtp2a81MCCOMSuLUmgOS4AM7vVzfhHfFvWpvnYF43007hIg5q0VJxNhtKY
fsxEdEpgmuUNrn4cf3gf8+3D3mBQEMkZze5khIkLZgFmGqvNdNCNV2RXw/tSuj8skqJOnKxgUS5W
7HHVrCB3bZbw2bxwEMY1ufBeuzPkM0jmQCb0+3ScV9/qZe0XukObW9GeTM24F87yYcgSBaNKwBSR
MDngzlMtOW2XFjEB7fKxz9tYFHnP1F5BJBvX1O4OnV2uLo/7MIcNwWiBDWvwNMy7xtOQPdKHhSqu
H+De7q9bLuejNVrBVk2Op+Fb3qtNHk+3yP0lkdGMROUANYknDbhtoJrKQQd8z2dHqF1hF9IcpShm
YAlZmwOl0M/jMp02wVk/7Zw14lalTRLQgTgS6m36lk3vAU0t7eydFMBak9vYYxRkxE5x08zt7VCW
wBGs9aDFe2BGWwQpdIVAAY68QIe0av1XrbahVKfiPFXlhy3StzlH0vpbKtsZwgE33ezeG0NQFyzq
uVAZowNkGjW4+85yEFNn0yOprsrWfRXrSruaa+hK1Gjo2mDXNDy/9AuPVl//UlZgSk2tItFqr00m
3tukQk2iUXyBtmA7gY8xEWsNLtXyest9BCDaB/cqIHOeWPmpzKC7CDCiV1Cr9cEm+HjDuBw04+LS
8X4cTSrZeGhSNBjFR64nRJbVuJhXo918PuZHbdA5LLb1SPr3hHQ9sEZdvSBuuZG1cpjMF7HY9WGz
zDSK1eoOpfx2zFaeT2ZLYVVnZohhpAFuFhnt+IUQ4BGh1A+7jl+wmeW+VXaU7Cmw8aRkUbUFNhxT
BAgpsaCazWs7mBqjAquJYifU6Ed53Qwry8U7Lwtnu2lBmsN6INNbg40k9WufGQSuyJKOfZMfcrLQ
xlJfTvi2wL9YztEwjYu7mduxSfJbEdNJybltnGr1B8zyfMtkFZ6xYNRcBdN8KpTALqqIGcOzUtM/
IUnJQ1S9RUVPjmPSVg9Wb7Ay000K15bybpiIUWM+A50WZOIhbkXICPNh0Bnb9haLOHNLUkVm7KG1
8GHDQI0wRutGd5RT9iAUZyLPFqxilY9/rNTC4HWA/EaDjqB3H2AOZyQbiSY27cTTMc5THE2+0qnE
2cYMNsc4KCuYKxb5WoCL7Od2zdxor+8Ks5Ph2r1qdDB8CwNaWrO85blziJXV9Y19Sta1d6PN65iu
ZXopc44/SH3OjaI9lnP/EzaaEhjrhqa2gtNsSzRXCzxnPbMOq11sUWoaARF2tT/3TBdXkPaYZjL0
ukgh9RQcQrEAARsWlAcZ80/od5gHqnVGvYm8H/Oh7+r8XVO2+uuY25exm2cQE7LGnbM1N02BMhsV
mKcrrThNgMttWJEnRq1XvdP1m5pD0K64QhBu41oAj7Mj+3Hgc2K1Y9Xv0X9GOsAxvxOJedQV9GI4
jT/SXj7NfXsP+cQOwEei/FrXm1KdZYT13+B1djEKQT7GnnCaNO0exLZ5s2xaYCTdfGgrdlcc9nAa
UxpOHZFACYX9vleDrAXwTJmWp1RNrsuGbZL5ysHfdmmnKWkwb91rszGrGw3Omikr+4Jah1JrnHwN
sXJg2/GDqzdBNZMBVYHkiVqtvBB64jXLtt4v8/wa58wKEXo5kJXTc+sKDss26KJu/l4X8+fpG9sM
Ov1MHmcAyzA5zPE0+JNWlaE0aLV25mtMymKoLTGsB/nZVkSBFzxnqIbL81awK5QmzPv9AmqmPBGl
ziAWgkDr4mUuVgPEV+YeajuX/sTaizHQjPrafXHMXnimwTWti75HXFdElYNQeTHO5SpvLLO6ppB1
wt5lx5yXhhNLEeR02rgydTRbAGZ4ahBSF6gY3R7zOXoZwr2RnE3gXb7lNsOoZ8jVkDapsK3CmSen
FKKnfPu9g5/Plam9uAn9W3z7PcqloJAJpdEvyF0EDQRU3MthkfLUVKpyHmaajyBOeVfU8k9tWaQd
p/kYmSbH8ngcCO1VeeZ5uJcbOr6f5tjRFIQnSdfIuC11cT+h0rCW5YJHsfK3RSsejFZ81IjEYUYE
mtK+u1IhRjCR5ZGtSD0nb5b4o20YeeySBTjpGS6j+XYP+LSJ1ZgYKtgeJZB2KNc1vVXRRDZQ1n1+
Cqescb5CnSS1iwLC3VTT79zis15Y31e3Y/z53GxLWNnQvSZTkV5nk1iAgIOfFZPGNZrIndTJ9Xu7
upikP3pUPz0QOuvOtJl+5kRTP9k1Q9JMR+c/KCnYTiSiyLkQP0mLTpDb7AsQVu0NOfT3n6wwNO6d
lak7UrdCQ5cwLwHy4upKvNWGj/9AF+XWErXgUI5wml0UQSpWhXoG77epXjWarqfZexNwozfezN09
YreWI7E1+NXcPM8DubjIkwsvBvDaqnAzXXKDIqla97OgAT0op9JtAKxUT+LTjIF6boPtV+Vm+5Cs
rt0KrLPV5/2mReaURl3bnkaje+/M0yoL/H0dJTkK5w9EQ1GcO3ccriIU1OHmmiPHAtX1Est5BQcI
yYSMNHvdvHpQL/ikvL4DltPzvs/8CqeR74WEXpS7LKf0RvHUh3uAkavRUs5UEnuAsqHn5eCe92vY
PC7WRbdWQYt/ga6EgTuA/Jp6gySFDRZV0mIzdkb1SbQKK3yPA2UvMlLsX4qZXpM6PZlAI+kMpA1n
af01RqZsdN27o6FMWkZx5YT6TraVt47ra544F+YE115lsZvRnGU2NCZNvi8F6r0ZWY2V8dPk0rzT
GHzNFv1pE8bTjLYjG+ZbwczRK3QXDR765YAn/r23th9IIH4Zkn9QCHnj9qMSrGgjaIC1oSXax7IF
YNazWRYbMpx1UQf6WD+HboCVkrmXimfBa/Tmty4UTL2S9YzMmcxfXypVfesgceLK0EKmmlSJhUHD
s2ElH6vNR5myU9JtrKXsO5grz7LEkEZ9pcQGu0iX99Qxc+UlS3o7uXGoUtaWzIeCqsQaZRqPjWW4
P/SYbK6MIlDwp9QxMoGld4qDbDlzg107WLm0/GnQsgAAGa8kHpt4OigKgozZQcrR5vl8babuaNvL
m5bHAYX2fU9/KQTBY/ittTxQSNr0z491XNFr0qzbom+227W3X7Fu/1SsKQu03Wubpg2OvvouHfC8
GClKWijLOtFfI4dOgimtgm0mtRDNfxd5ZUIXwQABOih5lArQo8W63PUmy34mkHhUSc53oPbb1q4P
BhC2Xuw2P9RJd65mQUcPTAkscWttT5rWdpEVD+51rg5K9TVP7kft6A9C4zU33e7XMrFaDLjpJudJ
yIXPy0F7ILNglEz+LH0WKO8xSgt/znjq9Xylp7wXtoN+NDFmeyqvVYmfwbOrq1MO3MKcBZJ0vbND
nJSPXc71CWN/mtTkUXYjDdRpTiG8nL8PLF1Hi0idpxI6wbWvcySfnf2w5HVzmZk4XC3lNOnKSzWr
gDWlYp3NJXvNxy45C7Xso2LVI9EoyJqZ1XmKtJ7NbjaOpfFAWyA7wOiNbyrOLsgxvK5rtaOsisfJ
nro7yxlPzVDKw0Y65sFQD6RCi1tUTU/punz2omM2RNP/hsOevCEp3heIDoOaiFcP8Z43Lhu7SY8p
Ge0Hm3wM9Ha/Zo69c8sm+STN50pkyQnmT3IUr50MVnWgVSCdc4yal34I59TvvRBoK1pa7REFALvB
QgC1yZYNrONOFzSAK5qqYQkXRnfiQJg1mIPWfjINfZcG40eBbYXFoGc2ujBGVLh53ws9igVgK3N8
Hcw29+Byf3w/uiL3KfGVXYJSdPsJNKXtN4s/pYqcFUTWBZXXg6LWQ1AV0122YcWpsHHYczySCj+9
GYt9hxCShsL+nlOv/NEl913LP2Sm0lfu2j9jkoL15491+zTHEQGgIl5Jq9ufhql0n9z9O0IazZiE
oYZxaF10zX4ioo/Y5Q3Et7phJrbSCB1cnyh63g/TOC4Z5qxvLQ/2rT7AMxqNqmP5GWbhs5a77+7M
mJTMirAtnfWYF5wAcrtKPUUd94UorwPACTU3J76Oxg+dxuLZbuBPNGXI8jOEWUkgPd3h1Fec0N3Y
lbd+ZPQtZ0p28Qer53pWcdMB6d8CZF68g3q1cT7hS8JcotU1iyO6Qs/tKJ+ovTg5KiJ0FuVPhvou
dEFFnCf7rA7W59anLi6jRPFQBehktAzL3ff/G/uJVN5WUxnoL1nkxlkZjERIQUx0/QybhzckExwh
HXzOzOnYb2G9BjhhQVoXxUktjvZy1QTvbD5U+PuhRIFAWhv4DqzWifqqZfEN88ryrE6CNxkMOYpB
Rb1vFT05NfNuebFjvFn4X2L2x6MUu3sPC13iVtn9oJRfpcEus1hypKUAkjjWyp8dLHmpuAe9NH7B
Bluum7lSSmYPmIPzKNnyz1qxGZNqDlMblbT4MX4zJ3h2Gl/fb6u3FfsZreySU6N9i1l420Y0m9aQ
35EQVnrdBmkzybrXusC37FBMibOS9X2QqvnPlW/OOznmN6aktoN4H2QFRSubNpReOgtap2N27oBe
2o31e2YAb2pgUpAakMaBJK+e8/KX3XQP876hbea93kqFDQ9mbarnU8gYrPbUbP0zgmDPB3I70UU8
TNQRnpn1v+q6O9D6/4zb7FYMYIzK3SWqpQiKK5e5RobO17eT+DUZhHizp8gGdEgF9NSg0/YWu/9y
mcsHoqfVSb+3HWzpMaBvPAMCQbQyWg2MPLMwDJtvWqZtZ+iQG1+Kcr+mda5m3QXALUOkaupPXVvc
VW2nHWqtGzmQ9FGjM8BS4+ldzHX9hN/a+1+UnVeTo1jUZf/LvBOBN68IAbIppVLpXoi0ILx3v34W
9U3MdGdXVMU8dEV1ORkul3PP2XttSsvUo691zaey2AyEj8tUrKtRSZQV/oWaIhGacFMhYC/7o5FM
MTLZcPKobpYu+Njv1VKN1t2wzks1uMocz8oe6bwQRA+SWgcODz6TMnBSgZmrm6LOj0zHt4EOQxqo
irUNc/MwSaiIykx6S1uEumOaSt7AanRSFq8bJAjqAFzD6IEjP6l5gqt9+pYZiDhdP81bmd6SpyZg
pCKGnZY80hxiyu9Go9sH+rCTK2vTkCrt6VpLdSTL3hgLLD5SO5kTFSkT257xrtCJqE1uMYtm0U5I
aw0YI+fGfLiU4gRXReMRSmFjrRBcb0xjru4NdQ0TRfe6wjoNMo1OfcbGnZu6nwtK4rZxf5eog7Qt
58xc0XFd53NAM4XzUFihQJVS4640QoljhxU1218/FDzFt4qUR/IapcH//aksssCkBrI+/WFVd6u8
Of7PX2V+yG/9+rNVW8/K869/4SY+xAHGUMQKnCxuhNao/c2uuY704/ln46y9uUocXMWw1DZYLmHq
mzWuBqweUo7ZkZNNtgp62UKBMltnUujiFeY50rai0vIleFggZEk7CO+sqBbe7vW5qEFLWcFxMlgs
ufwOhv0rOYPClzY3nBsu4Pe7shl2SWTNSGD121YsQZQhnzZMPHql2Ft3olyS82qG64kw9nOO4WKd
dlGCAOZLI7mbDplqIGwjDCDh9S4SD/TZFC7BYCtJaqHzVDe51hJFWpYvSZS0dBKGlziTVosl/yDq
UQ8STs1QB9xAG1jKIazV1p3wyS2+r+tYDgu8htap0t2SXZaNnnXjG8lgtNhypvWHBTWLomX0S9yJ
vkzJlMW5e7OUXX0LEirr5D7LitoVkuI6yggz4iDbzui+2JuxSWBceGqLAM9TeZkSgTGt3J70Glvb
gDdmHTT1jp5Ujt6s79dt2mtbgSQbjlQJQH10fytNHJcTVsGG0C7g5G9aixTpWvpkFXB4gU0OWlBy
eeF6dXRKK7uQ4p2YLXe6ijzPUsbbfa4Ux34w4FHTOVxLYQMey8rwrTBdHuTCbWucAvkQOnGWMXJH
WmXqE09hCynYcBtM1zCU5tghl61DguUUUc68ebbqpY1meQ1jNboPWndFpRNz8EYufSNlhAbgjUhp
yx+gF3Ei3RbC9DXlZvKEoMLG1LHto3Dc5A3aj1vEtLnKcfhPGr28vG/7NSZKQHc5ix21ll0Bidx1
TcToqwRgrwf6olDm/k/K8nNGre6WkXlflgOdiZIpLormk7rwBO0+0uKdOoKZymp9O8E6h14yfMuE
oXZFlnLGC1fGXHzHivaoDdNHRywpx0N1rxnajtmbs2RsrmoJbh+dJZzwnJ/DLn9gEWtHdZICKui0
9ttoVi/6yRRu3bnDXR3LIQ1LUYodRZxxeBeB7pB9Z2zyDCq2kRGhwnRrW6NH5VbpDXwU6uBpRkrT
jAO5j7HE3MW0izZRI1jbvg+sTaU00XbQ+Bgs/2yDWl7ZFWLRcAax5L3eBbM3JrJygGhsuonSa0fc
UUyDo0NTqZgh8Oeua5yiJ0MC5pFXSu7PTHtQuNSmg+I+vJfoQzqapPX3dGA7ZxA04V7BbNwLFHBm
mI2XdjEV1kJ7e6jgba+EuhIfOqvCxqsa2RXJTr2qjIICONIZcjIo30h45piOLjyGPKgfB44xqyxO
6kdMXqxw7VY+hgG16Sh2+SOALCKXRj19BJcAXnVgLizWQMBpX8aPzfKPylMdPdILRTQnJeFjMDFf
ailSryMBSqs0tswrGxMN+aY0rsiripXUq/UpSKz1bSpkOtzIo8waReKv/42jWT5q5CysRwxkqa4D
aWG2Tog1o8VKOC1hqyDMmuEYhGp/bNvbcBzyUtl3EXPM5ddRtLfr0sp65lSGdmikFqg0IvNONx/b
xLy2A7rIfH5Px+GGxXIZLwhSss7M8CWeW22VRjXj47DBWTiqEt8ShLxiuNXrBm8PA20uhDAWkoPW
7YN55eTe6npJztTVdVUwG63x6R1k6hIaI0TTJm32JkzzXhSl4oTvafDm8jgMZPamVWKcZt6xEOv7
PIy3Vlyl94j0GfHSCKf3isMjIy8bqyS5sElt7DCABTyImAiqJUoJNdcWwY7QrgqSAjDyrqEmoptv
jf4A9oDpyRCYW0Q7ipPX3X0bxru2LmavagamNVpyqm83v4P9vR0XzRcQ5tnue+bJo5LugwL8QDtv
gwp6KI19KjvKKR4C7WsuFrPPkK1ZZxOuhyCm4ZYc5WXXDtMSXHDW1YQtZJyPatJMguVcy5QEIz8K
LWWp1vK+2Vc1jwY9qpj66R7GEMFFCIYrGzM+nVsFLhcmWFspGgp2wuBYVWTYKZquHwB2xxyaLNcE
fQuiZgAbQAv4DprhnsnXrqnrGfymiaPOvMkbNoTRZ/nh+cvI3xorRKyzO/Q3mufGFPJ3G6QgBu59
LY00v9N1zvRj7ogTdUg095wcYgaLanzFRlWdwmmUbWAnr2zbs6cU1bSlsSeHt8d57mfMUmW6Nyq0
LTBKgkMDqmCl1PDpMNVtkcSt8kJRmf2nbCW49JOuMuBI0BPgQ5I6G7XzCRezTKfuAIcyOTam7k4D
QWcpIeDrHHbuVu3xdnW3KLNTcfJgHi/nMplEhgyhqqI8CXH5NaX1NULIzMqa7vSSYTmENOUgzOy4
UdP3dsOuBaBLo2lZ0Kvt6nhPXhBNgXgy7NEa7hBajAbbMcb7bMuzP1jDKM9X4tQ/FSPzkUm0iGJa
ECfqCCiHHFDFk427VgU93kQMbLpSzrYCzl52/W6Px60ALd4PsOmKak9ldgznoHc71huj9WSliFHx
wLFOQm0Ei3q0xi0J7DW9+77xSjyCjGM7l5NJugWnWa+HCSVeEb4IIig/k5axN3XVCRMpj4ZaAoY8
hM+yzDEoUsyl+ePXRn20ZEFc4Z2L3bwiPTpIlGptBYirWj3cdiYWk6qsz43CCbinIHAAR9JDzSPF
mceRWWwg7qlsJhYjpFqjdYcxrXdjo9/9OjjyTdp1hjU+qmYfyFtIuwAFQa95aFL1s6BDBKk6LV13
fB43lY2DZiDHJcJUXyci5+hKlFGGC+FxzuRy38wcLwSMnetMV2nrBBZdQsR4IP3RjROT/Ai1Ot0m
c74BeqnvLL3dT7HW+mocn7RiokuSAtJRKrUjMmrgLNSGqbQLi07azT3zwXJ5+P/6tV8/9MvvBrOF
LE2rJ5rVWaM5mW6QqK03fgjta4eMzRRWeh27alBlG2WcxN1t+Y1fP5MXaHxuaUtHvA0c82DWrnru
W1DIqxkrGOt0i0sJlah57p8H5O4PoVNtbo50wpLz2n9Ye4lxYfQkCa5A43dNWaU+clxQzxULQV0P
Z3M6BG+EobTDuak84rjYb5a2ykTGqhtZtvQS9m7pxb7op16+1j/4hbviovNXkdHjgpQKO3uUz7fm
OBNJbnNjILLTTrll17Svr8b+5s4HAXut/1gXqPRpctvzXRavrAdGhOK7sZGPAFSUS/KuG65aODOW
fA/qT+Lkn+UDKCarOhjYsSNHP4ePauY31XtfHtgQSLlReI4wyoQ71qxhLCuy0+FEI+/6gDIagCNt
a5aZBTSz5MSQuvGecDWkMPJ99V6IdgfJ5WAaD4LwwUdHnOcq16RdIe2hxzR8VhuEJS2jSIxb9nhU
kWnVq3JbelXykF2outV8M0lrEbkie8cZD0m3yR/jR+EVKQGtJGwP68KDL6U8qu+pvJPh0oykvH21
B+VqgSZyUhyuaI/9kGGi3e+qPfo2/GLxa/+W9bZyJh74xIebVurH6A1P5bjtn6OH7lFya2WF1PYg
0JOe7enCUw0JkceJUwIfaYPzNexyBZycWW1+FQsHNYnwAHt+jO2xX2NkC9rjfNcMTry38HGiocSR
MEBMWQ3xqtnOl8HH/lK4DHuEeM10a2dENtdm2hIQ8CjdaQ/5sFL1cyf7KQrfg7olJ6HvIFm51kU8
Gw/y5MgsHGEjsq4r57nb4g2Y6Q3HK2Gf7cwDjWMOkg/xJh2XFRBy4pj88ImBXe/mX/WhehHO4zZF
oe9lm3mt7q4IJ9fRIePDPJFMgaCGbvIHoOzbW+3Q+ztKnyPtfltzKmwOdzXPuFfsEE9swJmyWRKI
MeyrHkqMlofq0dpEiK+blbHB+igqm/hqijgTXWncGjSZuVWd7qFy8yPncLQE00oglOgxXXTVDlcE
q2tYO81etuFgX8ar4MVHzbttjGudn5akjSXSyHmSzvIp2FCbJlC2nmBVJF/1jnSVwW5oltBbxZHJ
c8duXhqneK53Af3yp85VHeEergsG/tZu/QgaCpf3OL6l2/pgnErvbYxWzV7xIM5hviVoYHxKXjGE
XAzctvxDABLoRRPtkGCSXC9W1e/4O21txBNAlRAhHkXl1PrSjqbP8MpWprwz51sE9SjAPbrfKbK8
I/g9EaWmDzf7XUtW1WtxxWy4gyavPrQ7c0Du4EvvzauYrBm0WmvhUG1EUFuoe1fjynyuNuZFIjLl
A3apU3vdXXZZHD1IcWdb9JNLOvjCA72iuOWS0g4SH1RX/mie4zcIVNXa8LTzbNj1U5k65oVz4vwt
pXYLDnovXpSzdY7iDW2wYDPTQAaQa3NYj7cgOJr3JS3Ho9zI14yJ9G20Le7058E1XoN9vQu93C+/
GzciUuid8Mips61sB0yLwhP1l2p3IillPnO6XWfcp2cCsID2C3Z6pW//LJLycxerjkbRhNPGx7mL
GBlp3fAdigcVvW7HI9E2PtFxThMGmOOAtEbBsGrXD3gWKp41LBoo4ZNdWkjzHI3ak9QrZcM3b5eP
0Ztg4DVaNR+cWMc12bWoExnGpna0bnwCKVEfe3Hi6Ltuf6u52CymXMIdCvqLaaVt3pVnsaVL6BAz
k9+gLXuGtkIAjbxOXzfb4Eq6jTqtRDyc7GvzCawAc8f7+IqeW6AVDCrMa9S1dJhAGNqqzzQW+sV7
/xEezQNQwd4R1+1euIwnaz/fCQxRqRgO1j4EMPo1EH+4F1xOifgwlAeeiCBX82ftwTgZL+GFR8KL
sVE+hX3jc//FHOppGMAZaFaRXz/WW8RAN5SiK/HOWmNmWEUv+jekorMRMny15ReJRv9gM5HomZH6
0tEiG9FjkGttmxCdwgoBMFZ0y1qbl5pQ42+SlYQtLD8u6b20ke6q7i3eZ08BS5saHL3yYLcrTm3I
ZAqH/ymg9bKVTYEPqtoWBw+GfOWEm2xyY9IkHoXZNh2NgJ9WPcBvY9ArWA7BatxZKupap3vJNk3p
M1JCU2GwzjfCgREsKuvJIeQnZwDiz2cgh6Js5+vQaYEurQ2k2WcFC7jbPloHSfTKHSZIzbArb9zr
nsVtIt0Jz8m69Snd5dPtKzzEhWN+iv1GZ089TRIQC7dzjMxDJ0wRpH7kfrtjxpnxEatr39oTiTb5
atwh843W0HFerGdqdInAIBssJmNA4Y0+P3Lc4FM7JoMtnxLVrknO4ZjSvlsiOj0Exoc6YFtwhLN+
Ic5MH7fzLnUaD3MyBiCvOhCH9p4/yQ/Tc8YY5Z3WD2lBu/yYqevmJXosp3XzwS0nhXa7U96Fe75d
Fyxz5PCFGcMdX8RMdDmkpIck8i3rHA92J20A8GotbU2uEve0rTyJwPbM9bjRiKqxe1/yZkQaz63f
otw17TKy9c8gtWHKQTgSd6RSGYf+uxX9gN6XTC/Iyx8bBIOr/iq8wOPDBYcZPbszdzeFedM6n+7T
XZrvAG1z9rerfeSr76p17u4QJhbQLie3+Qg2CjyYm9vdx5pPAlZzFXBgYKMPMNDYGV/eDoPiRDoQ
42d/uNO6vR55uDHkvfFdsLZvtqbZxoGZvHbGZK4Il4l6A9jXY30ekMm/52gu1yDNx5PghkhqUNYa
KJPhzKy5MeFkemBfWr8m1aexm1NWbqTcicQVAyvkD90OZJGJFSnfyvf8eUOwc9wGRBLcj/3OSNxF
W5nY7FXMkfTIVXLX1Lac2W/6mUohLq46KYOt05gPHCSF7kDBVn7V9611aWOfLGztNc420pkNCvmT
fLvSFMzvmzvCj/BUbslFCi/dU1J5CYMXjT0K45BjbEwKl/JDNIi5X4WPGtQSfCoup2KUAbofFscq
2dKco5xDhXQ7hm/mq3xgk0i/4nP/atC78/s1gRv7ahNtu137ot6XqTcxEUZTelFIr4Qmiwcqmv2I
jJl1BeTutc08qJd9tiuUFVb23HCwABIEGdyF86X4LF8JtSLLmaPfzaQ0/wq1NXaP/BtvV6Z+4S2b
nvEuYsNKgWSjANWwMMICslvXuKtlW9zSJn3IvVu3ay4LKfBJEOz5MH8Xe/1SPMfmKvDNh5Dya5s/
4kFdKSRK4s07lJpTcrGwjoBi5WblKrHYzpW0qlGgrNIrdVybvxHiA3c0P4z09Z54n5hDMQ/w+Nom
6LoT27xn4haUT1p/Fk7ZBafMSEoqtxmnDqSi74g95y8ebBXGiF1IKWHD2Ref0K1cGk4dWzLDNGbt
R9MH783X188r7awd0NHHj5MbUKO+s/CFbZ9uqVsx/Dg0zPPXG3EfX92e3EpuGR5PqOoQ5D+SYyps
A5+6xcnOpB/WjuYWW3Abm9vB3Jd4wYBFRivjAF4PQMcr90y664ttiQUGhJ1olxd93paxu/htExTs
69p6CLDGsNq0rXY0Mnvc0VenT6HC+UXK7ybcEfKqvDD+DV8lNiwqqtjBWJLvEtNLHwPJmYvPF+G1
HF9JmYK0XT3TdSbwNXCpoG4eEgWE1JRnY/0wqpVn3nflOggp61uI0NQ+om19cjF4qiaU8RxoNrIt
HLKH8Wre7P4VmgvpRZFNl/2TUFbtAUML00lJdeYT3BTBrZ7Il414CAVIiuDmNbuIwk92aQSbsh9d
uUFBsvauus3OoYfI1mT/3KabdF+89aYd7tKH8FhyhLKolToEO180Au7Vd+YzHEQpWM01Nhlrj2I5
tBPE4tvbKb/nbUsn8VU8Kw80M3hZ3FGcEV7w+pCMSy0u7gqHi0uyziu9Ow4K6RcZwwhIlin7Q/jJ
bpyRggxR/2g+Ydh9j79rP2aktynX6kdA1K0jBZz5qJHt4mDd42Wkr1fuh23WrODirqPPDAwxz6je
B2zDfQRkYs0zivXSPdMq4HndPdP6aKtVjbHFkZ3wTr0XXjJX/BAntwzthlv1lLAfIvzkK2/fYvpL
H/U3T62hctp5VTQOjKLeIZ7tI9g1T2G9ixHzbuS94BjbDJtb5IAk6cyN6FYvFhkSI3coX/Y3EnpB
s60tPhADrQRAYlfzrHN9bq+IOZ/MySnwPyL85F5FEepO++iNqjr+ZveTCHSD2/E+0eAL7a++RGXp
Ujahz+Yp3z5150jZp5/aM6vz/vYWeJlvBaBMHGtnHCX8hZ/MFhBdWPNjRANzbShI4W31VdiLPtk8
ytqa7JvD7q/vGJ040YFlNTbreNNsIyzwJ+mybDaLSIwznLGRTuVyiIUGlnv088LjdJWenyuJsbxD
24ehLZ5zHozVa4qWfQXT7MjC4SJFZ3kXfWF/XWKM7dt3/NB/8BAQLpKbv+QPU+YVPCfOgTdujAt7
FDeF8cnUba/spy1JEsZLArohXc0X/rHxpYWvNm/UxKZ5O8WraENFHHyhHOe4jvY2/lI5YlAZqSgn
7eiAvUq8Z5cP7RG7xSHGA/NQHIs35OjWfulvCkx91sF9eIm4n+zgKf1iDffPlNDTFj2meL7dsR2R
ZSxgObMZd0FDftJemie2x+he3GEkOFXu8MTZlZzkveQau01yFtfGc83dViEoLVw2TzZL7YXa+tq/
Dj7TmKfyikBNcCZ0pNueUtqdnjmww6Fr9iU6ycppXJGRH8O+R2vLanqvz5VAW2aVIArLneHBfJ7G
neX0x+BjGJ9iuHWZpxFhpHK2tFH1+8YxofXPbYPDh0PcgI3RFl+WGwjc4bAjks/VZH9W3YwKoHPF
yg89/mDhabvpWN6xC6I5tLYTb7b26nttO3p8A+JeWTcMBK94jCMbvCktiREsOH0hHpQMt45L+YyX
8D2nLIvW41r8JFUkadZs4E/QpfNFuGCXvnEo35pn7BQyB0/pvGS2r0Kt7bmVOtUzEEEPVkqEIqOZ
7a+fJaO+BM/C62lmMXaMmlsa8T6GptcwCbh4SjJAtx4ANu/wykZisrv9+vUEEVaWtBVLxUp2jdSb
hEjwHMfzFBAsgWFKmdNnIVUa12g1PrcOy2kLnZufhmayxXHIxI+ETfFG7YVKGYXo0J0SMa68lAxa
Jyp7rM4TN8Ow/BAju1l1TDbweM8KMrhmr0oj5dJY/J8fRrM+dGqpe4kepaR95owoVQrKtE6rrfVl
fRWN1e9BmpmdjZyLJiz6BACzAieVXz/o8zU1hNBjuEATE4FxuSZUgPIhMp8QWdZ+VFKYo3vEgkjj
WcV7ipKDFi15aaIWPwgJmRnleihDE9GAhPUZ9Lsqf8qJCE0+5jCnm+eAz7u9VYz/qqxzioV7HAic
vy3c3VU4fSllcAjaQKaEDTvMY8+xLhOIHBIjioHS7lTZR6+c2cIw83gcz0bTJd6M1YLODIOzoHxU
m6dJRb26/PxmjhVqkeZTiOMHKy0v9djct8JM9M2sruDWvg16SQt1eppKQfFAivp01l1pMk7JFPql
IB8VDp5WH9znknoxAg5HsD8J05g4sdSKL6fBOWC4sx5a87HsZs1NQtRAwThfh1m+43JQwBSAm9D/
fZoC4Cij75xaHD9MWRO2VhDh6Iv8QKn3TT4SwYvLin0mTTe1QelqjP4gTtGRQGbqhxqnOIEvXi+C
C7+pyxSzMQ5mao27noA32+ppBlYZ7SBhVj3Lkj8mmsZrEGGBfUOc4YRSgH/0ae60b3VA+AhWntut
S10tpVzooHBiYD/GVcRpWPpbwKP0A/6pmvCURUPTSc+yJF70B9AFpK6c94JZ+4MKH6JY4Jw9zws5
uG0a4nmyrPJqmPWlIvMwrqfr//p/2RW/Aef8l++yvLolATwk90JXf/BdjFEbW60wal9Mhu9gVB2x
CWkdxHQxwA7e7KDW6XaRD/wXjI30g8j762OTF2pYpsZwS5WXN/YPjo3Y6OUoj1LNpCUL7BqnWK17
cK1Ok44XfhZR02f1ARseDG30nIyTOdkWyka1hr/xV5fP+C+kDleA6BnyOlTL4h39uAJSookT8tDa
D0SwCHElgIUQvqLCRBV5F92FUNLiBQjD8oX8HPRXjVColUUl3IfT6s/X499xr9qvr0WW0KIqpqrJ
1s/3ot0CSSZjk1l5RZJlHvOAX7AC6VS+RXjRAsFU/3IllN8tQBmLh4HFRNRV/ceVSJZ4grIUal/P
afcZQ3YljRSdJJVWN7cL1HAEjta+liXwsiz3AOCpQAJxHPbon5t0q6QwIxWaaCJWWjj+1Pqqxl8K
EhfbLY6run400YCUAL7tNuPyloSKI62krZu/IQ5bE5R1/vP3+LtrKiuKgUXWXKhXP9Y1iUslT6Ww
8c1siVkAD2Pr1fCXm+fXIv25cgiQE82FMC0ahvzvRTzidJ5aS679vtYeYNOc+8wglIvmd8sdU9KC
NYb8PJc9OAaLnwzmZoy1A/6PEft6etYjVlTalKdhHxAowLX3SlP9stqFWVK+ppAB5wmARqlX0DyD
k9hF30Wd1e6fvyz5P/Qs7gBF1jV5idIgZ3ZZIv+4GS1NHaVQVjgOwJuHgFhAK9DRODFqmTKu6Vzf
Mj8zlM0I7Ulc2sqmm9fpYygNCBzJedX18Su05C8zqa/NwlxQQmgF8xCegsys/3KP/HbvUFQGdwtz
TNZ//f4/3q7SWHph3Hi7rKxVJ0G1wXC1gnKZIGXqrwkj9cXT/zpqu5jkPQwUfM2Un7D42r+9l9/d
PQobt6iiqEcY+mMJhAhLJMGcaj/RmJ4QjTE5C21kWsIRKrnyQo37qYXLqYeMMYYo+/zztfvt7atY
mqyKcN50FuKPa4ff5H/W4IigyKklmSZzf0MkOl3NLgbmSqREs9x5lsT3My6UGKWXL7FJX2nByYzY
5LCxj1/BAkSZEfuvQEV/tUZCwzU8lGkJuyfllG212Punhz4K3uFE7LBR0jCNYUdDWWoXDNWfP9hv
H4zw8XWDp7FMnv3PfQkNKgtIrP2m2GmEnNi6gisQ1Zo7gpppY7TEs2RtUhrnMeSXP7/6756LrLCF
eCYC3FN+PBPUMVA7Fai+Py2cHoHWxDAzTe2H2JNC4xqTJzPVQ/uXz/y7XUsVISap8H0g2f3AySVj
l/dTOtT+PHItEdy86mbx+udP9rfX+PHJblor4xNlwSLyO8x6TZJJ9pfN97drkptB4vKxKo3/rEkr
htUiQ+xMKslVBkYAE7uIRdQgI+78DIiTxpd6W2tVd8Avc8bUxDAe/XCa7tOg2t3q/tCL+ENJ9iU1
MmVKZdAxiKbo9VaGbtugAO4VVnInTNeo5Nk8LcCo0Lgvb8H7AhwzA1Qaf/7ipOVW/vdur4iiRoIW
e4+FZP/HM0XVyk4RgAX55FsxvOIxbqtptpYRQa3ijNvMaFJgzExiFtxNKFRMTUpK39LKnT+/lX8H
ly5VAu/EMC2KVYiqxs9Np9IN0ZxKhfCU/FsIGbZHMv1ro5WY407nsW6DnQKwIlJ2f37d/1YnqCZN
hHWGbpL1/usb+sfGa4VSO0Pbrfx5jhxD5p5s+LJXRdnjR2PTrYO/1UPLiv/xnfP5TI3cW0lT1J/V
sdXcbvM0mbjDVBj0McpsStnnso4f//zJfvs6qixC+1/KcPVHQITOGU6xaqPwTXo3cyB7woCZofob
69/8b9lLGMI/XufHpiYoqR4gHCl8kBStYKkOmm9O+botjMgCpEJlrnif3opN0cQj+3b5osYbyPwP
fHx6DX3Xu4K1aK6UbK2gx5KUSHRjKiF7jjLecU5+oUoLCjz9za9UADddSM9ItUbs9yV0cPihwnrU
RBS90H06y0RUEYSXMMMHRgwn/T9lo1VN6M69W2RRth9UJnRSbxQrixjLIS7adVTMH/jMBWLdEnA5
nL41jVl+2X30poi8IIlCDsT4xQCKvA2Gw/GUUVs4tujVzBfJQCkB9rHE3DSQxLBBhiQ94GPcmmH0
AnNfRLgKXUcb1XNYRt8iTDwnCZhgG5pJD3OWgItr2rPoyvF84tBceQEd1sJiAN7r2G3iBPGAOUaP
N6LIwtvdn1eK9JsHEwWloXELkuusaD+rpTSdBYVjWuHHhHrQUxkufZqTqi1fzNp6pxvR2+KUnLHz
PFlZfGqsSAXSNGD1J3VG2065esG8/qxJ1VqKyusspK+SrqQ8qdsa3rbszVNEY6fSnZsYPta9TlZq
RO4VpkRvDMTPmggK3UjO2NqYUqnRY9EzOhUAgirWezoMF621jnPbXWTQwk0fuOqSZi5k1rGuorWK
jbAlyhZAzm2ljCR5DXg543Mmq3u8JGe57S9Y5sL6M57yjaJIn1MoeYFgHOHBJLZSy29dLnnlyOjx
xtceENOj3m4praZ1Vc+IK/AsrJb3KatD4jRGd4l06fPX3+v1fVM0Z9S3TtNDqJCR87WEKY9K4GuM
BbtafGvi3g+IMCdI8VmR8w0+i216yw9zJJ9CTb0LE9gQUX0V5uKA2wXmThRdoyF5qSNi1toIJk8Q
wsPOm4PaGZ9kIdLNN+unAjviiSBevFv5CWtccc8ZlDUVYLj6ywr5zYNCJk9aovlEiAvW/X+XZEEG
tVSuJ9TRYMiKsJ62LeTSlW7Rh8xqzb1l1ucNATuSjBo5i8hlT5qRIWig/DWvaXmc/9hAFdlY8tos
WB7WzyMKXZa+H0i+88GBIE/fJoJwW4xq2dpEL9fpUk+AViGuhHJ4G432QyrEC8mFkOgjU10Xfck0
0RTCzdCOf3mISf89dSic0EQieSQTKubPvb0Op16IOj33QywD9LtKE6ksgxfE5eEuGOuXIJuhExpy
6jcGnK1IGDYdSeh/eagtcOSfXxF8W55npqnx38+zYjsl5hBMHXhZ8woRIPPw/2XC+hc3BFOHPcbj
tMtTxIlKsakXmka7eM6JnUFWTMS6KeofMMlT7AS05ccTvL/5UAQC8ieMJbKarEjUWsdB3TqzLpyU
PuWz3FoZ4hxsLbWY3aDTbSwb6f//4YSYCl0ByaDR25DlH2eDJmnLNMFTBaG1O7ayxei9foNBZfdp
/VAN+UPakbNSKTOwmOLtz3fBfytodXmaSgZIaMLhtR91ZtKXuJukGDuKybgJv5IzTtMD3Tr3plfE
c2T3s4B46M8v+ps1RdUO7towKIwUUf/xicumKLqw71K/SJB8oiUsk+Zt1jugH/GdFqCTzvHIjW9Z
bJDnqH/++eV/lYD/vttUUeFjy6S86rr2szALb+QDqmmV+rPWqswWyRs1dRnpnbiitXoXp/q5xxzA
eFtjJi2AthjoTlS9ao+i+VR3ykO3/LZ5S+6mBi9/ORJRkxVv03SvdAcwftu4wKJv1H+7Wv/dJnjj
HDoo2jWNt79saf+o7CqNvrXeZbxxTPeRght4Nj9jTPggKP9yOvjdwlBo+hEiJ1MJaT9eKkIqHJit
lfhJAtfAwOERGl6mdQcCIeclE440IuvpzxfmvwUzHw9iugLkfNlsfpZdaglYUyCJsGK/S6zyrfjf
3J1Xc9tYnre/ylTfQ4scqrbngpkURVkWLcm+QcmWjJwzPv37HMjdkmmNNbOu2nW97DYKgSKJgxP/
4fkNyhEkw0LOlQ9TkUdustTVb6z770SU/5E2ybssSOvqzz9+nFbqMktybZqs88UnjcCoMGIgAhRt
pKbZDXG70fXoMjDl/c9vT3mtTA0Zc5dmQxZUT824TLsQVuCzN15qXJkta/iMhobBjaEy+1hI2j7S
1VUoGysbtoBe0cuWGplWzbANCAoEUmXAgRutW8l9q2a9Ml2iDBShiGwjKsqK8Puq1UsqGhghab8l
eUBj4F9rRk8f4O7RfEZc8aPihgT5hDCilLeqmiFG2tP2KLo+ywASxkhz8t0MILUD5SjaOAZwCZ1E
PywgsBZkK6Nfz7ptDdNtRoImuAZIJKnmMUrbRBUn3qVPEvysa91xDnzwYgLe2gqJgDaNWlPIPe6T
CGINI4EXzGj2GMwUtVyQGUdQSN6kK7dK38c6SeS9IMhM0LE610mgJ5uEPLFYZLQdJ5aBhEqf0QEv
mt4OEM+BnQT0iSRyTK3g4LruU10Zu7IFyTBmskiK91a+rSEkSoyA4C9g1yPyDaX4uZS1G0BczlxV
insAz6tcLAPeqHA/TnF4qLYjTDOK7einFW4MYbj6Oh3d0Emf3JB4Od9YmohklESjFQBRXKPZIZau
z0iaeiA7Z6nl1buf/4hXGxeSA7gvHBX+/0lHkugFkwc0OjbkdBJSxW3LkXK0rfotB8GPizZu1jFZ
99Kpm9j6vq/BZLtpaV6kMQp6OJ2ITbQbkB3001XR7phCHWEeEA/Os6k148pv1H3ptvvOHt/6IT/O
VISFXsFNZGP8pPS//yFjKJNGDJpVKIMQGs9m0ZfryruPkuHOEKmcVRV/LgvjIBLhE/vzf17glILO
gK4jAnxqkaMZmG3k05sNaEeJ8i6JL0NZ5Y3OWn2tvFE8J3+CUudOT8q7r6JUGTN6DDPCxeDA+Z/F
eUx0lnUVDQqUB/qsUKs3QWs6s66mlgMkn7XEmKgoXDKXJtIcIufoMOUV7rtAd9AwU/YqAp9oghFQ
pBDg9HY3/FpvgwyFzgrfecUsY5sl0nFjGxHZ2eykDonSPL+nKFEUVPeD/Gav/2o5qRqsO7AX9g+e
m5hCskysX5uhv5SUBiRylN83mE1BQtpE1sTB5yb+rAN+6SRwVR0zUrPYBSkBMD+vGJZ4Iqf9LA8K
J6+uaIiTnIxzTqMCePKKaEOSMVk6gP5twA8QKAuolQGxXyRJZcjm+cwmmBJcIVm2lu2Plq0fkXDd
Z4+9R+pKkLSbiulSyAAJatpHyoFN6yhEtvfGheG4F0OtHu0eY0ZOZZC1/F6voxtHq6+TPLt3enmf
A6qfVURO6uXH0jaWKEQSXct8CVM1JkjnOCrFew1aU+4EAjz8GGQ425Ed1paZau7JMX7faiBgcqs8
9xsNvIW8wsOPtrsF8NRE+ohlLtVeJuK0l8Faqnuf6jCLjADWzqdp3zITNL8o5bzAouJnn0P5rVFV
f/XZW1hY6f/I7Tud2pduJUwKCSNbUe5SYEt21O46nJwL0SDKriM+yB82htKULGA+m5R06CjHsEzv
Q6/8gnT2dpT1oxQwy6w7OuyiLK5hcbwb9bJjWooyX+l/CT8rDsiRxicowRzekeG1QTH9IRKcKSs2
iYyWzIeWymXnBgp8GnGPoi/WLC7JEPDBS+Vk67RkEmTe+7rCn2VJbwwDr00wFFlnGUmCtyOWcd/3
irHVoHMPQGQj1cpM6ZFs690dEm6KV3zIyuFeRjUNkdMrJxveWOOorwxBCp2hmDTjrNVO5/uqQqtG
hD3bjK7yAK7tDtj/jaWgXOek12H+qVG0jbYZHk2RWGYQuOPfyZm1z1zt3m5rtOsB6tk5Xr9cWKrW
VU8ABeqjK+w9pFQ59bVfxtuft9XXeldsWorJfJ/52A/L7hbaal96WbbpQiLarHRbNNh3ku66jNLt
mEc7GfU+zSdDiyjNIeXHEUcy6+TmOq6JjrB8Umf8y9gav4S9fpfY8sMICy60PyjJcB9V8htrqlcf
r6LglsQXw5rudPTVJScMSrvKNqTTHQqzKwkauvHq/FyWgyuPyVYa98goe+vBRr7t54X12sSa7xaW
Z1UxHPrq7+sWXV5XV3pB3UI8Za5Sm5Ve39NqEL5bGFJ4TWb9zh/lhzyWH7BTryC2rdPOPRhqc01q
/iyqbcKYgU9rcnrxxo97ZTrAj2M5ozEHY+V20usmbqkDnOdJjnV2B25sNYzGXWjQXXq+NWN9ukcx
rpx5hnFA+XWn997NG7/glXUVT0Z2NNtkgWWfTgNzSw/qJMW6VAzttXg+nelsvAqIeX2nO+21LEc3
WWLu+8g+BOSTEeeRhdpdWI0PNcqMUqrfpUD20XDbkVP8Rut8ZThWNKJqHE1nTPrBO9/Ct0xH7NBE
Qjesq7NHwyiOiGASOOsVV3aTvuUMfmUVRocsq6qhqISUnHZE1Aw3U6sx3WAdWJUe0fDwTGaQVxe5
6V+H/sDJ/o3mLJ7xyciLv142NA0PtK46ood6sXDPx64vZRfjFRnLtyNxjD254VZ94WXpW4Zv67Wn
/fK7TuqbI4VRqOvCUObAx6oClwRTBVIXKxwluC/6DACbTVijrq19uTiMeWaRhGOf24NDozUXpKwf
BdE30a2Vhz+vzIetnOm3gOoTPPmok4Bbisd1rjRIdFrytpLyIymxPgh9rcZYC0Xi3DrPm/I4kY8J
0UQPl7+J8kc9VTaDxrzQaMGuhOO2Qri4SK1lmrWXQ/DgqdYSfTsi6aydTQ42Jhe1zzZ1Nqxl5Cbz
sj04CdAXaViXY3VAm+8YAfBpJFJNSQCN2wuElrdaQ5Za0XwNw/rYVvxKLz30KQSTxB2vUfzG3e4g
aZSRpD0PLBA2cT/O8s/21o9YnmU68ruJK98hZfMxqsxNCbJMGrRhDkjb6RetjEiOBpFmVZCPNhEu
HW5lpRMlSTaevjOJCbJCr1glPZHScnKfE5qFZbFCB6s+H70BTdY0ZRwxC5R8MmogeIG1ro0qUCQv
2NGCyQTF1bIOvY7AzbqDTQcoqhtCBCKa6H2TMEnUHB0wSCzHfISg7hOWCCvBOPi95a8hCxEyjgV7
hgjDnVsQZx062jpFFsiW8isweuToUOtHO70Cdb7QcuZjltxvq5Sh0IAaF5Ev3KId5ESPDulBVlAd
bdc+N+zysQ2yK69Mr6SqJpbCJeZJJ6U9+1LZyq0ak7eYRtlN2G9hGc4sE9wtjoNbCziSm5PkDaTY
8Te+wWdF7oWMqFUDOEDzjVUtbUWV6M3iyhmsc9scSCLlR4p+AEj6mvjWtRbBPXT9fRc0d5nl9Yu0
GdY/7y5fbT+KZSl0DhphKycLVrOoinow6ZDUyl2UJj2y370bchQviBLSB3PZjM45t/hGP/jaJAX7
B6tXgimIVTr5WsMfYKh4A1lkuH8U2TmkUYI9P32jJ3rN9opnGF8jHlvciM7J9+gEBwGvd9JNNzib
pmvIiYIEn5CtizUlI5wO6KZ/5ZTqRYAsTqG8PVN4rcdnULVMyhgr7OnC0ckRGc47A48CORxxQcRp
Q/x7J5l7Th8IFGDRZ89cpGXp/JfogiIj7Ax7uQSQbGN8bBDkqevyXaQiqWWb526i4sEygCW7CNF0
kDNniZLSBCt348XpQ+bV7xsfRdmU6je0wBRQm2qNkgyFFGu+h1CIRwJx0jWLITOPWgMGLqK7bAbh
I4yluVpCK/UHkekkD/daOm7SEcEd35orjnVIfJlA/ge1igjMaUnAR9drZmnB+yK/Ku2MGHadpAG5
Hu/F08wgg5H/1UcLOzRvWEpFiQm0YQCfFV6V8JYg9zIT+eRKHYELwmPn029ocPQWihdgqGnDC5tJ
KloFITgFrFBVYtULNWw9rAxgHBWhG+4GayQ/UCEgQB0R1EcSqQCTyrC5+xYsP4ERnacjaVDrx7zv
itVAzL+V1x54B4cMbQUOBb5HqzV3lUwSZVx6s6Ynx7YNb8Yoh76RiCBxcj4Dly8QWMGft8HXxktT
Y4nuEO9GVRVt9MV4GciVkaSo40I/xMekfkjM+Hzo5HWkIFfzS191ukRrc3jDGcjHjW9BUkzhC6fY
2MEkzrtaeuO2Xp0lm6yriEshHI3l3Pf3JRdqnhV6yX1FG1Sa/bmXLv0+W4l5e6gMHxUPeTEy2cEN
v3Gbr816sNJgkmKqxTrsZIpsloQVpDHdS4/bFwJ6kpDyUtcHy3fOlZzny/HPC/b1bzSw5Ath0x+s
DcCpiW6BY7gpw5IEsPIIVeZecYfbLC4fa8YQqE7Ln3/l1HWczrNEfCy2TqKVrdPgn7HKofqjoLAJ
+9if64gctsQ4kmzpIDQql7OxNq8r2ExowXXxtW0fiwiKYzkwRyg74erLyDGvryQGqopkV/JMk5oZ
aTCunYHQBkPKoE6gPGIlxnlE0BuGLpekuHFr5pY5H8tx7bl5Pbds2ltHVhpaA9i2z1s4ugvaynkQ
wJfCeVvNFfe6jEmMq2HCJY62yRL1Q+8U71IpHWYullgCmlGu9qEJO1K0UNFPwDbbkXUsss+LCmgS
AYCIhGVzVp/pHI7/x9CGOmEAx/t5qb5aa6mzGq4gXNPEoH5fa7veRSvNd5JNV+SP8XDjQBuJ3HEL
vu6g6su6WYTkO45vGTJfq0DwgDBkYtDVf1gZVK00+LlqJhsI1Y/hyONzxup+iOv7RMRg9GV+Bffn
+PObfW30x/NExLssNtPs+kXPIztlREAy5MOIISQDVzN3iNMSQ3+ZGbvQVi7jrDiK+cnPv/e1Hu/F
956un8NRj9vMkBMSm/u1HVPHQrs6dKpyW2bt4eff5by2JMUESpAYy1J6hRPTbd3ZCHogyrTR0vB9
37fdIiBs3cMaq5ZxjYxL/tVAzA3v07geZJ9cdhtmBnZDhQftupU1M6qN5j3EGfQj0+wvQ0+7glXZ
Jy6AUy0myE9SHjyTXKxKB5bnGh9DYiSXqkpYXo/sXgVj0A8B5xjjh7oBaTJG1/SNsHshT638dMuc
lrRosk0qsrVRbrudkktMO5SRfSLtzjlEGdlIhcR6QwF/PWPlhcE4Y64vpUdkNipSQrA7u8raaw00
7uoKNT2EIQmlWqZG97Ed9Q4ROJY9Sm2sCfc6uKYHybkDfommCUNwDWMimnsqDOFI66/02N+JeXNR
arc2M+K+om4gqbD0/P5W90ZksOpjmDUH5B7ypRVJ531kLDvws4Hkf5XGclgafr1DY7Y+GKWPWhTJ
ryj0vjHEvNZoHCFAjeOB1noa1BnHeUXcZY5dPWd1lWm3LTiKWtZvjdw4x+F7WyNR9kZPr75WeR1i
MsiGsHAVn9Yn1pceuoV0EGZsHVSA94TduupCQdUcEm4g1KEU4YKrAmdjuiGShol76IMw3Hhhcl02
uDVzFbdvgmqHGn5N3fyOeHvErdpRoCWic1i88BIagOpgs5ZxSwqwYkCD+Hm7eCVTQCfHgjgPle4G
W+VJu/CkISamMoZ55CYr4qfIcJexePelctAT7gr9rXwWkNQnDfDXI8lHbM9xCMweMizkHomIklOv
24ZeuE6vUdUjfotUpzWqBWTiwm9H0iO+abWVa2rA43OIl7WEAEUsC2loGd3XoPU3P7+pyb50MiYy
2zcUMZmyMf+IGvOiR3PMwU5qVYs3vRouC4zqoNTsY50hZVGq/Upx3HyRJaDDE1U5+vAVWMOnpPd6
aIPUabQOIpYBUCtt336jH3otEIOgbVxHYpZg/WCY9XpjzN2Wzja3/X0TxPdSXFz5GYnRhk4ico3G
SQnHuzL6I/DHS7+vLwxcX7PWZeVZV9ZNt0r89LGOeFBQ6glzSx4H1Aqsjo9oUvsc0RqifXTp6xtl
Kr/SgxIbQagAAW44dk69mnLoeiZmo4T47BIhpYh8v2ag23DlHcrPxIhQuv2YBdvO3zkd6IEsjMYL
R4bd0PkP8lColzjQ8G7HEIM0V+hzNgVRb8pw7400lyH+jD5kuuzS+hI6KtwTlBWdHBtHatJajKCV
FiFcVXQ7aWwD1HHDDt7TWQGoTDNrE0eOjtpuylrK1naZikKO5mMXFp4vuCn+DoAakL4YA0XbCq6p
+0ie4vvbqtB8Yg0daSkXOZGnkvbeNoLblDCkmdboyqzLmSvZkr2PnC9WRxdshs2DZ8gL12A2k7Yb
AtkWhfkJYumj53q73oP95IXGwtOyKzGetNYHZDA/iUlhHWu3VVkelaZ5UPH14Te/bQNVwfvPB2ty
ffSZ83ddu3XyGge5fw61vl14Qff1wpW1g8No4OlhtMZaSEp6WSCZ4lhXyCGzfIQISBfbwvzK680Y
C+7oIH9Ks+HLG3XhtapAQJomE7TCovbUqzbgTIirWks2fZjFYCG1GXjf94lX9WvWc5RP4Fy1uoSI
p+i/yLOJEuWNyJJXJi0kCNrEmRtiRD818CJ3XRSJmKA5GY+vi/Mb0wIx3DoFZUM46cYZiuVIHuks
gLX8Vit+pffHVIJPBzMuM8RT63uKj73pkiDdRA0iknkabvQMhpkF6H6hFaRXZSQj7W3j2qANrBLX
Bx5abdw8Q/fZr+21moYHtynUrTYICcDWAUKILpdsbNumdy+gZS4QTDoGNsKhzC3WzGqYE5bl0yj2
X9+FAVX//G+Ov2Q5wqueX58c/vOYJfz/3+Jv/n7P93/xzwuU27Iq+1r/9F3rx+xwnzxWp2/67pP5
9m+/bnFf3393sEyJqxmumsdyeP9YNXE9/QrvMRPv/Hcv/uNx+pTjkD/++cf9A48AGjFpz1/qP75d
2j78+YeGDQgTzX+9/IZvl8Ut/PnH7ZDxp94rf/N4X9V//iHh1zvDtk1AviHzWZbGsrZ7fLqkKFxi
Iq0J37cmcmXSrKz9P//QjTMZw7/p8B9GceIe//hHlTXTJfmMpAmMQ/JTBgW9618/7t3TyPb03CiO
b8cvo7tOZkSk/Bmygusdcz+2d0c7sb0rI5aZ0im6g1bc+azNDFTjpBVwHEN/JydvTIWm1v5itP3h
20RjeTHaFp4mC4sKgN+L4SvGFvMGCxDkSPeK6BPw/8ZtBmb2QltnxwBCwl2+hC0Fxg7qAFqbSPnM
MW7eKPsecg+4Coz1YABRuMmW2RsrDnyJJ/0GEgkE02ok+Go62YM/ZKUReanEBjIMF1YlY/crgLun
YuN0IkpFl6xq1+Kkmuc1ggtaerSqsd9KyQAarSmMclcrXbmb9pB5QCSnL/WFj99lUegpchCCqDtt
WmUMV64ufyryFPiN1/Vg6scOcjMi49O51O3MmUKi+aIIHWcRBeiQuEXRrkY7gfojFVDoxQZFSRhi
6dgSH6dAttBiO90FcuYDEjKijCxXjtuqznbTIQPmu9QuOjLb1WxnspCfZ0qO+b6Uit3zpvGyEtdW
aCIxkR1IKi9204aoGWLo0V15PlUqATo7o6XgbNV6BxJPme9kVGx3jZUjw9Y0gAnqHnpaIL7SsDqV
LOEcKrib7XSpJe/InLbTCWwy+W4Erz/3YxiHjA7uWmvJ6dDzAk6unu+k0P+254i96bAiRaFW1K1R
DcUu0Xz4vxgji920KcSegkz5okNRfeZIcolCjlPurFRHjvj5ONNjZxn37m1BqlBdyOq6VaKa2LC6
3o2GfCHgDqvpVD1KaGeQawRJ2Q4+2jIyA14dfSXGrlia4mg6NW2eD5UivIPbJiSAIadPt2uIQghr
rx/n051PT8Uuvb1VJcF6ut/pLqc9t9Vg1ky7sh3lq2QMr5/vUI2k4tttI3CPQVPWmofcB4vvFiJJ
ReRZvrjZ6bYV2AQbmsNykJpqJ8latZv2sKK26xYrDsQFb0WY4s10LcZMBFoOjSW1IjFZqqR5HzQF
dmRih2eOWnsru8lung7JR0t3oJ9ETWCQznfT3lQ7VEJ54QaA5xHnp1M8cRCRDnXeQ9sUwjxerl3h
IhyD6nMNGqYipIqpk7WrncIgURvZB8kvAmZFTd/tus5i10sZ1YORRUbvBP0uUMp+16EWEGVYqMnC
yZ8qcSt+81SB27G5Sgx0ml/U1zwkbRR3ObWYqGx7VbmQQMWvyaaf9PcGsnq2c3KTnynOuRWpMEE2
Gpt2oNK4Nl1FklFzpsNp04sLz4cnb4n1PEJTAmEzPeN5yTgfdx5QEqKuUexam062xqVNUoi4Ooq9
k8PUHVQihaoAsnUL+Ijov5mmuYCWpj8xldFCwKe5e/74aa9G0GLTxO3Tu0q/otX1cHNKnfLqKlo+
OO3iaW86N+Q93XdaBvo8Ypo8m06OCqIIRuHEqHyKyy/eWcuPUktMRii6q2gYURIXe70e5uXdtDt4
BM4tp91pU9jGvc+QgRohwc9Q93j7tJn+mtCov04+f9p0WbKRsY5TO1xMJR/9XfwmdGqanYrXo+i2
uHDkcU4byXdYJsTDTgqEFEadubz47ZZH/ZjufNqoWhutHU8+f7qqmyP9nT+IXu/puq/aywAjSDb0
AIpDbQ80fwljhW5qeu/0ruk4U9RvnzwdThemc08f9+JvUqlJ1kMXnyuED641WVrh3aCRvfYxz+fU
TrNHvDP1g1WBa9OcmowNqqndGR2sZOt+OgrFKVnU19jHIDyd6xTq8LT3vDk9lxA8C5gcMUmJ0kgk
CSLg9J509L8O4uZf/dvpz56vZNPfPR9Pe6dfJX7h8zmP9BoWG2ttAARayurXjN5s2YoBF7XupdXn
8UZK5TvdBYsXilFv2nRi1CtGXLIxwdz5ugV/bBQeVqYRtYz5SLouXqiBhZJeNnQUbCAmvNdCSAWa
GIeeN7LVvjycLqRB8VgFIONYbFKeaHbPU7IfkVBnmEu7OoFR2qkY4qDtLBpRh6eNKgbk58MX58So
V0ZFT38VixpuufIy1SnktKuUBc43dV6hzBt2RbJi1bG14yZbRWX9ieJot0xK9yGwoHVgWiCXGWnl
pKVPb6/1Sz2KoqfvbGntO2Rh+fxCz6JFHxG8YPdOtgzALEDBiZaDAbAwDYJ6qdYFhFIxXrZJ1TFl
E7u+Qsc0bZjVGmjreePCHrJV30EszdsvU9kYmpRmmywVJjf1EIsSmUrJFONdZFWXoTOGa6+qjGXS
GV+bUIN4hUD90Nv3RUWQOErhGyeqhg1JyI2SeTvd++CHNN5KzLB6MT1xrCaR523uvg/QElxN50R1
ICs/3pS9EPKppNHZduq+UxhCqsKC+uBGV6bi3NTMdYfBA93UnWelEjFFSsy14fnbwvDUnSJpytNm
1JtLkvEIjq2HjR5l9iEno9dXx2ORQLsPh2RHotr7QGGCQ4whpEGAaaWbWlehXuZzte6F7qSRQIti
IzrbnZP03w6fLgTwHKM4jZ70bSaRm6caMO0GZsQkOMK8FmB3ZrUh4aJCS0muUN0ufX3fuUQ9WmrU
zuqx2qJz713WPTYhuAjMl1XmrWZjXZrEdKxz2QCsqCTK16qXSQEXg9y0UaZR2gm+HaZaC9DUtNdp
pj/kvfIujTUSUEAe7aa9IkzQnPX9cuFnNMKEO4B1OvJkXhwTcVTsQBSL05GDJNN0zabrwNUcr59P
Te94+oykIQkKoe6aOA0PwfdKDEKF2MSxrSFgKXYbPWxmbgBC3CKqh4lO58B0n96aR8w2pjdNe70Y
uaa95wvT+57+ZOyDhzhUq+V0ziowl9ilvjLzlJ5AbNCWwfk8HVPZsbuPiGAwZ6t30zlLQjcbutG+
HRQDjxd/MV30ve7bXiahldoW/Ly4waVo2fKyRMNjmzbGu9419RU1hSFd9bdx6XbrzvSgyzydq8tH
z/bKJZaqYjedMhJFWpAsCflX/NXzhefD7jJnhqvPlHjZClbL0pYWVACIytZasdtDvPbCVa2dK87S
sJfdbfpoK8lFt0DKXVLX1cI8orc6U95LSzRv/NmiTd4PCYkm6zpcsqO654XJ9Bxr9vuq25fBQayS
sEZ4u6G9adR7YTrzo3VsL9Hn8qMbPbxUwjVYvkQ6z8JLK1zXxEkPa0s5t9sKQAXte4+1o+j3Tb+H
QAkwOnHPCXyx0f4zruDidcCNgy2hH9GQzct+BdS6XZlA4G3cmYzY8/oLUgTFMvla+POyXjdwPeHf
ZzOD+7+uLZyWQCaHS0JUk+hWRQEONuHC/0ACSvFZQZ0AZLVKnN1yoqDNiUSDCqTOa2kFHpCQMEte
mckWFqcXrJCWKvRLYsXCDyUZ0vLn+EJe5bO9scvv7Vl4IP6aJjpHMXKn7Yx5+GkATRp+RWv+vsKm
uMwW0juDnoj8yU/OGkD5Vn1QrjBqbqM7eZHfTBz1DXpR/qW2EbhKxJveWWjCzsx3LDpLWM72IrlQ
NvnngIVlfRAUY+S74HiiwittcYcijtuS0r5SmGGTpS7N3MVncqQu062xGo/mONeX0ZV08B6HB2DI
4GGLPSAVY14ukztS9U2W2R+gBxoH9Vjd6YtHTIXn2+aTu+VXBetxHcz5wcxDdtm7ndZvrHU+IIK+
BHKNqzhETwwRiHWaLM3iDkZv4L/vvCWswhLN52LjIhKA4ww57x7fpTU3r8d4AQVVftCzKzy7w0cP
VXJ5aSLPMSz6ZOaU867Z9CxrUTCyZiHGARB1OBGq+agsc6VGmfRTeb5HApHbQjZjnl6DhLaRFlwG
W6VbSO6tJsTsSU5f0kMK6OsHmMguPGXnSl2kF96q/4QKXfWg7gHMJtUiIhI0WOT9YrhGNNF0VnW/
qZ1l527DapaZ7yGRpvcaYbzj6mOdLEL1Ko0QMDt04EIRs8/H5dJnJBX/gnQ2fLYeLBJXuzmS6BFh
MLCgmQp3c+0SieToBp2Lc+PYgqQ5V1a4HW6NB59xEH24ipq0BzsJOfpjmwLAm8efnHoBKJeL+rmu
b9pPw9HJ96q+kffMva7Ix3+EFIRlQv6MQlO8a++x+4bFHnofs581EtvQ7zzkDlDqm/vIgdmzAFUO
f6bepoTHkLk1s27Mz+1V8k6g8/sL5FPyjiSxPc1farfIpAINMIkanGHinpeC2akrS5jObrbolVWc
rXR9zS/k4+OORf9cudB22lU6zPt+Kdzl2Fsf5YvuXvoSvyNNe84i7ajeeQ/REXJ+ARGwmZvQ0N1D
dIvu+7l8hXUA9+eyOTfwqx6yTUyI3l281Q83w3vjWtpo78JHKKKIE2uInCwQBE0X5g6FpyWefzqa
8gPupyswg+fyNiKm4Ub1F+09q+Noi/dqpi8lItvn1spdkMa/aI7w1+kLlTmrgpBoS/hBihDgiOiy
WUCAf0622FlRNApNgpFgXXoL+tRbXdnByrrOJoxytiSrp52prH6BmINUtzfplfMxWjg3ZM0uxk30
CRDnUsrngX2pIdRRLUlbWMcLb5dW825h6nN3lu1pbuEKIx155hjJqIdkHs6UGaavHTxOWr4awtIM
YUgLZmx/9YXgrj0rzw2uThpqHM3td/VGxnM8a5FtccBhIUOBDuVMXRTXlOm2Pu9nJOyp2ZzcagiJ
CCDj44rlRUizfufcFfIcHlpGEJRw0CHdNAOLXRysDShkm3q4djHvrL0lcOJ1+LG7yMoPrL2ApJNJ
kzor41YBaU/dS+ba3oZgX+zdVbIzbwCy2mtppmxgK0MRneNDzlf5RmNMmeuM6jjLV6k7b8Ll43AZ
7Z17/V30wbvw1v5nZAaMQx8noOT/Hhdtoj9YcYoxUaPbSNq43mA82sm6Va59zT0oNhObWqxw3Iz1
ui7WRugAaTCQzWYZqPadCSC7Mja62SEFlefNQsMCtmvFn0x7nliQTHudoRHB87TryIG8DOP2HJXb
cB2I98TT6uZf/7UWweArKpVFSW2Ei6wR8l5ZdW5bX/0stVhQ+U6za/7ehKXIydLidjftTRcqGGFI
MwNfKUAvOl2p77xxXPlRpKIUsKntTiJoatTpKafdXsb2WBl5scB7Bx+48plwdgWZTp7d9js/R9mI
UAA/pN/FBhFOx67FJUuLF0MUDQhsOUyn5TTBFGpjKpr2al8sCp6PIaay+vDlc7MllC6PS3CQSpLu
ZLGxArQbp73nc4rTduukbN65MvrbCpXfHHjALE9Y6Rapki+GUJHWrnfpmbK8s62YOYiZKtvQL6t1
I+bS06aOjEMxSAo8eawLzxtPLAWfD9XOp5Ra+XKysvVi1TbtlaiK0SGIRcp0krhlApqC0l+qYhVo
qs1c1kd9M5mDa2ESnPZMYQ0O4AZu8DTNFVO5jmXNXdkOpqm8b2GW5gwTbpMX56WsKCtdoz9ubnrE
E5GG7eA+9w6CR38ZkGQ7beZDZIrGGDQQwQvE2pIRS4xWl/TqjmAbqsw8G7TPQVFpT4dyF7TEfJKb
1rpHy6uQiElQH0ONUjnmpV2s8AH0O/wA/c5Rem2tCbz8KJ54qRu3yZDbyxbs7EjqG/Y6HV1DIpjt
fGFnLSsV8eSeN8/nUJWDd+/u005J0DsuLaZKsM4Wg14c5ao6WKx6NMs18bgxYE8mOuEFmRstlOpA
mJP1ajITTcbjZ2OyqrafDMOiY5UyZMKzXtulA+nWAwDt0Cw+D3Xk0EZwmqyyCt8oEdas3NjIgOtT
uWuWVWkiNiuWmdOznDbPh+Q8BdwkC0OZOfn0eBWxtJdI42BhVDjGPB86m9hQG/NOIYzOTxthQzZy
pBJnnodopQMqSCtg/UqjgoVusrCGaljuno7Ja0+eIvn+v3HGvfDb/eCN+9s5JXx1E3PgmP3P3vSX
1+v1D/p33XtTmOl37r3pR03OxZ99RnyPD7J5wAOo62cmpDtDw4X09PrjH3GWet8uS7ZzBt4MfAh5
jtNLm/yJLwrpXxXDz+/wR9fnj5/zszt48n8KJyfBGurTj3pyB/9dov9JKchn5NILNsK3F5EAL0vB
ss7AztmOBUxleuGJpNj/90vhS9aQMYbj2Auy9KXbdkJO/Ds14eQTnmuC5pwR8mSYZH0/3SOe45dl
4Dh4dfHaioCA6YX/8/+kDP6lu1vVGJtO3N3/cXtQzxyRxErQ0ve3bxlnJPmSTGp8u/0nx/r/fhX4
l7evKLKI3/13KsHJZzxXAtU+M2js+I1xKL98+rZ6BuxV01Xhtxev364fINpMfmqW//N+QLPPTF01
BMvi1TZgy2cES9NASG75PUtBFcFKv1gJdO3MtA2MxxpxA+LFs35ZFyzlzLAsgikhS02vp1r3GzUF
hivq7y+1BM06Uw0CRentnm7yZEgg7Za6AOiKlIunujJ94W9UCHRiv9wfaPqZyPm2FJ11iXidVAVy
vM4UYnkIUXvqeX+j+ye5SCci6NdqgXKmm2Rlktz9dP8ntYBBEYYe0dgkT0yv/6uJwUmP/jw9YkhU
f3VQpFsErs0tMv+ZXqelYJ+BBYDLAy9mev12YyOJrfqvloJunQGaoPcX+d7iRbf3sltUVPkMzJ7G
4PHbDY7AE8TP/bW2oJ5ZDLGW/e0hiy725f2zVEDCAtQ/WQLT67ebIBLQ/ctTBF0+I9qQnoWAyL9a
/Ekp8DUmFe6vYvrtxgWdScIv1gVKQYe5QnDhtx7hZFxgushSiUJQv82Wn4bj32h0UHTgPb9aCjr9
HjAu6sOrdUFRWF2zcrZoE79dLSAB/ld7RM04A5NP6C+Tzul1umZyzhQbIhUpIE89wm9XCk9B/b/W
LdqENNt0B7A0p9fJ4AiD9YzMb7Jkf8NRQRECN790+xiQbEsn+QLA4fRiBvRdf2hgQGJN4vy2ZgPG
c5EX+0uloGlnDgELzJWfF4bflYIwMKEsIThK0+u3GxsFMfdXZwi6ecaIICLy/x9zZ7fctg1E4VfR
E2isf+smMx3nwknqttOfdHoJS4zFMU16SCmO+/T9FgvKBOSMM11dQMlNLOeQBBfYxdndgzDfk6mw
no8n9AtAU2S3ENDkImcF2IyA5oZL3v/lIvGG6wlvH9FImvT07dNFwZVy8oZCbVkffwp5gggBmgD6
lIk3uJyNyc6gkUsnhf9ktx6iv7w0j8JqDH0mLVthl5DYwgqKicObRErt6C4ys4U5zfFGW5hPxxe0
2XJsyOujsJ5BNqNgSn+RjkJ26yEyotKpb1sQsIUp6ROvyRG5g8UYkXTCQpqk/Ce7BQH7XJvXQwIf
zurBDPQdS6vtcBTWDI/2gREd+E9uyyK9n+YYmbQJm2ZyVC/7weEgkFfAPNBxRkLQf5Syysg3oK8g
upu2mbAYX2JRax5VnzKNEiVymEG4Zkspr+h0NA7CXHhzZMBo2T8u/ZEpsGme4UAnYbgzsoHJ2k6l
zsciMMPjBb48CQ8IjcfL5Vx0vpVr1pmX0SBAoplDZKhUlLkWHHIS3D+R8NAG1uTZaLMV/kgnSn6O
Uc5INc4Ecs2yHSR3og95QiUu8Y+QBst1mCn5+ccZqhvGURAqkcwJxRev28IK9gi2lUPRwihlNwpy
brFxEJgQZNA4+1YEnOWTLAuUXiASJbuK4D+z84/TOblS4yiQchUNX3jjEBAm3LrmFqAPQjyS0ao4
of3e+PRkGVntSB8h8ew/SXQgiyKieiKBoY4zPxvggCdruMyeiXzyjBQSjzf0CeTb0dEh99qHkBqI
ZGQDiD2IcpQtRCSVynnkvOFgBMlC4OMDjilDxik7n0hCRcQnzM+/4AB4WVP9h1k1tALkxUkmwLdT
ntN/zwUzsgJSf2biQNyB7JkXyQK4WpJQgleBY9UlIjvyiJdiXQFmbAAIgVHNCjUnAA5N4HLJLsof
GxB8ZXZZNcL7pd7U/y/Ckm3SlOQcJUY6EdIQeT2GZRWSMVtvIG/RuBwwCkQ9VN6GfYDsPoe2IEVY
aLxwHFFYLrObEOxyA89vsAXkh4gM+ZNMhRVks2hcc9aNrgf5hQQTDoi2GgHBrwj8cfCFToVkFBAL
h3NnV4qisr9URt5A0mpmxoTyM/LUaE8GhjCNCS4uxvhefGaYbxk9v8gfmhcBSo6oPyNvGKw88Yr4
HNhDYVX6LeKPW8EPDNWx3QFxjWrrGx3KovN19Vq//+Yv9E0ApwChuN9X8KNqF/2iyJoptNaxyb/f
RRVuPuwZfNmHQf464b+HBzy9dHSt/qn6H16XRevaze7Zf/EcblPl0n6q3K17cMO6e/X6L3dyosZ2
jAnfAO7uE1w51tqM25b/NnUM7Jk8O/C9qzvX9bcor1E3glbkK1eVX5q2LqO71oJeM3ZTNa3bNsO7
1goQO3JdF5t9uTnsI3BPGlvB3xeVe3JtMUTWzIQZOYgGjpovo6umOjzcxsOu/I71KrRLt+U2ep+h
V8GKjBZjexffMkyJZLKtyNeMeFn2ON68kV5m42kF/rB1u8gAQyGaGbfiEPamjGek1juaoett6ZJV
RElgM3LzFJuFpp6tsJ9O1yatgjYDA3DY3D/3ZuDtQhPFVuifmwPKh+kwa1WKFfvGlXW0elCFcw73
cuPa58rV2+FwBBLAfstd5za7Q1fs95FNy1HqRMFm/HKzK+9c3ENHcdYZZvhNiS/omn1k2aG8yn7b
XVfy9/ExWptCefc50DlXIYWWpJcZuqn3iXFzQqtskKzIvxS3rUuip0BD2KG/uthvBaLPDvw0unYP
j92ujN06+JIAOQf+x6LtimiloiFIclbnAL8pvpWbyI2FbqNzgP/TtPf9bfr9gfZ1mqFFnXh05doG
TxlPTq2FPs8F3jvkGFN42Qla4X/lLMkexQ+L1vGbYe8rIpJ4VxOqf8zQKHulbco+V2YF/q2o6+65
+uqSbULoBbfC/75rtsXoQ3fi25TXs8L/IVrYrxpiKEU+zwVODTFQMlb4Pxn9ouuKKKQIVUJ27G/x
rjJ08Vlx/9q73XDyhIyVFfZz0T7g2SJkpT3NyCU7m8S8Q32qFfpvh9+p7/bx1AwtcmZw1OFHn1+7
ee3PNuOX3aapUcSJxnzplTDM2N+Xw/++3P5LDi5imo6ZueinA+7szV+AARMKa1MVrn33HwAAAP//
</cx:binary>
              </cx:geoCache>
            </cx:geography>
          </cx:layoutPr>
        </cx:series>
      </cx:plotAreaRegion>
    </cx:plotArea>
    <cx:legend pos="r" align="min" overlay="0">
      <cx:spPr>
        <a:solidFill>
          <a:schemeClr val="accent1">
            <a:lumMod val="60000"/>
            <a:lumOff val="40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tx2">
        <a:lumMod val="60000"/>
        <a:lumOff val="40000"/>
      </a:schemeClr>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cap="none" spc="20" baseline="0">
                <a:solidFill>
                  <a:sysClr val="windowText" lastClr="000000">
                    <a:lumMod val="50000"/>
                    <a:lumOff val="50000"/>
                  </a:sysClr>
                </a:solidFill>
                <a:latin typeface="+mn-lt"/>
                <a:ea typeface="+mn-ea"/>
                <a:cs typeface="+mn-cs"/>
              </a:defRPr>
            </a:pPr>
            <a:r>
              <a:rPr kumimoji="0" lang="en-IN" sz="1400" b="0" i="0" u="none" strike="noStrike" kern="1200" cap="none" spc="20" normalizeH="0" baseline="0" noProof="0">
                <a:ln>
                  <a:noFill/>
                </a:ln>
                <a:solidFill>
                  <a:sysClr val="windowText" lastClr="000000">
                    <a:lumMod val="50000"/>
                    <a:lumOff val="50000"/>
                  </a:sysClr>
                </a:solidFill>
                <a:effectLst/>
                <a:uLnTx/>
                <a:uFillTx/>
                <a:latin typeface="Calibri" panose="020F0502020204030204"/>
              </a:rPr>
              <a:t>SALES IN REGIONS</a:t>
            </a:r>
          </a:p>
          <a:p>
            <a:pPr algn="ctr" rtl="0">
              <a:defRPr sz="1400" b="0" i="0" u="none" strike="noStrike" kern="1200" cap="none" spc="20" baseline="0">
                <a:solidFill>
                  <a:sysClr val="windowText" lastClr="000000">
                    <a:lumMod val="50000"/>
                    <a:lumOff val="50000"/>
                  </a:sysClr>
                </a:solidFill>
                <a:latin typeface="+mn-lt"/>
                <a:ea typeface="+mn-ea"/>
                <a:cs typeface="+mn-cs"/>
              </a:defRPr>
            </a:pPr>
            <a:endParaRPr lang="en-IN"/>
          </a:p>
        </cx:rich>
      </cx:tx>
    </cx:title>
    <cx:plotArea>
      <cx:plotAreaRegion>
        <cx:series layoutId="waterfall" uniqueId="{3503CD50-FFC3-434D-882F-AF6A16E00BDA}">
          <cx:dataLabels>
            <cx:visibility seriesName="0" categoryName="0" value="1"/>
          </cx:dataLabels>
          <cx:dataId val="0"/>
          <cx:layoutPr>
            <cx:subtotals/>
          </cx:layoutPr>
        </cx:series>
      </cx:plotAreaRegion>
      <cx:axis id="0">
        <cx:catScaling gapWidth="1.5"/>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6">
  <cs:axisTitle>
    <cs:lnRef idx="0"/>
    <cs:fillRef idx="0"/>
    <cs:effectRef idx="0"/>
    <cs:fontRef idx="major">
      <a:schemeClr val="dk1">
        <a:lumMod val="50000"/>
        <a:lumOff val="50000"/>
      </a:schemeClr>
    </cs:fontRef>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83">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microsoft.com/office/2014/relationships/chartEx" Target="../charts/chartEx2.xml"/><Relationship Id="rId15" Type="http://schemas.openxmlformats.org/officeDocument/2006/relationships/chart" Target="../charts/chart13.xml"/><Relationship Id="rId10" Type="http://schemas.openxmlformats.org/officeDocument/2006/relationships/chart" Target="../charts/chart8.xml"/><Relationship Id="rId4" Type="http://schemas.microsoft.com/office/2014/relationships/chartEx" Target="../charts/chartEx1.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2.xml"/><Relationship Id="rId3" Type="http://schemas.openxmlformats.org/officeDocument/2006/relationships/chart" Target="../charts/chart16.xml"/><Relationship Id="rId7" Type="http://schemas.openxmlformats.org/officeDocument/2006/relationships/image" Target="../media/image1.emf"/><Relationship Id="rId12" Type="http://schemas.openxmlformats.org/officeDocument/2006/relationships/chart" Target="../charts/chart21.xml"/><Relationship Id="rId2" Type="http://schemas.openxmlformats.org/officeDocument/2006/relationships/chart" Target="../charts/chart15.xml"/><Relationship Id="rId16" Type="http://schemas.openxmlformats.org/officeDocument/2006/relationships/chart" Target="../charts/chart23.xml"/><Relationship Id="rId1" Type="http://schemas.microsoft.com/office/2014/relationships/chartEx" Target="../charts/chartEx3.xml"/><Relationship Id="rId6" Type="http://schemas.openxmlformats.org/officeDocument/2006/relationships/chart" Target="../charts/chart18.xml"/><Relationship Id="rId11" Type="http://schemas.openxmlformats.org/officeDocument/2006/relationships/image" Target="../media/image3.emf"/><Relationship Id="rId5" Type="http://schemas.microsoft.com/office/2014/relationships/chartEx" Target="../charts/chartEx4.xml"/><Relationship Id="rId15" Type="http://schemas.microsoft.com/office/2014/relationships/chartEx" Target="../charts/chartEx5.xml"/><Relationship Id="rId10" Type="http://schemas.openxmlformats.org/officeDocument/2006/relationships/chart" Target="../charts/chart20.xml"/><Relationship Id="rId4" Type="http://schemas.openxmlformats.org/officeDocument/2006/relationships/chart" Target="../charts/chart17.xml"/><Relationship Id="rId9" Type="http://schemas.openxmlformats.org/officeDocument/2006/relationships/image" Target="../media/image2.emf"/><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80010</xdr:rowOff>
    </xdr:from>
    <xdr:to>
      <xdr:col>4</xdr:col>
      <xdr:colOff>297180</xdr:colOff>
      <xdr:row>28</xdr:row>
      <xdr:rowOff>106680</xdr:rowOff>
    </xdr:to>
    <xdr:graphicFrame macro="">
      <xdr:nvGraphicFramePr>
        <xdr:cNvPr id="2" name="Chart 1">
          <a:extLst>
            <a:ext uri="{FF2B5EF4-FFF2-40B4-BE49-F238E27FC236}">
              <a16:creationId xmlns:a16="http://schemas.microsoft.com/office/drawing/2014/main" id="{F1088AA5-E9E7-CAA6-38CE-77194E722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902970</xdr:colOff>
      <xdr:row>18</xdr:row>
      <xdr:rowOff>91440</xdr:rowOff>
    </xdr:from>
    <xdr:to>
      <xdr:col>11</xdr:col>
      <xdr:colOff>998220</xdr:colOff>
      <xdr:row>25</xdr:row>
      <xdr:rowOff>22860</xdr:rowOff>
    </xdr:to>
    <xdr:graphicFrame macro="">
      <xdr:nvGraphicFramePr>
        <xdr:cNvPr id="3" name="Chart 2">
          <a:extLst>
            <a:ext uri="{FF2B5EF4-FFF2-40B4-BE49-F238E27FC236}">
              <a16:creationId xmlns:a16="http://schemas.microsoft.com/office/drawing/2014/main" id="{ABCD3B64-4462-5AE1-9A6D-7600186DD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179070</xdr:colOff>
      <xdr:row>9</xdr:row>
      <xdr:rowOff>137160</xdr:rowOff>
    </xdr:from>
    <xdr:to>
      <xdr:col>11</xdr:col>
      <xdr:colOff>495300</xdr:colOff>
      <xdr:row>18</xdr:row>
      <xdr:rowOff>129540</xdr:rowOff>
    </xdr:to>
    <xdr:graphicFrame macro="">
      <xdr:nvGraphicFramePr>
        <xdr:cNvPr id="4" name="Chart 3">
          <a:extLst>
            <a:ext uri="{FF2B5EF4-FFF2-40B4-BE49-F238E27FC236}">
              <a16:creationId xmlns:a16="http://schemas.microsoft.com/office/drawing/2014/main" id="{6529F644-C77C-8ADB-8E7F-01602B448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xdr:colOff>
      <xdr:row>8</xdr:row>
      <xdr:rowOff>106680</xdr:rowOff>
    </xdr:from>
    <xdr:to>
      <xdr:col>8</xdr:col>
      <xdr:colOff>91440</xdr:colOff>
      <xdr:row>17</xdr:row>
      <xdr:rowOff>121920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CA7F33E-1548-DDE7-5120-4D827931A7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619500" y="1760220"/>
              <a:ext cx="250698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403860</xdr:colOff>
      <xdr:row>31</xdr:row>
      <xdr:rowOff>175260</xdr:rowOff>
    </xdr:from>
    <xdr:to>
      <xdr:col>5</xdr:col>
      <xdr:colOff>30480</xdr:colOff>
      <xdr:row>44</xdr:row>
      <xdr:rowOff>45720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6134B6F-81B3-E15D-87E9-CF304A4A28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3860" y="6096000"/>
              <a:ext cx="3238500" cy="2247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179070</xdr:colOff>
      <xdr:row>20</xdr:row>
      <xdr:rowOff>137160</xdr:rowOff>
    </xdr:from>
    <xdr:to>
      <xdr:col>20</xdr:col>
      <xdr:colOff>144780</xdr:colOff>
      <xdr:row>22</xdr:row>
      <xdr:rowOff>137160</xdr:rowOff>
    </xdr:to>
    <xdr:graphicFrame macro="">
      <xdr:nvGraphicFramePr>
        <xdr:cNvPr id="7" name="Chart 6">
          <a:extLst>
            <a:ext uri="{FF2B5EF4-FFF2-40B4-BE49-F238E27FC236}">
              <a16:creationId xmlns:a16="http://schemas.microsoft.com/office/drawing/2014/main" id="{A52FC85E-D052-7A43-7490-76DDFD634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491490</xdr:colOff>
      <xdr:row>20</xdr:row>
      <xdr:rowOff>26670</xdr:rowOff>
    </xdr:from>
    <xdr:to>
      <xdr:col>23</xdr:col>
      <xdr:colOff>68580</xdr:colOff>
      <xdr:row>21</xdr:row>
      <xdr:rowOff>121920</xdr:rowOff>
    </xdr:to>
    <xdr:graphicFrame macro="">
      <xdr:nvGraphicFramePr>
        <xdr:cNvPr id="8" name="Chart 7">
          <a:extLst>
            <a:ext uri="{FF2B5EF4-FFF2-40B4-BE49-F238E27FC236}">
              <a16:creationId xmlns:a16="http://schemas.microsoft.com/office/drawing/2014/main" id="{455E3EA5-FD55-FAB7-DAD8-58981157A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422910</xdr:colOff>
      <xdr:row>20</xdr:row>
      <xdr:rowOff>76200</xdr:rowOff>
    </xdr:from>
    <xdr:to>
      <xdr:col>26</xdr:col>
      <xdr:colOff>22860</xdr:colOff>
      <xdr:row>21</xdr:row>
      <xdr:rowOff>160020</xdr:rowOff>
    </xdr:to>
    <xdr:graphicFrame macro="">
      <xdr:nvGraphicFramePr>
        <xdr:cNvPr id="9" name="Chart 8">
          <a:extLst>
            <a:ext uri="{FF2B5EF4-FFF2-40B4-BE49-F238E27FC236}">
              <a16:creationId xmlns:a16="http://schemas.microsoft.com/office/drawing/2014/main" id="{95B0FF86-C907-A0DE-D9CC-2D91B8F6A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975360</xdr:colOff>
      <xdr:row>19</xdr:row>
      <xdr:rowOff>137160</xdr:rowOff>
    </xdr:from>
    <xdr:to>
      <xdr:col>28</xdr:col>
      <xdr:colOff>426720</xdr:colOff>
      <xdr:row>21</xdr:row>
      <xdr:rowOff>99060</xdr:rowOff>
    </xdr:to>
    <xdr:graphicFrame macro="">
      <xdr:nvGraphicFramePr>
        <xdr:cNvPr id="10" name="Chart 9">
          <a:extLst>
            <a:ext uri="{FF2B5EF4-FFF2-40B4-BE49-F238E27FC236}">
              <a16:creationId xmlns:a16="http://schemas.microsoft.com/office/drawing/2014/main" id="{FE0D991A-6379-0D67-4DBA-72BB5FE2E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750570</xdr:colOff>
      <xdr:row>17</xdr:row>
      <xdr:rowOff>163830</xdr:rowOff>
    </xdr:from>
    <xdr:to>
      <xdr:col>38</xdr:col>
      <xdr:colOff>266700</xdr:colOff>
      <xdr:row>20</xdr:row>
      <xdr:rowOff>7620</xdr:rowOff>
    </xdr:to>
    <xdr:graphicFrame macro="">
      <xdr:nvGraphicFramePr>
        <xdr:cNvPr id="11" name="Chart 10">
          <a:extLst>
            <a:ext uri="{FF2B5EF4-FFF2-40B4-BE49-F238E27FC236}">
              <a16:creationId xmlns:a16="http://schemas.microsoft.com/office/drawing/2014/main" id="{09BC2D15-D950-0E9A-4E3D-5CB4FD541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63</xdr:col>
      <xdr:colOff>891540</xdr:colOff>
      <xdr:row>3</xdr:row>
      <xdr:rowOff>175261</xdr:rowOff>
    </xdr:from>
    <xdr:to>
      <xdr:col>67</xdr:col>
      <xdr:colOff>190500</xdr:colOff>
      <xdr:row>12</xdr:row>
      <xdr:rowOff>1</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DD35CE4E-0E09-78FA-72CC-26484F18DF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8661320" y="85344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72</xdr:col>
      <xdr:colOff>22860</xdr:colOff>
      <xdr:row>3</xdr:row>
      <xdr:rowOff>160021</xdr:rowOff>
    </xdr:from>
    <xdr:to>
      <xdr:col>77</xdr:col>
      <xdr:colOff>68580</xdr:colOff>
      <xdr:row>12</xdr:row>
      <xdr:rowOff>144781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0704158D-CAA9-9AB5-D445-CAB2D34CBF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311300" y="838201"/>
              <a:ext cx="1828800" cy="1691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182880</xdr:colOff>
      <xdr:row>3</xdr:row>
      <xdr:rowOff>167641</xdr:rowOff>
    </xdr:from>
    <xdr:to>
      <xdr:col>72</xdr:col>
      <xdr:colOff>22860</xdr:colOff>
      <xdr:row>11</xdr:row>
      <xdr:rowOff>152401</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FF2DAABC-FDD2-CA31-810F-A8B28A63974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482500" y="84582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49</xdr:col>
      <xdr:colOff>487680</xdr:colOff>
      <xdr:row>16</xdr:row>
      <xdr:rowOff>0</xdr:rowOff>
    </xdr:from>
    <xdr:to>
      <xdr:col>54</xdr:col>
      <xdr:colOff>124460</xdr:colOff>
      <xdr:row>29</xdr:row>
      <xdr:rowOff>2540</xdr:rowOff>
    </xdr:to>
    <xdr:graphicFrame macro="">
      <xdr:nvGraphicFramePr>
        <xdr:cNvPr id="12" name="Chart 11">
          <a:extLst>
            <a:ext uri="{FF2B5EF4-FFF2-40B4-BE49-F238E27FC236}">
              <a16:creationId xmlns:a16="http://schemas.microsoft.com/office/drawing/2014/main" id="{C66BA78F-F212-6F4E-4B41-655FC4E64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327660</xdr:colOff>
      <xdr:row>17</xdr:row>
      <xdr:rowOff>38100</xdr:rowOff>
    </xdr:from>
    <xdr:to>
      <xdr:col>35</xdr:col>
      <xdr:colOff>762000</xdr:colOff>
      <xdr:row>35</xdr:row>
      <xdr:rowOff>137160</xdr:rowOff>
    </xdr:to>
    <xdr:graphicFrame macro="">
      <xdr:nvGraphicFramePr>
        <xdr:cNvPr id="13" name="Chart 12">
          <a:extLst>
            <a:ext uri="{FF2B5EF4-FFF2-40B4-BE49-F238E27FC236}">
              <a16:creationId xmlns:a16="http://schemas.microsoft.com/office/drawing/2014/main" id="{69FBC582-BBFB-EF14-065D-01EC2CA37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83820</xdr:colOff>
      <xdr:row>17</xdr:row>
      <xdr:rowOff>106680</xdr:rowOff>
    </xdr:from>
    <xdr:to>
      <xdr:col>32</xdr:col>
      <xdr:colOff>274320</xdr:colOff>
      <xdr:row>29</xdr:row>
      <xdr:rowOff>15240</xdr:rowOff>
    </xdr:to>
    <xdr:graphicFrame macro="">
      <xdr:nvGraphicFramePr>
        <xdr:cNvPr id="17" name="Chart 16">
          <a:extLst>
            <a:ext uri="{FF2B5EF4-FFF2-40B4-BE49-F238E27FC236}">
              <a16:creationId xmlns:a16="http://schemas.microsoft.com/office/drawing/2014/main" id="{B29767A6-56C2-0E0B-A936-59B94F6C7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54</xdr:col>
      <xdr:colOff>76200</xdr:colOff>
      <xdr:row>10</xdr:row>
      <xdr:rowOff>83820</xdr:rowOff>
    </xdr:from>
    <xdr:to>
      <xdr:col>58</xdr:col>
      <xdr:colOff>243840</xdr:colOff>
      <xdr:row>23</xdr:row>
      <xdr:rowOff>60960</xdr:rowOff>
    </xdr:to>
    <xdr:graphicFrame macro="">
      <xdr:nvGraphicFramePr>
        <xdr:cNvPr id="18" name="Chart 17">
          <a:extLst>
            <a:ext uri="{FF2B5EF4-FFF2-40B4-BE49-F238E27FC236}">
              <a16:creationId xmlns:a16="http://schemas.microsoft.com/office/drawing/2014/main" id="{C2C5BB56-3A1B-0727-58B4-535893A8F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44</xdr:col>
      <xdr:colOff>289560</xdr:colOff>
      <xdr:row>2</xdr:row>
      <xdr:rowOff>213360</xdr:rowOff>
    </xdr:from>
    <xdr:to>
      <xdr:col>47</xdr:col>
      <xdr:colOff>746760</xdr:colOff>
      <xdr:row>13</xdr:row>
      <xdr:rowOff>53340</xdr:rowOff>
    </xdr:to>
    <xdr:graphicFrame macro="">
      <xdr:nvGraphicFramePr>
        <xdr:cNvPr id="20" name="Chart 19">
          <a:extLst>
            <a:ext uri="{FF2B5EF4-FFF2-40B4-BE49-F238E27FC236}">
              <a16:creationId xmlns:a16="http://schemas.microsoft.com/office/drawing/2014/main" id="{AB2BBE09-05EE-AA22-AFF6-57FFBA2A9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60</xdr:col>
      <xdr:colOff>228600</xdr:colOff>
      <xdr:row>12</xdr:row>
      <xdr:rowOff>140970</xdr:rowOff>
    </xdr:from>
    <xdr:to>
      <xdr:col>64</xdr:col>
      <xdr:colOff>274320</xdr:colOff>
      <xdr:row>25</xdr:row>
      <xdr:rowOff>45720</xdr:rowOff>
    </xdr:to>
    <xdr:graphicFrame macro="">
      <xdr:nvGraphicFramePr>
        <xdr:cNvPr id="21" name="Chart 20">
          <a:extLst>
            <a:ext uri="{FF2B5EF4-FFF2-40B4-BE49-F238E27FC236}">
              <a16:creationId xmlns:a16="http://schemas.microsoft.com/office/drawing/2014/main" id="{81BC92B4-0B2C-37AD-ED94-51491E8C6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144780</xdr:colOff>
      <xdr:row>7</xdr:row>
      <xdr:rowOff>137160</xdr:rowOff>
    </xdr:from>
    <xdr:to>
      <xdr:col>23</xdr:col>
      <xdr:colOff>53340</xdr:colOff>
      <xdr:row>14</xdr:row>
      <xdr:rowOff>53340</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8F093684-5F76-4CD9-8987-B05B478ABFA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36780" y="1417320"/>
              <a:ext cx="173736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137160</xdr:colOff>
      <xdr:row>0</xdr:row>
      <xdr:rowOff>0</xdr:rowOff>
    </xdr:from>
    <xdr:to>
      <xdr:col>23</xdr:col>
      <xdr:colOff>22860</xdr:colOff>
      <xdr:row>7</xdr:row>
      <xdr:rowOff>160020</xdr:rowOff>
    </xdr:to>
    <mc:AlternateContent xmlns:mc="http://schemas.openxmlformats.org/markup-compatibility/2006" xmlns:a14="http://schemas.microsoft.com/office/drawing/2010/main">
      <mc:Choice Requires="a14">
        <xdr:graphicFrame macro="">
          <xdr:nvGraphicFramePr>
            <xdr:cNvPr id="123" name="Year 1">
              <a:extLst>
                <a:ext uri="{FF2B5EF4-FFF2-40B4-BE49-F238E27FC236}">
                  <a16:creationId xmlns:a16="http://schemas.microsoft.com/office/drawing/2014/main" id="{86BCD955-FAF3-44C1-AAEE-74131502AEC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29160" y="0"/>
              <a:ext cx="17145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23</xdr:col>
      <xdr:colOff>45720</xdr:colOff>
      <xdr:row>30</xdr:row>
      <xdr:rowOff>91440</xdr:rowOff>
    </xdr:to>
    <xdr:grpSp>
      <xdr:nvGrpSpPr>
        <xdr:cNvPr id="33" name="Group 32">
          <a:extLst>
            <a:ext uri="{FF2B5EF4-FFF2-40B4-BE49-F238E27FC236}">
              <a16:creationId xmlns:a16="http://schemas.microsoft.com/office/drawing/2014/main" id="{BE3B7D1A-B582-E81D-8296-56D4F3CFCB15}"/>
            </a:ext>
          </a:extLst>
        </xdr:cNvPr>
        <xdr:cNvGrpSpPr/>
      </xdr:nvGrpSpPr>
      <xdr:grpSpPr>
        <a:xfrm>
          <a:off x="0" y="0"/>
          <a:ext cx="14066520" cy="5577840"/>
          <a:chOff x="0" y="22860"/>
          <a:chExt cx="14066520" cy="5577840"/>
        </a:xfrm>
      </xdr:grpSpPr>
      <xdr:sp macro="" textlink="">
        <xdr:nvSpPr>
          <xdr:cNvPr id="2" name="Rectangle: Rounded Corners 1">
            <a:extLst>
              <a:ext uri="{FF2B5EF4-FFF2-40B4-BE49-F238E27FC236}">
                <a16:creationId xmlns:a16="http://schemas.microsoft.com/office/drawing/2014/main" id="{B6CC0826-45C0-ACD6-5626-0062A5CF98BA}"/>
              </a:ext>
            </a:extLst>
          </xdr:cNvPr>
          <xdr:cNvSpPr/>
        </xdr:nvSpPr>
        <xdr:spPr>
          <a:xfrm>
            <a:off x="7620" y="45720"/>
            <a:ext cx="9075420" cy="42672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rgbClr val="FF0000"/>
                </a:solidFill>
              </a:rPr>
              <a:t>E-COMMERCE</a:t>
            </a:r>
            <a:r>
              <a:rPr lang="en-IN" sz="1800" baseline="0">
                <a:solidFill>
                  <a:srgbClr val="FF0000"/>
                </a:solidFill>
              </a:rPr>
              <a:t> DASHBOARD. </a:t>
            </a:r>
            <a:endParaRPr lang="en-IN" sz="1800">
              <a:solidFill>
                <a:srgbClr val="FF0000"/>
              </a:solidFill>
            </a:endParaRPr>
          </a:p>
        </xdr:txBody>
      </xdr:sp>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004BF9EB-F2A0-4BC3-8547-E353239FA501}"/>
                  </a:ext>
                </a:extLst>
              </xdr:cNvPr>
              <xdr:cNvGraphicFramePr/>
            </xdr:nvGraphicFramePr>
            <xdr:xfrm>
              <a:off x="45720" y="2049780"/>
              <a:ext cx="2705100" cy="166116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 y="2049780"/>
                <a:ext cx="270510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75" name="Chart 74">
            <a:extLst>
              <a:ext uri="{FF2B5EF4-FFF2-40B4-BE49-F238E27FC236}">
                <a16:creationId xmlns:a16="http://schemas.microsoft.com/office/drawing/2014/main" id="{407AA412-681F-4005-A985-F351461B9F45}"/>
              </a:ext>
            </a:extLst>
          </xdr:cNvPr>
          <xdr:cNvGraphicFramePr>
            <a:graphicFrameLocks/>
          </xdr:cNvGraphicFramePr>
        </xdr:nvGraphicFramePr>
        <xdr:xfrm>
          <a:off x="5478780" y="2042160"/>
          <a:ext cx="3604260" cy="16459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6" name="Chart 75">
            <a:extLst>
              <a:ext uri="{FF2B5EF4-FFF2-40B4-BE49-F238E27FC236}">
                <a16:creationId xmlns:a16="http://schemas.microsoft.com/office/drawing/2014/main" id="{4BE455B3-6AFF-4130-906D-2AE1EA5F69B1}"/>
              </a:ext>
            </a:extLst>
          </xdr:cNvPr>
          <xdr:cNvGraphicFramePr>
            <a:graphicFrameLocks/>
          </xdr:cNvGraphicFramePr>
        </xdr:nvGraphicFramePr>
        <xdr:xfrm>
          <a:off x="9060180" y="2613660"/>
          <a:ext cx="5006340" cy="298704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7" name="Chart 76">
            <a:extLst>
              <a:ext uri="{FF2B5EF4-FFF2-40B4-BE49-F238E27FC236}">
                <a16:creationId xmlns:a16="http://schemas.microsoft.com/office/drawing/2014/main" id="{9A568088-A9EB-407B-848F-18F4BF643804}"/>
              </a:ext>
            </a:extLst>
          </xdr:cNvPr>
          <xdr:cNvGraphicFramePr>
            <a:graphicFrameLocks/>
          </xdr:cNvGraphicFramePr>
        </xdr:nvGraphicFramePr>
        <xdr:xfrm>
          <a:off x="0" y="3733800"/>
          <a:ext cx="2804160" cy="182880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F973D068-004F-4543-B6CB-46603D1CFA91}"/>
                  </a:ext>
                </a:extLst>
              </xdr:cNvPr>
              <xdr:cNvGraphicFramePr/>
            </xdr:nvGraphicFramePr>
            <xdr:xfrm>
              <a:off x="5455920" y="3680460"/>
              <a:ext cx="3619500" cy="186690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455920" y="3680460"/>
                <a:ext cx="3619500" cy="1866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nvGrpSpPr>
          <xdr:cNvPr id="28" name="Group 27">
            <a:extLst>
              <a:ext uri="{FF2B5EF4-FFF2-40B4-BE49-F238E27FC236}">
                <a16:creationId xmlns:a16="http://schemas.microsoft.com/office/drawing/2014/main" id="{A3401713-C625-B992-CF5C-DFDC00227C33}"/>
              </a:ext>
            </a:extLst>
          </xdr:cNvPr>
          <xdr:cNvGrpSpPr/>
        </xdr:nvGrpSpPr>
        <xdr:grpSpPr>
          <a:xfrm>
            <a:off x="1" y="487680"/>
            <a:ext cx="9083039" cy="1554481"/>
            <a:chOff x="3329941" y="579120"/>
            <a:chExt cx="9052788" cy="1539605"/>
          </a:xfrm>
        </xdr:grpSpPr>
        <xdr:grpSp>
          <xdr:nvGrpSpPr>
            <xdr:cNvPr id="3" name="Group 2">
              <a:extLst>
                <a:ext uri="{FF2B5EF4-FFF2-40B4-BE49-F238E27FC236}">
                  <a16:creationId xmlns:a16="http://schemas.microsoft.com/office/drawing/2014/main" id="{5076247A-DECC-A438-7C4D-098D424F70BE}"/>
                </a:ext>
              </a:extLst>
            </xdr:cNvPr>
            <xdr:cNvGrpSpPr/>
          </xdr:nvGrpSpPr>
          <xdr:grpSpPr>
            <a:xfrm>
              <a:off x="3329941" y="579120"/>
              <a:ext cx="1769547" cy="1539605"/>
              <a:chOff x="3291841" y="571500"/>
              <a:chExt cx="1769547" cy="1539605"/>
            </a:xfrm>
          </xdr:grpSpPr>
          <xdr:sp macro="" textlink="">
            <xdr:nvSpPr>
              <xdr:cNvPr id="17" name="Rectangle: Rounded Corners 16">
                <a:extLst>
                  <a:ext uri="{FF2B5EF4-FFF2-40B4-BE49-F238E27FC236}">
                    <a16:creationId xmlns:a16="http://schemas.microsoft.com/office/drawing/2014/main" id="{B5033D4A-FD2A-4C7E-9BDA-3B5B16DF5F28}"/>
                  </a:ext>
                </a:extLst>
              </xdr:cNvPr>
              <xdr:cNvSpPr/>
            </xdr:nvSpPr>
            <xdr:spPr>
              <a:xfrm>
                <a:off x="3307080" y="571500"/>
                <a:ext cx="1752600" cy="34290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SALES</a:t>
                </a:r>
              </a:p>
            </xdr:txBody>
          </xdr:sp>
          <xdr:sp macro="" textlink="">
            <xdr:nvSpPr>
              <xdr:cNvPr id="71" name="Rectangle 70">
                <a:extLst>
                  <a:ext uri="{FF2B5EF4-FFF2-40B4-BE49-F238E27FC236}">
                    <a16:creationId xmlns:a16="http://schemas.microsoft.com/office/drawing/2014/main" id="{BCD5CDFD-C765-08B9-86CA-1672205FE5CC}"/>
                  </a:ext>
                </a:extLst>
              </xdr:cNvPr>
              <xdr:cNvSpPr/>
            </xdr:nvSpPr>
            <xdr:spPr>
              <a:xfrm>
                <a:off x="3291841" y="944881"/>
                <a:ext cx="1769547" cy="1166224"/>
              </a:xfrm>
              <a:prstGeom prst="rect">
                <a:avLst/>
              </a:prstGeom>
              <a:solidFill>
                <a:schemeClr val="tx2">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a:t>  </a:t>
                </a:r>
              </a:p>
            </xdr:txBody>
          </xdr:sp>
          <xdr:graphicFrame macro="">
            <xdr:nvGraphicFramePr>
              <xdr:cNvPr id="81" name="Chart 80">
                <a:extLst>
                  <a:ext uri="{FF2B5EF4-FFF2-40B4-BE49-F238E27FC236}">
                    <a16:creationId xmlns:a16="http://schemas.microsoft.com/office/drawing/2014/main" id="{97FD7E4B-40D7-4634-864B-83B6ACB9DBFC}"/>
                  </a:ext>
                </a:extLst>
              </xdr:cNvPr>
              <xdr:cNvGraphicFramePr>
                <a:graphicFrameLocks/>
              </xdr:cNvGraphicFramePr>
            </xdr:nvGraphicFramePr>
            <xdr:xfrm>
              <a:off x="3314700" y="1394460"/>
              <a:ext cx="1691640" cy="274320"/>
            </xdr:xfrm>
            <a:graphic>
              <a:graphicData uri="http://schemas.openxmlformats.org/drawingml/2006/chart">
                <c:chart xmlns:c="http://schemas.openxmlformats.org/drawingml/2006/chart" xmlns:r="http://schemas.openxmlformats.org/officeDocument/2006/relationships" r:id="rId6"/>
              </a:graphicData>
            </a:graphic>
          </xdr:graphicFrame>
          <xdr:sp macro="" textlink="pivot!T20">
            <xdr:nvSpPr>
              <xdr:cNvPr id="84" name="Rectangle 83">
                <a:extLst>
                  <a:ext uri="{FF2B5EF4-FFF2-40B4-BE49-F238E27FC236}">
                    <a16:creationId xmlns:a16="http://schemas.microsoft.com/office/drawing/2014/main" id="{B92B51E0-7276-D4B2-66E0-D66187AF8C32}"/>
                  </a:ext>
                </a:extLst>
              </xdr:cNvPr>
              <xdr:cNvSpPr/>
            </xdr:nvSpPr>
            <xdr:spPr>
              <a:xfrm>
                <a:off x="3322320" y="982980"/>
                <a:ext cx="1699260" cy="3352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lvl="0" algn="ctr"/>
                <a:fld id="{E7A67AA2-8772-4306-8365-5CB96C9F1058}" type="TxLink">
                  <a:rPr lang="en-US" sz="1100" b="0" i="0" u="none" strike="noStrike">
                    <a:solidFill>
                      <a:srgbClr val="000000"/>
                    </a:solidFill>
                    <a:effectLst/>
                    <a:latin typeface="Calibri"/>
                    <a:ea typeface="Calibri"/>
                    <a:cs typeface="Calibri"/>
                  </a:rPr>
                  <a:pPr lvl="0" algn="ctr"/>
                  <a:t> $8,65,106 </a:t>
                </a:fld>
                <a:endParaRPr lang="en-IN" sz="2400"/>
              </a:p>
            </xdr:txBody>
          </xdr:sp>
          <xdr:sp macro="" textlink="">
            <xdr:nvSpPr>
              <xdr:cNvPr id="87" name="Rectangle 86">
                <a:extLst>
                  <a:ext uri="{FF2B5EF4-FFF2-40B4-BE49-F238E27FC236}">
                    <a16:creationId xmlns:a16="http://schemas.microsoft.com/office/drawing/2014/main" id="{9F5F7C68-B640-E138-6332-31C355E0DE17}"/>
                  </a:ext>
                </a:extLst>
              </xdr:cNvPr>
              <xdr:cNvSpPr/>
            </xdr:nvSpPr>
            <xdr:spPr>
              <a:xfrm>
                <a:off x="3322320" y="1760220"/>
                <a:ext cx="982980" cy="32004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a:t>YOY</a:t>
                </a:r>
                <a:r>
                  <a:rPr lang="en-IN" sz="1100" baseline="0"/>
                  <a:t> GROWTH</a:t>
                </a:r>
                <a:endParaRPr lang="en-IN" sz="1100"/>
              </a:p>
            </xdr:txBody>
          </xdr:sp>
          <mc:AlternateContent xmlns:mc="http://schemas.openxmlformats.org/markup-compatibility/2006">
            <mc:Choice xmlns:a14="http://schemas.microsoft.com/office/drawing/2010/main" Requires="a14">
              <xdr:pic>
                <xdr:nvPicPr>
                  <xdr:cNvPr id="3220" name="Picture 3219">
                    <a:extLst>
                      <a:ext uri="{FF2B5EF4-FFF2-40B4-BE49-F238E27FC236}">
                        <a16:creationId xmlns:a16="http://schemas.microsoft.com/office/drawing/2014/main" id="{4DC9F96B-F9C1-F7D7-9EB5-D9EF40E805A1}"/>
                      </a:ext>
                    </a:extLst>
                  </xdr:cNvPr>
                  <xdr:cNvPicPr>
                    <a:picLocks noChangeAspect="1" noChangeArrowheads="1"/>
                    <a:extLst>
                      <a:ext uri="{84589F7E-364E-4C9E-8A38-B11213B215E9}">
                        <a14:cameraTool cellRange="pivot!$AR$26" spid="_x0000_s3730"/>
                      </a:ext>
                    </a:extLst>
                  </xdr:cNvPicPr>
                </xdr:nvPicPr>
                <xdr:blipFill>
                  <a:blip xmlns:r="http://schemas.openxmlformats.org/officeDocument/2006/relationships" r:embed="rId7"/>
                  <a:srcRect/>
                  <a:stretch>
                    <a:fillRect/>
                  </a:stretch>
                </xdr:blipFill>
                <xdr:spPr bwMode="auto">
                  <a:xfrm>
                    <a:off x="4335780" y="1761992"/>
                    <a:ext cx="632460" cy="303028"/>
                  </a:xfrm>
                  <a:prstGeom prst="rect">
                    <a:avLst/>
                  </a:prstGeom>
                  <a:solidFill>
                    <a:schemeClr val="tx1"/>
                  </a:solidFill>
                </xdr:spPr>
              </xdr:pic>
            </mc:Choice>
            <mc:Fallback/>
          </mc:AlternateContent>
        </xdr:grpSp>
        <xdr:grpSp>
          <xdr:nvGrpSpPr>
            <xdr:cNvPr id="16" name="Group 15">
              <a:extLst>
                <a:ext uri="{FF2B5EF4-FFF2-40B4-BE49-F238E27FC236}">
                  <a16:creationId xmlns:a16="http://schemas.microsoft.com/office/drawing/2014/main" id="{192AC368-6DD5-7F19-8B2A-515076BFAA50}"/>
                </a:ext>
              </a:extLst>
            </xdr:cNvPr>
            <xdr:cNvGrpSpPr/>
          </xdr:nvGrpSpPr>
          <xdr:grpSpPr>
            <a:xfrm>
              <a:off x="7025665" y="587105"/>
              <a:ext cx="1790675" cy="1508905"/>
              <a:chOff x="7033285" y="594725"/>
              <a:chExt cx="1790675" cy="1508905"/>
            </a:xfrm>
          </xdr:grpSpPr>
          <xdr:sp macro="" textlink="">
            <xdr:nvSpPr>
              <xdr:cNvPr id="97" name="Rectangle: Rounded Corners 96">
                <a:extLst>
                  <a:ext uri="{FF2B5EF4-FFF2-40B4-BE49-F238E27FC236}">
                    <a16:creationId xmlns:a16="http://schemas.microsoft.com/office/drawing/2014/main" id="{B29FB41D-E97A-4FF3-B3EA-03D87FA7C360}"/>
                  </a:ext>
                </a:extLst>
              </xdr:cNvPr>
              <xdr:cNvSpPr/>
            </xdr:nvSpPr>
            <xdr:spPr>
              <a:xfrm>
                <a:off x="7033285" y="594725"/>
                <a:ext cx="1767840" cy="32004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QUANTITY</a:t>
                </a:r>
              </a:p>
            </xdr:txBody>
          </xdr:sp>
          <xdr:sp macro="" textlink="">
            <xdr:nvSpPr>
              <xdr:cNvPr id="98" name="Rectangle 97">
                <a:extLst>
                  <a:ext uri="{FF2B5EF4-FFF2-40B4-BE49-F238E27FC236}">
                    <a16:creationId xmlns:a16="http://schemas.microsoft.com/office/drawing/2014/main" id="{D64A3687-D62B-4615-9DE2-C06FC0AD0020}"/>
                  </a:ext>
                </a:extLst>
              </xdr:cNvPr>
              <xdr:cNvSpPr/>
            </xdr:nvSpPr>
            <xdr:spPr>
              <a:xfrm>
                <a:off x="7040880" y="937770"/>
                <a:ext cx="1783080" cy="116586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pivot!AL21">
            <xdr:nvSpPr>
              <xdr:cNvPr id="100" name="Rectangle 99">
                <a:extLst>
                  <a:ext uri="{FF2B5EF4-FFF2-40B4-BE49-F238E27FC236}">
                    <a16:creationId xmlns:a16="http://schemas.microsoft.com/office/drawing/2014/main" id="{81655A94-B0BC-48C2-B041-30A99F1D37F1}"/>
                  </a:ext>
                </a:extLst>
              </xdr:cNvPr>
              <xdr:cNvSpPr/>
            </xdr:nvSpPr>
            <xdr:spPr>
              <a:xfrm>
                <a:off x="7079005" y="1006059"/>
                <a:ext cx="1699260" cy="3429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A73F8761-ED4B-470F-84D1-538F43671BD5}" type="TxLink">
                  <a:rPr lang="en-US" sz="1100" b="0" i="0" u="none" strike="noStrike">
                    <a:solidFill>
                      <a:srgbClr val="000000"/>
                    </a:solidFill>
                    <a:effectLst/>
                    <a:latin typeface="Calibri"/>
                    <a:ea typeface="Calibri"/>
                    <a:cs typeface="Calibri"/>
                  </a:rPr>
                  <a:pPr algn="ctr"/>
                  <a:t>14625</a:t>
                </a:fld>
                <a:endParaRPr lang="en-IN" sz="2400"/>
              </a:p>
            </xdr:txBody>
          </xdr:sp>
          <xdr:sp macro="" textlink="">
            <xdr:nvSpPr>
              <xdr:cNvPr id="101" name="Rectangle 100">
                <a:extLst>
                  <a:ext uri="{FF2B5EF4-FFF2-40B4-BE49-F238E27FC236}">
                    <a16:creationId xmlns:a16="http://schemas.microsoft.com/office/drawing/2014/main" id="{E870D2C7-F745-4A35-BE15-3F8359928DCF}"/>
                  </a:ext>
                </a:extLst>
              </xdr:cNvPr>
              <xdr:cNvSpPr/>
            </xdr:nvSpPr>
            <xdr:spPr>
              <a:xfrm>
                <a:off x="7155180" y="1783080"/>
                <a:ext cx="9829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21" name="Chart 120">
                <a:extLst>
                  <a:ext uri="{FF2B5EF4-FFF2-40B4-BE49-F238E27FC236}">
                    <a16:creationId xmlns:a16="http://schemas.microsoft.com/office/drawing/2014/main" id="{E24975E1-06AC-4DF1-95EC-4F220FFE5DEE}"/>
                  </a:ext>
                </a:extLst>
              </xdr:cNvPr>
              <xdr:cNvGraphicFramePr>
                <a:graphicFrameLocks/>
              </xdr:cNvGraphicFramePr>
            </xdr:nvGraphicFramePr>
            <xdr:xfrm>
              <a:off x="7081708" y="1424940"/>
              <a:ext cx="1460311" cy="36195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a14="http://schemas.microsoft.com/office/drawing/2010/main" Requires="a14">
              <xdr:pic>
                <xdr:nvPicPr>
                  <xdr:cNvPr id="8" name="Picture 7">
                    <a:extLst>
                      <a:ext uri="{FF2B5EF4-FFF2-40B4-BE49-F238E27FC236}">
                        <a16:creationId xmlns:a16="http://schemas.microsoft.com/office/drawing/2014/main" id="{314D810D-D389-4B2D-7799-E11BC67640E2}"/>
                      </a:ext>
                    </a:extLst>
                  </xdr:cNvPr>
                  <xdr:cNvPicPr>
                    <a:picLocks noChangeAspect="1" noChangeArrowheads="1"/>
                    <a:extLst>
                      <a:ext uri="{84589F7E-364E-4C9E-8A38-B11213B215E9}">
                        <a14:cameraTool cellRange="pivot!$AU$26" spid="_x0000_s3731"/>
                      </a:ext>
                    </a:extLst>
                  </xdr:cNvPicPr>
                </xdr:nvPicPr>
                <xdr:blipFill>
                  <a:blip xmlns:r="http://schemas.openxmlformats.org/officeDocument/2006/relationships" r:embed="rId9"/>
                  <a:srcRect/>
                  <a:stretch>
                    <a:fillRect/>
                  </a:stretch>
                </xdr:blipFill>
                <xdr:spPr bwMode="auto">
                  <a:xfrm>
                    <a:off x="8206740" y="1760220"/>
                    <a:ext cx="518160" cy="297180"/>
                  </a:xfrm>
                  <a:prstGeom prst="rect">
                    <a:avLst/>
                  </a:prstGeom>
                  <a:solidFill>
                    <a:schemeClr val="tx1"/>
                  </a:solidFill>
                  <a:ln>
                    <a:noFill/>
                  </a:ln>
                </xdr:spPr>
              </xdr:pic>
            </mc:Choice>
            <mc:Fallback/>
          </mc:AlternateContent>
        </xdr:grpSp>
        <xdr:grpSp>
          <xdr:nvGrpSpPr>
            <xdr:cNvPr id="27" name="Group 26">
              <a:extLst>
                <a:ext uri="{FF2B5EF4-FFF2-40B4-BE49-F238E27FC236}">
                  <a16:creationId xmlns:a16="http://schemas.microsoft.com/office/drawing/2014/main" id="{71004FA4-24DA-F6FE-778C-C12298119360}"/>
                </a:ext>
              </a:extLst>
            </xdr:cNvPr>
            <xdr:cNvGrpSpPr/>
          </xdr:nvGrpSpPr>
          <xdr:grpSpPr>
            <a:xfrm>
              <a:off x="10630026" y="587178"/>
              <a:ext cx="1752703" cy="1508322"/>
              <a:chOff x="10652886" y="571938"/>
              <a:chExt cx="1752703" cy="1508322"/>
            </a:xfrm>
          </xdr:grpSpPr>
          <xdr:sp macro="" textlink="">
            <xdr:nvSpPr>
              <xdr:cNvPr id="109" name="Rectangle: Rounded Corners 108">
                <a:extLst>
                  <a:ext uri="{FF2B5EF4-FFF2-40B4-BE49-F238E27FC236}">
                    <a16:creationId xmlns:a16="http://schemas.microsoft.com/office/drawing/2014/main" id="{B2E2A6A8-BC64-4C44-B75C-8E6B564BD7E7}"/>
                  </a:ext>
                </a:extLst>
              </xdr:cNvPr>
              <xdr:cNvSpPr/>
            </xdr:nvSpPr>
            <xdr:spPr>
              <a:xfrm>
                <a:off x="10652886" y="571938"/>
                <a:ext cx="1752600" cy="32766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PROFIT MARGIN</a:t>
                </a:r>
              </a:p>
            </xdr:txBody>
          </xdr:sp>
          <xdr:sp macro="" textlink="">
            <xdr:nvSpPr>
              <xdr:cNvPr id="110" name="Rectangle 109">
                <a:extLst>
                  <a:ext uri="{FF2B5EF4-FFF2-40B4-BE49-F238E27FC236}">
                    <a16:creationId xmlns:a16="http://schemas.microsoft.com/office/drawing/2014/main" id="{3EF5FFF1-BF82-4136-99BB-B0E4A9C9C540}"/>
                  </a:ext>
                </a:extLst>
              </xdr:cNvPr>
              <xdr:cNvSpPr/>
            </xdr:nvSpPr>
            <xdr:spPr>
              <a:xfrm>
                <a:off x="10668050" y="922385"/>
                <a:ext cx="1737539" cy="1143364"/>
              </a:xfrm>
              <a:prstGeom prst="rect">
                <a:avLst/>
              </a:prstGeom>
              <a:solidFill>
                <a:schemeClr val="accent1">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b="0" cap="none" spc="0">
                    <a:ln w="0"/>
                    <a:solidFill>
                      <a:schemeClr val="accent1"/>
                    </a:solidFill>
                    <a:effectLst>
                      <a:outerShdw blurRad="38100" dist="25400" dir="5400000" algn="ctr" rotWithShape="0">
                        <a:srgbClr val="6E747A">
                          <a:alpha val="43000"/>
                        </a:srgbClr>
                      </a:outerShdw>
                    </a:effectLst>
                  </a:rPr>
                  <a:t>  </a:t>
                </a:r>
              </a:p>
            </xdr:txBody>
          </xdr:sp>
          <xdr:sp macro="" textlink="pivot!AC20">
            <xdr:nvSpPr>
              <xdr:cNvPr id="112" name="Rectangle 111">
                <a:extLst>
                  <a:ext uri="{FF2B5EF4-FFF2-40B4-BE49-F238E27FC236}">
                    <a16:creationId xmlns:a16="http://schemas.microsoft.com/office/drawing/2014/main" id="{7BA374E3-9350-4233-8BCE-7B2F069AE764}"/>
                  </a:ext>
                </a:extLst>
              </xdr:cNvPr>
              <xdr:cNvSpPr/>
            </xdr:nvSpPr>
            <xdr:spPr>
              <a:xfrm>
                <a:off x="10689205" y="990746"/>
                <a:ext cx="1670689" cy="3429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2E4629B9-53EF-4E54-BC81-090A45B11666}" type="TxLink">
                  <a:rPr lang="en-US" sz="1100" b="0" i="0" u="none" strike="noStrike">
                    <a:solidFill>
                      <a:srgbClr val="000000"/>
                    </a:solidFill>
                    <a:effectLst/>
                    <a:latin typeface="Calibri"/>
                    <a:ea typeface="Calibri"/>
                    <a:cs typeface="Calibri"/>
                  </a:rPr>
                  <a:pPr algn="ctr"/>
                  <a:t>11%</a:t>
                </a:fld>
                <a:endParaRPr lang="en-IN" sz="2400"/>
              </a:p>
            </xdr:txBody>
          </xdr:sp>
          <xdr:sp macro="" textlink="">
            <xdr:nvSpPr>
              <xdr:cNvPr id="113" name="Rectangle 112">
                <a:extLst>
                  <a:ext uri="{FF2B5EF4-FFF2-40B4-BE49-F238E27FC236}">
                    <a16:creationId xmlns:a16="http://schemas.microsoft.com/office/drawing/2014/main" id="{AE1BDBE3-88B0-4BF7-A3B6-48EA0490047F}"/>
                  </a:ext>
                </a:extLst>
              </xdr:cNvPr>
              <xdr:cNvSpPr/>
            </xdr:nvSpPr>
            <xdr:spPr>
              <a:xfrm>
                <a:off x="10797540" y="1790701"/>
                <a:ext cx="982980" cy="2524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22" name="Chart 121">
                <a:extLst>
                  <a:ext uri="{FF2B5EF4-FFF2-40B4-BE49-F238E27FC236}">
                    <a16:creationId xmlns:a16="http://schemas.microsoft.com/office/drawing/2014/main" id="{6CDEAA6C-7CA8-4533-8ADC-B1933075D98C}"/>
                  </a:ext>
                </a:extLst>
              </xdr:cNvPr>
              <xdr:cNvGraphicFramePr>
                <a:graphicFrameLocks/>
              </xdr:cNvGraphicFramePr>
            </xdr:nvGraphicFramePr>
            <xdr:xfrm>
              <a:off x="10873791" y="1341995"/>
              <a:ext cx="1311555" cy="225647"/>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pic>
                <xdr:nvPicPr>
                  <xdr:cNvPr id="11" name="Picture 10">
                    <a:extLst>
                      <a:ext uri="{FF2B5EF4-FFF2-40B4-BE49-F238E27FC236}">
                        <a16:creationId xmlns:a16="http://schemas.microsoft.com/office/drawing/2014/main" id="{42ABC57E-E3CB-17A4-EB35-84E78BCD5D5A}"/>
                      </a:ext>
                    </a:extLst>
                  </xdr:cNvPr>
                  <xdr:cNvPicPr>
                    <a:picLocks noChangeAspect="1" noChangeArrowheads="1"/>
                    <a:extLst>
                      <a:ext uri="{84589F7E-364E-4C9E-8A38-B11213B215E9}">
                        <a14:cameraTool cellRange="pivot!$AV$26" spid="_x0000_s3732"/>
                      </a:ext>
                    </a:extLst>
                  </xdr:cNvPicPr>
                </xdr:nvPicPr>
                <xdr:blipFill>
                  <a:blip xmlns:r="http://schemas.openxmlformats.org/officeDocument/2006/relationships" r:embed="rId11"/>
                  <a:srcRect/>
                  <a:stretch>
                    <a:fillRect/>
                  </a:stretch>
                </xdr:blipFill>
                <xdr:spPr bwMode="auto">
                  <a:xfrm>
                    <a:off x="11849100" y="1775460"/>
                    <a:ext cx="541020" cy="304800"/>
                  </a:xfrm>
                  <a:prstGeom prst="rect">
                    <a:avLst/>
                  </a:prstGeom>
                  <a:solidFill>
                    <a:schemeClr val="tx1"/>
                  </a:solidFill>
                </xdr:spPr>
              </xdr:pic>
            </mc:Choice>
            <mc:Fallback/>
          </mc:AlternateContent>
        </xdr:grpSp>
        <xdr:grpSp>
          <xdr:nvGrpSpPr>
            <xdr:cNvPr id="9" name="Group 8">
              <a:extLst>
                <a:ext uri="{FF2B5EF4-FFF2-40B4-BE49-F238E27FC236}">
                  <a16:creationId xmlns:a16="http://schemas.microsoft.com/office/drawing/2014/main" id="{CCA01AFC-FB78-AB66-E943-EA23B8A8B1D1}"/>
                </a:ext>
              </a:extLst>
            </xdr:cNvPr>
            <xdr:cNvGrpSpPr/>
          </xdr:nvGrpSpPr>
          <xdr:grpSpPr>
            <a:xfrm>
              <a:off x="5137460" y="586886"/>
              <a:ext cx="1868276" cy="1509197"/>
              <a:chOff x="5099360" y="594506"/>
              <a:chExt cx="1868276" cy="1509197"/>
            </a:xfrm>
          </xdr:grpSpPr>
          <xdr:sp macro="" textlink="">
            <xdr:nvSpPr>
              <xdr:cNvPr id="92" name="Rectangle 91">
                <a:extLst>
                  <a:ext uri="{FF2B5EF4-FFF2-40B4-BE49-F238E27FC236}">
                    <a16:creationId xmlns:a16="http://schemas.microsoft.com/office/drawing/2014/main" id="{1093BC0E-4D4B-483D-A645-6E96DE0F4D08}"/>
                  </a:ext>
                </a:extLst>
              </xdr:cNvPr>
              <xdr:cNvSpPr/>
            </xdr:nvSpPr>
            <xdr:spPr>
              <a:xfrm>
                <a:off x="5099360" y="952791"/>
                <a:ext cx="1868276" cy="1150912"/>
              </a:xfrm>
              <a:prstGeom prst="rect">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nvGrpSpPr>
              <xdr:cNvPr id="7" name="Group 6">
                <a:extLst>
                  <a:ext uri="{FF2B5EF4-FFF2-40B4-BE49-F238E27FC236}">
                    <a16:creationId xmlns:a16="http://schemas.microsoft.com/office/drawing/2014/main" id="{733F35FF-9564-BA27-F964-4A210C43B3A6}"/>
                  </a:ext>
                </a:extLst>
              </xdr:cNvPr>
              <xdr:cNvGrpSpPr/>
            </xdr:nvGrpSpPr>
            <xdr:grpSpPr>
              <a:xfrm>
                <a:off x="5105400" y="594506"/>
                <a:ext cx="1851660" cy="1485754"/>
                <a:chOff x="5105400" y="602126"/>
                <a:chExt cx="1851660" cy="1485754"/>
              </a:xfrm>
            </xdr:grpSpPr>
            <xdr:sp macro="" textlink="">
              <xdr:nvSpPr>
                <xdr:cNvPr id="91" name="Rectangle: Rounded Corners 90">
                  <a:extLst>
                    <a:ext uri="{FF2B5EF4-FFF2-40B4-BE49-F238E27FC236}">
                      <a16:creationId xmlns:a16="http://schemas.microsoft.com/office/drawing/2014/main" id="{35DFC713-CEA7-4E32-B175-FD8FCB177618}"/>
                    </a:ext>
                  </a:extLst>
                </xdr:cNvPr>
                <xdr:cNvSpPr/>
              </xdr:nvSpPr>
              <xdr:spPr>
                <a:xfrm>
                  <a:off x="5105400" y="602126"/>
                  <a:ext cx="1851660" cy="32766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PROFIT</a:t>
                  </a:r>
                </a:p>
              </xdr:txBody>
            </xdr:sp>
            <xdr:sp macro="" textlink="pivot!W20">
              <xdr:nvSpPr>
                <xdr:cNvPr id="94" name="Rectangle 93">
                  <a:extLst>
                    <a:ext uri="{FF2B5EF4-FFF2-40B4-BE49-F238E27FC236}">
                      <a16:creationId xmlns:a16="http://schemas.microsoft.com/office/drawing/2014/main" id="{097D2C8B-7A53-42DC-B3C2-44D602FB132A}"/>
                    </a:ext>
                  </a:extLst>
                </xdr:cNvPr>
                <xdr:cNvSpPr/>
              </xdr:nvSpPr>
              <xdr:spPr>
                <a:xfrm>
                  <a:off x="5173980" y="1013460"/>
                  <a:ext cx="1691640" cy="3276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DA4A65A6-6020-40E3-9AAC-79FA7CE49437}" type="TxLink">
                    <a:rPr lang="en-US" sz="1100" b="0" i="0" u="none" strike="noStrike">
                      <a:solidFill>
                        <a:srgbClr val="000000"/>
                      </a:solidFill>
                      <a:effectLst/>
                      <a:latin typeface="Calibri"/>
                      <a:ea typeface="Calibri"/>
                      <a:cs typeface="Calibri"/>
                    </a:rPr>
                    <a:pPr algn="ctr"/>
                    <a:t> $98,361 </a:t>
                  </a:fld>
                  <a:endParaRPr lang="en-IN" sz="2400"/>
                </a:p>
              </xdr:txBody>
            </xdr:sp>
            <xdr:sp macro="" textlink="">
              <xdr:nvSpPr>
                <xdr:cNvPr id="95" name="Rectangle 94">
                  <a:extLst>
                    <a:ext uri="{FF2B5EF4-FFF2-40B4-BE49-F238E27FC236}">
                      <a16:creationId xmlns:a16="http://schemas.microsoft.com/office/drawing/2014/main" id="{347AD451-EE45-4A8C-8913-B5EFBD88533E}"/>
                    </a:ext>
                  </a:extLst>
                </xdr:cNvPr>
                <xdr:cNvSpPr/>
              </xdr:nvSpPr>
              <xdr:spPr>
                <a:xfrm>
                  <a:off x="5219700" y="1783080"/>
                  <a:ext cx="9829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19" name="Chart 118">
                  <a:extLst>
                    <a:ext uri="{FF2B5EF4-FFF2-40B4-BE49-F238E27FC236}">
                      <a16:creationId xmlns:a16="http://schemas.microsoft.com/office/drawing/2014/main" id="{C528EFFC-B0BA-48A1-90E7-F144ADE07ABA}"/>
                    </a:ext>
                  </a:extLst>
                </xdr:cNvPr>
                <xdr:cNvGraphicFramePr>
                  <a:graphicFrameLocks/>
                </xdr:cNvGraphicFramePr>
              </xdr:nvGraphicFramePr>
              <xdr:xfrm>
                <a:off x="5189221" y="1394460"/>
                <a:ext cx="1687281" cy="320040"/>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mc:Choice xmlns:a14="http://schemas.microsoft.com/office/drawing/2010/main" Requires="a14">
                <xdr:pic>
                  <xdr:nvPicPr>
                    <xdr:cNvPr id="6" name="Picture 5">
                      <a:extLst>
                        <a:ext uri="{FF2B5EF4-FFF2-40B4-BE49-F238E27FC236}">
                          <a16:creationId xmlns:a16="http://schemas.microsoft.com/office/drawing/2014/main" id="{14A1FBD8-46F6-CA8E-9A39-3343881C31C9}"/>
                        </a:ext>
                      </a:extLst>
                    </xdr:cNvPr>
                    <xdr:cNvPicPr>
                      <a:picLocks noChangeAspect="1" noChangeArrowheads="1"/>
                      <a:extLst>
                        <a:ext uri="{84589F7E-364E-4C9E-8A38-B11213B215E9}">
                          <a14:cameraTool cellRange="pivot!$AT$26" spid="_x0000_s3733"/>
                        </a:ext>
                      </a:extLst>
                    </xdr:cNvPicPr>
                  </xdr:nvPicPr>
                  <xdr:blipFill>
                    <a:blip xmlns:r="http://schemas.openxmlformats.org/officeDocument/2006/relationships" r:embed="rId11"/>
                    <a:srcRect/>
                    <a:stretch>
                      <a:fillRect/>
                    </a:stretch>
                  </xdr:blipFill>
                  <xdr:spPr bwMode="auto">
                    <a:xfrm>
                      <a:off x="6271260" y="1783080"/>
                      <a:ext cx="525780" cy="304800"/>
                    </a:xfrm>
                    <a:prstGeom prst="rect">
                      <a:avLst/>
                    </a:prstGeom>
                    <a:solidFill>
                      <a:schemeClr val="tx1"/>
                    </a:solidFill>
                  </xdr:spPr>
                </xdr:pic>
              </mc:Choice>
              <mc:Fallback/>
            </mc:AlternateContent>
          </xdr:grpSp>
        </xdr:grpSp>
        <xdr:grpSp>
          <xdr:nvGrpSpPr>
            <xdr:cNvPr id="26" name="Group 25">
              <a:extLst>
                <a:ext uri="{FF2B5EF4-FFF2-40B4-BE49-F238E27FC236}">
                  <a16:creationId xmlns:a16="http://schemas.microsoft.com/office/drawing/2014/main" id="{954EEDDC-E1F7-31E9-973C-6BF018786FE4}"/>
                </a:ext>
              </a:extLst>
            </xdr:cNvPr>
            <xdr:cNvGrpSpPr/>
          </xdr:nvGrpSpPr>
          <xdr:grpSpPr>
            <a:xfrm>
              <a:off x="8831656" y="594579"/>
              <a:ext cx="1775409" cy="1509053"/>
              <a:chOff x="8732596" y="640299"/>
              <a:chExt cx="1775409" cy="1509053"/>
            </a:xfrm>
          </xdr:grpSpPr>
          <xdr:sp macro="" textlink="">
            <xdr:nvSpPr>
              <xdr:cNvPr id="104" name="Rectangle 103">
                <a:extLst>
                  <a:ext uri="{FF2B5EF4-FFF2-40B4-BE49-F238E27FC236}">
                    <a16:creationId xmlns:a16="http://schemas.microsoft.com/office/drawing/2014/main" id="{D82B6804-0E30-4D1F-BF85-34EE8E96E185}"/>
                  </a:ext>
                </a:extLst>
              </xdr:cNvPr>
              <xdr:cNvSpPr/>
            </xdr:nvSpPr>
            <xdr:spPr>
              <a:xfrm>
                <a:off x="8747785" y="998440"/>
                <a:ext cx="1760220" cy="1150912"/>
              </a:xfrm>
              <a:prstGeom prst="rect">
                <a:avLst/>
              </a:prstGeom>
              <a:solidFill>
                <a:schemeClr val="tx2">
                  <a:lumMod val="20000"/>
                  <a:lumOff val="80000"/>
                </a:schemeClr>
              </a:solid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pivot!Z20">
            <xdr:nvSpPr>
              <xdr:cNvPr id="106" name="Rectangle 105">
                <a:extLst>
                  <a:ext uri="{FF2B5EF4-FFF2-40B4-BE49-F238E27FC236}">
                    <a16:creationId xmlns:a16="http://schemas.microsoft.com/office/drawing/2014/main" id="{9EC85BD2-DA43-40E5-BBC5-C67C30F9835F}"/>
                  </a:ext>
                </a:extLst>
              </xdr:cNvPr>
              <xdr:cNvSpPr/>
            </xdr:nvSpPr>
            <xdr:spPr>
              <a:xfrm>
                <a:off x="8763000" y="1059180"/>
                <a:ext cx="1684020" cy="3048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1B1B7806-CCDE-40AF-8792-8F875A1C783A}" type="TxLink">
                  <a:rPr lang="en-US" sz="1100" b="0" i="0" u="none" strike="noStrike">
                    <a:solidFill>
                      <a:srgbClr val="000000"/>
                    </a:solidFill>
                    <a:effectLst/>
                    <a:latin typeface="Calibri"/>
                    <a:ea typeface="Calibri"/>
                    <a:cs typeface="Calibri"/>
                  </a:rPr>
                  <a:pPr algn="ctr"/>
                  <a:t>3868</a:t>
                </a:fld>
                <a:endParaRPr lang="en-IN" sz="2400"/>
              </a:p>
            </xdr:txBody>
          </xdr:sp>
          <xdr:sp macro="" textlink="">
            <xdr:nvSpPr>
              <xdr:cNvPr id="107" name="Rectangle 106">
                <a:extLst>
                  <a:ext uri="{FF2B5EF4-FFF2-40B4-BE49-F238E27FC236}">
                    <a16:creationId xmlns:a16="http://schemas.microsoft.com/office/drawing/2014/main" id="{635107C2-41B0-4768-B0B7-D3FE763F9A68}"/>
                  </a:ext>
                </a:extLst>
              </xdr:cNvPr>
              <xdr:cNvSpPr/>
            </xdr:nvSpPr>
            <xdr:spPr>
              <a:xfrm>
                <a:off x="8831580" y="1798320"/>
                <a:ext cx="1005840" cy="259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20" name="Chart 119">
                <a:extLst>
                  <a:ext uri="{FF2B5EF4-FFF2-40B4-BE49-F238E27FC236}">
                    <a16:creationId xmlns:a16="http://schemas.microsoft.com/office/drawing/2014/main" id="{B4D93BA0-1F64-4607-A832-ABADEBD07FBD}"/>
                  </a:ext>
                </a:extLst>
              </xdr:cNvPr>
              <xdr:cNvGraphicFramePr>
                <a:graphicFrameLocks/>
              </xdr:cNvGraphicFramePr>
            </xdr:nvGraphicFramePr>
            <xdr:xfrm>
              <a:off x="8823960" y="1470660"/>
              <a:ext cx="1493520" cy="243840"/>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a14="http://schemas.microsoft.com/office/drawing/2010/main" Requires="a14">
              <xdr:pic>
                <xdr:nvPicPr>
                  <xdr:cNvPr id="4" name="Picture 3">
                    <a:extLst>
                      <a:ext uri="{FF2B5EF4-FFF2-40B4-BE49-F238E27FC236}">
                        <a16:creationId xmlns:a16="http://schemas.microsoft.com/office/drawing/2014/main" id="{6C64D511-D0A2-6C2F-2D80-EBA2344F4A5A}"/>
                      </a:ext>
                    </a:extLst>
                  </xdr:cNvPr>
                  <xdr:cNvPicPr>
                    <a:picLocks noChangeAspect="1" noChangeArrowheads="1"/>
                    <a:extLst>
                      <a:ext uri="{84589F7E-364E-4C9E-8A38-B11213B215E9}">
                        <a14:cameraTool cellRange="pivot!$AS$26" spid="_x0000_s3734"/>
                      </a:ext>
                    </a:extLst>
                  </xdr:cNvPicPr>
                </xdr:nvPicPr>
                <xdr:blipFill>
                  <a:blip xmlns:r="http://schemas.openxmlformats.org/officeDocument/2006/relationships" r:embed="rId14"/>
                  <a:srcRect/>
                  <a:stretch>
                    <a:fillRect/>
                  </a:stretch>
                </xdr:blipFill>
                <xdr:spPr bwMode="auto">
                  <a:xfrm>
                    <a:off x="9901237" y="1790700"/>
                    <a:ext cx="583883" cy="289560"/>
                  </a:xfrm>
                  <a:prstGeom prst="rect">
                    <a:avLst/>
                  </a:prstGeom>
                  <a:solidFill>
                    <a:schemeClr val="tx1"/>
                  </a:solidFill>
                </xdr:spPr>
              </xdr:pic>
            </mc:Choice>
            <mc:Fallback/>
          </mc:AlternateContent>
          <xdr:sp macro="" textlink="">
            <xdr:nvSpPr>
              <xdr:cNvPr id="18" name="Rectangle: Rounded Corners 17">
                <a:extLst>
                  <a:ext uri="{FF2B5EF4-FFF2-40B4-BE49-F238E27FC236}">
                    <a16:creationId xmlns:a16="http://schemas.microsoft.com/office/drawing/2014/main" id="{6EF38AD4-644A-A8C8-3130-CA27D6C3920C}"/>
                  </a:ext>
                </a:extLst>
              </xdr:cNvPr>
              <xdr:cNvSpPr/>
            </xdr:nvSpPr>
            <xdr:spPr>
              <a:xfrm>
                <a:off x="8732596" y="640299"/>
                <a:ext cx="1760220" cy="32004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ORDERES</a:t>
                </a:r>
              </a:p>
            </xdr:txBody>
          </xdr:sp>
        </xdr:grpSp>
      </xdr:grpSp>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1C015162-73DD-4AD1-ADA8-B3D48F8CAA7F}"/>
                  </a:ext>
                </a:extLst>
              </xdr:cNvPr>
              <xdr:cNvGraphicFramePr>
                <a:graphicFrameLocks/>
              </xdr:cNvGraphicFramePr>
            </xdr:nvGraphicFramePr>
            <xdr:xfrm>
              <a:off x="9105900" y="22860"/>
              <a:ext cx="3261360" cy="256032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105900" y="22860"/>
                <a:ext cx="3261360" cy="2560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32" name="Chart 31">
            <a:extLst>
              <a:ext uri="{FF2B5EF4-FFF2-40B4-BE49-F238E27FC236}">
                <a16:creationId xmlns:a16="http://schemas.microsoft.com/office/drawing/2014/main" id="{74BA831B-06F6-40F6-9978-5F8166A284E2}"/>
              </a:ext>
            </a:extLst>
          </xdr:cNvPr>
          <xdr:cNvGraphicFramePr>
            <a:graphicFrameLocks/>
          </xdr:cNvGraphicFramePr>
        </xdr:nvGraphicFramePr>
        <xdr:xfrm>
          <a:off x="2788920" y="2065020"/>
          <a:ext cx="2674620" cy="34899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refreshedDate="45043.823492361109" createdVersion="8" refreshedVersion="8" minRefreshableVersion="3" recordCount="9995" xr:uid="{00000000-000A-0000-FFFF-FFFF18000000}">
  <cacheSource type="worksheet">
    <worksheetSource ref="A1:V1048576" sheet="Ecommerce Sales Analysis.xlsx -"/>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2T00:00:00" maxDate="2015-01-01T00:00:00" count="1239">
        <d v="2013-09-11T00:00:00"/>
        <d v="2013-06-13T00:00:00"/>
        <d v="2012-11-10T00:00:00"/>
        <d v="2011-09-06T00:00:00"/>
        <d v="2014-04-16T00:00:00"/>
        <d v="2013-06-12T00:00:00"/>
        <d v="2012-11-22T00:00:00"/>
        <d v="2011-11-11T00:00:00"/>
        <d v="2011-05-13T00:00:00"/>
        <d v="2011-08-27T00:00:00"/>
        <d v="2013-10-12T00:00:00"/>
        <d v="2014-07-17T00:00:00"/>
        <d v="2012-09-25T00:00:00"/>
        <d v="2013-01-16T00:00:00"/>
        <d v="2012-09-17T00:00:00"/>
        <d v="2014-10-20T00:00:00"/>
        <d v="2013-09-12T00:00:00"/>
        <d v="2012-12-27T00:00:00"/>
        <d v="2014-11-09T00:00:00"/>
        <d v="2013-07-18T00:00:00"/>
        <d v="2014-09-20T00:00:00"/>
        <d v="2013-12-03T00:00:00"/>
        <d v="2011-10-20T00:00:00"/>
        <d v="2013-06-21T00:00:00"/>
        <d v="2012-04-18T00:00:00"/>
        <d v="2013-12-12T00:00:00"/>
        <d v="2013-06-18T00:00:00"/>
        <d v="2012-11-24T00:00:00"/>
        <d v="2012-04-30T00:00:00"/>
        <d v="2011-05-12T00:00:00"/>
        <d v="2013-05-06T00:00:00"/>
        <d v="2013-09-19T00:00:00"/>
        <d v="2014-09-15T00:00:00"/>
        <d v="2012-04-26T00:00:00"/>
        <d v="2014-10-12T00:00:00"/>
        <d v="2011-11-26T00:00:00"/>
        <d v="2011-12-10T00:00:00"/>
        <d v="2012-03-09T00:00:00"/>
        <d v="2014-11-14T00:00:00"/>
        <d v="2014-05-29T00:00:00"/>
        <d v="2014-10-27T00:00:00"/>
        <d v="2013-06-04T00:00:00"/>
        <d v="2013-09-18T00:00:00"/>
        <d v="2012-01-31T00:00:00"/>
        <d v="2014-07-11T00:00:00"/>
        <d v="2014-10-11T00:00:00"/>
        <d v="2014-06-18T00:00:00"/>
        <d v="2013-07-09T00:00:00"/>
        <d v="2013-08-30T00:00:00"/>
        <d v="2013-02-12T00:00:00"/>
        <d v="2012-11-13T00:00:00"/>
        <d v="2014-11-24T00:00:00"/>
        <d v="2012-10-15T00:00:00"/>
        <d v="2014-12-26T00:00:00"/>
        <d v="2013-04-11T00:00:00"/>
        <d v="2011-08-25T00:00:00"/>
        <d v="2012-02-03T00:00:00"/>
        <d v="2012-05-04T00:00:00"/>
        <d v="2011-12-26T00:00:00"/>
        <d v="2011-09-20T00:00:00"/>
        <d v="2014-06-11T00:00:00"/>
        <d v="2013-07-11T00:00:00"/>
        <d v="2014-03-02T00:00:00"/>
        <d v="2013-10-14T00:00:00"/>
        <d v="2013-06-09T00:00:00"/>
        <d v="2014-09-19T00:00:00"/>
        <d v="2014-12-23T00:00:00"/>
        <d v="2012-07-09T00:00:00"/>
        <d v="2011-10-22T00:00:00"/>
        <d v="2013-03-14T00:00:00"/>
        <d v="2012-05-31T00:00:00"/>
        <d v="2012-05-28T00:00:00"/>
        <d v="2011-01-03T00:00:00"/>
        <d v="2013-11-21T00:00:00"/>
        <d v="2013-12-05T00:00:00"/>
        <d v="2012-12-28T00:00:00"/>
        <d v="2013-11-17T00:00:00"/>
        <d v="2013-08-11T00:00:00"/>
        <d v="2011-08-09T00:00:00"/>
        <d v="2011-05-08T00:00:00"/>
        <d v="2011-09-14T00:00:00"/>
        <d v="2014-04-22T00:00:00"/>
        <d v="2012-11-21T00:00:00"/>
        <d v="2012-12-15T00:00:00"/>
        <d v="2011-11-19T00:00:00"/>
        <d v="2013-11-29T00:00:00"/>
        <d v="2011-08-26T00:00:00"/>
        <d v="2013-07-17T00:00:00"/>
        <d v="2012-12-10T00:00:00"/>
        <d v="2012-10-31T00:00:00"/>
        <d v="2011-03-21T00:00:00"/>
        <d v="2014-07-07T00:00:00"/>
        <d v="2014-06-25T00:00:00"/>
        <d v="2011-03-08T00:00:00"/>
        <d v="2014-12-18T00:00:00"/>
        <d v="2014-04-06T00:00:00"/>
        <d v="2014-02-12T00:00:00"/>
        <d v="2012-09-02T00:00:00"/>
        <d v="2012-02-01T00:00:00"/>
        <d v="2013-10-29T00:00:00"/>
        <d v="2012-12-24T00:00:00"/>
        <d v="2012-09-08T00:00:00"/>
        <d v="2012-02-28T00:00:00"/>
        <d v="2011-09-13T00:00:00"/>
        <d v="2014-08-04T00:00:00"/>
        <d v="2014-11-13T00:00:00"/>
        <d v="2011-01-06T00:00:00"/>
        <d v="2013-11-12T00:00:00"/>
        <d v="2013-12-09T00:00:00"/>
        <d v="2012-11-28T00:00:00"/>
        <d v="2014-09-06T00:00:00"/>
        <d v="2011-09-19T00:00:00"/>
        <d v="2013-07-06T00:00:00"/>
        <d v="2012-10-11T00:00:00"/>
        <d v="2014-06-17T00:00:00"/>
        <d v="2013-01-22T00:00:00"/>
        <d v="2014-12-29T00:00:00"/>
        <d v="2012-07-30T00:00:00"/>
        <d v="2014-09-17T00:00:00"/>
        <d v="2014-10-14T00:00:00"/>
        <d v="2012-09-26T00:00:00"/>
        <d v="2012-02-11T00:00:00"/>
        <d v="2013-12-19T00:00:00"/>
        <d v="2014-11-20T00:00:00"/>
        <d v="2012-04-05T00:00:00"/>
        <d v="2011-12-30T00:00:00"/>
        <d v="2013-09-13T00:00:00"/>
        <d v="2011-09-27T00:00:00"/>
        <d v="2011-09-08T00:00:00"/>
        <d v="2011-12-28T00:00:00"/>
        <d v="2011-04-11T00:00:00"/>
        <d v="2013-04-24T00:00:00"/>
        <d v="2014-04-11T00:00:00"/>
        <d v="2013-08-31T00:00:00"/>
        <d v="2013-04-26T00:00:00"/>
        <d v="2012-01-09T00:00:00"/>
        <d v="2011-12-07T00:00:00"/>
        <d v="2012-06-22T00:00:00"/>
        <d v="2011-04-13T00:00:00"/>
        <d v="2012-12-20T00:00:00"/>
        <d v="2014-06-16T00:00:00"/>
        <d v="2014-09-07T00:00:00"/>
        <d v="2013-02-09T00:00:00"/>
        <d v="2013-09-04T00:00:00"/>
        <d v="2014-09-03T00:00:00"/>
        <d v="2014-09-26T00:00:00"/>
        <d v="2011-09-24T00:00:00"/>
        <d v="2013-10-22T00:00:00"/>
        <d v="2014-05-30T00:00:00"/>
        <d v="2011-07-23T00:00:00"/>
        <d v="2013-09-29T00:00:00"/>
        <d v="2014-08-28T00:00:00"/>
        <d v="2012-04-28T00:00:00"/>
        <d v="2012-06-26T00:00:00"/>
        <d v="2012-11-27T00:00:00"/>
        <d v="2012-03-12T00:00:00"/>
        <d v="2011-11-24T00:00:00"/>
        <d v="2014-12-12T00:00:00"/>
        <d v="2011-09-21T00:00:00"/>
        <d v="2011-07-06T00:00:00"/>
        <d v="2014-01-07T00:00:00"/>
        <d v="2014-10-18T00:00:00"/>
        <d v="2013-09-09T00:00:00"/>
        <d v="2011-12-24T00:00:00"/>
        <d v="2011-04-16T00:00:00"/>
        <d v="2014-12-25T00:00:00"/>
        <d v="2014-09-12T00:00:00"/>
        <d v="2013-04-15T00:00:00"/>
        <d v="2014-05-03T00:00:00"/>
        <d v="2011-06-22T00:00:00"/>
        <d v="2014-08-22T00:00:00"/>
        <d v="2011-12-09T00:00:00"/>
        <d v="2014-02-10T00:00:00"/>
        <d v="2013-04-16T00:00:00"/>
        <d v="2011-12-19T00:00:00"/>
        <d v="2014-09-16T00:00:00"/>
        <d v="2014-01-21T00:00:00"/>
        <d v="2014-03-21T00:00:00"/>
        <d v="2013-02-04T00:00:00"/>
        <d v="2014-10-21T00:00:00"/>
        <d v="2013-12-14T00:00:00"/>
        <d v="2011-02-13T00:00:00"/>
        <d v="2013-09-27T00:00:00"/>
        <d v="2013-04-23T00:00:00"/>
        <d v="2012-01-17T00:00:00"/>
        <d v="2014-01-04T00:00:00"/>
        <d v="2013-12-17T00:00:00"/>
        <d v="2011-09-11T00:00:00"/>
        <d v="2013-07-13T00:00:00"/>
        <d v="2013-10-28T00:00:00"/>
        <d v="2013-06-27T00:00:00"/>
        <d v="2011-06-10T00:00:00"/>
        <d v="2011-07-22T00:00:00"/>
        <d v="2014-11-06T00:00:00"/>
        <d v="2011-10-29T00:00:00"/>
        <d v="2013-10-05T00:00:00"/>
        <d v="2013-03-19T00:00:00"/>
        <d v="2013-07-26T00:00:00"/>
        <d v="2013-05-31T00:00:00"/>
        <d v="2012-03-16T00:00:00"/>
        <d v="2014-11-27T00:00:00"/>
        <d v="2013-10-21T00:00:00"/>
        <d v="2014-12-22T00:00:00"/>
        <d v="2014-01-23T00:00:00"/>
        <d v="2012-03-22T00:00:00"/>
        <d v="2014-01-24T00:00:00"/>
        <d v="2013-05-22T00:00:00"/>
        <d v="2012-12-26T00:00:00"/>
        <d v="2014-10-22T00:00:00"/>
        <d v="2012-07-11T00:00:00"/>
        <d v="2014-08-09T00:00:00"/>
        <d v="2013-05-30T00:00:00"/>
        <d v="2013-11-07T00:00:00"/>
        <d v="2014-04-09T00:00:00"/>
        <d v="2012-07-12T00:00:00"/>
        <d v="2011-02-02T00:00:00"/>
        <d v="2013-07-15T00:00:00"/>
        <d v="2012-12-18T00:00:00"/>
        <d v="2011-11-05T00:00:00"/>
        <d v="2012-11-15T00:00:00"/>
        <d v="2014-12-09T00:00:00"/>
        <d v="2014-11-25T00:00:00"/>
        <d v="2014-06-30T00:00:00"/>
        <d v="2011-03-03T00:00:00"/>
        <d v="2013-11-06T00:00:00"/>
        <d v="2014-11-21T00:00:00"/>
        <d v="2014-08-12T00:00:00"/>
        <d v="2012-09-18T00:00:00"/>
        <d v="2014-07-21T00:00:00"/>
        <d v="2012-10-09T00:00:00"/>
        <d v="2012-03-07T00:00:00"/>
        <d v="2013-03-21T00:00:00"/>
        <d v="2011-10-01T00:00:00"/>
        <d v="2011-08-08T00:00:00"/>
        <d v="2011-03-15T00:00:00"/>
        <d v="2011-05-23T00:00:00"/>
        <d v="2013-04-29T00:00:00"/>
        <d v="2014-11-15T00:00:00"/>
        <d v="2014-08-19T00:00:00"/>
        <d v="2012-11-29T00:00:00"/>
        <d v="2014-05-20T00:00:00"/>
        <d v="2014-09-25T00:00:00"/>
        <d v="2012-04-10T00:00:00"/>
        <d v="2013-08-16T00:00:00"/>
        <d v="2013-05-21T00:00:00"/>
        <d v="2014-07-31T00:00:00"/>
        <d v="2014-07-22T00:00:00"/>
        <d v="2014-12-31T00:00:00"/>
        <d v="2013-10-24T00:00:00"/>
        <d v="2014-06-20T00:00:00"/>
        <d v="2013-08-23T00:00:00"/>
        <d v="2013-09-20T00:00:00"/>
        <d v="2012-08-24T00:00:00"/>
        <d v="2013-03-27T00:00:00"/>
        <d v="2013-05-11T00:00:00"/>
        <d v="2014-10-06T00:00:00"/>
        <d v="2014-06-12T00:00:00"/>
        <d v="2014-03-19T00:00:00"/>
        <d v="2013-11-20T00:00:00"/>
        <d v="2014-05-11T00:00:00"/>
        <d v="2011-05-07T00:00:00"/>
        <d v="2011-06-21T00:00:00"/>
        <d v="2012-03-28T00:00:00"/>
        <d v="2012-05-14T00:00:00"/>
        <d v="2014-03-09T00:00:00"/>
        <d v="2012-09-04T00:00:00"/>
        <d v="2011-02-12T00:00:00"/>
        <d v="2011-05-04T00:00:00"/>
        <d v="2011-01-07T00:00:00"/>
        <d v="2011-12-01T00:00:00"/>
        <d v="2011-02-06T00:00:00"/>
        <d v="2013-02-13T00:00:00"/>
        <d v="2013-12-16T00:00:00"/>
        <d v="2011-07-10T00:00:00"/>
        <d v="2013-08-07T00:00:00"/>
        <d v="2013-04-12T00:00:00"/>
        <d v="2014-01-22T00:00:00"/>
        <d v="2011-05-01T00:00:00"/>
        <d v="2013-08-28T00:00:00"/>
        <d v="2011-05-27T00:00:00"/>
        <d v="2014-03-10T00:00:00"/>
        <d v="2013-08-04T00:00:00"/>
        <d v="2011-12-29T00:00:00"/>
        <d v="2014-07-24T00:00:00"/>
        <d v="2012-08-31T00:00:00"/>
        <d v="2012-08-02T00:00:00"/>
        <d v="2011-01-14T00:00:00"/>
        <d v="2011-05-14T00:00:00"/>
        <d v="2013-05-20T00:00:00"/>
        <d v="2014-01-31T00:00:00"/>
        <d v="2011-06-29T00:00:00"/>
        <d v="2012-08-21T00:00:00"/>
        <d v="2012-03-10T00:00:00"/>
        <d v="2012-05-23T00:00:00"/>
        <d v="2014-03-18T00:00:00"/>
        <d v="2012-12-12T00:00:00"/>
        <d v="2014-09-22T00:00:00"/>
        <d v="2014-02-21T00:00:00"/>
        <d v="2013-08-19T00:00:00"/>
        <d v="2013-03-13T00:00:00"/>
        <d v="2014-04-23T00:00:00"/>
        <d v="2011-01-11T00:00:00"/>
        <d v="2012-03-02T00:00:00"/>
        <d v="2011-10-13T00:00:00"/>
        <d v="2014-05-15T00:00:00"/>
        <d v="2012-03-20T00:00:00"/>
        <d v="2013-09-16T00:00:00"/>
        <d v="2011-06-28T00:00:00"/>
        <d v="2014-06-21T00:00:00"/>
        <d v="2011-09-05T00:00:00"/>
        <d v="2013-07-24T00:00:00"/>
        <d v="2013-08-03T00:00:00"/>
        <d v="2012-11-20T00:00:00"/>
        <d v="2012-10-13T00:00:00"/>
        <d v="2014-02-01T00:00:00"/>
        <d v="2011-08-02T00:00:00"/>
        <d v="2013-05-29T00:00:00"/>
        <d v="2013-02-19T00:00:00"/>
        <d v="2014-11-04T00:00:00"/>
        <d v="2013-05-01T00:00:00"/>
        <d v="2011-11-01T00:00:00"/>
        <d v="2013-09-30T00:00:00"/>
        <d v="2011-06-04T00:00:00"/>
        <d v="2013-04-09T00:00:00"/>
        <d v="2012-10-19T00:00:00"/>
        <d v="2011-10-12T00:00:00"/>
        <d v="2014-08-26T00:00:00"/>
        <d v="2013-01-17T00:00:00"/>
        <d v="2011-09-17T00:00:00"/>
        <d v="2014-01-12T00:00:00"/>
        <d v="2012-09-10T00:00:00"/>
        <d v="2014-12-24T00:00:00"/>
        <d v="2013-10-23T00:00:00"/>
        <d v="2011-04-29T00:00:00"/>
        <d v="2012-04-25T00:00:00"/>
        <d v="2014-06-27T00:00:00"/>
        <d v="2014-10-15T00:00:00"/>
        <d v="2011-09-12T00:00:00"/>
        <d v="2013-11-11T00:00:00"/>
        <d v="2013-04-10T00:00:00"/>
        <d v="2011-09-09T00:00:00"/>
        <d v="2014-10-30T00:00:00"/>
        <d v="2013-11-04T00:00:00"/>
        <d v="2014-12-11T00:00:00"/>
        <d v="2014-11-28T00:00:00"/>
        <d v="2011-06-15T00:00:00"/>
        <d v="2013-06-03T00:00:00"/>
        <d v="2012-11-04T00:00:00"/>
        <d v="2012-05-10T00:00:00"/>
        <d v="2014-04-15T00:00:00"/>
        <d v="2012-12-13T00:00:00"/>
        <d v="2013-06-20T00:00:00"/>
        <d v="2012-05-29T00:00:00"/>
        <d v="2012-07-26T00:00:00"/>
        <d v="2014-11-29T00:00:00"/>
        <d v="2014-04-04T00:00:00"/>
        <d v="2014-05-16T00:00:00"/>
        <d v="2012-09-22T00:00:00"/>
        <d v="2011-09-22T00:00:00"/>
        <d v="2014-10-04T00:00:00"/>
        <d v="2011-01-17T00:00:00"/>
        <d v="2014-06-10T00:00:00"/>
        <d v="2014-10-07T00:00:00"/>
        <d v="2014-08-01T00:00:00"/>
        <d v="2012-09-12T00:00:00"/>
        <d v="2014-09-30T00:00:00"/>
        <d v="2012-10-03T00:00:00"/>
        <d v="2014-05-22T00:00:00"/>
        <d v="2012-03-29T00:00:00"/>
        <d v="2013-10-09T00:00:00"/>
        <d v="2013-08-27T00:00:00"/>
        <d v="2011-05-21T00:00:00"/>
        <d v="2012-10-28T00:00:00"/>
        <d v="2013-11-14T00:00:00"/>
        <d v="2012-07-31T00:00:00"/>
        <d v="2012-08-27T00:00:00"/>
        <d v="2012-06-11T00:00:00"/>
        <d v="2014-12-27T00:00:00"/>
        <d v="2014-02-08T00:00:00"/>
        <d v="2012-12-21T00:00:00"/>
        <d v="2012-06-07T00:00:00"/>
        <d v="2012-04-27T00:00:00"/>
        <d v="2012-06-16T00:00:00"/>
        <d v="2013-11-01T00:00:00"/>
        <d v="2011-11-07T00:00:00"/>
        <d v="2012-06-13T00:00:00"/>
        <d v="2014-10-13T00:00:00"/>
        <d v="2013-09-03T00:00:00"/>
        <d v="2012-04-04T00:00:00"/>
        <d v="2014-11-12T00:00:00"/>
        <d v="2013-11-25T00:00:00"/>
        <d v="2012-03-23T00:00:00"/>
        <d v="2012-04-16T00:00:00"/>
        <d v="2013-02-10T00:00:00"/>
        <d v="2014-09-29T00:00:00"/>
        <d v="2012-07-25T00:00:00"/>
        <d v="2013-11-13T00:00:00"/>
        <d v="2014-09-24T00:00:00"/>
        <d v="2013-02-03T00:00:00"/>
        <d v="2013-08-13T00:00:00"/>
        <d v="2014-05-06T00:00:00"/>
        <d v="2012-06-12T00:00:00"/>
        <d v="2011-06-25T00:00:00"/>
        <d v="2013-06-15T00:00:00"/>
        <d v="2014-12-19T00:00:00"/>
        <d v="2013-07-23T00:00:00"/>
        <d v="2012-04-09T00:00:00"/>
        <d v="2011-01-21T00:00:00"/>
        <d v="2013-04-13T00:00:00"/>
        <d v="2013-07-12T00:00:00"/>
        <d v="2013-06-06T00:00:00"/>
        <d v="2011-09-29T00:00:00"/>
        <d v="2012-08-05T00:00:00"/>
        <d v="2014-01-01T00:00:00"/>
        <d v="2011-12-20T00:00:00"/>
        <d v="2013-03-07T00:00:00"/>
        <d v="2011-01-09T00:00:00"/>
        <d v="2011-04-05T00:00:00"/>
        <d v="2011-10-03T00:00:00"/>
        <d v="2011-04-21T00:00:00"/>
        <d v="2012-10-22T00:00:00"/>
        <d v="2012-08-22T00:00:00"/>
        <d v="2011-12-27T00:00:00"/>
        <d v="2013-04-25T00:00:00"/>
        <d v="2014-01-15T00:00:00"/>
        <d v="2014-02-27T00:00:00"/>
        <d v="2012-09-15T00:00:00"/>
        <d v="2013-07-19T00:00:00"/>
        <d v="2014-10-09T00:00:00"/>
        <d v="2013-05-12T00:00:00"/>
        <d v="2011-11-08T00:00:00"/>
        <d v="2013-02-15T00:00:00"/>
        <d v="2011-12-12T00:00:00"/>
        <d v="2012-04-07T00:00:00"/>
        <d v="2014-11-03T00:00:00"/>
        <d v="2013-12-25T00:00:00"/>
        <d v="2014-10-24T00:00:00"/>
        <d v="2014-08-07T00:00:00"/>
        <d v="2013-04-22T00:00:00"/>
        <d v="2013-05-27T00:00:00"/>
        <d v="2013-03-05T00:00:00"/>
        <d v="2013-11-23T00:00:00"/>
        <d v="2012-05-25T00:00:00"/>
        <d v="2013-12-24T00:00:00"/>
        <d v="2012-09-19T00:00:00"/>
        <d v="2014-04-07T00:00:00"/>
        <d v="2013-09-25T00:00:00"/>
        <d v="2014-04-02T00:00:00"/>
        <d v="2014-04-03T00:00:00"/>
        <d v="2014-10-10T00:00:00"/>
        <d v="2011-09-28T00:00:00"/>
        <d v="2012-06-14T00:00:00"/>
        <d v="2013-03-31T00:00:00"/>
        <d v="2014-10-16T00:00:00"/>
        <d v="2013-05-24T00:00:00"/>
        <d v="2014-03-06T00:00:00"/>
        <d v="2011-02-17T00:00:00"/>
        <d v="2011-06-05T00:00:00"/>
        <d v="2013-05-17T00:00:00"/>
        <d v="2014-03-04T00:00:00"/>
        <d v="2014-03-01T00:00:00"/>
        <d v="2011-03-17T00:00:00"/>
        <d v="2011-03-10T00:00:00"/>
        <d v="2013-03-29T00:00:00"/>
        <d v="2014-05-05T00:00:00"/>
        <d v="2013-06-05T00:00:00"/>
        <d v="2014-04-27T00:00:00"/>
        <d v="2011-09-26T00:00:00"/>
        <d v="2014-11-11T00:00:00"/>
        <d v="2014-08-03T00:00:00"/>
        <d v="2011-01-04T00:00:00"/>
        <d v="2012-09-14T00:00:00"/>
        <d v="2011-04-08T00:00:00"/>
        <d v="2013-05-02T00:00:00"/>
        <d v="2013-02-11T00:00:00"/>
        <d v="2013-04-20T00:00:00"/>
        <d v="2013-03-09T00:00:00"/>
        <d v="2013-09-26T00:00:00"/>
        <d v="2013-10-07T00:00:00"/>
        <d v="2011-06-30T00:00:00"/>
        <d v="2014-01-29T00:00:00"/>
        <d v="2012-09-21T00:00:00"/>
        <d v="2013-12-27T00:00:00"/>
        <d v="2014-04-13T00:00:00"/>
        <d v="2014-12-20T00:00:00"/>
        <d v="2014-06-08T00:00:00"/>
        <d v="2012-01-10T00:00:00"/>
        <d v="2014-06-14T00:00:00"/>
        <d v="2011-04-23T00:00:00"/>
        <d v="2012-01-05T00:00:00"/>
        <d v="2012-07-19T00:00:00"/>
        <d v="2013-11-27T00:00:00"/>
        <d v="2014-06-13T00:00:00"/>
        <d v="2012-08-17T00:00:00"/>
        <d v="2012-01-12T00:00:00"/>
        <d v="2012-05-16T00:00:00"/>
        <d v="2012-09-24T00:00:00"/>
        <d v="2014-12-07T00:00:00"/>
        <d v="2014-03-20T00:00:00"/>
        <d v="2013-03-12T00:00:00"/>
        <d v="2013-10-15T00:00:00"/>
        <d v="2011-11-27T00:00:00"/>
        <d v="2012-03-11T00:00:00"/>
        <d v="2011-11-29T00:00:00"/>
        <d v="2014-01-05T00:00:00"/>
        <d v="2014-10-31T00:00:00"/>
        <d v="2011-12-17T00:00:00"/>
        <d v="2014-05-09T00:00:00"/>
        <d v="2013-10-18T00:00:00"/>
        <d v="2012-01-08T00:00:00"/>
        <d v="2014-09-13T00:00:00"/>
        <d v="2011-04-02T00:00:00"/>
        <d v="2014-12-02T00:00:00"/>
        <d v="2014-04-17T00:00:00"/>
        <d v="2012-03-26T00:00:00"/>
        <d v="2014-01-09T00:00:00"/>
        <d v="2014-11-02T00:00:00"/>
        <d v="2013-10-30T00:00:00"/>
        <d v="2011-11-03T00:00:00"/>
        <d v="2011-05-02T00:00:00"/>
        <d v="2011-12-31T00:00:00"/>
        <d v="2012-11-23T00:00:00"/>
        <d v="2011-06-07T00:00:00"/>
        <d v="2011-03-05T00:00:00"/>
        <d v="2014-10-17T00:00:00"/>
        <d v="2012-06-02T00:00:00"/>
        <d v="2013-10-04T00:00:00"/>
        <d v="2011-04-04T00:00:00"/>
        <d v="2014-06-09T00:00:00"/>
        <d v="2012-09-11T00:00:00"/>
        <d v="2011-04-03T00:00:00"/>
        <d v="2012-03-19T00:00:00"/>
        <d v="2014-12-06T00:00:00"/>
        <d v="2011-11-23T00:00:00"/>
        <d v="2011-12-15T00:00:00"/>
        <d v="2013-02-27T00:00:00"/>
        <d v="2013-05-13T00:00:00"/>
        <d v="2012-06-23T00:00:00"/>
        <d v="2011-10-19T00:00:00"/>
        <d v="2012-03-24T00:00:00"/>
        <d v="2014-09-05T00:00:00"/>
        <d v="2013-09-05T00:00:00"/>
        <d v="2011-05-26T00:00:00"/>
        <d v="2013-03-16T00:00:00"/>
        <d v="2012-10-08T00:00:00"/>
        <d v="2013-11-09T00:00:00"/>
        <d v="2012-12-19T00:00:00"/>
        <d v="2012-11-16T00:00:00"/>
        <d v="2014-06-22T00:00:00"/>
        <d v="2012-01-11T00:00:00"/>
        <d v="2011-08-29T00:00:00"/>
        <d v="2014-11-19T00:00:00"/>
        <d v="2011-12-05T00:00:00"/>
        <d v="2012-10-01T00:00:00"/>
        <d v="2013-03-23T00:00:00"/>
        <d v="2012-11-12T00:00:00"/>
        <d v="2013-05-19T00:00:00"/>
        <d v="2011-07-09T00:00:00"/>
        <d v="2014-04-25T00:00:00"/>
        <d v="2011-08-16T00:00:00"/>
        <d v="2013-03-15T00:00:00"/>
        <d v="2011-03-06T00:00:00"/>
        <d v="2012-07-13T00:00:00"/>
        <d v="2011-03-02T00:00:00"/>
        <d v="2012-01-30T00:00:00"/>
        <d v="2014-09-09T00:00:00"/>
        <d v="2014-08-10T00:00:00"/>
        <d v="2013-01-05T00:00:00"/>
        <d v="2014-04-30T00:00:00"/>
        <d v="2013-07-02T00:00:00"/>
        <d v="2014-07-30T00:00:00"/>
        <d v="2011-06-06T00:00:00"/>
        <d v="2013-08-14T00:00:00"/>
        <d v="2011-04-25T00:00:00"/>
        <d v="2014-03-12T00:00:00"/>
        <d v="2012-08-12T00:00:00"/>
        <d v="2011-06-01T00:00:00"/>
        <d v="2012-05-09T00:00:00"/>
        <d v="2013-05-08T00:00:00"/>
        <d v="2011-03-22T00:00:00"/>
        <d v="2014-03-03T00:00:00"/>
        <d v="2013-11-28T00:00:00"/>
        <d v="2011-04-28T00:00:00"/>
        <d v="2013-12-11T00:00:00"/>
        <d v="2012-09-07T00:00:00"/>
        <d v="2014-09-23T00:00:00"/>
        <d v="2012-02-15T00:00:00"/>
        <d v="2011-09-30T00:00:00"/>
        <d v="2011-01-12T00:00:00"/>
        <d v="2011-08-12T00:00:00"/>
        <d v="2013-09-08T00:00:00"/>
        <d v="2013-12-26T00:00:00"/>
        <d v="2013-11-02T00:00:00"/>
        <d v="2012-04-06T00:00:00"/>
        <d v="2011-05-25T00:00:00"/>
        <d v="2013-02-16T00:00:00"/>
        <d v="2013-12-23T00:00:00"/>
        <d v="2013-08-02T00:00:00"/>
        <d v="2011-05-18T00:00:00"/>
        <d v="2012-05-11T00:00:00"/>
        <d v="2014-02-20T00:00:00"/>
        <d v="2011-01-08T00:00:00"/>
        <d v="2014-01-13T00:00:00"/>
        <d v="2012-07-20T00:00:00"/>
        <d v="2011-06-13T00:00:00"/>
        <d v="2014-05-13T00:00:00"/>
        <d v="2014-03-27T00:00:00"/>
        <d v="2011-12-11T00:00:00"/>
        <d v="2012-06-25T00:00:00"/>
        <d v="2011-07-21T00:00:00"/>
        <d v="2014-11-22T00:00:00"/>
        <d v="2011-04-06T00:00:00"/>
        <d v="2013-11-03T00:00:00"/>
        <d v="2014-03-26T00:00:00"/>
        <d v="2014-12-30T00:00:00"/>
        <d v="2014-03-29T00:00:00"/>
        <d v="2012-05-03T00:00:00"/>
        <d v="2014-01-20T00:00:00"/>
        <d v="2011-10-21T00:00:00"/>
        <d v="2011-03-14T00:00:00"/>
        <d v="2012-12-31T00:00:00"/>
        <d v="2014-04-10T00:00:00"/>
        <d v="2013-06-30T00:00:00"/>
        <d v="2013-08-21T00:00:00"/>
        <d v="2013-05-18T00:00:00"/>
        <d v="2013-11-16T00:00:00"/>
        <d v="2011-01-16T00:00:00"/>
        <d v="2012-08-11T00:00:00"/>
        <d v="2012-10-30T00:00:00"/>
        <d v="2014-08-18T00:00:00"/>
        <d v="2013-09-07T00:00:00"/>
        <d v="2014-10-03T00:00:00"/>
        <d v="2013-10-06T00:00:00"/>
        <d v="2014-03-17T00:00:00"/>
        <d v="2014-07-08T00:00:00"/>
        <d v="2014-08-30T00:00:00"/>
        <d v="2014-07-05T00:00:00"/>
        <d v="2011-12-14T00:00:00"/>
        <d v="2011-10-18T00:00:00"/>
        <d v="2012-12-14T00:00:00"/>
        <d v="2011-03-12T00:00:00"/>
        <d v="2011-11-25T00:00:00"/>
        <d v="2014-02-25T00:00:00"/>
        <d v="2014-06-26T00:00:00"/>
        <d v="2011-07-02T00:00:00"/>
        <d v="2014-12-04T00:00:00"/>
        <d v="2014-04-08T00:00:00"/>
        <d v="2011-11-15T00:00:00"/>
        <d v="2014-08-21T00:00:00"/>
        <d v="2012-03-13T00:00:00"/>
        <d v="2012-11-26T00:00:00"/>
        <d v="2012-01-23T00:00:00"/>
        <d v="2012-06-18T00:00:00"/>
        <d v="2012-02-10T00:00:00"/>
        <d v="2011-08-17T00:00:00"/>
        <d v="2012-11-07T00:00:00"/>
        <d v="2011-10-31T00:00:00"/>
        <d v="2012-04-13T00:00:00"/>
        <d v="2013-07-22T00:00:00"/>
        <d v="2014-08-11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7-01T00:00:00"/>
        <d v="2014-03-14T00:00:00"/>
        <d v="2014-01-28T00:00:00"/>
        <d v="2013-07-31T00:00:00"/>
        <d v="2013-10-16T00:00:00"/>
        <d v="2013-08-05T00:00:00"/>
        <d v="2014-11-08T00:00:00"/>
        <d v="2011-11-28T00:00:00"/>
        <d v="2012-06-09T00:00:00"/>
        <d v="2012-06-29T00:00:00"/>
        <d v="2011-07-14T00:00:00"/>
        <d v="2011-11-14T00:00:00"/>
        <d v="2014-07-29T00:00:00"/>
        <d v="2014-01-08T00:00:00"/>
        <d v="2013-03-20T00:00:00"/>
        <d v="2011-03-31T00:00:00"/>
        <d v="2013-07-16T00:00:00"/>
        <d v="2014-04-21T00:00:00"/>
        <d v="2012-09-28T00:00:00"/>
        <d v="2014-07-02T00:00:00"/>
        <d v="2013-11-15T00:00:00"/>
        <d v="2014-09-18T00:00:00"/>
        <d v="2014-12-21T00:00:00"/>
        <d v="2012-06-03T00:00:00"/>
        <d v="2011-06-27T00:00:00"/>
        <d v="2014-11-18T00:00:00"/>
        <d v="2014-02-06T00:00:00"/>
        <d v="2014-09-01T00:00:00"/>
        <d v="2012-04-20T00:00:00"/>
        <d v="2012-06-08T00:00:00"/>
        <d v="2012-12-23T00:00:00"/>
        <d v="2012-12-25T00:00:00"/>
        <d v="2014-03-22T00:00:00"/>
        <d v="2011-08-23T00:00:00"/>
        <d v="2011-08-19T00:00:00"/>
        <d v="2011-07-26T00:00:00"/>
        <d v="2013-02-22T00:00:00"/>
        <d v="2013-09-24T00:00:00"/>
        <d v="2014-01-25T00:00:00"/>
        <d v="2013-07-05T00:00:00"/>
        <d v="2013-03-18T00:00:00"/>
        <d v="2012-11-14T00:00:00"/>
        <d v="2014-08-15T00:00:00"/>
        <d v="2014-02-04T00:00:00"/>
        <d v="2013-09-28T00:00:00"/>
        <d v="2014-03-24T00:00:00"/>
        <d v="2012-07-06T00:00:00"/>
        <d v="2013-12-30T00:00:00"/>
        <d v="2013-04-19T00:00:00"/>
        <d v="2013-12-06T00:00:00"/>
        <d v="2014-05-14T00:00:00"/>
        <d v="2011-03-25T00:00:00"/>
        <d v="2011-11-18T00:00:00"/>
        <d v="2014-07-18T00:00:00"/>
        <d v="2013-05-23T00:00:00"/>
        <d v="2013-01-11T00:00:00"/>
        <d v="2013-06-11T00:00:00"/>
        <d v="2014-08-16T00:00:00"/>
        <d v="2014-04-12T00:00:00"/>
        <d v="2014-08-29T00:00:00"/>
        <d v="2011-12-13T00:00:00"/>
        <d v="2011-06-16T00:00:00"/>
        <d v="2014-06-23T00:00:00"/>
        <d v="2011-07-25T00:00:00"/>
        <d v="2012-02-07T00:00:00"/>
        <d v="2013-11-19T00:00:00"/>
        <d v="2011-05-09T00:00:00"/>
        <d v="2014-03-05T00:00:00"/>
        <d v="2012-06-04T00:00:00"/>
        <d v="2011-10-24T00:00:00"/>
        <d v="2012-01-27T00:00:00"/>
        <d v="2012-07-16T00:00:00"/>
        <d v="2012-08-16T00:00:00"/>
        <d v="2013-09-15T00:00:00"/>
        <d v="2013-09-10T00:00:00"/>
        <d v="2012-03-17T00:00:00"/>
        <d v="2014-02-11T00:00:00"/>
        <d v="2014-12-28T00:00:00"/>
        <d v="2011-11-22T00:00:00"/>
        <d v="2011-01-27T00:00:00"/>
        <d v="2014-04-24T00:00:00"/>
        <d v="2011-12-16T00:00:00"/>
        <d v="2013-05-03T00:00:00"/>
        <d v="2011-04-26T00:00:00"/>
        <d v="2014-10-23T00:00:00"/>
        <d v="2012-05-07T00:00:00"/>
        <d v="2012-08-15T00:00:00"/>
        <d v="2012-02-20T00:00:00"/>
        <d v="2013-04-18T00:00:00"/>
        <d v="2013-08-17T00:00:00"/>
        <d v="2013-02-05T00:00:00"/>
        <d v="2012-08-25T00:00:00"/>
        <d v="2012-12-11T00:00:00"/>
        <d v="2014-05-12T00:00:00"/>
        <d v="2013-08-29T00:00:00"/>
        <d v="2011-10-15T00:00:00"/>
        <d v="2011-03-18T00:00:00"/>
        <d v="2011-05-24T00:00:00"/>
        <d v="2011-04-12T00:00:00"/>
        <d v="2014-08-27T00:00:00"/>
        <d v="2011-06-12T00:00:00"/>
        <d v="2011-04-10T00:00:00"/>
        <d v="2014-02-14T00:00:00"/>
        <d v="2011-02-07T00:00:00"/>
        <d v="2012-02-21T00:00:00"/>
        <d v="2013-02-25T00:00:00"/>
        <d v="2012-06-20T00:00:00"/>
        <d v="2014-08-08T00:00:00"/>
        <d v="2012-04-12T00:00:00"/>
        <d v="2011-08-06T00:00:00"/>
        <d v="2012-04-17T00:00:00"/>
        <d v="2014-01-16T00:00:00"/>
        <d v="2012-02-04T00:00:00"/>
        <d v="2012-07-17T00:00:00"/>
        <d v="2013-10-10T00:00:00"/>
        <d v="2011-12-04T00:00:00"/>
        <d v="2013-10-26T00:00:00"/>
        <d v="2012-12-05T00:00:00"/>
        <d v="2011-09-25T00:00:00"/>
        <d v="2014-01-27T00:00:00"/>
        <d v="2014-05-19T00:00:00"/>
        <d v="2013-12-28T00:00:00"/>
        <d v="2014-09-04T00:00:00"/>
        <d v="2013-03-06T00:00:00"/>
        <d v="2014-07-26T00:00:00"/>
        <d v="2014-08-13T00:00:00"/>
        <d v="2014-08-14T00:00:00"/>
        <d v="2013-01-21T00:00:00"/>
        <d v="2013-01-15T00:00:00"/>
        <d v="2011-02-22T00:00:00"/>
        <d v="2013-01-30T00:00:00"/>
        <d v="2013-10-19T00:00:00"/>
        <d v="2014-03-11T00:00:00"/>
        <d v="2011-03-30T00:00:00"/>
        <d v="2013-04-01T00:00:00"/>
        <d v="2012-12-09T00:00:00"/>
        <d v="2013-06-28T00:00:00"/>
        <d v="2013-11-24T00:00:00"/>
        <d v="2011-02-09T00:00:00"/>
        <d v="2014-11-07T00:00:00"/>
        <d v="2012-08-08T00:00:00"/>
        <d v="2014-12-15T00:00:00"/>
        <d v="2014-06-28T00:00:00"/>
        <d v="2014-12-17T00:00:00"/>
        <d v="2012-07-05T00:00:00"/>
        <d v="2012-12-06T00:00:00"/>
        <d v="2013-05-26T00:00:00"/>
        <d v="2013-02-21T00:00:00"/>
        <d v="2013-03-10T00:00:00"/>
        <d v="2014-12-03T00:00:00"/>
        <d v="2011-05-17T00:00:00"/>
        <d v="2014-04-18T00:00:00"/>
        <d v="2013-08-24T00:00:00"/>
        <d v="2011-08-24T00:00:00"/>
        <d v="2013-03-25T00:00:00"/>
        <d v="2013-11-22T00:00:00"/>
        <d v="2012-11-06T00:00:00"/>
        <d v="2014-07-10T00:00:00"/>
        <d v="2012-08-28T00:00:00"/>
        <d v="2013-03-01T00:00:00"/>
        <d v="2011-07-20T00:00:00"/>
        <d v="2014-05-28T00:00:00"/>
        <d v="2011-01-29T00:00:00"/>
        <d v="2014-10-02T00:00:00"/>
        <d v="2013-04-03T00:00:00"/>
        <d v="2012-08-23T00:00:00"/>
        <d v="2014-04-28T00:00:00"/>
        <d v="2013-08-06T00:00:00"/>
        <d v="2013-03-22T00:00:00"/>
        <d v="2011-07-11T00:00:00"/>
        <d v="2014-03-13T00:00:00"/>
        <d v="2014-07-23T00:00:00"/>
        <d v="2012-10-07T00:00:00"/>
        <d v="2011-10-11T00:00:00"/>
        <d v="2013-09-01T00:00:00"/>
        <d v="2011-12-23T00:00:00"/>
        <d v="2011-02-10T00:00:00"/>
        <d v="2014-02-09T00:00:00"/>
        <d v="2013-01-02T00:00:00"/>
        <d v="2014-10-28T00:00:00"/>
        <d v="2011-11-10T00:00:00"/>
        <d v="2011-05-22T00:00:00"/>
        <d v="2011-07-15T00:00:00"/>
        <d v="2013-10-31T00:00:00"/>
        <d v="2011-08-15T00:00:00"/>
        <d v="2012-11-09T00:00:00"/>
        <d v="2012-07-23T00:00:00"/>
        <d v="2012-08-13T00:00:00"/>
        <d v="2013-08-18T00:00:00"/>
        <d v="2011-09-23T00:00:00"/>
        <d v="2011-07-19T00:00:00"/>
        <d v="2011-01-02T00:00:00"/>
        <d v="2011-09-07T00:00:00"/>
        <d v="2013-03-26T00:00:00"/>
        <d v="2014-02-07T00:00:00"/>
        <d v="2011-11-21T00:00:00"/>
        <d v="2012-10-17T00:00:00"/>
        <d v="2013-09-21T00:00:00"/>
        <d v="2012-09-27T00:00:00"/>
        <d v="2013-07-30T00:00:00"/>
        <d v="2013-07-08T00:00:00"/>
        <d v="2013-08-10T00:00:00"/>
        <d v="2011-03-16T00:00:00"/>
        <d v="2012-02-29T00:00:00"/>
        <d v="2013-02-20T00:00:00"/>
        <d v="2013-11-26T00:00:00"/>
        <d v="2013-12-15T00:00:00"/>
        <d v="2011-08-31T00:00:00"/>
        <d v="2011-07-04T00:00:00"/>
        <d v="2013-01-12T00:00:00"/>
        <d v="2011-06-20T00:00:00"/>
        <d v="2013-12-21T00:00:00"/>
        <d v="2013-10-08T00:00:00"/>
        <d v="2012-10-04T00:00:00"/>
        <d v="2013-06-25T00:00:00"/>
        <d v="2011-04-18T00:00:00"/>
        <d v="2013-03-30T00:00:00"/>
        <d v="2011-03-23T00:00:00"/>
        <d v="2013-04-07T00:00:00"/>
        <d v="2012-10-12T00:00:00"/>
        <d v="2013-11-30T00:00:00"/>
        <d v="2013-09-23T00:00:00"/>
        <d v="2014-04-05T00:00:00"/>
        <d v="2012-12-03T00:00:00"/>
        <d v="2013-06-14T00:00:00"/>
        <d v="2012-05-12T00:00:00"/>
        <d v="2012-11-19T00:00:00"/>
        <d v="2014-11-23T00:00:00"/>
        <d v="2014-07-03T00:00:00"/>
        <d v="2013-01-03T00:00:00"/>
        <d v="2014-02-26T00:00:00"/>
        <d v="2013-12-18T00:00:00"/>
        <d v="2011-06-08T00:00:00"/>
        <d v="2011-11-04T00:00:00"/>
        <d v="2012-03-05T00:00:00"/>
        <d v="2014-02-17T00:00:00"/>
        <d v="2011-11-16T00:00:00"/>
        <d v="2013-05-09T00:00:00"/>
        <d v="2012-02-27T00:00:00"/>
        <d v="2011-01-28T00:00:00"/>
        <d v="2014-06-03T00:00:00"/>
        <d v="2014-08-05T00:00:00"/>
        <d v="2011-08-04T00:00:00"/>
        <d v="2011-10-28T00:00:00"/>
        <d v="2014-11-26T00:00:00"/>
        <d v="2014-07-06T00:00:00"/>
        <d v="2014-02-18T00:00:00"/>
        <d v="2011-07-27T00:00:00"/>
        <d v="2012-10-23T00:00:00"/>
        <d v="2012-06-15T00:00:00"/>
        <d v="2014-01-30T00:00:00"/>
        <d v="2014-02-05T00:00:00"/>
        <d v="2012-03-01T00:00:00"/>
        <d v="2014-06-06T00:00:00"/>
        <d v="2014-07-19T00:00:00"/>
        <d v="2013-06-29T00:00:00"/>
        <d v="2012-01-06T00:00:00"/>
        <d v="2012-02-22T00:00:00"/>
        <d v="2014-12-16T00:00:00"/>
        <d v="2011-03-11T00:00:00"/>
        <d v="2012-08-03T00:00:00"/>
        <d v="2012-12-22T00:00:00"/>
        <d v="2014-12-08T00:00:00"/>
        <d v="2013-12-13T00:00:00"/>
        <d v="2014-11-16T00:00:00"/>
        <d v="2014-05-17T00:00:00"/>
        <d v="2012-02-05T00:00:00"/>
        <d v="2014-12-05T00:00:00"/>
        <d v="2014-07-28T00:00:00"/>
        <d v="2013-12-31T00:00:00"/>
        <d v="2011-05-19T00:00:00"/>
        <d v="2013-04-17T00:00:00"/>
        <d v="2012-03-14T00:00:00"/>
        <d v="2013-02-07T00:00:00"/>
        <d v="2013-06-17T00:00:00"/>
        <d v="2012-08-07T00:00:00"/>
        <d v="2011-05-05T00:00:00"/>
        <d v="2011-11-30T00:00:00"/>
        <d v="2012-02-18T00:00:00"/>
        <d v="2013-01-10T00:00:00"/>
        <d v="2012-05-01T00:00:00"/>
        <d v="2014-06-07T00:00:00"/>
        <d v="2013-05-04T00:00:00"/>
        <d v="2011-03-26T00:00:00"/>
        <d v="2014-10-29T00:00:00"/>
        <d v="2012-05-17T00:00:00"/>
        <d v="2014-08-24T00:00:00"/>
        <d v="2011-08-22T00:00:00"/>
        <d v="2013-05-10T00:00:00"/>
        <d v="2011-10-26T00:00:00"/>
        <d v="2012-02-14T00:00:00"/>
        <d v="2013-01-25T00:00:00"/>
        <d v="2014-05-21T00:00:00"/>
        <d v="2012-10-25T00:00:00"/>
        <d v="2011-07-07T00:00:00"/>
        <d v="2014-08-20T00:00:00"/>
        <d v="2012-11-17T00:00:00"/>
        <d v="2013-04-05T00:00:00"/>
        <d v="2012-06-19T00:00:00"/>
        <d v="2013-05-07T00:00:00"/>
        <d v="2012-07-08T00:00:00"/>
        <d v="2011-03-24T00:00:00"/>
        <d v="2014-06-19T00:00:00"/>
        <d v="2014-05-24T00:00:00"/>
        <d v="2011-02-21T00:00:00"/>
        <d v="2011-02-11T00:00:00"/>
        <d v="2011-10-10T00:00:00"/>
        <d v="2014-03-31T00:00:00"/>
        <d v="2012-12-07T00:00:00"/>
        <d v="2011-07-13T00:00:00"/>
        <d v="2014-09-27T00:00:00"/>
        <d v="2011-04-19T00:00:00"/>
        <d v="2012-09-06T00:00:00"/>
        <d v="2012-05-26T00:00:00"/>
        <d v="2013-01-24T00:00:00"/>
        <d v="2012-02-08T00:00:00"/>
        <d v="2011-05-30T00:00:00"/>
        <d v="2013-04-27T00:00:00"/>
        <d v="2013-10-01T00:00:00"/>
        <d v="2013-01-08T00:00:00"/>
        <d v="2014-03-28T00:00:00"/>
        <d v="2012-12-17T00:00:00"/>
        <d v="2012-10-10T00:00:00"/>
        <d v="2012-04-24T00:00:00"/>
        <d v="2012-09-03T00:00:00"/>
        <d v="2011-08-07T00:00:00"/>
        <d v="2014-07-14T00:00:00"/>
        <d v="2012-07-04T00:00:00"/>
        <d v="2012-01-13T00:00:00"/>
        <d v="2011-10-14T00:00:00"/>
        <d v="2013-02-01T00:00:00"/>
        <d v="2012-03-15T00:00:00"/>
        <d v="2014-07-01T00:00:00"/>
        <d v="2011-07-03T00:00:00"/>
        <d v="2011-03-09T00:00:00"/>
        <d v="2013-01-31T00:00:00"/>
        <d v="2013-05-25T00:00:00"/>
        <d v="2011-04-30T00:00:00"/>
        <d v="2012-08-09T00:00:00"/>
        <d v="2013-04-04T00:00:00"/>
        <d v="2014-04-26T00:00:00"/>
        <d v="2011-04-20T00:00:00"/>
        <d v="2014-05-08T00:00:00"/>
        <d v="2013-11-18T00:00:00"/>
        <d v="2012-06-21T00:00:00"/>
        <d v="2011-07-30T00:00:00"/>
        <d v="2013-05-28T00:00:00"/>
        <d v="2012-09-13T00:00:00"/>
        <d v="2014-06-05T00:00:00"/>
        <d v="2011-10-05T00:00:00"/>
        <d v="2012-12-01T00:00:00"/>
        <d v="2011-06-14T00:00:00"/>
        <d v="2013-06-22T00:00:00"/>
        <d v="2014-08-23T00:00:00"/>
        <d v="2013-03-08T00:00:00"/>
        <d v="2012-05-21T00:00:00"/>
        <d v="2014-04-01T00:00:00"/>
        <d v="2014-01-10T00:00:00"/>
        <d v="2014-01-17T00:00:00"/>
        <d v="2011-07-12T00:00:00"/>
        <d v="2013-08-22T00:00:00"/>
        <d v="2011-07-01T00:00:00"/>
        <d v="2012-04-01T00:00:00"/>
        <d v="2011-01-19T00:00:00"/>
        <d v="2012-10-24T00:00:00"/>
        <d v="2013-08-15T00:00:00"/>
        <d v="2014-02-19T00:00:00"/>
        <d v="2014-08-25T00:00:00"/>
        <d v="2013-01-04T00:00:00"/>
        <d v="2014-04-29T00:00:00"/>
        <d v="2011-01-20T00:00:00"/>
        <d v="2011-02-15T00:00:00"/>
        <d v="2014-09-10T00:00:00"/>
        <d v="2012-08-10T00:00:00"/>
        <d v="2011-02-25T00:00:00"/>
        <d v="2012-05-30T00:00:00"/>
        <d v="2012-03-31T00:00:00"/>
        <d v="2014-05-23T00:00:00"/>
        <d v="2013-12-20T00:00:00"/>
        <d v="2014-05-10T00:00:00"/>
        <d v="2013-02-02T00:00:00"/>
        <d v="2013-10-25T00:00:00"/>
        <d v="2011-12-02T00:00:00"/>
        <d v="2011-12-21T00:00:00"/>
        <d v="2012-05-15T00:00:00"/>
        <d v="2011-05-28T00:00:00"/>
        <d v="2013-07-29T00:00:00"/>
        <d v="2011-02-04T00:00:00"/>
        <d v="2011-07-28T00:00:00"/>
        <d v="2014-03-30T00:00:00"/>
        <d v="2013-03-02T00:00:00"/>
        <d v="2012-11-08T00:00:00"/>
        <d v="2011-08-11T00:00:00"/>
        <d v="2012-02-25T00:00:00"/>
        <d v="2013-01-09T00:00:00"/>
        <d v="2011-08-20T00:00:00"/>
        <d v="2013-06-02T00:00:00"/>
        <d v="2011-02-05T00:00:00"/>
        <d v="2012-07-18T00:00:00"/>
        <d v="2012-03-27T00:00:00"/>
        <d v="2011-10-09T00:00:00"/>
        <d v="2012-05-08T00:00:00"/>
        <d v="2012-04-29T00:00:00"/>
        <d v="2011-10-16T00:00:00"/>
        <d v="2013-07-20T00:00:00"/>
        <d v="2012-12-30T00:00:00"/>
        <d v="2011-05-10T00:00:00"/>
        <d v="2012-04-19T00:00:00"/>
        <d v="2013-04-02T00:00:00"/>
        <d v="2013-06-16T00:00:00"/>
        <d v="2011-02-03T00:00:00"/>
        <d v="2011-02-19T00:00:00"/>
        <d v="2014-09-21T00:00:00"/>
        <d v="2011-10-25T00:00:00"/>
        <d v="2012-10-18T00:00:00"/>
        <d v="2011-12-22T00:00:00"/>
        <d v="2013-04-08T00:00:00"/>
        <d v="2011-03-19T00:00:00"/>
        <d v="2011-02-08T00:00:00"/>
        <d v="2014-05-04T00:00:00"/>
        <d v="2014-12-14T00:00:00"/>
        <d v="2012-07-27T00:00:00"/>
        <d v="2013-02-23T00:00:00"/>
        <d v="2013-07-10T00:00:00"/>
        <d v="2012-04-22T00:00:00"/>
        <d v="2011-09-16T00:00:00"/>
        <d v="2011-11-09T00:00:00"/>
        <d v="2011-06-17T00:00:00"/>
        <d v="2012-10-29T00:00:00"/>
        <d v="2012-07-03T00:00:00"/>
        <d v="2011-01-31T00:00:00"/>
        <d v="2012-07-02T00:00:00"/>
        <d v="2014-01-11T00:00:00"/>
        <d v="2014-05-31T00:00:00"/>
        <d v="2012-03-30T00:00:00"/>
        <d v="2012-08-29T00:00:00"/>
        <d v="2011-01-15T00:00:00"/>
        <d v="2012-03-21T00:00:00"/>
        <d v="2011-09-15T00:00:00"/>
        <d v="2012-07-24T00:00:00"/>
        <d v="2011-02-24T00:00:00"/>
        <d v="2012-05-06T00:00:00"/>
        <d v="2011-07-05T00:00:00"/>
        <d v="2014-06-02T00:00:00"/>
        <d v="2013-11-05T00:00:00"/>
        <d v="2013-08-08T00:00:00"/>
        <d v="2012-04-21T00:00:00"/>
        <d v="2014-01-14T00:00:00"/>
        <d v="2011-06-09T00:00:00"/>
        <d v="2012-01-19T00:00:00"/>
        <d v="2014-05-26T00:00:00"/>
        <d v="2011-05-11T00:00:00"/>
        <d v="2012-05-20T00:00:00"/>
        <d v="2011-04-07T00:00:00"/>
        <d v="2012-02-16T00:00:00"/>
        <d v="2013-07-25T00:00:00"/>
        <d v="2011-12-08T00:00:00"/>
        <d v="2013-06-19T00:00:00"/>
        <d v="2013-08-01T00:00:00"/>
        <d v="2012-12-16T00:00:00"/>
        <d v="2011-10-17T00:00:00"/>
        <d v="2012-05-24T00:00:00"/>
        <d v="2014-07-25T00:00:00"/>
        <d v="2014-07-12T00:00:00"/>
        <d v="2012-10-16T00:00:00"/>
        <d v="2012-06-28T00:00:00"/>
        <d v="2013-09-17T00:00:00"/>
        <d v="2014-05-27T00:00:00"/>
        <d v="2014-05-02T00:00:00"/>
        <d v="2012-09-01T00:00:00"/>
        <d v="2013-08-20T00:00:00"/>
        <d v="2013-02-08T00:00:00"/>
        <d v="2011-09-10T00:00:00"/>
        <d v="2012-05-13T00:00:00"/>
        <d v="2011-04-22T00:00:00"/>
        <d v="2013-12-02T00:00:00"/>
        <d v="2014-10-01T00:00:00"/>
        <d v="2014-08-17T00:00:00"/>
        <d v="2013-01-14T00:00:00"/>
        <d v="2013-11-10T00:00:00"/>
        <d v="2013-01-23T00:00:00"/>
        <d v="2012-10-02T00:00:00"/>
        <d v="2011-03-29T00:00:00"/>
        <d v="2013-10-17T00:00:00"/>
        <d v="2013-09-14T00:00:00"/>
        <d v="2014-11-30T00:00:00"/>
        <d v="2011-02-16T00:00:00"/>
        <d v="2014-07-15T00:00:00"/>
        <d v="2011-11-20T00:00:00"/>
        <d v="2011-02-23T00:00:00"/>
        <d v="2011-04-15T00:00:00"/>
        <d v="2011-08-01T00:00:00"/>
        <d v="2014-09-14T00:00:00"/>
        <d v="2011-08-10T00:00:00"/>
        <d v="2014-03-07T00:00:00"/>
        <d v="2012-06-01T00:00:00"/>
        <d v="2013-04-14T00:00:00"/>
        <d v="2013-02-14T00:00:00"/>
        <d v="2011-05-16T00:00:00"/>
        <d v="2012-01-24T00:00:00"/>
        <d v="2011-03-28T00:00:00"/>
        <d v="2012-07-14T00:00:00"/>
        <d v="2011-05-31T00:00:00"/>
        <d v="2011-04-01T00:00:00"/>
        <d v="2013-07-21T00:00:00"/>
        <d v="2012-09-20T00:00:00"/>
        <d v="2012-10-20T00:00:00"/>
        <d v="2014-09-11T00:00:00"/>
        <d v="2012-05-22T00:00:00"/>
        <d v="2013-10-03T00:00:00"/>
        <d v="2013-01-07T00:00:00"/>
        <d v="2012-10-05T00:00:00"/>
        <d v="2014-10-05T00:00:00"/>
        <d v="2014-07-27T00:00:00"/>
        <d v="2013-12-08T00:00:00"/>
        <d v="2014-07-04T00:00:00"/>
        <d v="2014-03-15T00:00:00"/>
        <d v="2013-07-03T00:00:00"/>
        <d v="2011-08-30T00:00:00"/>
        <d v="2011-05-03T00:00:00"/>
        <d v="2013-03-28T00:00:00"/>
        <d v="2013-03-04T00:00:00"/>
        <d v="2013-01-28T00:00:00"/>
        <d v="2013-10-11T00:00:00"/>
        <d v="2014-10-25T00:00:00"/>
        <d v="2012-01-03T00:00:00"/>
        <d v="2011-01-10T00:00:00"/>
        <d v="2012-02-23T00:00:00"/>
        <d v="2013-07-04T00:00:00"/>
        <d v="2011-08-05T00:00:00"/>
        <d v="2013-09-02T00:00:00"/>
        <d v="2013-01-06T00:00:00"/>
        <d v="2012-01-26T00:00:00"/>
        <d v="2014-11-10T00:00:00"/>
        <d v="2014-07-13T00:00:00"/>
        <d v="2012-05-18T00:00:00"/>
        <d v="2013-02-28T00:00:00"/>
        <d v="2011-01-24T00:00:00"/>
        <d v="2012-08-06T00:00:00"/>
        <d v="2011-09-02T00:00:00"/>
        <d v="2012-11-11T00:00:00"/>
        <d v="2014-02-22T00:00:00"/>
        <d v="2012-09-16T00:00:00"/>
        <d v="2011-06-24T00:00:00"/>
        <d v="2011-10-27T00:00:00"/>
        <d v="2011-02-28T00:00:00"/>
        <d v="2013-06-08T00:00:00"/>
        <d v="2011-02-18T00:00:00"/>
        <d v="2012-11-05T00:00:00"/>
        <d v="2012-04-14T00:00:00"/>
        <d v="2012-01-28T00:00:00"/>
        <d v="2011-10-06T00:00:00"/>
        <d v="2013-12-10T00:00:00"/>
        <d v="2011-06-18T00:00:00"/>
        <d v="2014-01-03T00:00:00"/>
        <d v="2012-09-05T00:00:00"/>
        <d v="2011-06-11T00:00:00"/>
        <d v="2012-12-29T00:00:00"/>
        <d v="2011-03-04T00:00:00"/>
        <d v="2013-04-06T00:00:00"/>
        <d v="2012-12-04T00:00:00"/>
        <d v="2011-01-22T00:00:00"/>
        <m/>
      </sharedItems>
      <fieldGroup par="23" base="3">
        <rangePr groupBy="months" startDate="2011-01-02T00:00:00" endDate="2015-01-01T00:00:00"/>
        <groupItems count="14">
          <s v="(blank)"/>
          <s v="Jan"/>
          <s v="Feb"/>
          <s v="Mar"/>
          <s v="Apr"/>
          <s v="May"/>
          <s v="Jun"/>
          <s v="Jul"/>
          <s v="Aug"/>
          <s v="Sep"/>
          <s v="Oct"/>
          <s v="Nov"/>
          <s v="Dec"/>
          <s v="&gt;01-01-2015"/>
        </groupItems>
      </fieldGroup>
    </cacheField>
    <cacheField name="Ship Date" numFmtId="0">
      <sharedItems containsNonDate="0" containsDate="1" containsString="0" containsBlank="1" minDate="2011-01-02T00:00:00" maxDate="2015-06-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4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3">
        <rangePr groupBy="quarters" startDate="2011-01-02T00:00:00" endDate="2015-01-01T00:00:00"/>
        <groupItems count="6">
          <s v="&lt;02-01-2011"/>
          <s v="Qtr1"/>
          <s v="Qtr2"/>
          <s v="Qtr3"/>
          <s v="Qtr4"/>
          <s v="&gt;01-01-2015"/>
        </groupItems>
      </fieldGroup>
    </cacheField>
    <cacheField name="Years" numFmtId="0" databaseField="0">
      <fieldGroup base="3">
        <rangePr groupBy="years" startDate="2011-01-02T00:00:00" endDate="2015-01-01T00:00:00"/>
        <groupItems count="7">
          <s v="&lt;02-01-2011"/>
          <s v="2011"/>
          <s v="2012"/>
          <s v="2013"/>
          <s v="2014"/>
          <s v="2015"/>
          <s v="&gt;01-01-2015"/>
        </groupItems>
      </fieldGroup>
    </cacheField>
    <cacheField name="Proit Margin" numFmtId="0" formula="Profit/Sales" databaseField="0"/>
  </cacheFields>
  <extLst>
    <ext xmlns:x14="http://schemas.microsoft.com/office/spreadsheetml/2009/9/main" uri="{725AE2AE-9491-48be-B2B4-4EB974FC3084}">
      <x14:pivotCacheDefinition pivotCacheId="1743608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2-11T00:00:00"/>
    <s v="Second Class"/>
    <s v="CG-12520"/>
    <s v="Claire Gute"/>
    <x v="0"/>
    <s v="United States"/>
    <x v="0"/>
    <x v="0"/>
    <n v="42420"/>
    <x v="0"/>
    <s v="FUR-BO-10001798"/>
    <x v="0"/>
    <x v="0"/>
    <x v="0"/>
    <n v="261.95999999999998"/>
    <n v="2"/>
    <n v="0"/>
    <n v="41.913600000000002"/>
  </r>
  <r>
    <n v="2"/>
    <x v="0"/>
    <x v="0"/>
    <x v="0"/>
    <d v="2013-12-11T00:00:00"/>
    <s v="Second Class"/>
    <s v="CG-12520"/>
    <s v="Claire Gute"/>
    <x v="0"/>
    <s v="United States"/>
    <x v="0"/>
    <x v="0"/>
    <n v="42420"/>
    <x v="0"/>
    <s v="FUR-CH-10000454"/>
    <x v="0"/>
    <x v="1"/>
    <x v="1"/>
    <n v="731.94"/>
    <n v="3"/>
    <n v="0"/>
    <n v="219.58199999999999"/>
  </r>
  <r>
    <n v="3"/>
    <x v="1"/>
    <x v="0"/>
    <x v="1"/>
    <d v="2013-06-17T00:00:00"/>
    <s v="Second Class"/>
    <s v="DV-13045"/>
    <s v="Darrin Van Huff"/>
    <x v="1"/>
    <s v="United States"/>
    <x v="1"/>
    <x v="1"/>
    <n v="90036"/>
    <x v="1"/>
    <s v="OFF-LA-10000240"/>
    <x v="1"/>
    <x v="2"/>
    <x v="2"/>
    <n v="14.62"/>
    <n v="2"/>
    <n v="0"/>
    <n v="6.8714000000000004"/>
  </r>
  <r>
    <n v="4"/>
    <x v="2"/>
    <x v="1"/>
    <x v="2"/>
    <d v="2012-10-18T00:00:00"/>
    <s v="Standard Class"/>
    <s v="SO-20335"/>
    <s v="Sean O'Donnell"/>
    <x v="0"/>
    <s v="United States"/>
    <x v="2"/>
    <x v="2"/>
    <n v="33311"/>
    <x v="0"/>
    <s v="FUR-TA-10000577"/>
    <x v="0"/>
    <x v="3"/>
    <x v="3"/>
    <n v="957.57749999999999"/>
    <n v="5"/>
    <n v="0.45"/>
    <n v="-383.03100000000001"/>
  </r>
  <r>
    <n v="5"/>
    <x v="2"/>
    <x v="1"/>
    <x v="2"/>
    <d v="2012-10-18T00:00:00"/>
    <s v="Standard Class"/>
    <s v="SO-20335"/>
    <s v="Sean O'Donnell"/>
    <x v="0"/>
    <s v="United States"/>
    <x v="2"/>
    <x v="2"/>
    <n v="33311"/>
    <x v="0"/>
    <s v="OFF-ST-10000760"/>
    <x v="1"/>
    <x v="4"/>
    <x v="4"/>
    <n v="22.367999999999999"/>
    <n v="2"/>
    <n v="0.2"/>
    <n v="2.5164"/>
  </r>
  <r>
    <n v="6"/>
    <x v="3"/>
    <x v="2"/>
    <x v="3"/>
    <d v="2011-06-14T00:00:00"/>
    <s v="Standard Class"/>
    <s v="BH-11710"/>
    <s v="Brosina Hoffman"/>
    <x v="0"/>
    <s v="United States"/>
    <x v="1"/>
    <x v="1"/>
    <n v="90032"/>
    <x v="1"/>
    <s v="FUR-FU-10001487"/>
    <x v="0"/>
    <x v="5"/>
    <x v="5"/>
    <n v="48.86"/>
    <n v="7"/>
    <n v="0"/>
    <n v="14.1694"/>
  </r>
  <r>
    <n v="7"/>
    <x v="3"/>
    <x v="2"/>
    <x v="3"/>
    <d v="2011-06-14T00:00:00"/>
    <s v="Standard Class"/>
    <s v="BH-11710"/>
    <s v="Brosina Hoffman"/>
    <x v="0"/>
    <s v="United States"/>
    <x v="1"/>
    <x v="1"/>
    <n v="90032"/>
    <x v="1"/>
    <s v="OFF-AR-10002833"/>
    <x v="1"/>
    <x v="6"/>
    <x v="6"/>
    <n v="7.28"/>
    <n v="4"/>
    <n v="0"/>
    <n v="1.9656"/>
  </r>
  <r>
    <n v="8"/>
    <x v="3"/>
    <x v="2"/>
    <x v="3"/>
    <d v="2011-06-14T00:00:00"/>
    <s v="Standard Class"/>
    <s v="BH-11710"/>
    <s v="Brosina Hoffman"/>
    <x v="0"/>
    <s v="United States"/>
    <x v="1"/>
    <x v="1"/>
    <n v="90032"/>
    <x v="1"/>
    <s v="TEC-PH-10002275"/>
    <x v="2"/>
    <x v="7"/>
    <x v="7"/>
    <n v="907.15200000000004"/>
    <n v="6"/>
    <n v="0.2"/>
    <n v="90.715199999999996"/>
  </r>
  <r>
    <n v="9"/>
    <x v="3"/>
    <x v="2"/>
    <x v="3"/>
    <d v="2011-06-14T00:00:00"/>
    <s v="Standard Class"/>
    <s v="BH-11710"/>
    <s v="Brosina Hoffman"/>
    <x v="0"/>
    <s v="United States"/>
    <x v="1"/>
    <x v="1"/>
    <n v="90032"/>
    <x v="1"/>
    <s v="OFF-BI-10003910"/>
    <x v="1"/>
    <x v="8"/>
    <x v="8"/>
    <n v="18.504000000000001"/>
    <n v="3"/>
    <n v="0.2"/>
    <n v="5.7824999999999998"/>
  </r>
  <r>
    <n v="10"/>
    <x v="3"/>
    <x v="2"/>
    <x v="3"/>
    <d v="2011-06-14T00:00:00"/>
    <s v="Standard Class"/>
    <s v="BH-11710"/>
    <s v="Brosina Hoffman"/>
    <x v="0"/>
    <s v="United States"/>
    <x v="1"/>
    <x v="1"/>
    <n v="90032"/>
    <x v="1"/>
    <s v="OFF-AP-10002892"/>
    <x v="1"/>
    <x v="9"/>
    <x v="9"/>
    <n v="114.9"/>
    <n v="5"/>
    <n v="0"/>
    <n v="34.47"/>
  </r>
  <r>
    <n v="11"/>
    <x v="3"/>
    <x v="2"/>
    <x v="3"/>
    <d v="2011-06-14T00:00:00"/>
    <s v="Standard Class"/>
    <s v="BH-11710"/>
    <s v="Brosina Hoffman"/>
    <x v="0"/>
    <s v="United States"/>
    <x v="1"/>
    <x v="1"/>
    <n v="90032"/>
    <x v="1"/>
    <s v="FUR-TA-10001539"/>
    <x v="0"/>
    <x v="3"/>
    <x v="10"/>
    <n v="1706.184"/>
    <n v="9"/>
    <n v="0.2"/>
    <n v="85.309200000000004"/>
  </r>
  <r>
    <n v="12"/>
    <x v="3"/>
    <x v="2"/>
    <x v="3"/>
    <d v="2011-06-14T00:00:00"/>
    <s v="Standard Class"/>
    <s v="BH-11710"/>
    <s v="Brosina Hoffman"/>
    <x v="0"/>
    <s v="United States"/>
    <x v="1"/>
    <x v="1"/>
    <n v="90032"/>
    <x v="1"/>
    <s v="TEC-PH-10002033"/>
    <x v="2"/>
    <x v="7"/>
    <x v="11"/>
    <n v="911.42399999999998"/>
    <n v="4"/>
    <n v="0.2"/>
    <n v="68.356800000000007"/>
  </r>
  <r>
    <n v="13"/>
    <x v="4"/>
    <x v="3"/>
    <x v="4"/>
    <d v="2014-04-21T00:00:00"/>
    <s v="Standard Class"/>
    <s v="AA-10480"/>
    <s v="Andrew Allen"/>
    <x v="0"/>
    <s v="United States"/>
    <x v="3"/>
    <x v="3"/>
    <n v="28027"/>
    <x v="0"/>
    <s v="OFF-PA-10002365"/>
    <x v="1"/>
    <x v="10"/>
    <x v="12"/>
    <n v="15.552"/>
    <n v="3"/>
    <n v="0.2"/>
    <n v="5.4432"/>
  </r>
  <r>
    <n v="14"/>
    <x v="5"/>
    <x v="0"/>
    <x v="5"/>
    <d v="2013-11-12T00:00:00"/>
    <s v="Standard Class"/>
    <s v="IM-15070"/>
    <s v="Irene Maddox"/>
    <x v="0"/>
    <s v="United States"/>
    <x v="4"/>
    <x v="4"/>
    <n v="98103"/>
    <x v="1"/>
    <s v="OFF-BI-10003656"/>
    <x v="1"/>
    <x v="8"/>
    <x v="13"/>
    <n v="407.976"/>
    <n v="3"/>
    <n v="0.2"/>
    <n v="132.59219999999999"/>
  </r>
  <r>
    <n v="15"/>
    <x v="6"/>
    <x v="1"/>
    <x v="6"/>
    <d v="2012-11-26T00:00:00"/>
    <s v="Standard Class"/>
    <s v="HP-14815"/>
    <s v="Harold Pawlan"/>
    <x v="2"/>
    <s v="United States"/>
    <x v="5"/>
    <x v="5"/>
    <n v="76106"/>
    <x v="2"/>
    <s v="OFF-AP-10002311"/>
    <x v="1"/>
    <x v="9"/>
    <x v="14"/>
    <n v="68.81"/>
    <n v="5"/>
    <n v="0.8"/>
    <n v="-123.858"/>
  </r>
  <r>
    <n v="16"/>
    <x v="6"/>
    <x v="1"/>
    <x v="6"/>
    <d v="2012-11-26T00:00:00"/>
    <s v="Standard Class"/>
    <s v="HP-14815"/>
    <s v="Harold Pawlan"/>
    <x v="2"/>
    <s v="United States"/>
    <x v="5"/>
    <x v="5"/>
    <n v="76106"/>
    <x v="2"/>
    <s v="OFF-BI-10000756"/>
    <x v="1"/>
    <x v="8"/>
    <x v="15"/>
    <n v="2.544"/>
    <n v="3"/>
    <n v="0.8"/>
    <n v="-3.8159999999999998"/>
  </r>
  <r>
    <n v="17"/>
    <x v="7"/>
    <x v="2"/>
    <x v="7"/>
    <d v="2011-11-18T00:00:00"/>
    <s v="Standard Class"/>
    <s v="PK-19075"/>
    <s v="Pete Kriz"/>
    <x v="0"/>
    <s v="United States"/>
    <x v="6"/>
    <x v="6"/>
    <n v="53711"/>
    <x v="2"/>
    <s v="OFF-ST-10004186"/>
    <x v="1"/>
    <x v="4"/>
    <x v="16"/>
    <n v="665.88"/>
    <n v="6"/>
    <n v="0"/>
    <n v="13.317600000000001"/>
  </r>
  <r>
    <n v="18"/>
    <x v="8"/>
    <x v="2"/>
    <x v="8"/>
    <d v="2011-05-15T00:00:00"/>
    <s v="Second Class"/>
    <s v="AG-10270"/>
    <s v="Alejandro Grove"/>
    <x v="0"/>
    <s v="United States"/>
    <x v="7"/>
    <x v="7"/>
    <n v="84084"/>
    <x v="1"/>
    <s v="OFF-ST-10000107"/>
    <x v="1"/>
    <x v="4"/>
    <x v="17"/>
    <n v="55.5"/>
    <n v="2"/>
    <n v="0"/>
    <n v="9.99"/>
  </r>
  <r>
    <n v="19"/>
    <x v="9"/>
    <x v="2"/>
    <x v="9"/>
    <d v="2011-01-09T00:00:00"/>
    <s v="Second Class"/>
    <s v="ZD-21925"/>
    <s v="Zuschuss Donatelli"/>
    <x v="0"/>
    <s v="United States"/>
    <x v="8"/>
    <x v="1"/>
    <n v="94109"/>
    <x v="1"/>
    <s v="OFF-AR-10003056"/>
    <x v="1"/>
    <x v="6"/>
    <x v="18"/>
    <n v="8.56"/>
    <n v="2"/>
    <n v="0"/>
    <n v="2.4824000000000002"/>
  </r>
  <r>
    <n v="20"/>
    <x v="9"/>
    <x v="2"/>
    <x v="9"/>
    <d v="2011-01-09T00:00:00"/>
    <s v="Second Class"/>
    <s v="ZD-21925"/>
    <s v="Zuschuss Donatelli"/>
    <x v="0"/>
    <s v="United States"/>
    <x v="8"/>
    <x v="1"/>
    <n v="94109"/>
    <x v="1"/>
    <s v="TEC-PH-10001949"/>
    <x v="2"/>
    <x v="7"/>
    <x v="19"/>
    <n v="213.48"/>
    <n v="3"/>
    <n v="0.2"/>
    <n v="16.010999999999999"/>
  </r>
  <r>
    <n v="21"/>
    <x v="9"/>
    <x v="2"/>
    <x v="9"/>
    <d v="2011-01-09T00:00:00"/>
    <s v="Second Class"/>
    <s v="ZD-21925"/>
    <s v="Zuschuss Donatelli"/>
    <x v="0"/>
    <s v="United States"/>
    <x v="8"/>
    <x v="1"/>
    <n v="94109"/>
    <x v="1"/>
    <s v="OFF-BI-10002215"/>
    <x v="1"/>
    <x v="8"/>
    <x v="20"/>
    <n v="22.72"/>
    <n v="4"/>
    <n v="0.2"/>
    <n v="7.3840000000000003"/>
  </r>
  <r>
    <n v="22"/>
    <x v="10"/>
    <x v="0"/>
    <x v="10"/>
    <d v="2013-12-14T00:00:00"/>
    <s v="Standard Class"/>
    <s v="KB-16585"/>
    <s v="Ken Black"/>
    <x v="1"/>
    <s v="United States"/>
    <x v="9"/>
    <x v="8"/>
    <n v="68025"/>
    <x v="2"/>
    <s v="OFF-AR-10000246"/>
    <x v="1"/>
    <x v="6"/>
    <x v="21"/>
    <n v="19.46"/>
    <n v="7"/>
    <n v="0"/>
    <n v="5.0595999999999997"/>
  </r>
  <r>
    <n v="23"/>
    <x v="10"/>
    <x v="0"/>
    <x v="10"/>
    <d v="2013-12-14T00:00:00"/>
    <s v="Standard Class"/>
    <s v="KB-16585"/>
    <s v="Ken Black"/>
    <x v="1"/>
    <s v="United States"/>
    <x v="9"/>
    <x v="8"/>
    <n v="68025"/>
    <x v="2"/>
    <s v="OFF-AP-10001492"/>
    <x v="1"/>
    <x v="9"/>
    <x v="22"/>
    <n v="60.34"/>
    <n v="7"/>
    <n v="0"/>
    <n v="15.6884"/>
  </r>
  <r>
    <n v="24"/>
    <x v="11"/>
    <x v="3"/>
    <x v="11"/>
    <d v="2014-07-19T00:00:00"/>
    <s v="Second Class"/>
    <s v="SF-20065"/>
    <s v="Sandra Flanagan"/>
    <x v="0"/>
    <s v="United States"/>
    <x v="10"/>
    <x v="9"/>
    <n v="19140"/>
    <x v="3"/>
    <s v="FUR-CH-10002774"/>
    <x v="0"/>
    <x v="1"/>
    <x v="23"/>
    <n v="71.372"/>
    <n v="2"/>
    <n v="0.3"/>
    <n v="-1.0196000000000001"/>
  </r>
  <r>
    <n v="25"/>
    <x v="12"/>
    <x v="1"/>
    <x v="12"/>
    <d v="2012-09-30T00:00:00"/>
    <s v="Standard Class"/>
    <s v="EB-13870"/>
    <s v="Emily Burns"/>
    <x v="0"/>
    <s v="United States"/>
    <x v="11"/>
    <x v="7"/>
    <n v="84057"/>
    <x v="1"/>
    <s v="FUR-TA-10000577"/>
    <x v="0"/>
    <x v="3"/>
    <x v="3"/>
    <n v="1044.6300000000001"/>
    <n v="3"/>
    <n v="0"/>
    <n v="240.26490000000001"/>
  </r>
  <r>
    <n v="26"/>
    <x v="13"/>
    <x v="0"/>
    <x v="13"/>
    <d v="2013-01-20T00:00:00"/>
    <s v="Second Class"/>
    <s v="EH-13945"/>
    <s v="Eric Hoffmann"/>
    <x v="0"/>
    <s v="United States"/>
    <x v="1"/>
    <x v="1"/>
    <n v="90049"/>
    <x v="1"/>
    <s v="OFF-BI-10001634"/>
    <x v="1"/>
    <x v="8"/>
    <x v="24"/>
    <n v="11.648"/>
    <n v="2"/>
    <n v="0.2"/>
    <n v="4.2224000000000004"/>
  </r>
  <r>
    <n v="27"/>
    <x v="13"/>
    <x v="0"/>
    <x v="13"/>
    <d v="2013-01-20T00:00:00"/>
    <s v="Second Class"/>
    <s v="EH-13945"/>
    <s v="Eric Hoffmann"/>
    <x v="0"/>
    <s v="United States"/>
    <x v="1"/>
    <x v="1"/>
    <n v="90049"/>
    <x v="1"/>
    <s v="TEC-AC-10003027"/>
    <x v="2"/>
    <x v="11"/>
    <x v="25"/>
    <n v="90.57"/>
    <n v="3"/>
    <n v="0"/>
    <n v="11.774100000000001"/>
  </r>
  <r>
    <n v="28"/>
    <x v="14"/>
    <x v="1"/>
    <x v="14"/>
    <d v="2012-09-21T00:00:00"/>
    <s v="Standard Class"/>
    <s v="TB-21520"/>
    <s v="Tracy Blumstein"/>
    <x v="0"/>
    <s v="United States"/>
    <x v="10"/>
    <x v="9"/>
    <n v="19140"/>
    <x v="3"/>
    <s v="FUR-BO-10004834"/>
    <x v="0"/>
    <x v="0"/>
    <x v="26"/>
    <n v="3083.43"/>
    <n v="7"/>
    <n v="0.5"/>
    <n v="-1665.0522000000001"/>
  </r>
  <r>
    <n v="29"/>
    <x v="14"/>
    <x v="1"/>
    <x v="14"/>
    <d v="2012-09-21T00:00:00"/>
    <s v="Standard Class"/>
    <s v="TB-21520"/>
    <s v="Tracy Blumstein"/>
    <x v="0"/>
    <s v="United States"/>
    <x v="10"/>
    <x v="9"/>
    <n v="19140"/>
    <x v="3"/>
    <s v="OFF-BI-10000474"/>
    <x v="1"/>
    <x v="8"/>
    <x v="27"/>
    <n v="9.6180000000000003"/>
    <n v="2"/>
    <n v="0.7"/>
    <n v="-7.0532000000000004"/>
  </r>
  <r>
    <n v="30"/>
    <x v="14"/>
    <x v="1"/>
    <x v="14"/>
    <d v="2012-09-21T00:00:00"/>
    <s v="Standard Class"/>
    <s v="TB-21520"/>
    <s v="Tracy Blumstein"/>
    <x v="0"/>
    <s v="United States"/>
    <x v="10"/>
    <x v="9"/>
    <n v="19140"/>
    <x v="3"/>
    <s v="FUR-FU-10004848"/>
    <x v="0"/>
    <x v="5"/>
    <x v="28"/>
    <n v="124.2"/>
    <n v="3"/>
    <n v="0.2"/>
    <n v="15.525"/>
  </r>
  <r>
    <n v="31"/>
    <x v="14"/>
    <x v="1"/>
    <x v="14"/>
    <d v="2012-09-21T00:00:00"/>
    <s v="Standard Class"/>
    <s v="TB-21520"/>
    <s v="Tracy Blumstein"/>
    <x v="0"/>
    <s v="United States"/>
    <x v="10"/>
    <x v="9"/>
    <n v="19140"/>
    <x v="3"/>
    <s v="OFF-EN-10001509"/>
    <x v="1"/>
    <x v="12"/>
    <x v="29"/>
    <n v="3.2639999999999998"/>
    <n v="2"/>
    <n v="0.2"/>
    <n v="1.1015999999999999"/>
  </r>
  <r>
    <n v="32"/>
    <x v="14"/>
    <x v="1"/>
    <x v="14"/>
    <d v="2012-09-21T00:00:00"/>
    <s v="Standard Class"/>
    <s v="TB-21520"/>
    <s v="Tracy Blumstein"/>
    <x v="0"/>
    <s v="United States"/>
    <x v="10"/>
    <x v="9"/>
    <n v="19140"/>
    <x v="3"/>
    <s v="OFF-AR-10004042"/>
    <x v="1"/>
    <x v="6"/>
    <x v="30"/>
    <n v="86.304000000000002"/>
    <n v="6"/>
    <n v="0.2"/>
    <n v="9.7091999999999992"/>
  </r>
  <r>
    <n v="33"/>
    <x v="14"/>
    <x v="1"/>
    <x v="14"/>
    <d v="2012-09-21T00:00:00"/>
    <s v="Standard Class"/>
    <s v="TB-21520"/>
    <s v="Tracy Blumstein"/>
    <x v="0"/>
    <s v="United States"/>
    <x v="10"/>
    <x v="9"/>
    <n v="19140"/>
    <x v="3"/>
    <s v="OFF-BI-10001525"/>
    <x v="1"/>
    <x v="8"/>
    <x v="31"/>
    <n v="6.8579999999999997"/>
    <n v="6"/>
    <n v="0.7"/>
    <n v="-5.7149999999999999"/>
  </r>
  <r>
    <n v="34"/>
    <x v="14"/>
    <x v="1"/>
    <x v="14"/>
    <d v="2012-09-21T00:00:00"/>
    <s v="Standard Class"/>
    <s v="TB-21520"/>
    <s v="Tracy Blumstein"/>
    <x v="0"/>
    <s v="United States"/>
    <x v="10"/>
    <x v="9"/>
    <n v="19140"/>
    <x v="3"/>
    <s v="OFF-AR-10001683"/>
    <x v="1"/>
    <x v="6"/>
    <x v="32"/>
    <n v="15.76"/>
    <n v="2"/>
    <n v="0.2"/>
    <n v="3.5459999999999998"/>
  </r>
  <r>
    <n v="35"/>
    <x v="15"/>
    <x v="3"/>
    <x v="15"/>
    <d v="2014-10-24T00:00:00"/>
    <s v="Second Class"/>
    <s v="MA-17560"/>
    <s v="Matt Abelman"/>
    <x v="2"/>
    <s v="United States"/>
    <x v="12"/>
    <x v="5"/>
    <n v="77095"/>
    <x v="2"/>
    <s v="OFF-PA-10000249"/>
    <x v="1"/>
    <x v="10"/>
    <x v="33"/>
    <n v="29.472000000000001"/>
    <n v="3"/>
    <n v="0.2"/>
    <n v="9.9467999999999996"/>
  </r>
  <r>
    <n v="36"/>
    <x v="16"/>
    <x v="0"/>
    <x v="16"/>
    <d v="2013-11-12T00:00:00"/>
    <s v="First Class"/>
    <s v="GH-14485"/>
    <s v="Gene Hale"/>
    <x v="1"/>
    <s v="United States"/>
    <x v="13"/>
    <x v="5"/>
    <n v="75080"/>
    <x v="2"/>
    <s v="TEC-PH-10004977"/>
    <x v="2"/>
    <x v="7"/>
    <x v="34"/>
    <n v="1097.5440000000001"/>
    <n v="7"/>
    <n v="0.2"/>
    <n v="123.47369999999999"/>
  </r>
  <r>
    <n v="37"/>
    <x v="16"/>
    <x v="0"/>
    <x v="16"/>
    <d v="2013-11-12T00:00:00"/>
    <s v="First Class"/>
    <s v="GH-14485"/>
    <s v="Gene Hale"/>
    <x v="1"/>
    <s v="United States"/>
    <x v="13"/>
    <x v="5"/>
    <n v="75080"/>
    <x v="2"/>
    <s v="FUR-FU-10003664"/>
    <x v="0"/>
    <x v="5"/>
    <x v="35"/>
    <n v="190.92"/>
    <n v="5"/>
    <n v="0.6"/>
    <n v="-147.96299999999999"/>
  </r>
  <r>
    <n v="38"/>
    <x v="17"/>
    <x v="1"/>
    <x v="17"/>
    <d v="2012-12-31T00:00:00"/>
    <s v="Standard Class"/>
    <s v="SN-20710"/>
    <s v="Steve Nguyen"/>
    <x v="2"/>
    <s v="United States"/>
    <x v="12"/>
    <x v="5"/>
    <n v="77041"/>
    <x v="2"/>
    <s v="OFF-EN-10002986"/>
    <x v="1"/>
    <x v="12"/>
    <x v="36"/>
    <n v="113.328"/>
    <n v="9"/>
    <n v="0.2"/>
    <n v="35.414999999999999"/>
  </r>
  <r>
    <n v="39"/>
    <x v="17"/>
    <x v="1"/>
    <x v="17"/>
    <d v="2012-12-31T00:00:00"/>
    <s v="Standard Class"/>
    <s v="SN-20710"/>
    <s v="Steve Nguyen"/>
    <x v="2"/>
    <s v="United States"/>
    <x v="12"/>
    <x v="5"/>
    <n v="77041"/>
    <x v="2"/>
    <s v="FUR-BO-10002545"/>
    <x v="0"/>
    <x v="0"/>
    <x v="37"/>
    <n v="532.39919999999995"/>
    <n v="3"/>
    <n v="0.32"/>
    <n v="-46.976399999999998"/>
  </r>
  <r>
    <n v="40"/>
    <x v="17"/>
    <x v="1"/>
    <x v="17"/>
    <d v="2012-12-31T00:00:00"/>
    <s v="Standard Class"/>
    <s v="SN-20710"/>
    <s v="Steve Nguyen"/>
    <x v="2"/>
    <s v="United States"/>
    <x v="12"/>
    <x v="5"/>
    <n v="77041"/>
    <x v="2"/>
    <s v="FUR-CH-10004218"/>
    <x v="0"/>
    <x v="1"/>
    <x v="38"/>
    <n v="212.05799999999999"/>
    <n v="3"/>
    <n v="0.3"/>
    <n v="-15.147"/>
  </r>
  <r>
    <n v="41"/>
    <x v="17"/>
    <x v="1"/>
    <x v="17"/>
    <d v="2012-12-31T00:00:00"/>
    <s v="Standard Class"/>
    <s v="SN-20710"/>
    <s v="Steve Nguyen"/>
    <x v="2"/>
    <s v="United States"/>
    <x v="12"/>
    <x v="5"/>
    <n v="77041"/>
    <x v="2"/>
    <s v="TEC-PH-10000486"/>
    <x v="2"/>
    <x v="7"/>
    <x v="39"/>
    <n v="371.16800000000001"/>
    <n v="4"/>
    <n v="0.2"/>
    <n v="41.756399999999999"/>
  </r>
  <r>
    <n v="42"/>
    <x v="18"/>
    <x v="3"/>
    <x v="18"/>
    <d v="2014-09-16T00:00:00"/>
    <s v="Standard Class"/>
    <s v="LC-16930"/>
    <s v="Linda Cazamias"/>
    <x v="1"/>
    <s v="United States"/>
    <x v="14"/>
    <x v="10"/>
    <n v="60540"/>
    <x v="2"/>
    <s v="TEC-PH-10004093"/>
    <x v="2"/>
    <x v="7"/>
    <x v="40"/>
    <n v="147.16800000000001"/>
    <n v="4"/>
    <n v="0.2"/>
    <n v="16.5564"/>
  </r>
  <r>
    <n v="43"/>
    <x v="19"/>
    <x v="0"/>
    <x v="19"/>
    <d v="2013-07-23T00:00:00"/>
    <s v="Standard Class"/>
    <s v="RA-19885"/>
    <s v="Ruben Ausman"/>
    <x v="1"/>
    <s v="United States"/>
    <x v="1"/>
    <x v="1"/>
    <n v="90049"/>
    <x v="1"/>
    <s v="OFF-ST-10003479"/>
    <x v="1"/>
    <x v="4"/>
    <x v="41"/>
    <n v="77.88"/>
    <n v="2"/>
    <n v="0"/>
    <n v="3.8940000000000001"/>
  </r>
  <r>
    <n v="44"/>
    <x v="20"/>
    <x v="3"/>
    <x v="20"/>
    <d v="2014-09-24T00:00:00"/>
    <s v="Standard Class"/>
    <s v="ES-14080"/>
    <s v="Erin Smith"/>
    <x v="1"/>
    <s v="United States"/>
    <x v="15"/>
    <x v="2"/>
    <n v="32935"/>
    <x v="0"/>
    <s v="OFF-ST-10003282"/>
    <x v="1"/>
    <x v="4"/>
    <x v="42"/>
    <n v="95.616"/>
    <n v="2"/>
    <n v="0.2"/>
    <n v="9.5616000000000003"/>
  </r>
  <r>
    <n v="45"/>
    <x v="21"/>
    <x v="0"/>
    <x v="21"/>
    <d v="2013-03-14T00:00:00"/>
    <s v="First Class"/>
    <s v="ON-18715"/>
    <s v="Odella Nelson"/>
    <x v="1"/>
    <s v="United States"/>
    <x v="16"/>
    <x v="11"/>
    <n v="55122"/>
    <x v="2"/>
    <s v="TEC-AC-10000171"/>
    <x v="2"/>
    <x v="11"/>
    <x v="43"/>
    <n v="45.98"/>
    <n v="2"/>
    <n v="0"/>
    <n v="19.7714"/>
  </r>
  <r>
    <n v="46"/>
    <x v="21"/>
    <x v="0"/>
    <x v="21"/>
    <d v="2013-03-14T00:00:00"/>
    <s v="First Class"/>
    <s v="ON-18715"/>
    <s v="Odella Nelson"/>
    <x v="1"/>
    <s v="United States"/>
    <x v="16"/>
    <x v="11"/>
    <n v="55122"/>
    <x v="2"/>
    <s v="OFF-BI-10003291"/>
    <x v="1"/>
    <x v="8"/>
    <x v="44"/>
    <n v="17.46"/>
    <n v="2"/>
    <n v="0"/>
    <n v="8.2062000000000008"/>
  </r>
  <r>
    <n v="47"/>
    <x v="22"/>
    <x v="2"/>
    <x v="22"/>
    <d v="2011-10-25T00:00:00"/>
    <s v="Second Class"/>
    <s v="PO-18865"/>
    <s v="Patrick O'Donnell"/>
    <x v="0"/>
    <s v="United States"/>
    <x v="17"/>
    <x v="12"/>
    <n v="48185"/>
    <x v="2"/>
    <s v="OFF-ST-10001713"/>
    <x v="1"/>
    <x v="4"/>
    <x v="45"/>
    <n v="211.96"/>
    <n v="4"/>
    <n v="0"/>
    <n v="8.4784000000000006"/>
  </r>
  <r>
    <n v="48"/>
    <x v="23"/>
    <x v="0"/>
    <x v="23"/>
    <d v="2013-06-26T00:00:00"/>
    <s v="Standard Class"/>
    <s v="LH-16900"/>
    <s v="Lena Hernandez"/>
    <x v="0"/>
    <s v="United States"/>
    <x v="18"/>
    <x v="13"/>
    <n v="19901"/>
    <x v="3"/>
    <s v="TEC-AC-10002167"/>
    <x v="2"/>
    <x v="11"/>
    <x v="46"/>
    <n v="45"/>
    <n v="3"/>
    <n v="0"/>
    <n v="4.95"/>
  </r>
  <r>
    <n v="49"/>
    <x v="23"/>
    <x v="0"/>
    <x v="23"/>
    <d v="2013-06-26T00:00:00"/>
    <s v="Standard Class"/>
    <s v="LH-16900"/>
    <s v="Lena Hernandez"/>
    <x v="0"/>
    <s v="United States"/>
    <x v="18"/>
    <x v="13"/>
    <n v="19901"/>
    <x v="3"/>
    <s v="TEC-PH-10003988"/>
    <x v="2"/>
    <x v="7"/>
    <x v="47"/>
    <n v="21.8"/>
    <n v="2"/>
    <n v="0"/>
    <n v="6.1040000000000001"/>
  </r>
  <r>
    <n v="50"/>
    <x v="24"/>
    <x v="1"/>
    <x v="24"/>
    <d v="2012-04-22T00:00:00"/>
    <s v="Standard Class"/>
    <s v="DP-13000"/>
    <s v="Darren Powers"/>
    <x v="0"/>
    <s v="United States"/>
    <x v="19"/>
    <x v="14"/>
    <n v="47150"/>
    <x v="2"/>
    <s v="OFF-BI-10004410"/>
    <x v="1"/>
    <x v="8"/>
    <x v="48"/>
    <n v="38.22"/>
    <n v="6"/>
    <n v="0"/>
    <n v="17.9634"/>
  </r>
  <r>
    <n v="51"/>
    <x v="24"/>
    <x v="1"/>
    <x v="24"/>
    <d v="2012-04-22T00:00:00"/>
    <s v="Standard Class"/>
    <s v="DP-13000"/>
    <s v="Darren Powers"/>
    <x v="0"/>
    <s v="United States"/>
    <x v="19"/>
    <x v="14"/>
    <n v="47150"/>
    <x v="2"/>
    <s v="OFF-LA-10002762"/>
    <x v="1"/>
    <x v="2"/>
    <x v="49"/>
    <n v="75.180000000000007"/>
    <n v="6"/>
    <n v="0"/>
    <n v="35.334600000000002"/>
  </r>
  <r>
    <n v="52"/>
    <x v="24"/>
    <x v="1"/>
    <x v="24"/>
    <d v="2012-04-22T00:00:00"/>
    <s v="Standard Class"/>
    <s v="DP-13000"/>
    <s v="Darren Powers"/>
    <x v="0"/>
    <s v="United States"/>
    <x v="19"/>
    <x v="14"/>
    <n v="47150"/>
    <x v="2"/>
    <s v="FUR-FU-10001706"/>
    <x v="0"/>
    <x v="5"/>
    <x v="50"/>
    <n v="6.16"/>
    <n v="2"/>
    <n v="0"/>
    <n v="2.9567999999999999"/>
  </r>
  <r>
    <n v="53"/>
    <x v="24"/>
    <x v="1"/>
    <x v="24"/>
    <d v="2012-04-22T00:00:00"/>
    <s v="Standard Class"/>
    <s v="DP-13000"/>
    <s v="Darren Powers"/>
    <x v="0"/>
    <s v="United States"/>
    <x v="19"/>
    <x v="14"/>
    <n v="47150"/>
    <x v="2"/>
    <s v="FUR-CH-10003061"/>
    <x v="0"/>
    <x v="1"/>
    <x v="51"/>
    <n v="89.99"/>
    <n v="1"/>
    <n v="0"/>
    <n v="17.098099999999999"/>
  </r>
  <r>
    <n v="54"/>
    <x v="25"/>
    <x v="0"/>
    <x v="25"/>
    <d v="2013-12-18T00:00:00"/>
    <s v="Standard Class"/>
    <s v="JM-15265"/>
    <s v="Janet Molinari"/>
    <x v="1"/>
    <s v="United States"/>
    <x v="20"/>
    <x v="15"/>
    <n v="10024"/>
    <x v="3"/>
    <s v="OFF-FA-10000304"/>
    <x v="1"/>
    <x v="13"/>
    <x v="52"/>
    <n v="15.26"/>
    <n v="7"/>
    <n v="0"/>
    <n v="6.2565999999999997"/>
  </r>
  <r>
    <n v="55"/>
    <x v="25"/>
    <x v="0"/>
    <x v="25"/>
    <d v="2013-12-18T00:00:00"/>
    <s v="Standard Class"/>
    <s v="JM-15265"/>
    <s v="Janet Molinari"/>
    <x v="1"/>
    <s v="United States"/>
    <x v="20"/>
    <x v="15"/>
    <n v="10024"/>
    <x v="3"/>
    <s v="TEC-PH-10002447"/>
    <x v="2"/>
    <x v="7"/>
    <x v="53"/>
    <n v="1029.95"/>
    <n v="5"/>
    <n v="0"/>
    <n v="298.68549999999999"/>
  </r>
  <r>
    <n v="56"/>
    <x v="26"/>
    <x v="0"/>
    <x v="26"/>
    <d v="2013-06-19T00:00:00"/>
    <s v="First Class"/>
    <s v="TB-21055"/>
    <s v="Ted Butterfield"/>
    <x v="0"/>
    <s v="United States"/>
    <x v="21"/>
    <x v="15"/>
    <n v="12180"/>
    <x v="3"/>
    <s v="OFF-ST-10000604"/>
    <x v="1"/>
    <x v="4"/>
    <x v="54"/>
    <n v="208.56"/>
    <n v="6"/>
    <n v="0"/>
    <n v="52.14"/>
  </r>
  <r>
    <n v="57"/>
    <x v="26"/>
    <x v="0"/>
    <x v="26"/>
    <d v="2013-06-19T00:00:00"/>
    <s v="First Class"/>
    <s v="TB-21055"/>
    <s v="Ted Butterfield"/>
    <x v="0"/>
    <s v="United States"/>
    <x v="21"/>
    <x v="15"/>
    <n v="12180"/>
    <x v="3"/>
    <s v="OFF-PA-10001569"/>
    <x v="1"/>
    <x v="10"/>
    <x v="55"/>
    <n v="32.4"/>
    <n v="5"/>
    <n v="0"/>
    <n v="15.552"/>
  </r>
  <r>
    <n v="58"/>
    <x v="26"/>
    <x v="0"/>
    <x v="26"/>
    <d v="2013-06-19T00:00:00"/>
    <s v="First Class"/>
    <s v="TB-21055"/>
    <s v="Ted Butterfield"/>
    <x v="0"/>
    <s v="United States"/>
    <x v="21"/>
    <x v="15"/>
    <n v="12180"/>
    <x v="3"/>
    <s v="FUR-CH-10003968"/>
    <x v="0"/>
    <x v="1"/>
    <x v="56"/>
    <n v="319.41000000000003"/>
    <n v="5"/>
    <n v="0.1"/>
    <n v="7.0979999999999999"/>
  </r>
  <r>
    <n v="59"/>
    <x v="26"/>
    <x v="0"/>
    <x v="26"/>
    <d v="2013-06-19T00:00:00"/>
    <s v="First Class"/>
    <s v="TB-21055"/>
    <s v="Ted Butterfield"/>
    <x v="0"/>
    <s v="United States"/>
    <x v="21"/>
    <x v="15"/>
    <n v="12180"/>
    <x v="3"/>
    <s v="OFF-PA-10000587"/>
    <x v="1"/>
    <x v="10"/>
    <x v="57"/>
    <n v="14.56"/>
    <n v="2"/>
    <n v="0"/>
    <n v="6.9888000000000003"/>
  </r>
  <r>
    <n v="60"/>
    <x v="26"/>
    <x v="0"/>
    <x v="26"/>
    <d v="2013-06-19T00:00:00"/>
    <s v="First Class"/>
    <s v="TB-21055"/>
    <s v="Ted Butterfield"/>
    <x v="0"/>
    <s v="United States"/>
    <x v="21"/>
    <x v="15"/>
    <n v="12180"/>
    <x v="3"/>
    <s v="TEC-AC-10002167"/>
    <x v="2"/>
    <x v="11"/>
    <x v="46"/>
    <n v="30"/>
    <n v="2"/>
    <n v="0"/>
    <n v="3.3"/>
  </r>
  <r>
    <n v="61"/>
    <x v="26"/>
    <x v="0"/>
    <x v="26"/>
    <d v="2013-06-19T00:00:00"/>
    <s v="First Class"/>
    <s v="TB-21055"/>
    <s v="Ted Butterfield"/>
    <x v="0"/>
    <s v="United States"/>
    <x v="21"/>
    <x v="15"/>
    <n v="12180"/>
    <x v="3"/>
    <s v="OFF-BI-10001460"/>
    <x v="1"/>
    <x v="8"/>
    <x v="58"/>
    <n v="48.48"/>
    <n v="4"/>
    <n v="0.2"/>
    <n v="16.361999999999998"/>
  </r>
  <r>
    <n v="62"/>
    <x v="26"/>
    <x v="0"/>
    <x v="26"/>
    <d v="2013-06-19T00:00:00"/>
    <s v="First Class"/>
    <s v="TB-21055"/>
    <s v="Ted Butterfield"/>
    <x v="0"/>
    <s v="United States"/>
    <x v="21"/>
    <x v="15"/>
    <n v="12180"/>
    <x v="3"/>
    <s v="OFF-AR-10001868"/>
    <x v="1"/>
    <x v="6"/>
    <x v="59"/>
    <n v="1.68"/>
    <n v="1"/>
    <n v="0"/>
    <n v="0.84"/>
  </r>
  <r>
    <n v="63"/>
    <x v="27"/>
    <x v="1"/>
    <x v="27"/>
    <d v="2012-11-30T00:00:00"/>
    <s v="Standard Class"/>
    <s v="KM-16720"/>
    <s v="Kunst Miller"/>
    <x v="0"/>
    <s v="United States"/>
    <x v="1"/>
    <x v="1"/>
    <n v="90004"/>
    <x v="1"/>
    <s v="TEC-AC-10004633"/>
    <x v="2"/>
    <x v="11"/>
    <x v="60"/>
    <n v="13.98"/>
    <n v="2"/>
    <n v="0"/>
    <n v="6.1512000000000002"/>
  </r>
  <r>
    <n v="64"/>
    <x v="27"/>
    <x v="1"/>
    <x v="27"/>
    <d v="2012-11-30T00:00:00"/>
    <s v="Standard Class"/>
    <s v="KM-16720"/>
    <s v="Kunst Miller"/>
    <x v="0"/>
    <s v="United States"/>
    <x v="1"/>
    <x v="1"/>
    <n v="90004"/>
    <x v="1"/>
    <s v="OFF-BI-10001078"/>
    <x v="1"/>
    <x v="8"/>
    <x v="61"/>
    <n v="25.824000000000002"/>
    <n v="6"/>
    <n v="0.2"/>
    <n v="9.3612000000000002"/>
  </r>
  <r>
    <n v="65"/>
    <x v="27"/>
    <x v="1"/>
    <x v="27"/>
    <d v="2012-11-30T00:00:00"/>
    <s v="Standard Class"/>
    <s v="KM-16720"/>
    <s v="Kunst Miller"/>
    <x v="0"/>
    <s v="United States"/>
    <x v="1"/>
    <x v="1"/>
    <n v="90004"/>
    <x v="1"/>
    <s v="OFF-PA-10003892"/>
    <x v="1"/>
    <x v="10"/>
    <x v="62"/>
    <n v="146.72999999999999"/>
    <n v="3"/>
    <n v="0"/>
    <n v="68.963099999999997"/>
  </r>
  <r>
    <n v="66"/>
    <x v="27"/>
    <x v="1"/>
    <x v="27"/>
    <d v="2012-11-30T00:00:00"/>
    <s v="Standard Class"/>
    <s v="KM-16720"/>
    <s v="Kunst Miller"/>
    <x v="0"/>
    <s v="United States"/>
    <x v="1"/>
    <x v="1"/>
    <n v="90004"/>
    <x v="1"/>
    <s v="FUR-FU-10000397"/>
    <x v="0"/>
    <x v="5"/>
    <x v="63"/>
    <n v="79.760000000000005"/>
    <n v="4"/>
    <n v="0"/>
    <n v="22.332799999999999"/>
  </r>
  <r>
    <n v="67"/>
    <x v="28"/>
    <x v="1"/>
    <x v="28"/>
    <d v="2012-05-05T00:00:00"/>
    <s v="Standard Class"/>
    <s v="PS-18970"/>
    <s v="Paul Stevenson"/>
    <x v="2"/>
    <s v="United States"/>
    <x v="22"/>
    <x v="10"/>
    <n v="60610"/>
    <x v="2"/>
    <s v="FUR-CH-10001146"/>
    <x v="0"/>
    <x v="1"/>
    <x v="64"/>
    <n v="213.11500000000001"/>
    <n v="5"/>
    <n v="0.3"/>
    <n v="-15.2225"/>
  </r>
  <r>
    <n v="68"/>
    <x v="29"/>
    <x v="2"/>
    <x v="29"/>
    <d v="2011-10-12T00:00:00"/>
    <s v="Standard Class"/>
    <s v="BS-11590"/>
    <s v="Brendan Sweed"/>
    <x v="1"/>
    <s v="United States"/>
    <x v="23"/>
    <x v="16"/>
    <n v="85234"/>
    <x v="1"/>
    <s v="OFF-AR-10002671"/>
    <x v="1"/>
    <x v="6"/>
    <x v="65"/>
    <n v="1113.0239999999999"/>
    <n v="8"/>
    <n v="0.2"/>
    <n v="111.30240000000001"/>
  </r>
  <r>
    <n v="69"/>
    <x v="29"/>
    <x v="2"/>
    <x v="29"/>
    <d v="2011-10-12T00:00:00"/>
    <s v="Standard Class"/>
    <s v="BS-11590"/>
    <s v="Brendan Sweed"/>
    <x v="1"/>
    <s v="United States"/>
    <x v="23"/>
    <x v="16"/>
    <n v="85234"/>
    <x v="1"/>
    <s v="TEC-PH-10002726"/>
    <x v="2"/>
    <x v="7"/>
    <x v="66"/>
    <n v="167.96799999999999"/>
    <n v="4"/>
    <n v="0.2"/>
    <n v="62.988"/>
  </r>
  <r>
    <n v="70"/>
    <x v="30"/>
    <x v="0"/>
    <x v="30"/>
    <d v="2013-07-06T00:00:00"/>
    <s v="First Class"/>
    <s v="KD-16270"/>
    <s v="Karen Daniels"/>
    <x v="0"/>
    <s v="United States"/>
    <x v="24"/>
    <x v="17"/>
    <n v="22153"/>
    <x v="0"/>
    <s v="OFF-PA-10000482"/>
    <x v="1"/>
    <x v="10"/>
    <x v="67"/>
    <n v="75.88"/>
    <n v="2"/>
    <n v="0"/>
    <n v="35.663600000000002"/>
  </r>
  <r>
    <n v="71"/>
    <x v="31"/>
    <x v="0"/>
    <x v="31"/>
    <d v="2013-09-24T00:00:00"/>
    <s v="Standard Class"/>
    <s v="HM-14980"/>
    <s v="Henry MacAllister"/>
    <x v="0"/>
    <s v="United States"/>
    <x v="20"/>
    <x v="15"/>
    <n v="10009"/>
    <x v="3"/>
    <s v="OFF-BI-10004654"/>
    <x v="1"/>
    <x v="8"/>
    <x v="68"/>
    <n v="4.6159999999999997"/>
    <n v="1"/>
    <n v="0.2"/>
    <n v="1.7310000000000001"/>
  </r>
  <r>
    <n v="72"/>
    <x v="32"/>
    <x v="3"/>
    <x v="32"/>
    <d v="2014-09-18T00:00:00"/>
    <s v="Second Class"/>
    <s v="TB-21520"/>
    <s v="Tracy Blumstein"/>
    <x v="0"/>
    <s v="United States"/>
    <x v="25"/>
    <x v="12"/>
    <n v="49201"/>
    <x v="2"/>
    <s v="OFF-PA-10004675"/>
    <x v="1"/>
    <x v="10"/>
    <x v="69"/>
    <n v="19.05"/>
    <n v="3"/>
    <n v="0"/>
    <n v="8.7629999999999999"/>
  </r>
  <r>
    <n v="73"/>
    <x v="33"/>
    <x v="1"/>
    <x v="33"/>
    <d v="2012-02-05T00:00:00"/>
    <s v="Standard Class"/>
    <s v="JE-15745"/>
    <s v="Joel Eaton"/>
    <x v="0"/>
    <s v="United States"/>
    <x v="26"/>
    <x v="18"/>
    <n v="38109"/>
    <x v="0"/>
    <s v="FUR-CH-10000513"/>
    <x v="0"/>
    <x v="1"/>
    <x v="70"/>
    <n v="831.93600000000004"/>
    <n v="8"/>
    <n v="0.2"/>
    <n v="-114.3912"/>
  </r>
  <r>
    <n v="74"/>
    <x v="33"/>
    <x v="1"/>
    <x v="33"/>
    <d v="2012-02-05T00:00:00"/>
    <s v="Standard Class"/>
    <s v="JE-15745"/>
    <s v="Joel Eaton"/>
    <x v="0"/>
    <s v="United States"/>
    <x v="26"/>
    <x v="18"/>
    <n v="38109"/>
    <x v="0"/>
    <s v="FUR-FU-10003708"/>
    <x v="0"/>
    <x v="5"/>
    <x v="71"/>
    <n v="97.04"/>
    <n v="2"/>
    <n v="0.2"/>
    <n v="1.2130000000000001"/>
  </r>
  <r>
    <n v="75"/>
    <x v="33"/>
    <x v="1"/>
    <x v="33"/>
    <d v="2012-02-05T00:00:00"/>
    <s v="Standard Class"/>
    <s v="JE-15745"/>
    <s v="Joel Eaton"/>
    <x v="0"/>
    <s v="United States"/>
    <x v="26"/>
    <x v="18"/>
    <n v="38109"/>
    <x v="0"/>
    <s v="OFF-ST-10004123"/>
    <x v="1"/>
    <x v="4"/>
    <x v="72"/>
    <n v="72.784000000000006"/>
    <n v="1"/>
    <n v="0.2"/>
    <n v="-18.196000000000002"/>
  </r>
  <r>
    <n v="76"/>
    <x v="34"/>
    <x v="3"/>
    <x v="34"/>
    <d v="2014-12-12T00:00:00"/>
    <s v="First Class"/>
    <s v="KB-16600"/>
    <s v="Ken Brennan"/>
    <x v="1"/>
    <s v="United States"/>
    <x v="12"/>
    <x v="5"/>
    <n v="77041"/>
    <x v="2"/>
    <s v="OFF-BI-10004182"/>
    <x v="1"/>
    <x v="8"/>
    <x v="73"/>
    <n v="1.248"/>
    <n v="3"/>
    <n v="0.8"/>
    <n v="-1.9343999999999999"/>
  </r>
  <r>
    <n v="77"/>
    <x v="34"/>
    <x v="3"/>
    <x v="34"/>
    <d v="2014-12-12T00:00:00"/>
    <s v="First Class"/>
    <s v="KB-16600"/>
    <s v="Ken Brennan"/>
    <x v="1"/>
    <s v="United States"/>
    <x v="12"/>
    <x v="5"/>
    <n v="77041"/>
    <x v="2"/>
    <s v="FUR-FU-10000260"/>
    <x v="0"/>
    <x v="5"/>
    <x v="74"/>
    <n v="9.7080000000000002"/>
    <n v="3"/>
    <n v="0.6"/>
    <n v="-5.8247999999999998"/>
  </r>
  <r>
    <n v="78"/>
    <x v="34"/>
    <x v="3"/>
    <x v="34"/>
    <d v="2014-12-12T00:00:00"/>
    <s v="First Class"/>
    <s v="KB-16600"/>
    <s v="Ken Brennan"/>
    <x v="1"/>
    <s v="United States"/>
    <x v="12"/>
    <x v="5"/>
    <n v="77041"/>
    <x v="2"/>
    <s v="OFF-ST-10000615"/>
    <x v="1"/>
    <x v="4"/>
    <x v="75"/>
    <n v="27.24"/>
    <n v="3"/>
    <n v="0.2"/>
    <n v="2.7240000000000002"/>
  </r>
  <r>
    <n v="79"/>
    <x v="35"/>
    <x v="2"/>
    <x v="35"/>
    <d v="2011-01-12T00:00:00"/>
    <s v="Second Class"/>
    <s v="JE-15745"/>
    <s v="Joel Eaton"/>
    <x v="0"/>
    <s v="United States"/>
    <x v="12"/>
    <x v="5"/>
    <n v="77070"/>
    <x v="2"/>
    <s v="FUR-FU-10003194"/>
    <x v="0"/>
    <x v="5"/>
    <x v="76"/>
    <n v="19.3"/>
    <n v="5"/>
    <n v="0.6"/>
    <n v="-14.475"/>
  </r>
  <r>
    <n v="80"/>
    <x v="36"/>
    <x v="0"/>
    <x v="1"/>
    <d v="2013-06-16T00:00:00"/>
    <s v="First Class"/>
    <s v="SC-20770"/>
    <s v="Stewart Carmichael"/>
    <x v="1"/>
    <s v="United States"/>
    <x v="27"/>
    <x v="19"/>
    <n v="35601"/>
    <x v="0"/>
    <s v="OFF-AP-10002118"/>
    <x v="1"/>
    <x v="9"/>
    <x v="77"/>
    <n v="208.16"/>
    <n v="1"/>
    <n v="0"/>
    <n v="56.203200000000002"/>
  </r>
  <r>
    <n v="81"/>
    <x v="36"/>
    <x v="0"/>
    <x v="1"/>
    <d v="2013-06-16T00:00:00"/>
    <s v="First Class"/>
    <s v="SC-20770"/>
    <s v="Stewart Carmichael"/>
    <x v="1"/>
    <s v="United States"/>
    <x v="27"/>
    <x v="19"/>
    <n v="35601"/>
    <x v="0"/>
    <s v="OFF-BI-10002309"/>
    <x v="1"/>
    <x v="8"/>
    <x v="78"/>
    <n v="16.739999999999998"/>
    <n v="3"/>
    <n v="0"/>
    <n v="8.0351999999999997"/>
  </r>
  <r>
    <n v="82"/>
    <x v="37"/>
    <x v="2"/>
    <x v="36"/>
    <d v="2011-10-16T00:00:00"/>
    <s v="Standard Class"/>
    <s v="DN-13690"/>
    <s v="Duane Noonan"/>
    <x v="0"/>
    <s v="United States"/>
    <x v="8"/>
    <x v="1"/>
    <n v="94122"/>
    <x v="1"/>
    <s v="OFF-AR-10002053"/>
    <x v="1"/>
    <x v="6"/>
    <x v="79"/>
    <n v="14.9"/>
    <n v="5"/>
    <n v="0"/>
    <n v="4.1719999999999997"/>
  </r>
  <r>
    <n v="83"/>
    <x v="37"/>
    <x v="2"/>
    <x v="36"/>
    <d v="2011-10-16T00:00:00"/>
    <s v="Standard Class"/>
    <s v="DN-13690"/>
    <s v="Duane Noonan"/>
    <x v="0"/>
    <s v="United States"/>
    <x v="8"/>
    <x v="1"/>
    <n v="94122"/>
    <x v="1"/>
    <s v="OFF-ST-10002370"/>
    <x v="1"/>
    <x v="4"/>
    <x v="80"/>
    <n v="21.39"/>
    <n v="1"/>
    <n v="0"/>
    <n v="6.2031000000000001"/>
  </r>
  <r>
    <n v="84"/>
    <x v="38"/>
    <x v="1"/>
    <x v="37"/>
    <d v="2012-08-09T00:00:00"/>
    <s v="Standard Class"/>
    <s v="JC-16105"/>
    <s v="Julie Creighton"/>
    <x v="1"/>
    <s v="United States"/>
    <x v="28"/>
    <x v="3"/>
    <n v="27707"/>
    <x v="0"/>
    <s v="OFF-EN-10000927"/>
    <x v="1"/>
    <x v="12"/>
    <x v="81"/>
    <n v="200.98400000000001"/>
    <n v="7"/>
    <n v="0.2"/>
    <n v="62.807499999999997"/>
  </r>
  <r>
    <n v="85"/>
    <x v="39"/>
    <x v="3"/>
    <x v="38"/>
    <d v="2014-11-17T00:00:00"/>
    <s v="First Class"/>
    <s v="CS-12400"/>
    <s v="Christopher Schild"/>
    <x v="2"/>
    <s v="United States"/>
    <x v="22"/>
    <x v="10"/>
    <n v="60623"/>
    <x v="2"/>
    <s v="OFF-ST-10003656"/>
    <x v="1"/>
    <x v="4"/>
    <x v="82"/>
    <n v="230.376"/>
    <n v="3"/>
    <n v="0.2"/>
    <n v="-48.954900000000002"/>
  </r>
  <r>
    <n v="86"/>
    <x v="40"/>
    <x v="3"/>
    <x v="39"/>
    <d v="2014-05-31T00:00:00"/>
    <s v="Second Class"/>
    <s v="PO-18865"/>
    <s v="Patrick O'Donnell"/>
    <x v="0"/>
    <s v="United States"/>
    <x v="29"/>
    <x v="20"/>
    <n v="29203"/>
    <x v="0"/>
    <s v="FUR-CH-10000863"/>
    <x v="0"/>
    <x v="1"/>
    <x v="83"/>
    <n v="301.95999999999998"/>
    <n v="2"/>
    <n v="0"/>
    <n v="33.215600000000002"/>
  </r>
  <r>
    <n v="87"/>
    <x v="41"/>
    <x v="3"/>
    <x v="40"/>
    <d v="2014-03-11T00:00:00"/>
    <s v="Standard Class"/>
    <s v="PG-18895"/>
    <s v="Paul Gonzalez"/>
    <x v="0"/>
    <s v="United States"/>
    <x v="30"/>
    <x v="11"/>
    <n v="55901"/>
    <x v="2"/>
    <s v="TEC-AC-10001998"/>
    <x v="2"/>
    <x v="11"/>
    <x v="84"/>
    <n v="19.989999999999998"/>
    <n v="1"/>
    <n v="0"/>
    <n v="6.7965999999999998"/>
  </r>
  <r>
    <n v="88"/>
    <x v="41"/>
    <x v="3"/>
    <x v="40"/>
    <d v="2014-03-11T00:00:00"/>
    <s v="Standard Class"/>
    <s v="PG-18895"/>
    <s v="Paul Gonzalez"/>
    <x v="0"/>
    <s v="United States"/>
    <x v="30"/>
    <x v="11"/>
    <n v="55901"/>
    <x v="2"/>
    <s v="OFF-LA-10000134"/>
    <x v="1"/>
    <x v="2"/>
    <x v="85"/>
    <n v="6.16"/>
    <n v="2"/>
    <n v="0"/>
    <n v="2.9567999999999999"/>
  </r>
  <r>
    <n v="89"/>
    <x v="42"/>
    <x v="0"/>
    <x v="41"/>
    <d v="2013-11-04T00:00:00"/>
    <s v="Second Class"/>
    <s v="GM-14455"/>
    <s v="Gary Mitchum"/>
    <x v="2"/>
    <s v="United States"/>
    <x v="12"/>
    <x v="5"/>
    <n v="77095"/>
    <x v="2"/>
    <s v="OFF-ST-10003442"/>
    <x v="1"/>
    <x v="4"/>
    <x v="86"/>
    <n v="158.36799999999999"/>
    <n v="7"/>
    <n v="0.2"/>
    <n v="13.857200000000001"/>
  </r>
  <r>
    <n v="90"/>
    <x v="43"/>
    <x v="0"/>
    <x v="42"/>
    <d v="2013-09-23T00:00:00"/>
    <s v="Standard Class"/>
    <s v="JS-15685"/>
    <s v="Jim Sink"/>
    <x v="1"/>
    <s v="United States"/>
    <x v="1"/>
    <x v="1"/>
    <n v="90036"/>
    <x v="1"/>
    <s v="OFF-AR-10004930"/>
    <x v="1"/>
    <x v="6"/>
    <x v="87"/>
    <n v="20.100000000000001"/>
    <n v="3"/>
    <n v="0"/>
    <n v="6.633"/>
  </r>
  <r>
    <n v="91"/>
    <x v="43"/>
    <x v="0"/>
    <x v="42"/>
    <d v="2013-09-23T00:00:00"/>
    <s v="Standard Class"/>
    <s v="JS-15685"/>
    <s v="Jim Sink"/>
    <x v="1"/>
    <s v="United States"/>
    <x v="1"/>
    <x v="1"/>
    <n v="90036"/>
    <x v="1"/>
    <s v="TEC-PH-10004093"/>
    <x v="2"/>
    <x v="7"/>
    <x v="40"/>
    <n v="73.584000000000003"/>
    <n v="2"/>
    <n v="0.2"/>
    <n v="8.2782"/>
  </r>
  <r>
    <n v="92"/>
    <x v="43"/>
    <x v="0"/>
    <x v="42"/>
    <d v="2013-09-23T00:00:00"/>
    <s v="Standard Class"/>
    <s v="JS-15685"/>
    <s v="Jim Sink"/>
    <x v="1"/>
    <s v="United States"/>
    <x v="1"/>
    <x v="1"/>
    <n v="90036"/>
    <x v="1"/>
    <s v="OFF-PA-10000304"/>
    <x v="1"/>
    <x v="10"/>
    <x v="88"/>
    <n v="6.48"/>
    <n v="1"/>
    <n v="0"/>
    <n v="3.1103999999999998"/>
  </r>
  <r>
    <n v="93"/>
    <x v="44"/>
    <x v="1"/>
    <x v="43"/>
    <d v="2012-05-02T00:00:00"/>
    <s v="Second Class"/>
    <s v="KB-16315"/>
    <s v="Karl Braun"/>
    <x v="0"/>
    <s v="United States"/>
    <x v="31"/>
    <x v="11"/>
    <n v="55407"/>
    <x v="2"/>
    <s v="OFF-PA-10003177"/>
    <x v="1"/>
    <x v="10"/>
    <x v="89"/>
    <n v="12.96"/>
    <n v="2"/>
    <n v="0"/>
    <n v="6.2207999999999997"/>
  </r>
  <r>
    <n v="94"/>
    <x v="44"/>
    <x v="1"/>
    <x v="43"/>
    <d v="2012-05-02T00:00:00"/>
    <s v="Second Class"/>
    <s v="KB-16315"/>
    <s v="Karl Braun"/>
    <x v="0"/>
    <s v="United States"/>
    <x v="31"/>
    <x v="11"/>
    <n v="55407"/>
    <x v="2"/>
    <s v="FUR-FU-10003799"/>
    <x v="0"/>
    <x v="5"/>
    <x v="90"/>
    <n v="53.34"/>
    <n v="3"/>
    <n v="0"/>
    <n v="16.535399999999999"/>
  </r>
  <r>
    <n v="95"/>
    <x v="44"/>
    <x v="1"/>
    <x v="43"/>
    <d v="2012-05-02T00:00:00"/>
    <s v="Second Class"/>
    <s v="KB-16315"/>
    <s v="Karl Braun"/>
    <x v="0"/>
    <s v="United States"/>
    <x v="31"/>
    <x v="11"/>
    <n v="55407"/>
    <x v="2"/>
    <s v="OFF-BI-10002852"/>
    <x v="1"/>
    <x v="8"/>
    <x v="91"/>
    <n v="32.96"/>
    <n v="2"/>
    <n v="0"/>
    <n v="16.150400000000001"/>
  </r>
  <r>
    <n v="96"/>
    <x v="45"/>
    <x v="3"/>
    <x v="44"/>
    <d v="2014-11-13T00:00:00"/>
    <s v="Standard Class"/>
    <s v="RB-19705"/>
    <s v="Roger Barcio"/>
    <x v="2"/>
    <s v="United States"/>
    <x v="32"/>
    <x v="21"/>
    <n v="97206"/>
    <x v="1"/>
    <s v="OFF-BI-10004738"/>
    <x v="1"/>
    <x v="8"/>
    <x v="92"/>
    <n v="5.6820000000000004"/>
    <n v="1"/>
    <n v="0.7"/>
    <n v="-3.7879999999999998"/>
  </r>
  <r>
    <n v="97"/>
    <x v="46"/>
    <x v="3"/>
    <x v="45"/>
    <d v="2014-12-11T00:00:00"/>
    <s v="Second Class"/>
    <s v="PN-18775"/>
    <s v="Parhena Norris"/>
    <x v="2"/>
    <s v="United States"/>
    <x v="20"/>
    <x v="15"/>
    <n v="10009"/>
    <x v="3"/>
    <s v="FUR-FU-10000629"/>
    <x v="0"/>
    <x v="5"/>
    <x v="93"/>
    <n v="96.53"/>
    <n v="7"/>
    <n v="0"/>
    <n v="40.5426"/>
  </r>
  <r>
    <n v="98"/>
    <x v="47"/>
    <x v="3"/>
    <x v="46"/>
    <d v="2014-06-21T00:00:00"/>
    <s v="First Class"/>
    <s v="KD-16345"/>
    <s v="Katherine Ducich"/>
    <x v="0"/>
    <s v="United States"/>
    <x v="8"/>
    <x v="1"/>
    <n v="94122"/>
    <x v="1"/>
    <s v="OFF-BI-10001721"/>
    <x v="1"/>
    <x v="8"/>
    <x v="94"/>
    <n v="51.311999999999998"/>
    <n v="3"/>
    <n v="0.2"/>
    <n v="17.959199999999999"/>
  </r>
  <r>
    <n v="99"/>
    <x v="48"/>
    <x v="0"/>
    <x v="47"/>
    <d v="2013-12-09T00:00:00"/>
    <s v="Standard Class"/>
    <s v="ER-13855"/>
    <s v="Elpida Rittenbach"/>
    <x v="1"/>
    <s v="United States"/>
    <x v="33"/>
    <x v="11"/>
    <n v="55106"/>
    <x v="2"/>
    <s v="OFF-AP-10000358"/>
    <x v="1"/>
    <x v="9"/>
    <x v="95"/>
    <n v="77.88"/>
    <n v="6"/>
    <n v="0"/>
    <n v="22.5852"/>
  </r>
  <r>
    <n v="100"/>
    <x v="49"/>
    <x v="0"/>
    <x v="48"/>
    <d v="2013-03-09T00:00:00"/>
    <s v="Standard Class"/>
    <s v="RB-19465"/>
    <s v="Rick Bensley"/>
    <x v="2"/>
    <s v="United States"/>
    <x v="22"/>
    <x v="10"/>
    <n v="60610"/>
    <x v="2"/>
    <s v="OFF-PA-10003256"/>
    <x v="1"/>
    <x v="10"/>
    <x v="96"/>
    <n v="64.623999999999995"/>
    <n v="7"/>
    <n v="0.2"/>
    <n v="22.618400000000001"/>
  </r>
  <r>
    <n v="101"/>
    <x v="49"/>
    <x v="0"/>
    <x v="48"/>
    <d v="2013-03-09T00:00:00"/>
    <s v="Standard Class"/>
    <s v="RB-19465"/>
    <s v="Rick Bensley"/>
    <x v="2"/>
    <s v="United States"/>
    <x v="22"/>
    <x v="10"/>
    <n v="60610"/>
    <x v="2"/>
    <s v="TEC-AC-10001767"/>
    <x v="2"/>
    <x v="11"/>
    <x v="97"/>
    <n v="95.975999999999999"/>
    <n v="3"/>
    <n v="0.2"/>
    <n v="-10.7973"/>
  </r>
  <r>
    <n v="102"/>
    <x v="49"/>
    <x v="0"/>
    <x v="48"/>
    <d v="2013-03-09T00:00:00"/>
    <s v="Standard Class"/>
    <s v="RB-19465"/>
    <s v="Rick Bensley"/>
    <x v="2"/>
    <s v="United States"/>
    <x v="22"/>
    <x v="10"/>
    <n v="60610"/>
    <x v="2"/>
    <s v="OFF-BI-10002609"/>
    <x v="1"/>
    <x v="8"/>
    <x v="98"/>
    <n v="1.788"/>
    <n v="3"/>
    <n v="0.8"/>
    <n v="-3.0396000000000001"/>
  </r>
  <r>
    <n v="103"/>
    <x v="50"/>
    <x v="0"/>
    <x v="49"/>
    <d v="2013-05-12T00:00:00"/>
    <s v="Second Class"/>
    <s v="GZ-14470"/>
    <s v="Gary Zandusky"/>
    <x v="0"/>
    <s v="United States"/>
    <x v="30"/>
    <x v="11"/>
    <n v="55901"/>
    <x v="2"/>
    <s v="OFF-PA-10004040"/>
    <x v="1"/>
    <x v="10"/>
    <x v="99"/>
    <n v="23.92"/>
    <n v="4"/>
    <n v="0"/>
    <n v="11.720800000000001"/>
  </r>
  <r>
    <n v="104"/>
    <x v="51"/>
    <x v="1"/>
    <x v="50"/>
    <d v="2012-11-17T00:00:00"/>
    <s v="Standard Class"/>
    <s v="LC-16870"/>
    <s v="Lena Cacioppo"/>
    <x v="0"/>
    <s v="United States"/>
    <x v="34"/>
    <x v="22"/>
    <n v="80013"/>
    <x v="1"/>
    <s v="TEC-AC-10001552"/>
    <x v="2"/>
    <x v="11"/>
    <x v="100"/>
    <n v="238.89599999999999"/>
    <n v="6"/>
    <n v="0.2"/>
    <n v="-26.875800000000002"/>
  </r>
  <r>
    <n v="105"/>
    <x v="51"/>
    <x v="1"/>
    <x v="50"/>
    <d v="2012-11-17T00:00:00"/>
    <s v="Standard Class"/>
    <s v="LC-16870"/>
    <s v="Lena Cacioppo"/>
    <x v="0"/>
    <s v="United States"/>
    <x v="34"/>
    <x v="22"/>
    <n v="80013"/>
    <x v="1"/>
    <s v="FUR-FU-10004006"/>
    <x v="0"/>
    <x v="5"/>
    <x v="101"/>
    <n v="102.36"/>
    <n v="3"/>
    <n v="0.2"/>
    <n v="-3.8384999999999998"/>
  </r>
  <r>
    <n v="106"/>
    <x v="51"/>
    <x v="1"/>
    <x v="50"/>
    <d v="2012-11-17T00:00:00"/>
    <s v="Standard Class"/>
    <s v="LC-16870"/>
    <s v="Lena Cacioppo"/>
    <x v="0"/>
    <s v="United States"/>
    <x v="34"/>
    <x v="22"/>
    <n v="80013"/>
    <x v="1"/>
    <s v="OFF-BI-10002794"/>
    <x v="1"/>
    <x v="8"/>
    <x v="102"/>
    <n v="36.881999999999998"/>
    <n v="3"/>
    <n v="0.7"/>
    <n v="-25.817399999999999"/>
  </r>
  <r>
    <n v="107"/>
    <x v="52"/>
    <x v="3"/>
    <x v="51"/>
    <d v="2014-11-29T00:00:00"/>
    <s v="Standard Class"/>
    <s v="JM-15250"/>
    <s v="Janet Martin"/>
    <x v="0"/>
    <s v="United States"/>
    <x v="35"/>
    <x v="3"/>
    <n v="28205"/>
    <x v="0"/>
    <s v="TEC-AC-10003499"/>
    <x v="2"/>
    <x v="11"/>
    <x v="103"/>
    <n v="74.111999999999995"/>
    <n v="8"/>
    <n v="0.2"/>
    <n v="17.601600000000001"/>
  </r>
  <r>
    <n v="108"/>
    <x v="52"/>
    <x v="3"/>
    <x v="51"/>
    <d v="2014-11-29T00:00:00"/>
    <s v="Standard Class"/>
    <s v="JM-15250"/>
    <s v="Janet Martin"/>
    <x v="0"/>
    <s v="United States"/>
    <x v="35"/>
    <x v="3"/>
    <n v="28205"/>
    <x v="0"/>
    <s v="TEC-PH-10002844"/>
    <x v="2"/>
    <x v="7"/>
    <x v="104"/>
    <n v="27.992000000000001"/>
    <n v="1"/>
    <n v="0.2"/>
    <n v="2.0994000000000002"/>
  </r>
  <r>
    <n v="109"/>
    <x v="52"/>
    <x v="3"/>
    <x v="51"/>
    <d v="2014-11-29T00:00:00"/>
    <s v="Standard Class"/>
    <s v="JM-15250"/>
    <s v="Janet Martin"/>
    <x v="0"/>
    <s v="United States"/>
    <x v="35"/>
    <x v="3"/>
    <n v="28205"/>
    <x v="0"/>
    <s v="OFF-AR-10000390"/>
    <x v="1"/>
    <x v="6"/>
    <x v="105"/>
    <n v="3.3039999999999998"/>
    <n v="1"/>
    <n v="0.2"/>
    <n v="1.0738000000000001"/>
  </r>
  <r>
    <n v="110"/>
    <x v="53"/>
    <x v="1"/>
    <x v="52"/>
    <d v="2012-10-20T00:00:00"/>
    <s v="Standard Class"/>
    <s v="PA-19060"/>
    <s v="Pete Armstrong"/>
    <x v="2"/>
    <s v="United States"/>
    <x v="36"/>
    <x v="10"/>
    <n v="60462"/>
    <x v="2"/>
    <s v="TEC-AC-10000844"/>
    <x v="2"/>
    <x v="11"/>
    <x v="106"/>
    <n v="339.96"/>
    <n v="5"/>
    <n v="0.2"/>
    <n v="67.992000000000004"/>
  </r>
  <r>
    <n v="111"/>
    <x v="54"/>
    <x v="3"/>
    <x v="53"/>
    <d v="2014-12-31T00:00:00"/>
    <s v="Standard Class"/>
    <s v="CV-12805"/>
    <s v="Cynthia Voltz"/>
    <x v="1"/>
    <s v="United States"/>
    <x v="20"/>
    <x v="15"/>
    <n v="10035"/>
    <x v="3"/>
    <s v="FUR-FU-10001934"/>
    <x v="0"/>
    <x v="5"/>
    <x v="107"/>
    <n v="41.96"/>
    <n v="2"/>
    <n v="0"/>
    <n v="10.909599999999999"/>
  </r>
  <r>
    <n v="112"/>
    <x v="55"/>
    <x v="0"/>
    <x v="54"/>
    <d v="2013-11-11T00:00:00"/>
    <s v="Standard Class"/>
    <s v="CL-12565"/>
    <s v="Clay Ludtke"/>
    <x v="0"/>
    <s v="United States"/>
    <x v="37"/>
    <x v="23"/>
    <n v="50322"/>
    <x v="2"/>
    <s v="OFF-AR-10000380"/>
    <x v="1"/>
    <x v="6"/>
    <x v="108"/>
    <n v="75.959999999999994"/>
    <n v="2"/>
    <n v="0"/>
    <n v="22.788"/>
  </r>
  <r>
    <n v="113"/>
    <x v="55"/>
    <x v="0"/>
    <x v="54"/>
    <d v="2013-11-11T00:00:00"/>
    <s v="Standard Class"/>
    <s v="CL-12565"/>
    <s v="Clay Ludtke"/>
    <x v="0"/>
    <s v="United States"/>
    <x v="37"/>
    <x v="23"/>
    <n v="50322"/>
    <x v="2"/>
    <s v="OFF-BI-10003981"/>
    <x v="1"/>
    <x v="8"/>
    <x v="109"/>
    <n v="27.24"/>
    <n v="6"/>
    <n v="0"/>
    <n v="13.3476"/>
  </r>
  <r>
    <n v="114"/>
    <x v="56"/>
    <x v="2"/>
    <x v="55"/>
    <d v="2011-08-27T00:00:00"/>
    <s v="Second Class"/>
    <s v="RC-19960"/>
    <s v="Ryan Crowe"/>
    <x v="0"/>
    <s v="United States"/>
    <x v="38"/>
    <x v="24"/>
    <n v="43229"/>
    <x v="3"/>
    <s v="OFF-FA-10000621"/>
    <x v="1"/>
    <x v="13"/>
    <x v="110"/>
    <n v="40.095999999999997"/>
    <n v="14"/>
    <n v="0.2"/>
    <n v="14.534800000000001"/>
  </r>
  <r>
    <n v="115"/>
    <x v="56"/>
    <x v="2"/>
    <x v="55"/>
    <d v="2011-08-27T00:00:00"/>
    <s v="Second Class"/>
    <s v="RC-19960"/>
    <s v="Ryan Crowe"/>
    <x v="0"/>
    <s v="United States"/>
    <x v="38"/>
    <x v="24"/>
    <n v="43229"/>
    <x v="3"/>
    <s v="OFF-EN-10002600"/>
    <x v="1"/>
    <x v="12"/>
    <x v="111"/>
    <n v="4.72"/>
    <n v="2"/>
    <n v="0.2"/>
    <n v="1.6519999999999999"/>
  </r>
  <r>
    <n v="116"/>
    <x v="56"/>
    <x v="2"/>
    <x v="55"/>
    <d v="2011-08-27T00:00:00"/>
    <s v="Second Class"/>
    <s v="RC-19960"/>
    <s v="Ryan Crowe"/>
    <x v="0"/>
    <s v="United States"/>
    <x v="38"/>
    <x v="24"/>
    <n v="43229"/>
    <x v="3"/>
    <s v="OFF-PA-10004965"/>
    <x v="1"/>
    <x v="10"/>
    <x v="112"/>
    <n v="23.975999999999999"/>
    <n v="3"/>
    <n v="0.2"/>
    <n v="7.4924999999999997"/>
  </r>
  <r>
    <n v="117"/>
    <x v="56"/>
    <x v="2"/>
    <x v="55"/>
    <d v="2011-08-27T00:00:00"/>
    <s v="Second Class"/>
    <s v="RC-19960"/>
    <s v="Ryan Crowe"/>
    <x v="0"/>
    <s v="United States"/>
    <x v="38"/>
    <x v="24"/>
    <n v="43229"/>
    <x v="3"/>
    <s v="OFF-EN-10002504"/>
    <x v="1"/>
    <x v="12"/>
    <x v="113"/>
    <n v="130.464"/>
    <n v="6"/>
    <n v="0.2"/>
    <n v="44.031599999999997"/>
  </r>
  <r>
    <n v="118"/>
    <x v="57"/>
    <x v="1"/>
    <x v="56"/>
    <d v="2012-06-03T00:00:00"/>
    <s v="Standard Class"/>
    <s v="DK-13090"/>
    <s v="Dave Kipp"/>
    <x v="0"/>
    <s v="United States"/>
    <x v="4"/>
    <x v="4"/>
    <n v="98103"/>
    <x v="1"/>
    <s v="FUR-TA-10001768"/>
    <x v="0"/>
    <x v="3"/>
    <x v="114"/>
    <n v="787.53"/>
    <n v="3"/>
    <n v="0"/>
    <n v="165.38130000000001"/>
  </r>
  <r>
    <n v="119"/>
    <x v="58"/>
    <x v="1"/>
    <x v="57"/>
    <d v="2012-10-04T00:00:00"/>
    <s v="Standard Class"/>
    <s v="GG-14650"/>
    <s v="Greg Guthrie"/>
    <x v="1"/>
    <s v="United States"/>
    <x v="39"/>
    <x v="18"/>
    <n v="37620"/>
    <x v="0"/>
    <s v="OFF-BI-10003650"/>
    <x v="1"/>
    <x v="8"/>
    <x v="115"/>
    <n v="157.79400000000001"/>
    <n v="1"/>
    <n v="0.7"/>
    <n v="-115.71559999999999"/>
  </r>
  <r>
    <n v="120"/>
    <x v="59"/>
    <x v="0"/>
    <x v="1"/>
    <d v="2013-06-16T00:00:00"/>
    <s v="First Class"/>
    <s v="SC-20725"/>
    <s v="Steven Cartwright"/>
    <x v="0"/>
    <s v="United States"/>
    <x v="40"/>
    <x v="13"/>
    <n v="19805"/>
    <x v="3"/>
    <s v="FUR-FU-10002157"/>
    <x v="0"/>
    <x v="5"/>
    <x v="116"/>
    <n v="47.04"/>
    <n v="3"/>
    <n v="0"/>
    <n v="18.345600000000001"/>
  </r>
  <r>
    <n v="121"/>
    <x v="59"/>
    <x v="0"/>
    <x v="1"/>
    <d v="2013-06-16T00:00:00"/>
    <s v="First Class"/>
    <s v="SC-20725"/>
    <s v="Steven Cartwright"/>
    <x v="0"/>
    <s v="United States"/>
    <x v="40"/>
    <x v="13"/>
    <n v="19805"/>
    <x v="3"/>
    <s v="OFF-BI-10003910"/>
    <x v="1"/>
    <x v="8"/>
    <x v="8"/>
    <n v="30.84"/>
    <n v="4"/>
    <n v="0"/>
    <n v="13.878"/>
  </r>
  <r>
    <n v="122"/>
    <x v="59"/>
    <x v="0"/>
    <x v="1"/>
    <d v="2013-06-16T00:00:00"/>
    <s v="First Class"/>
    <s v="SC-20725"/>
    <s v="Steven Cartwright"/>
    <x v="0"/>
    <s v="United States"/>
    <x v="40"/>
    <x v="13"/>
    <n v="19805"/>
    <x v="3"/>
    <s v="OFF-ST-10000777"/>
    <x v="1"/>
    <x v="4"/>
    <x v="117"/>
    <n v="226.56"/>
    <n v="6"/>
    <n v="0"/>
    <n v="63.436799999999998"/>
  </r>
  <r>
    <n v="123"/>
    <x v="59"/>
    <x v="0"/>
    <x v="1"/>
    <d v="2013-06-16T00:00:00"/>
    <s v="First Class"/>
    <s v="SC-20725"/>
    <s v="Steven Cartwright"/>
    <x v="0"/>
    <s v="United States"/>
    <x v="40"/>
    <x v="13"/>
    <n v="19805"/>
    <x v="3"/>
    <s v="OFF-EN-10002500"/>
    <x v="1"/>
    <x v="12"/>
    <x v="118"/>
    <n v="115.02"/>
    <n v="9"/>
    <n v="0"/>
    <n v="51.759"/>
  </r>
  <r>
    <n v="124"/>
    <x v="59"/>
    <x v="0"/>
    <x v="1"/>
    <d v="2013-06-16T00:00:00"/>
    <s v="First Class"/>
    <s v="SC-20725"/>
    <s v="Steven Cartwright"/>
    <x v="0"/>
    <s v="United States"/>
    <x v="40"/>
    <x v="13"/>
    <n v="19805"/>
    <x v="3"/>
    <s v="TEC-PH-10003875"/>
    <x v="2"/>
    <x v="7"/>
    <x v="119"/>
    <n v="68.040000000000006"/>
    <n v="7"/>
    <n v="0"/>
    <n v="19.7316"/>
  </r>
  <r>
    <n v="125"/>
    <x v="60"/>
    <x v="2"/>
    <x v="58"/>
    <d v="2011-12-28T00:00:00"/>
    <s v="Second Class"/>
    <s v="AD-10180"/>
    <s v="Alan Dominguez"/>
    <x v="2"/>
    <s v="United States"/>
    <x v="12"/>
    <x v="5"/>
    <n v="77041"/>
    <x v="2"/>
    <s v="FUR-CH-10004063"/>
    <x v="0"/>
    <x v="1"/>
    <x v="120"/>
    <n v="600.55799999999999"/>
    <n v="3"/>
    <n v="0.3"/>
    <n v="-8.5793999999999997"/>
  </r>
  <r>
    <n v="126"/>
    <x v="61"/>
    <x v="2"/>
    <x v="59"/>
    <d v="2011-09-25T00:00:00"/>
    <s v="Standard Class"/>
    <s v="PF-19165"/>
    <s v="Philip Fox"/>
    <x v="0"/>
    <s v="United States"/>
    <x v="41"/>
    <x v="10"/>
    <n v="61701"/>
    <x v="2"/>
    <s v="FUR-TA-10004534"/>
    <x v="0"/>
    <x v="3"/>
    <x v="121"/>
    <n v="617.70000000000005"/>
    <n v="6"/>
    <n v="0.5"/>
    <n v="-407.68200000000002"/>
  </r>
  <r>
    <n v="127"/>
    <x v="62"/>
    <x v="3"/>
    <x v="60"/>
    <d v="2014-11-13T00:00:00"/>
    <s v="Standard Class"/>
    <s v="TS-21610"/>
    <s v="Troy Staebel"/>
    <x v="0"/>
    <s v="United States"/>
    <x v="42"/>
    <x v="16"/>
    <n v="85023"/>
    <x v="1"/>
    <s v="OFF-BI-10003274"/>
    <x v="1"/>
    <x v="8"/>
    <x v="122"/>
    <n v="2.3879999999999999"/>
    <n v="2"/>
    <n v="0.7"/>
    <n v="-1.8308"/>
  </r>
  <r>
    <n v="128"/>
    <x v="62"/>
    <x v="3"/>
    <x v="60"/>
    <d v="2014-11-13T00:00:00"/>
    <s v="Standard Class"/>
    <s v="TS-21610"/>
    <s v="Troy Staebel"/>
    <x v="0"/>
    <s v="United States"/>
    <x v="42"/>
    <x v="16"/>
    <n v="85023"/>
    <x v="1"/>
    <s v="OFF-ST-10002974"/>
    <x v="1"/>
    <x v="4"/>
    <x v="123"/>
    <n v="243.99199999999999"/>
    <n v="7"/>
    <n v="0.2"/>
    <n v="30.498999999999999"/>
  </r>
  <r>
    <n v="129"/>
    <x v="63"/>
    <x v="0"/>
    <x v="61"/>
    <d v="2013-11-11T00:00:00"/>
    <s v="Second Class"/>
    <s v="LS-16975"/>
    <s v="Lindsay Shagiari"/>
    <x v="2"/>
    <s v="United States"/>
    <x v="1"/>
    <x v="1"/>
    <n v="90004"/>
    <x v="1"/>
    <s v="FUR-CH-10001146"/>
    <x v="0"/>
    <x v="1"/>
    <x v="124"/>
    <n v="81.424000000000007"/>
    <n v="2"/>
    <n v="0.2"/>
    <n v="-9.1601999999999997"/>
  </r>
  <r>
    <n v="130"/>
    <x v="63"/>
    <x v="0"/>
    <x v="61"/>
    <d v="2013-11-11T00:00:00"/>
    <s v="Second Class"/>
    <s v="LS-16975"/>
    <s v="Lindsay Shagiari"/>
    <x v="2"/>
    <s v="United States"/>
    <x v="1"/>
    <x v="1"/>
    <n v="90004"/>
    <x v="1"/>
    <s v="FUR-FU-10003773"/>
    <x v="0"/>
    <x v="5"/>
    <x v="125"/>
    <n v="238.56"/>
    <n v="3"/>
    <n v="0"/>
    <n v="26.241599999999998"/>
  </r>
  <r>
    <n v="131"/>
    <x v="64"/>
    <x v="3"/>
    <x v="62"/>
    <d v="2014-06-02T00:00:00"/>
    <s v="First Class"/>
    <s v="DW-13585"/>
    <s v="Dorothy Wardle"/>
    <x v="1"/>
    <s v="United States"/>
    <x v="38"/>
    <x v="24"/>
    <n v="43229"/>
    <x v="3"/>
    <s v="TEC-PH-10002293"/>
    <x v="2"/>
    <x v="7"/>
    <x v="126"/>
    <n v="59.97"/>
    <n v="5"/>
    <n v="0.4"/>
    <n v="-11.994"/>
  </r>
  <r>
    <n v="132"/>
    <x v="64"/>
    <x v="3"/>
    <x v="62"/>
    <d v="2014-06-02T00:00:00"/>
    <s v="First Class"/>
    <s v="DW-13585"/>
    <s v="Dorothy Wardle"/>
    <x v="1"/>
    <s v="United States"/>
    <x v="38"/>
    <x v="24"/>
    <n v="43229"/>
    <x v="3"/>
    <s v="OFF-PA-10002377"/>
    <x v="1"/>
    <x v="10"/>
    <x v="127"/>
    <n v="78.304000000000002"/>
    <n v="2"/>
    <n v="0.2"/>
    <n v="29.364000000000001"/>
  </r>
  <r>
    <n v="133"/>
    <x v="64"/>
    <x v="3"/>
    <x v="62"/>
    <d v="2014-06-02T00:00:00"/>
    <s v="First Class"/>
    <s v="DW-13585"/>
    <s v="Dorothy Wardle"/>
    <x v="1"/>
    <s v="United States"/>
    <x v="38"/>
    <x v="24"/>
    <n v="43229"/>
    <x v="3"/>
    <s v="OFF-FA-10002780"/>
    <x v="1"/>
    <x v="13"/>
    <x v="33"/>
    <n v="21.456"/>
    <n v="9"/>
    <n v="0.2"/>
    <n v="6.9732000000000003"/>
  </r>
  <r>
    <n v="134"/>
    <x v="65"/>
    <x v="0"/>
    <x v="63"/>
    <d v="2013-10-20T00:00:00"/>
    <s v="Standard Class"/>
    <s v="LC-16885"/>
    <s v="Lena Creighton"/>
    <x v="0"/>
    <s v="United States"/>
    <x v="43"/>
    <x v="1"/>
    <n v="95661"/>
    <x v="1"/>
    <s v="OFF-PA-10001804"/>
    <x v="1"/>
    <x v="10"/>
    <x v="128"/>
    <n v="20.04"/>
    <n v="3"/>
    <n v="0"/>
    <n v="9.6191999999999993"/>
  </r>
  <r>
    <n v="135"/>
    <x v="65"/>
    <x v="0"/>
    <x v="63"/>
    <d v="2013-10-20T00:00:00"/>
    <s v="Standard Class"/>
    <s v="LC-16885"/>
    <s v="Lena Creighton"/>
    <x v="0"/>
    <s v="United States"/>
    <x v="43"/>
    <x v="1"/>
    <n v="95661"/>
    <x v="1"/>
    <s v="OFF-PA-10001736"/>
    <x v="1"/>
    <x v="10"/>
    <x v="129"/>
    <n v="35.44"/>
    <n v="1"/>
    <n v="0"/>
    <n v="16.6568"/>
  </r>
  <r>
    <n v="136"/>
    <x v="65"/>
    <x v="0"/>
    <x v="63"/>
    <d v="2013-10-20T00:00:00"/>
    <s v="Standard Class"/>
    <s v="LC-16885"/>
    <s v="Lena Creighton"/>
    <x v="0"/>
    <s v="United States"/>
    <x v="43"/>
    <x v="1"/>
    <n v="95661"/>
    <x v="1"/>
    <s v="OFF-AR-10001149"/>
    <x v="1"/>
    <x v="6"/>
    <x v="130"/>
    <n v="11.52"/>
    <n v="4"/>
    <n v="0"/>
    <n v="3.456"/>
  </r>
  <r>
    <n v="137"/>
    <x v="65"/>
    <x v="0"/>
    <x v="63"/>
    <d v="2013-10-20T00:00:00"/>
    <s v="Standard Class"/>
    <s v="LC-16885"/>
    <s v="Lena Creighton"/>
    <x v="0"/>
    <s v="United States"/>
    <x v="43"/>
    <x v="1"/>
    <n v="95661"/>
    <x v="1"/>
    <s v="OFF-FA-10002988"/>
    <x v="1"/>
    <x v="13"/>
    <x v="131"/>
    <n v="4.0199999999999996"/>
    <n v="2"/>
    <n v="0"/>
    <n v="1.9698"/>
  </r>
  <r>
    <n v="138"/>
    <x v="65"/>
    <x v="0"/>
    <x v="63"/>
    <d v="2013-10-20T00:00:00"/>
    <s v="Standard Class"/>
    <s v="LC-16885"/>
    <s v="Lena Creighton"/>
    <x v="0"/>
    <s v="United States"/>
    <x v="43"/>
    <x v="1"/>
    <n v="95661"/>
    <x v="1"/>
    <s v="OFF-BI-10004781"/>
    <x v="1"/>
    <x v="8"/>
    <x v="132"/>
    <n v="76.176000000000002"/>
    <n v="3"/>
    <n v="0.2"/>
    <n v="26.6616"/>
  </r>
  <r>
    <n v="139"/>
    <x v="65"/>
    <x v="0"/>
    <x v="63"/>
    <d v="2013-10-20T00:00:00"/>
    <s v="Standard Class"/>
    <s v="LC-16885"/>
    <s v="Lena Creighton"/>
    <x v="0"/>
    <s v="United States"/>
    <x v="43"/>
    <x v="1"/>
    <n v="95661"/>
    <x v="1"/>
    <s v="OFF-SU-10001218"/>
    <x v="1"/>
    <x v="14"/>
    <x v="133"/>
    <n v="65.88"/>
    <n v="6"/>
    <n v="0"/>
    <n v="18.446400000000001"/>
  </r>
  <r>
    <n v="140"/>
    <x v="65"/>
    <x v="0"/>
    <x v="63"/>
    <d v="2013-10-20T00:00:00"/>
    <s v="Standard Class"/>
    <s v="LC-16885"/>
    <s v="Lena Creighton"/>
    <x v="0"/>
    <s v="United States"/>
    <x v="43"/>
    <x v="1"/>
    <n v="95661"/>
    <x v="1"/>
    <s v="FUR-FU-10001706"/>
    <x v="0"/>
    <x v="5"/>
    <x v="50"/>
    <n v="43.12"/>
    <n v="14"/>
    <n v="0"/>
    <n v="20.697600000000001"/>
  </r>
  <r>
    <n v="141"/>
    <x v="66"/>
    <x v="0"/>
    <x v="64"/>
    <d v="2013-08-09T00:00:00"/>
    <s v="Second Class"/>
    <s v="JD-15895"/>
    <s v="Jonathan Doherty"/>
    <x v="1"/>
    <s v="United States"/>
    <x v="10"/>
    <x v="9"/>
    <n v="19140"/>
    <x v="3"/>
    <s v="FUR-FU-10004848"/>
    <x v="0"/>
    <x v="5"/>
    <x v="28"/>
    <n v="82.8"/>
    <n v="2"/>
    <n v="0.2"/>
    <n v="10.35"/>
  </r>
  <r>
    <n v="142"/>
    <x v="67"/>
    <x v="3"/>
    <x v="65"/>
    <d v="2014-09-24T00:00:00"/>
    <s v="Standard Class"/>
    <s v="SH-19975"/>
    <s v="Sally Hughsby"/>
    <x v="1"/>
    <s v="United States"/>
    <x v="8"/>
    <x v="1"/>
    <n v="94122"/>
    <x v="1"/>
    <s v="OFF-AR-10000940"/>
    <x v="1"/>
    <x v="6"/>
    <x v="134"/>
    <n v="8.82"/>
    <n v="3"/>
    <n v="0"/>
    <n v="2.3814000000000002"/>
  </r>
  <r>
    <n v="143"/>
    <x v="67"/>
    <x v="3"/>
    <x v="65"/>
    <d v="2014-09-24T00:00:00"/>
    <s v="Standard Class"/>
    <s v="SH-19975"/>
    <s v="Sally Hughsby"/>
    <x v="1"/>
    <s v="United States"/>
    <x v="8"/>
    <x v="1"/>
    <n v="94122"/>
    <x v="1"/>
    <s v="OFF-EN-10004030"/>
    <x v="1"/>
    <x v="12"/>
    <x v="135"/>
    <n v="10.86"/>
    <n v="3"/>
    <n v="0"/>
    <n v="5.1041999999999996"/>
  </r>
  <r>
    <n v="144"/>
    <x v="67"/>
    <x v="3"/>
    <x v="65"/>
    <d v="2014-09-24T00:00:00"/>
    <s v="Standard Class"/>
    <s v="SH-19975"/>
    <s v="Sally Hughsby"/>
    <x v="1"/>
    <s v="United States"/>
    <x v="8"/>
    <x v="1"/>
    <n v="94122"/>
    <x v="1"/>
    <s v="OFF-PA-10004327"/>
    <x v="1"/>
    <x v="10"/>
    <x v="136"/>
    <n v="143.69999999999999"/>
    <n v="3"/>
    <n v="0"/>
    <n v="68.975999999999999"/>
  </r>
  <r>
    <n v="145"/>
    <x v="68"/>
    <x v="3"/>
    <x v="66"/>
    <d v="2014-12-28T00:00:00"/>
    <s v="Standard Class"/>
    <s v="SG-20080"/>
    <s v="Sandra Glassco"/>
    <x v="0"/>
    <s v="United States"/>
    <x v="44"/>
    <x v="25"/>
    <n v="64055"/>
    <x v="2"/>
    <s v="OFF-AP-10001058"/>
    <x v="1"/>
    <x v="9"/>
    <x v="137"/>
    <n v="839.43"/>
    <n v="3"/>
    <n v="0"/>
    <n v="218.2518"/>
  </r>
  <r>
    <n v="146"/>
    <x v="69"/>
    <x v="1"/>
    <x v="67"/>
    <d v="2012-12-09T00:00:00"/>
    <s v="Standard Class"/>
    <s v="HA-14920"/>
    <s v="Helen Andreada"/>
    <x v="0"/>
    <s v="United States"/>
    <x v="45"/>
    <x v="1"/>
    <n v="91104"/>
    <x v="1"/>
    <s v="OFF-ST-10003656"/>
    <x v="1"/>
    <x v="4"/>
    <x v="82"/>
    <n v="671.93"/>
    <n v="7"/>
    <n v="0"/>
    <n v="20.157900000000001"/>
  </r>
  <r>
    <n v="147"/>
    <x v="70"/>
    <x v="2"/>
    <x v="68"/>
    <d v="2011-10-28T00:00:00"/>
    <s v="Standard Class"/>
    <s v="MG-17680"/>
    <s v="Maureen Gastineau"/>
    <x v="2"/>
    <s v="United States"/>
    <x v="46"/>
    <x v="24"/>
    <n v="43055"/>
    <x v="3"/>
    <s v="FUR-FU-10000521"/>
    <x v="0"/>
    <x v="5"/>
    <x v="138"/>
    <n v="93.888000000000005"/>
    <n v="4"/>
    <n v="0.2"/>
    <n v="12.909599999999999"/>
  </r>
  <r>
    <n v="148"/>
    <x v="71"/>
    <x v="0"/>
    <x v="5"/>
    <d v="2013-10-12T00:00:00"/>
    <s v="Standard Class"/>
    <s v="JE-16165"/>
    <s v="Justin Ellison"/>
    <x v="1"/>
    <s v="United States"/>
    <x v="47"/>
    <x v="6"/>
    <n v="53132"/>
    <x v="2"/>
    <s v="TEC-PH-10000215"/>
    <x v="2"/>
    <x v="7"/>
    <x v="139"/>
    <n v="384.45"/>
    <n v="11"/>
    <n v="0"/>
    <n v="103.8015"/>
  </r>
  <r>
    <n v="149"/>
    <x v="71"/>
    <x v="0"/>
    <x v="5"/>
    <d v="2013-10-12T00:00:00"/>
    <s v="Standard Class"/>
    <s v="JE-16165"/>
    <s v="Justin Ellison"/>
    <x v="1"/>
    <s v="United States"/>
    <x v="47"/>
    <x v="6"/>
    <n v="53132"/>
    <x v="2"/>
    <s v="TEC-PH-10001448"/>
    <x v="2"/>
    <x v="7"/>
    <x v="140"/>
    <n v="149.97"/>
    <n v="3"/>
    <n v="0"/>
    <n v="5.9988000000000001"/>
  </r>
  <r>
    <n v="150"/>
    <x v="71"/>
    <x v="0"/>
    <x v="5"/>
    <d v="2013-10-12T00:00:00"/>
    <s v="Standard Class"/>
    <s v="JE-16165"/>
    <s v="Justin Ellison"/>
    <x v="1"/>
    <s v="United States"/>
    <x v="47"/>
    <x v="6"/>
    <n v="53132"/>
    <x v="2"/>
    <s v="FUR-CH-10000454"/>
    <x v="0"/>
    <x v="1"/>
    <x v="1"/>
    <n v="1951.84"/>
    <n v="8"/>
    <n v="0"/>
    <n v="585.55200000000002"/>
  </r>
  <r>
    <n v="151"/>
    <x v="71"/>
    <x v="0"/>
    <x v="5"/>
    <d v="2013-10-12T00:00:00"/>
    <s v="Standard Class"/>
    <s v="JE-16165"/>
    <s v="Justin Ellison"/>
    <x v="1"/>
    <s v="United States"/>
    <x v="47"/>
    <x v="6"/>
    <n v="53132"/>
    <x v="2"/>
    <s v="OFF-BI-10002735"/>
    <x v="1"/>
    <x v="8"/>
    <x v="141"/>
    <n v="171.55"/>
    <n v="5"/>
    <n v="0"/>
    <n v="80.628500000000003"/>
  </r>
  <r>
    <n v="152"/>
    <x v="72"/>
    <x v="0"/>
    <x v="69"/>
    <d v="2013-03-17T00:00:00"/>
    <s v="First Class"/>
    <s v="TW-21025"/>
    <s v="Tamara Willingham"/>
    <x v="2"/>
    <s v="United States"/>
    <x v="48"/>
    <x v="16"/>
    <n v="85254"/>
    <x v="1"/>
    <s v="OFF-AP-10000326"/>
    <x v="1"/>
    <x v="9"/>
    <x v="142"/>
    <n v="157.91999999999999"/>
    <n v="5"/>
    <n v="0.2"/>
    <n v="17.765999999999998"/>
  </r>
  <r>
    <n v="153"/>
    <x v="72"/>
    <x v="0"/>
    <x v="69"/>
    <d v="2013-03-17T00:00:00"/>
    <s v="First Class"/>
    <s v="TW-21025"/>
    <s v="Tamara Willingham"/>
    <x v="2"/>
    <s v="United States"/>
    <x v="48"/>
    <x v="16"/>
    <n v="85254"/>
    <x v="1"/>
    <s v="TEC-PH-10001254"/>
    <x v="2"/>
    <x v="7"/>
    <x v="143"/>
    <n v="203.184"/>
    <n v="2"/>
    <n v="0.2"/>
    <n v="15.238799999999999"/>
  </r>
  <r>
    <n v="154"/>
    <x v="73"/>
    <x v="1"/>
    <x v="70"/>
    <d v="2012-02-06T00:00:00"/>
    <s v="First Class"/>
    <s v="SP-20650"/>
    <s v="Stephanie Phelps"/>
    <x v="1"/>
    <s v="United States"/>
    <x v="49"/>
    <x v="1"/>
    <n v="95123"/>
    <x v="1"/>
    <s v="OFF-PA-10001950"/>
    <x v="1"/>
    <x v="10"/>
    <x v="144"/>
    <n v="58.38"/>
    <n v="7"/>
    <n v="0"/>
    <n v="26.271000000000001"/>
  </r>
  <r>
    <n v="155"/>
    <x v="73"/>
    <x v="1"/>
    <x v="70"/>
    <d v="2012-02-06T00:00:00"/>
    <s v="First Class"/>
    <s v="SP-20650"/>
    <s v="Stephanie Phelps"/>
    <x v="1"/>
    <s v="United States"/>
    <x v="49"/>
    <x v="1"/>
    <n v="95123"/>
    <x v="1"/>
    <s v="OFF-PA-10002254"/>
    <x v="1"/>
    <x v="10"/>
    <x v="145"/>
    <n v="105.52"/>
    <n v="4"/>
    <n v="0"/>
    <n v="48.539200000000001"/>
  </r>
  <r>
    <n v="156"/>
    <x v="73"/>
    <x v="1"/>
    <x v="70"/>
    <d v="2012-02-06T00:00:00"/>
    <s v="First Class"/>
    <s v="SP-20650"/>
    <s v="Stephanie Phelps"/>
    <x v="1"/>
    <s v="United States"/>
    <x v="49"/>
    <x v="1"/>
    <n v="95123"/>
    <x v="1"/>
    <s v="OFF-ST-10001590"/>
    <x v="1"/>
    <x v="4"/>
    <x v="146"/>
    <n v="80.88"/>
    <n v="6"/>
    <n v="0"/>
    <n v="21.0288"/>
  </r>
  <r>
    <n v="157"/>
    <x v="74"/>
    <x v="1"/>
    <x v="71"/>
    <d v="2012-03-06T00:00:00"/>
    <s v="Standard Class"/>
    <s v="NK-18490"/>
    <s v="Neil Knudson"/>
    <x v="2"/>
    <s v="United States"/>
    <x v="4"/>
    <x v="4"/>
    <n v="98105"/>
    <x v="1"/>
    <s v="OFF-AR-10001547"/>
    <x v="1"/>
    <x v="6"/>
    <x v="147"/>
    <n v="6.63"/>
    <n v="3"/>
    <n v="0"/>
    <n v="1.7901"/>
  </r>
  <r>
    <n v="158"/>
    <x v="75"/>
    <x v="2"/>
    <x v="72"/>
    <d v="2011-06-03T00:00:00"/>
    <s v="Second Class"/>
    <s v="DB-13060"/>
    <s v="Dave Brooks"/>
    <x v="0"/>
    <s v="United States"/>
    <x v="4"/>
    <x v="4"/>
    <n v="98115"/>
    <x v="1"/>
    <s v="FUR-CH-10004063"/>
    <x v="0"/>
    <x v="1"/>
    <x v="120"/>
    <n v="457.56799999999998"/>
    <n v="2"/>
    <n v="0.2"/>
    <n v="51.476399999999998"/>
  </r>
  <r>
    <n v="159"/>
    <x v="76"/>
    <x v="0"/>
    <x v="73"/>
    <d v="2013-11-25T00:00:00"/>
    <s v="Standard Class"/>
    <s v="NP-18670"/>
    <s v="Nora Paige"/>
    <x v="0"/>
    <s v="United States"/>
    <x v="50"/>
    <x v="26"/>
    <n v="73034"/>
    <x v="2"/>
    <s v="OFF-LA-10002475"/>
    <x v="1"/>
    <x v="2"/>
    <x v="148"/>
    <n v="14.62"/>
    <n v="2"/>
    <n v="0"/>
    <n v="6.8714000000000004"/>
  </r>
  <r>
    <n v="160"/>
    <x v="76"/>
    <x v="0"/>
    <x v="73"/>
    <d v="2013-11-25T00:00:00"/>
    <s v="Standard Class"/>
    <s v="NP-18670"/>
    <s v="Nora Paige"/>
    <x v="0"/>
    <s v="United States"/>
    <x v="50"/>
    <x v="26"/>
    <n v="73034"/>
    <x v="2"/>
    <s v="TEC-PH-10004536"/>
    <x v="2"/>
    <x v="7"/>
    <x v="149"/>
    <n v="944.93"/>
    <n v="7"/>
    <n v="0"/>
    <n v="236.23249999999999"/>
  </r>
  <r>
    <n v="161"/>
    <x v="77"/>
    <x v="0"/>
    <x v="74"/>
    <d v="2013-05-13T00:00:00"/>
    <s v="First Class"/>
    <s v="TT-21070"/>
    <s v="Ted Trevino"/>
    <x v="0"/>
    <s v="United States"/>
    <x v="1"/>
    <x v="1"/>
    <n v="90045"/>
    <x v="1"/>
    <s v="OFF-PA-10002751"/>
    <x v="1"/>
    <x v="10"/>
    <x v="150"/>
    <n v="5.98"/>
    <n v="1"/>
    <n v="0"/>
    <n v="2.6909999999999998"/>
  </r>
  <r>
    <n v="162"/>
    <x v="78"/>
    <x v="1"/>
    <x v="75"/>
    <d v="2012-12-31T00:00:00"/>
    <s v="Second Class"/>
    <s v="EM-13960"/>
    <s v="Eric Murdock"/>
    <x v="0"/>
    <s v="United States"/>
    <x v="10"/>
    <x v="9"/>
    <n v="19134"/>
    <x v="3"/>
    <s v="TEC-AC-10003657"/>
    <x v="2"/>
    <x v="11"/>
    <x v="151"/>
    <n v="54.384"/>
    <n v="2"/>
    <n v="0.2"/>
    <n v="1.3595999999999999"/>
  </r>
  <r>
    <n v="163"/>
    <x v="79"/>
    <x v="0"/>
    <x v="76"/>
    <d v="2013-11-21T00:00:00"/>
    <s v="Standard Class"/>
    <s v="RD-19900"/>
    <s v="Ruben Dartt"/>
    <x v="0"/>
    <s v="United States"/>
    <x v="51"/>
    <x v="27"/>
    <n v="88220"/>
    <x v="1"/>
    <s v="OFF-EN-10001990"/>
    <x v="1"/>
    <x v="12"/>
    <x v="33"/>
    <n v="28.4"/>
    <n v="5"/>
    <n v="0"/>
    <n v="13.348000000000001"/>
  </r>
  <r>
    <n v="164"/>
    <x v="80"/>
    <x v="0"/>
    <x v="77"/>
    <d v="2013-12-11T00:00:00"/>
    <s v="Standard Class"/>
    <s v="MJ-17740"/>
    <s v="Max Jones"/>
    <x v="0"/>
    <s v="United States"/>
    <x v="4"/>
    <x v="4"/>
    <n v="98115"/>
    <x v="1"/>
    <s v="OFF-BI-10004002"/>
    <x v="1"/>
    <x v="8"/>
    <x v="152"/>
    <n v="27.68"/>
    <n v="2"/>
    <n v="0.2"/>
    <n v="9.6880000000000006"/>
  </r>
  <r>
    <n v="165"/>
    <x v="81"/>
    <x v="2"/>
    <x v="78"/>
    <d v="2011-12-09T00:00:00"/>
    <s v="Standard Class"/>
    <s v="BM-11140"/>
    <s v="Becky Martin"/>
    <x v="0"/>
    <s v="United States"/>
    <x v="52"/>
    <x v="5"/>
    <n v="78207"/>
    <x v="2"/>
    <s v="OFF-AR-10004441"/>
    <x v="1"/>
    <x v="6"/>
    <x v="153"/>
    <n v="9.9359999999999999"/>
    <n v="3"/>
    <n v="0.2"/>
    <n v="2.7324000000000002"/>
  </r>
  <r>
    <n v="166"/>
    <x v="81"/>
    <x v="2"/>
    <x v="78"/>
    <d v="2011-12-09T00:00:00"/>
    <s v="Standard Class"/>
    <s v="BM-11140"/>
    <s v="Becky Martin"/>
    <x v="0"/>
    <s v="United States"/>
    <x v="52"/>
    <x v="5"/>
    <n v="78207"/>
    <x v="2"/>
    <s v="TEC-MA-10000822"/>
    <x v="2"/>
    <x v="15"/>
    <x v="154"/>
    <n v="8159.9520000000002"/>
    <n v="8"/>
    <n v="0.4"/>
    <n v="-1359.992"/>
  </r>
  <r>
    <n v="167"/>
    <x v="81"/>
    <x v="2"/>
    <x v="78"/>
    <d v="2011-12-09T00:00:00"/>
    <s v="Standard Class"/>
    <s v="BM-11140"/>
    <s v="Becky Martin"/>
    <x v="0"/>
    <s v="United States"/>
    <x v="52"/>
    <x v="5"/>
    <n v="78207"/>
    <x v="2"/>
    <s v="OFF-ST-10000991"/>
    <x v="1"/>
    <x v="4"/>
    <x v="155"/>
    <n v="275.928"/>
    <n v="3"/>
    <n v="0.2"/>
    <n v="-58.634700000000002"/>
  </r>
  <r>
    <n v="168"/>
    <x v="81"/>
    <x v="2"/>
    <x v="78"/>
    <d v="2011-12-09T00:00:00"/>
    <s v="Standard Class"/>
    <s v="BM-11140"/>
    <s v="Becky Martin"/>
    <x v="0"/>
    <s v="United States"/>
    <x v="52"/>
    <x v="5"/>
    <n v="78207"/>
    <x v="2"/>
    <s v="FUR-CH-10004287"/>
    <x v="0"/>
    <x v="1"/>
    <x v="156"/>
    <n v="1740.06"/>
    <n v="9"/>
    <n v="0.3"/>
    <n v="-24.858000000000001"/>
  </r>
  <r>
    <n v="169"/>
    <x v="81"/>
    <x v="2"/>
    <x v="78"/>
    <d v="2011-12-09T00:00:00"/>
    <s v="Standard Class"/>
    <s v="BM-11140"/>
    <s v="Becky Martin"/>
    <x v="0"/>
    <s v="United States"/>
    <x v="52"/>
    <x v="5"/>
    <n v="78207"/>
    <x v="2"/>
    <s v="OFF-AR-10002656"/>
    <x v="1"/>
    <x v="6"/>
    <x v="157"/>
    <n v="32.064"/>
    <n v="6"/>
    <n v="0.2"/>
    <n v="6.8136000000000001"/>
  </r>
  <r>
    <n v="170"/>
    <x v="81"/>
    <x v="2"/>
    <x v="78"/>
    <d v="2011-12-09T00:00:00"/>
    <s v="Standard Class"/>
    <s v="BM-11140"/>
    <s v="Becky Martin"/>
    <x v="0"/>
    <s v="United States"/>
    <x v="52"/>
    <x v="5"/>
    <n v="78207"/>
    <x v="2"/>
    <s v="OFF-AP-10002518"/>
    <x v="1"/>
    <x v="9"/>
    <x v="158"/>
    <n v="177.98"/>
    <n v="5"/>
    <n v="0.8"/>
    <n v="-453.84899999999999"/>
  </r>
  <r>
    <n v="171"/>
    <x v="81"/>
    <x v="2"/>
    <x v="78"/>
    <d v="2011-12-09T00:00:00"/>
    <s v="Standard Class"/>
    <s v="BM-11140"/>
    <s v="Becky Martin"/>
    <x v="0"/>
    <s v="United States"/>
    <x v="52"/>
    <x v="5"/>
    <n v="78207"/>
    <x v="2"/>
    <s v="TEC-PH-10003931"/>
    <x v="2"/>
    <x v="7"/>
    <x v="159"/>
    <n v="143.976"/>
    <n v="3"/>
    <n v="0.2"/>
    <n v="8.9984999999999999"/>
  </r>
  <r>
    <n v="172"/>
    <x v="82"/>
    <x v="2"/>
    <x v="79"/>
    <d v="2011-09-08T00:00:00"/>
    <s v="Standard Class"/>
    <s v="CS-12130"/>
    <s v="Chad Sievert"/>
    <x v="0"/>
    <s v="United States"/>
    <x v="1"/>
    <x v="1"/>
    <n v="90004"/>
    <x v="1"/>
    <s v="OFF-PA-10000659"/>
    <x v="1"/>
    <x v="10"/>
    <x v="160"/>
    <n v="20.94"/>
    <n v="3"/>
    <n v="0"/>
    <n v="9.8417999999999992"/>
  </r>
  <r>
    <n v="173"/>
    <x v="82"/>
    <x v="2"/>
    <x v="79"/>
    <d v="2011-09-08T00:00:00"/>
    <s v="Standard Class"/>
    <s v="CS-12130"/>
    <s v="Chad Sievert"/>
    <x v="0"/>
    <s v="United States"/>
    <x v="1"/>
    <x v="1"/>
    <n v="90004"/>
    <x v="1"/>
    <s v="OFF-PA-10001144"/>
    <x v="1"/>
    <x v="10"/>
    <x v="161"/>
    <n v="110.96"/>
    <n v="2"/>
    <n v="0"/>
    <n v="53.260800000000003"/>
  </r>
  <r>
    <n v="174"/>
    <x v="82"/>
    <x v="2"/>
    <x v="79"/>
    <d v="2011-09-08T00:00:00"/>
    <s v="Standard Class"/>
    <s v="CS-12130"/>
    <s v="Chad Sievert"/>
    <x v="0"/>
    <s v="United States"/>
    <x v="1"/>
    <x v="1"/>
    <n v="90004"/>
    <x v="1"/>
    <s v="FUR-CH-10003817"/>
    <x v="0"/>
    <x v="1"/>
    <x v="162"/>
    <n v="340.14400000000001"/>
    <n v="7"/>
    <n v="0.2"/>
    <n v="21.259"/>
  </r>
  <r>
    <n v="175"/>
    <x v="83"/>
    <x v="2"/>
    <x v="80"/>
    <d v="2011-09-19T00:00:00"/>
    <s v="Standard Class"/>
    <s v="JB-15400"/>
    <s v="Jennifer Braxton"/>
    <x v="1"/>
    <s v="United States"/>
    <x v="22"/>
    <x v="10"/>
    <n v="60623"/>
    <x v="2"/>
    <s v="OFF-AP-10000891"/>
    <x v="1"/>
    <x v="9"/>
    <x v="163"/>
    <n v="52.448"/>
    <n v="2"/>
    <n v="0.8"/>
    <n v="-131.12"/>
  </r>
  <r>
    <n v="176"/>
    <x v="83"/>
    <x v="2"/>
    <x v="80"/>
    <d v="2011-09-19T00:00:00"/>
    <s v="Standard Class"/>
    <s v="JB-15400"/>
    <s v="Jennifer Braxton"/>
    <x v="1"/>
    <s v="United States"/>
    <x v="22"/>
    <x v="10"/>
    <n v="60623"/>
    <x v="2"/>
    <s v="OFF-LA-10003148"/>
    <x v="1"/>
    <x v="2"/>
    <x v="164"/>
    <n v="20.16"/>
    <n v="4"/>
    <n v="0.2"/>
    <n v="6.5519999999999996"/>
  </r>
  <r>
    <n v="177"/>
    <x v="84"/>
    <x v="3"/>
    <x v="81"/>
    <d v="2014-04-26T00:00:00"/>
    <s v="Second Class"/>
    <s v="SJ-20500"/>
    <s v="Shirley Jackson"/>
    <x v="0"/>
    <s v="United States"/>
    <x v="12"/>
    <x v="5"/>
    <n v="77036"/>
    <x v="2"/>
    <s v="OFF-AP-10002684"/>
    <x v="1"/>
    <x v="9"/>
    <x v="165"/>
    <n v="97.263999999999996"/>
    <n v="4"/>
    <n v="0.8"/>
    <n v="-243.16"/>
  </r>
  <r>
    <n v="178"/>
    <x v="85"/>
    <x v="1"/>
    <x v="82"/>
    <d v="2012-11-23T00:00:00"/>
    <s v="Second Class"/>
    <s v="JE-15745"/>
    <s v="Joel Eaton"/>
    <x v="0"/>
    <s v="United States"/>
    <x v="46"/>
    <x v="24"/>
    <n v="43055"/>
    <x v="3"/>
    <s v="FUR-CH-10004698"/>
    <x v="0"/>
    <x v="1"/>
    <x v="166"/>
    <n v="396.80200000000002"/>
    <n v="7"/>
    <n v="0.3"/>
    <n v="-11.337199999999999"/>
  </r>
  <r>
    <n v="179"/>
    <x v="85"/>
    <x v="1"/>
    <x v="82"/>
    <d v="2012-11-23T00:00:00"/>
    <s v="Second Class"/>
    <s v="JE-15745"/>
    <s v="Joel Eaton"/>
    <x v="0"/>
    <s v="United States"/>
    <x v="46"/>
    <x v="24"/>
    <n v="43055"/>
    <x v="3"/>
    <s v="OFF-SU-10002189"/>
    <x v="1"/>
    <x v="14"/>
    <x v="167"/>
    <n v="15.88"/>
    <n v="5"/>
    <n v="0.2"/>
    <n v="-3.7715000000000001"/>
  </r>
  <r>
    <n v="180"/>
    <x v="86"/>
    <x v="1"/>
    <x v="83"/>
    <d v="2012-12-19T00:00:00"/>
    <s v="Standard Class"/>
    <s v="JK-15640"/>
    <s v="Jim Kriz"/>
    <x v="2"/>
    <s v="United States"/>
    <x v="20"/>
    <x v="15"/>
    <n v="10009"/>
    <x v="3"/>
    <s v="OFF-AR-10001940"/>
    <x v="1"/>
    <x v="6"/>
    <x v="168"/>
    <n v="3.28"/>
    <n v="1"/>
    <n v="0"/>
    <n v="1.4104000000000001"/>
  </r>
  <r>
    <n v="181"/>
    <x v="87"/>
    <x v="2"/>
    <x v="29"/>
    <d v="2011-09-12T00:00:00"/>
    <s v="Second Class"/>
    <s v="DK-13150"/>
    <s v="David Kendrick"/>
    <x v="1"/>
    <s v="United States"/>
    <x v="27"/>
    <x v="10"/>
    <n v="62521"/>
    <x v="2"/>
    <s v="OFF-ST-10003455"/>
    <x v="1"/>
    <x v="4"/>
    <x v="169"/>
    <n v="24.815999999999999"/>
    <n v="2"/>
    <n v="0.2"/>
    <n v="1.8612"/>
  </r>
  <r>
    <n v="182"/>
    <x v="87"/>
    <x v="2"/>
    <x v="29"/>
    <d v="2011-09-12T00:00:00"/>
    <s v="Second Class"/>
    <s v="DK-13150"/>
    <s v="David Kendrick"/>
    <x v="1"/>
    <s v="United States"/>
    <x v="27"/>
    <x v="10"/>
    <n v="62521"/>
    <x v="2"/>
    <s v="TEC-AC-10004659"/>
    <x v="2"/>
    <x v="11"/>
    <x v="170"/>
    <n v="408.74400000000003"/>
    <n v="7"/>
    <n v="0.2"/>
    <n v="76.639499999999998"/>
  </r>
  <r>
    <n v="183"/>
    <x v="88"/>
    <x v="2"/>
    <x v="84"/>
    <d v="2011-11-24T00:00:00"/>
    <s v="Second Class"/>
    <s v="RM-19675"/>
    <s v="Robert Marley"/>
    <x v="2"/>
    <s v="United States"/>
    <x v="53"/>
    <x v="28"/>
    <n v="71203"/>
    <x v="0"/>
    <s v="TEC-PH-10003273"/>
    <x v="2"/>
    <x v="7"/>
    <x v="171"/>
    <n v="503.96"/>
    <n v="4"/>
    <n v="0"/>
    <n v="131.02959999999999"/>
  </r>
  <r>
    <n v="184"/>
    <x v="88"/>
    <x v="2"/>
    <x v="84"/>
    <d v="2011-11-24T00:00:00"/>
    <s v="Second Class"/>
    <s v="RM-19675"/>
    <s v="Robert Marley"/>
    <x v="2"/>
    <s v="United States"/>
    <x v="53"/>
    <x v="28"/>
    <n v="71203"/>
    <x v="0"/>
    <s v="TEC-PH-10004896"/>
    <x v="2"/>
    <x v="7"/>
    <x v="172"/>
    <n v="149.94999999999999"/>
    <n v="5"/>
    <n v="0"/>
    <n v="41.985999999999997"/>
  </r>
  <r>
    <n v="185"/>
    <x v="88"/>
    <x v="2"/>
    <x v="84"/>
    <d v="2011-11-24T00:00:00"/>
    <s v="Second Class"/>
    <s v="RM-19675"/>
    <s v="Robert Marley"/>
    <x v="2"/>
    <s v="United States"/>
    <x v="53"/>
    <x v="28"/>
    <n v="71203"/>
    <x v="0"/>
    <s v="TEC-AC-10002345"/>
    <x v="2"/>
    <x v="11"/>
    <x v="173"/>
    <n v="29"/>
    <n v="2"/>
    <n v="0"/>
    <n v="7.25"/>
  </r>
  <r>
    <n v="186"/>
    <x v="89"/>
    <x v="0"/>
    <x v="85"/>
    <d v="2013-03-12T00:00:00"/>
    <s v="Standard Class"/>
    <s v="SK-19990"/>
    <s v="Sally Knutson"/>
    <x v="0"/>
    <s v="United States"/>
    <x v="54"/>
    <x v="29"/>
    <n v="6824"/>
    <x v="3"/>
    <s v="OFF-BI-10001890"/>
    <x v="1"/>
    <x v="8"/>
    <x v="174"/>
    <n v="7.16"/>
    <n v="2"/>
    <n v="0"/>
    <n v="3.4367999999999999"/>
  </r>
  <r>
    <n v="187"/>
    <x v="90"/>
    <x v="2"/>
    <x v="86"/>
    <d v="2011-08-30T00:00:00"/>
    <s v="Standard Class"/>
    <s v="FM-14290"/>
    <s v="Frank Merwin"/>
    <x v="2"/>
    <s v="United States"/>
    <x v="1"/>
    <x v="1"/>
    <n v="90032"/>
    <x v="1"/>
    <s v="TEC-AC-10002323"/>
    <x v="2"/>
    <x v="11"/>
    <x v="175"/>
    <n v="176.8"/>
    <n v="8"/>
    <n v="0"/>
    <n v="22.984000000000002"/>
  </r>
  <r>
    <n v="188"/>
    <x v="91"/>
    <x v="0"/>
    <x v="87"/>
    <d v="2013-07-23T00:00:00"/>
    <s v="Standard Class"/>
    <s v="AM-10360"/>
    <s v="Alice McCarthy"/>
    <x v="1"/>
    <s v="United States"/>
    <x v="55"/>
    <x v="5"/>
    <n v="75051"/>
    <x v="2"/>
    <s v="OFF-ST-10001328"/>
    <x v="1"/>
    <x v="4"/>
    <x v="176"/>
    <n v="37.223999999999997"/>
    <n v="3"/>
    <n v="0.2"/>
    <n v="3.7223999999999999"/>
  </r>
  <r>
    <n v="189"/>
    <x v="91"/>
    <x v="0"/>
    <x v="87"/>
    <d v="2013-07-23T00:00:00"/>
    <s v="Standard Class"/>
    <s v="AM-10360"/>
    <s v="Alice McCarthy"/>
    <x v="1"/>
    <s v="United States"/>
    <x v="55"/>
    <x v="5"/>
    <n v="75051"/>
    <x v="2"/>
    <s v="OFF-PA-10001950"/>
    <x v="1"/>
    <x v="10"/>
    <x v="144"/>
    <n v="20.015999999999998"/>
    <n v="3"/>
    <n v="0.2"/>
    <n v="6.2549999999999999"/>
  </r>
  <r>
    <n v="190"/>
    <x v="92"/>
    <x v="1"/>
    <x v="88"/>
    <d v="2012-10-14T00:00:00"/>
    <s v="First Class"/>
    <s v="MP-17470"/>
    <s v="Mark Packer"/>
    <x v="2"/>
    <s v="United States"/>
    <x v="20"/>
    <x v="15"/>
    <n v="10035"/>
    <x v="3"/>
    <s v="FUR-BO-10002613"/>
    <x v="0"/>
    <x v="0"/>
    <x v="177"/>
    <n v="899.13599999999997"/>
    <n v="4"/>
    <n v="0.2"/>
    <n v="112.392"/>
  </r>
  <r>
    <n v="191"/>
    <x v="92"/>
    <x v="1"/>
    <x v="88"/>
    <d v="2012-10-14T00:00:00"/>
    <s v="First Class"/>
    <s v="MP-17470"/>
    <s v="Mark Packer"/>
    <x v="2"/>
    <s v="United States"/>
    <x v="20"/>
    <x v="15"/>
    <n v="10035"/>
    <x v="3"/>
    <s v="TEC-PH-10001552"/>
    <x v="2"/>
    <x v="7"/>
    <x v="178"/>
    <n v="71.760000000000005"/>
    <n v="6"/>
    <n v="0"/>
    <n v="20.0928"/>
  </r>
  <r>
    <n v="192"/>
    <x v="92"/>
    <x v="1"/>
    <x v="88"/>
    <d v="2012-10-14T00:00:00"/>
    <s v="First Class"/>
    <s v="MP-17470"/>
    <s v="Mark Packer"/>
    <x v="2"/>
    <s v="United States"/>
    <x v="20"/>
    <x v="15"/>
    <n v="10035"/>
    <x v="3"/>
    <s v="OFF-PA-10000061"/>
    <x v="1"/>
    <x v="10"/>
    <x v="179"/>
    <n v="51.84"/>
    <n v="8"/>
    <n v="0"/>
    <n v="24.883199999999999"/>
  </r>
  <r>
    <n v="193"/>
    <x v="92"/>
    <x v="1"/>
    <x v="88"/>
    <d v="2012-10-14T00:00:00"/>
    <s v="First Class"/>
    <s v="MP-17470"/>
    <s v="Mark Packer"/>
    <x v="2"/>
    <s v="United States"/>
    <x v="20"/>
    <x v="15"/>
    <n v="10035"/>
    <x v="3"/>
    <s v="FUR-BO-10002545"/>
    <x v="0"/>
    <x v="0"/>
    <x v="37"/>
    <n v="626.35199999999998"/>
    <n v="3"/>
    <n v="0.2"/>
    <n v="46.976399999999998"/>
  </r>
  <r>
    <n v="194"/>
    <x v="92"/>
    <x v="1"/>
    <x v="88"/>
    <d v="2012-10-14T00:00:00"/>
    <s v="First Class"/>
    <s v="MP-17470"/>
    <s v="Mark Packer"/>
    <x v="2"/>
    <s v="United States"/>
    <x v="20"/>
    <x v="15"/>
    <n v="10035"/>
    <x v="3"/>
    <s v="OFF-AR-10003514"/>
    <x v="1"/>
    <x v="6"/>
    <x v="180"/>
    <n v="19.899999999999999"/>
    <n v="5"/>
    <n v="0"/>
    <n v="6.5670000000000002"/>
  </r>
  <r>
    <n v="195"/>
    <x v="93"/>
    <x v="1"/>
    <x v="89"/>
    <d v="2012-06-11T00:00:00"/>
    <s v="Standard Class"/>
    <s v="MZ-17515"/>
    <s v="Mary Zewe"/>
    <x v="1"/>
    <s v="United States"/>
    <x v="56"/>
    <x v="1"/>
    <n v="92374"/>
    <x v="1"/>
    <s v="OFF-EN-10001509"/>
    <x v="1"/>
    <x v="12"/>
    <x v="29"/>
    <n v="14.28"/>
    <n v="7"/>
    <n v="0"/>
    <n v="6.7115999999999998"/>
  </r>
  <r>
    <n v="196"/>
    <x v="94"/>
    <x v="2"/>
    <x v="90"/>
    <d v="2011-03-25T00:00:00"/>
    <s v="Standard Class"/>
    <s v="CB-12025"/>
    <s v="Cassandra Brandow"/>
    <x v="0"/>
    <s v="United States"/>
    <x v="57"/>
    <x v="24"/>
    <n v="45011"/>
    <x v="3"/>
    <s v="OFF-AR-10004685"/>
    <x v="1"/>
    <x v="6"/>
    <x v="181"/>
    <n v="7.4080000000000004"/>
    <n v="2"/>
    <n v="0.2"/>
    <n v="1.2038"/>
  </r>
  <r>
    <n v="197"/>
    <x v="94"/>
    <x v="2"/>
    <x v="90"/>
    <d v="2011-03-25T00:00:00"/>
    <s v="Standard Class"/>
    <s v="CB-12025"/>
    <s v="Cassandra Brandow"/>
    <x v="0"/>
    <s v="United States"/>
    <x v="57"/>
    <x v="24"/>
    <n v="45011"/>
    <x v="3"/>
    <s v="OFF-AR-10004027"/>
    <x v="1"/>
    <x v="6"/>
    <x v="182"/>
    <n v="6.048"/>
    <n v="3"/>
    <n v="0.2"/>
    <n v="1.5875999999999999"/>
  </r>
  <r>
    <n v="198"/>
    <x v="95"/>
    <x v="3"/>
    <x v="44"/>
    <d v="2014-11-14T00:00:00"/>
    <s v="Standard Class"/>
    <s v="VM-21685"/>
    <s v="Valerie Mitchum"/>
    <x v="2"/>
    <s v="United States"/>
    <x v="58"/>
    <x v="30"/>
    <n v="7090"/>
    <x v="3"/>
    <s v="OFF-ST-10001414"/>
    <x v="1"/>
    <x v="4"/>
    <x v="183"/>
    <n v="46.26"/>
    <n v="3"/>
    <n v="0"/>
    <n v="12.0276"/>
  </r>
  <r>
    <n v="199"/>
    <x v="96"/>
    <x v="3"/>
    <x v="91"/>
    <d v="2014-07-14T00:00:00"/>
    <s v="Standard Class"/>
    <s v="FH-14365"/>
    <s v="Fred Hopkins"/>
    <x v="1"/>
    <s v="United States"/>
    <x v="10"/>
    <x v="9"/>
    <n v="19120"/>
    <x v="3"/>
    <s v="OFF-BI-10000343"/>
    <x v="1"/>
    <x v="8"/>
    <x v="184"/>
    <n v="2.9460000000000002"/>
    <n v="2"/>
    <n v="0.7"/>
    <n v="-2.2585999999999999"/>
  </r>
  <r>
    <n v="200"/>
    <x v="96"/>
    <x v="3"/>
    <x v="91"/>
    <d v="2014-07-14T00:00:00"/>
    <s v="Standard Class"/>
    <s v="FH-14365"/>
    <s v="Fred Hopkins"/>
    <x v="1"/>
    <s v="United States"/>
    <x v="10"/>
    <x v="9"/>
    <n v="19120"/>
    <x v="3"/>
    <s v="OFF-PA-10002749"/>
    <x v="1"/>
    <x v="10"/>
    <x v="185"/>
    <n v="16.056000000000001"/>
    <n v="3"/>
    <n v="0.2"/>
    <n v="5.8202999999999996"/>
  </r>
  <r>
    <n v="201"/>
    <x v="97"/>
    <x v="3"/>
    <x v="92"/>
    <d v="2014-06-30T00:00:00"/>
    <s v="Standard Class"/>
    <s v="MB-17305"/>
    <s v="Maria Bertelson"/>
    <x v="0"/>
    <s v="United States"/>
    <x v="59"/>
    <x v="24"/>
    <n v="44312"/>
    <x v="3"/>
    <s v="OFF-PA-10002666"/>
    <x v="1"/>
    <x v="10"/>
    <x v="186"/>
    <n v="21.744"/>
    <n v="3"/>
    <n v="0.2"/>
    <n v="6.7949999999999999"/>
  </r>
  <r>
    <n v="202"/>
    <x v="98"/>
    <x v="2"/>
    <x v="93"/>
    <d v="2011-05-08T00:00:00"/>
    <s v="First Class"/>
    <s v="BS-11755"/>
    <s v="Bruce Stewart"/>
    <x v="0"/>
    <s v="United States"/>
    <x v="60"/>
    <x v="22"/>
    <n v="80219"/>
    <x v="1"/>
    <s v="FUR-TA-10004289"/>
    <x v="0"/>
    <x v="3"/>
    <x v="187"/>
    <n v="218.75"/>
    <n v="2"/>
    <n v="0.5"/>
    <n v="-161.875"/>
  </r>
  <r>
    <n v="203"/>
    <x v="98"/>
    <x v="2"/>
    <x v="93"/>
    <d v="2011-05-08T00:00:00"/>
    <s v="First Class"/>
    <s v="BS-11755"/>
    <s v="Bruce Stewart"/>
    <x v="0"/>
    <s v="United States"/>
    <x v="60"/>
    <x v="22"/>
    <n v="80219"/>
    <x v="1"/>
    <s v="OFF-AP-10003622"/>
    <x v="1"/>
    <x v="9"/>
    <x v="188"/>
    <n v="2.6"/>
    <n v="1"/>
    <n v="0.2"/>
    <n v="0.29249999999999998"/>
  </r>
  <r>
    <n v="204"/>
    <x v="99"/>
    <x v="3"/>
    <x v="94"/>
    <d v="2014-12-22T00:00:00"/>
    <s v="Second Class"/>
    <s v="LC-17140"/>
    <s v="Logan Currie"/>
    <x v="0"/>
    <s v="United States"/>
    <x v="61"/>
    <x v="5"/>
    <n v="75220"/>
    <x v="2"/>
    <s v="OFF-AP-10003217"/>
    <x v="1"/>
    <x v="9"/>
    <x v="189"/>
    <n v="66.284000000000006"/>
    <n v="2"/>
    <n v="0.8"/>
    <n v="-178.96680000000001"/>
  </r>
  <r>
    <n v="205"/>
    <x v="100"/>
    <x v="3"/>
    <x v="95"/>
    <d v="2014-08-06T00:00:00"/>
    <s v="Standard Class"/>
    <s v="HK-14890"/>
    <s v="Heather Kirkland"/>
    <x v="1"/>
    <s v="United States"/>
    <x v="47"/>
    <x v="18"/>
    <n v="37064"/>
    <x v="0"/>
    <s v="FUR-FU-10002960"/>
    <x v="0"/>
    <x v="5"/>
    <x v="190"/>
    <n v="35.167999999999999"/>
    <n v="7"/>
    <n v="0.2"/>
    <n v="9.6712000000000007"/>
  </r>
  <r>
    <n v="206"/>
    <x v="101"/>
    <x v="3"/>
    <x v="34"/>
    <d v="2014-12-15T00:00:00"/>
    <s v="Standard Class"/>
    <s v="LE-16810"/>
    <s v="Laurel Elliston"/>
    <x v="0"/>
    <s v="United States"/>
    <x v="62"/>
    <x v="1"/>
    <n v="90604"/>
    <x v="1"/>
    <s v="TEC-PH-10001918"/>
    <x v="2"/>
    <x v="7"/>
    <x v="191"/>
    <n v="444.76799999999997"/>
    <n v="4"/>
    <n v="0.2"/>
    <n v="44.476799999999997"/>
  </r>
  <r>
    <n v="207"/>
    <x v="102"/>
    <x v="3"/>
    <x v="96"/>
    <d v="2014-08-12T00:00:00"/>
    <s v="Standard Class"/>
    <s v="JH-15985"/>
    <s v="Joseph Holt"/>
    <x v="0"/>
    <s v="United States"/>
    <x v="63"/>
    <x v="12"/>
    <n v="48601"/>
    <x v="2"/>
    <s v="OFF-ST-10000642"/>
    <x v="1"/>
    <x v="4"/>
    <x v="192"/>
    <n v="83.92"/>
    <n v="4"/>
    <n v="0"/>
    <n v="5.8743999999999996"/>
  </r>
  <r>
    <n v="208"/>
    <x v="102"/>
    <x v="3"/>
    <x v="96"/>
    <d v="2014-08-12T00:00:00"/>
    <s v="Standard Class"/>
    <s v="JH-15985"/>
    <s v="Joseph Holt"/>
    <x v="0"/>
    <s v="United States"/>
    <x v="63"/>
    <x v="12"/>
    <n v="48601"/>
    <x v="2"/>
    <s v="TEC-PH-10001700"/>
    <x v="2"/>
    <x v="7"/>
    <x v="193"/>
    <n v="131.97999999999999"/>
    <n v="2"/>
    <n v="0"/>
    <n v="35.634599999999999"/>
  </r>
  <r>
    <n v="209"/>
    <x v="102"/>
    <x v="3"/>
    <x v="96"/>
    <d v="2014-08-12T00:00:00"/>
    <s v="Standard Class"/>
    <s v="JH-15985"/>
    <s v="Joseph Holt"/>
    <x v="0"/>
    <s v="United States"/>
    <x v="63"/>
    <x v="12"/>
    <n v="48601"/>
    <x v="2"/>
    <s v="OFF-BI-10003274"/>
    <x v="1"/>
    <x v="8"/>
    <x v="122"/>
    <n v="15.92"/>
    <n v="4"/>
    <n v="0"/>
    <n v="7.4824000000000002"/>
  </r>
  <r>
    <n v="210"/>
    <x v="102"/>
    <x v="3"/>
    <x v="96"/>
    <d v="2014-08-12T00:00:00"/>
    <s v="Standard Class"/>
    <s v="JH-15985"/>
    <s v="Joseph Holt"/>
    <x v="0"/>
    <s v="United States"/>
    <x v="63"/>
    <x v="12"/>
    <n v="48601"/>
    <x v="2"/>
    <s v="OFF-FA-10000134"/>
    <x v="1"/>
    <x v="13"/>
    <x v="194"/>
    <n v="52.29"/>
    <n v="9"/>
    <n v="0"/>
    <n v="16.209900000000001"/>
  </r>
  <r>
    <n v="211"/>
    <x v="102"/>
    <x v="3"/>
    <x v="96"/>
    <d v="2014-08-12T00:00:00"/>
    <s v="Standard Class"/>
    <s v="JH-15985"/>
    <s v="Joseph Holt"/>
    <x v="0"/>
    <s v="United States"/>
    <x v="63"/>
    <x v="12"/>
    <n v="48601"/>
    <x v="2"/>
    <s v="OFF-ST-10001522"/>
    <x v="1"/>
    <x v="4"/>
    <x v="195"/>
    <n v="91.99"/>
    <n v="1"/>
    <n v="0"/>
    <n v="3.6796000000000002"/>
  </r>
  <r>
    <n v="212"/>
    <x v="103"/>
    <x v="1"/>
    <x v="97"/>
    <d v="2012-02-13T00:00:00"/>
    <s v="Second Class"/>
    <s v="MS-17980"/>
    <s v="Michael Stewart"/>
    <x v="1"/>
    <s v="United States"/>
    <x v="61"/>
    <x v="5"/>
    <n v="75220"/>
    <x v="2"/>
    <s v="TEC-AC-10001266"/>
    <x v="2"/>
    <x v="11"/>
    <x v="196"/>
    <n v="20.8"/>
    <n v="2"/>
    <n v="0.2"/>
    <n v="6.5"/>
  </r>
  <r>
    <n v="213"/>
    <x v="104"/>
    <x v="1"/>
    <x v="98"/>
    <d v="2012-09-01T00:00:00"/>
    <s v="Standard Class"/>
    <s v="VW-21775"/>
    <s v="Victoria Wilson"/>
    <x v="1"/>
    <s v="United States"/>
    <x v="64"/>
    <x v="24"/>
    <n v="44256"/>
    <x v="3"/>
    <s v="OFF-LA-10004544"/>
    <x v="1"/>
    <x v="2"/>
    <x v="197"/>
    <n v="23.68"/>
    <n v="2"/>
    <n v="0.2"/>
    <n v="8.8800000000000008"/>
  </r>
  <r>
    <n v="214"/>
    <x v="104"/>
    <x v="1"/>
    <x v="98"/>
    <d v="2012-09-01T00:00:00"/>
    <s v="Standard Class"/>
    <s v="VW-21775"/>
    <s v="Victoria Wilson"/>
    <x v="1"/>
    <s v="United States"/>
    <x v="64"/>
    <x v="24"/>
    <n v="44256"/>
    <x v="3"/>
    <s v="FUR-BO-10004695"/>
    <x v="0"/>
    <x v="0"/>
    <x v="198"/>
    <n v="452.45"/>
    <n v="5"/>
    <n v="0.5"/>
    <n v="-244.32300000000001"/>
  </r>
  <r>
    <n v="215"/>
    <x v="104"/>
    <x v="1"/>
    <x v="98"/>
    <d v="2012-09-01T00:00:00"/>
    <s v="Standard Class"/>
    <s v="VW-21775"/>
    <s v="Victoria Wilson"/>
    <x v="1"/>
    <s v="United States"/>
    <x v="64"/>
    <x v="24"/>
    <n v="44256"/>
    <x v="3"/>
    <s v="TEC-PH-10002844"/>
    <x v="2"/>
    <x v="7"/>
    <x v="104"/>
    <n v="62.981999999999999"/>
    <n v="3"/>
    <n v="0.4"/>
    <n v="-14.6958"/>
  </r>
  <r>
    <n v="216"/>
    <x v="104"/>
    <x v="1"/>
    <x v="98"/>
    <d v="2012-09-01T00:00:00"/>
    <s v="Standard Class"/>
    <s v="VW-21775"/>
    <s v="Victoria Wilson"/>
    <x v="1"/>
    <s v="United States"/>
    <x v="64"/>
    <x v="24"/>
    <n v="44256"/>
    <x v="3"/>
    <s v="TEC-MA-10000864"/>
    <x v="2"/>
    <x v="15"/>
    <x v="199"/>
    <n v="1188"/>
    <n v="9"/>
    <n v="0.7"/>
    <n v="-950.4"/>
  </r>
  <r>
    <n v="217"/>
    <x v="104"/>
    <x v="1"/>
    <x v="98"/>
    <d v="2012-09-01T00:00:00"/>
    <s v="Standard Class"/>
    <s v="VW-21775"/>
    <s v="Victoria Wilson"/>
    <x v="1"/>
    <s v="United States"/>
    <x v="64"/>
    <x v="24"/>
    <n v="44256"/>
    <x v="3"/>
    <s v="TEC-AC-10000109"/>
    <x v="2"/>
    <x v="11"/>
    <x v="200"/>
    <n v="89.584000000000003"/>
    <n v="2"/>
    <n v="0.2"/>
    <n v="4.4791999999999996"/>
  </r>
  <r>
    <n v="218"/>
    <x v="105"/>
    <x v="0"/>
    <x v="99"/>
    <d v="2013-02-11T00:00:00"/>
    <s v="Standard Class"/>
    <s v="JH-15910"/>
    <s v="Jonathan Howell"/>
    <x v="0"/>
    <s v="United States"/>
    <x v="1"/>
    <x v="1"/>
    <n v="90032"/>
    <x v="1"/>
    <s v="OFF-ST-10001328"/>
    <x v="1"/>
    <x v="4"/>
    <x v="176"/>
    <n v="93.06"/>
    <n v="6"/>
    <n v="0"/>
    <n v="26.056799999999999"/>
  </r>
  <r>
    <n v="219"/>
    <x v="105"/>
    <x v="0"/>
    <x v="99"/>
    <d v="2013-02-11T00:00:00"/>
    <s v="Standard Class"/>
    <s v="JH-15910"/>
    <s v="Jonathan Howell"/>
    <x v="0"/>
    <s v="United States"/>
    <x v="1"/>
    <x v="1"/>
    <n v="90032"/>
    <x v="1"/>
    <s v="TEC-PH-10002563"/>
    <x v="2"/>
    <x v="7"/>
    <x v="201"/>
    <n v="302.37599999999998"/>
    <n v="3"/>
    <n v="0.2"/>
    <n v="22.6782"/>
  </r>
  <r>
    <n v="220"/>
    <x v="106"/>
    <x v="1"/>
    <x v="100"/>
    <d v="2012-12-27T00:00:00"/>
    <s v="First Class"/>
    <s v="JB-15925"/>
    <s v="Joni Blumstein"/>
    <x v="0"/>
    <s v="United States"/>
    <x v="65"/>
    <x v="24"/>
    <n v="43017"/>
    <x v="3"/>
    <s v="OFF-FA-10000585"/>
    <x v="1"/>
    <x v="13"/>
    <x v="202"/>
    <n v="5.5839999999999996"/>
    <n v="2"/>
    <n v="0.2"/>
    <n v="1.8148"/>
  </r>
  <r>
    <n v="221"/>
    <x v="106"/>
    <x v="1"/>
    <x v="100"/>
    <d v="2012-12-27T00:00:00"/>
    <s v="First Class"/>
    <s v="JB-15925"/>
    <s v="Joni Blumstein"/>
    <x v="0"/>
    <s v="United States"/>
    <x v="65"/>
    <x v="24"/>
    <n v="43017"/>
    <x v="3"/>
    <s v="OFF-PA-10004000"/>
    <x v="1"/>
    <x v="10"/>
    <x v="203"/>
    <n v="22.704000000000001"/>
    <n v="6"/>
    <n v="0.2"/>
    <n v="8.2302"/>
  </r>
  <r>
    <n v="222"/>
    <x v="106"/>
    <x v="1"/>
    <x v="100"/>
    <d v="2012-12-27T00:00:00"/>
    <s v="First Class"/>
    <s v="JB-15925"/>
    <s v="Joni Blumstein"/>
    <x v="0"/>
    <s v="United States"/>
    <x v="65"/>
    <x v="24"/>
    <n v="43017"/>
    <x v="3"/>
    <s v="OFF-BI-10002852"/>
    <x v="1"/>
    <x v="8"/>
    <x v="91"/>
    <n v="19.776"/>
    <n v="4"/>
    <n v="0.7"/>
    <n v="-13.8432"/>
  </r>
  <r>
    <n v="223"/>
    <x v="106"/>
    <x v="1"/>
    <x v="100"/>
    <d v="2012-12-27T00:00:00"/>
    <s v="First Class"/>
    <s v="JB-15925"/>
    <s v="Joni Blumstein"/>
    <x v="0"/>
    <s v="United States"/>
    <x v="65"/>
    <x v="24"/>
    <n v="43017"/>
    <x v="3"/>
    <s v="FUR-FU-10000087"/>
    <x v="0"/>
    <x v="5"/>
    <x v="204"/>
    <n v="72.703999999999994"/>
    <n v="4"/>
    <n v="0.2"/>
    <n v="19.084800000000001"/>
  </r>
  <r>
    <n v="224"/>
    <x v="106"/>
    <x v="1"/>
    <x v="100"/>
    <d v="2012-12-27T00:00:00"/>
    <s v="First Class"/>
    <s v="JB-15925"/>
    <s v="Joni Blumstein"/>
    <x v="0"/>
    <s v="United States"/>
    <x v="65"/>
    <x v="24"/>
    <n v="43017"/>
    <x v="3"/>
    <s v="TEC-MA-10001148"/>
    <x v="2"/>
    <x v="15"/>
    <x v="205"/>
    <n v="479.988"/>
    <n v="4"/>
    <n v="0.7"/>
    <n v="-383.99040000000002"/>
  </r>
  <r>
    <n v="225"/>
    <x v="106"/>
    <x v="1"/>
    <x v="100"/>
    <d v="2012-12-27T00:00:00"/>
    <s v="First Class"/>
    <s v="JB-15925"/>
    <s v="Joni Blumstein"/>
    <x v="0"/>
    <s v="United States"/>
    <x v="65"/>
    <x v="24"/>
    <n v="43017"/>
    <x v="3"/>
    <s v="OFF-AR-10001958"/>
    <x v="1"/>
    <x v="6"/>
    <x v="206"/>
    <n v="27.167999999999999"/>
    <n v="2"/>
    <n v="0.2"/>
    <n v="2.7168000000000001"/>
  </r>
  <r>
    <n v="226"/>
    <x v="107"/>
    <x v="1"/>
    <x v="101"/>
    <d v="2012-08-16T00:00:00"/>
    <s v="Standard Class"/>
    <s v="DS-13180"/>
    <s v="David Smith"/>
    <x v="1"/>
    <s v="United States"/>
    <x v="66"/>
    <x v="12"/>
    <n v="48227"/>
    <x v="2"/>
    <s v="OFF-AR-10001026"/>
    <x v="1"/>
    <x v="6"/>
    <x v="207"/>
    <n v="2.2000000000000002"/>
    <n v="1"/>
    <n v="0"/>
    <n v="0.96799999999999997"/>
  </r>
  <r>
    <n v="227"/>
    <x v="107"/>
    <x v="1"/>
    <x v="101"/>
    <d v="2012-08-16T00:00:00"/>
    <s v="Standard Class"/>
    <s v="DS-13180"/>
    <s v="David Smith"/>
    <x v="1"/>
    <s v="United States"/>
    <x v="66"/>
    <x v="12"/>
    <n v="48227"/>
    <x v="2"/>
    <s v="FUR-TA-10003748"/>
    <x v="0"/>
    <x v="3"/>
    <x v="208"/>
    <n v="622.45000000000005"/>
    <n v="5"/>
    <n v="0"/>
    <n v="136.93899999999999"/>
  </r>
  <r>
    <n v="228"/>
    <x v="107"/>
    <x v="1"/>
    <x v="101"/>
    <d v="2012-08-16T00:00:00"/>
    <s v="Standard Class"/>
    <s v="DS-13180"/>
    <s v="David Smith"/>
    <x v="1"/>
    <s v="United States"/>
    <x v="66"/>
    <x v="12"/>
    <n v="48227"/>
    <x v="2"/>
    <s v="OFF-ST-10002485"/>
    <x v="1"/>
    <x v="4"/>
    <x v="209"/>
    <n v="21.98"/>
    <n v="1"/>
    <n v="0"/>
    <n v="0.2198"/>
  </r>
  <r>
    <n v="229"/>
    <x v="108"/>
    <x v="1"/>
    <x v="102"/>
    <d v="2012-04-03T00:00:00"/>
    <s v="Standard Class"/>
    <s v="VD-21670"/>
    <s v="Valerie Dominguez"/>
    <x v="0"/>
    <s v="United States"/>
    <x v="29"/>
    <x v="18"/>
    <n v="38401"/>
    <x v="0"/>
    <s v="FUR-CH-10004860"/>
    <x v="0"/>
    <x v="1"/>
    <x v="210"/>
    <n v="161.56800000000001"/>
    <n v="2"/>
    <n v="0.2"/>
    <n v="-28.2744"/>
  </r>
  <r>
    <n v="230"/>
    <x v="108"/>
    <x v="1"/>
    <x v="102"/>
    <d v="2012-04-03T00:00:00"/>
    <s v="Standard Class"/>
    <s v="VD-21670"/>
    <s v="Valerie Dominguez"/>
    <x v="0"/>
    <s v="United States"/>
    <x v="29"/>
    <x v="18"/>
    <n v="38401"/>
    <x v="0"/>
    <s v="FUR-CH-10004477"/>
    <x v="0"/>
    <x v="1"/>
    <x v="211"/>
    <n v="389.69600000000003"/>
    <n v="8"/>
    <n v="0.2"/>
    <n v="43.840800000000002"/>
  </r>
  <r>
    <n v="231"/>
    <x v="109"/>
    <x v="2"/>
    <x v="103"/>
    <d v="2011-09-17T00:00:00"/>
    <s v="Standard Class"/>
    <s v="EA-14035"/>
    <s v="Erin Ashbrook"/>
    <x v="1"/>
    <s v="United States"/>
    <x v="35"/>
    <x v="3"/>
    <n v="28205"/>
    <x v="0"/>
    <s v="OFF-BI-10001679"/>
    <x v="1"/>
    <x v="8"/>
    <x v="212"/>
    <n v="18.648"/>
    <n v="7"/>
    <n v="0.7"/>
    <n v="-12.432"/>
  </r>
  <r>
    <n v="232"/>
    <x v="110"/>
    <x v="3"/>
    <x v="104"/>
    <d v="2014-04-13T00:00:00"/>
    <s v="Standard Class"/>
    <s v="CS-12400"/>
    <s v="Christopher Schild"/>
    <x v="2"/>
    <s v="United States"/>
    <x v="67"/>
    <x v="2"/>
    <n v="33614"/>
    <x v="0"/>
    <s v="FUR-TA-10001705"/>
    <x v="0"/>
    <x v="3"/>
    <x v="213"/>
    <n v="233.86"/>
    <n v="2"/>
    <n v="0.45"/>
    <n v="-102.048"/>
  </r>
  <r>
    <n v="233"/>
    <x v="110"/>
    <x v="3"/>
    <x v="104"/>
    <d v="2014-04-13T00:00:00"/>
    <s v="Standard Class"/>
    <s v="CS-12400"/>
    <s v="Christopher Schild"/>
    <x v="2"/>
    <s v="United States"/>
    <x v="67"/>
    <x v="2"/>
    <n v="33614"/>
    <x v="0"/>
    <s v="FUR-TA-10003473"/>
    <x v="0"/>
    <x v="3"/>
    <x v="214"/>
    <n v="620.61450000000002"/>
    <n v="3"/>
    <n v="0.45"/>
    <n v="-248.2458"/>
  </r>
  <r>
    <n v="234"/>
    <x v="110"/>
    <x v="3"/>
    <x v="104"/>
    <d v="2014-04-13T00:00:00"/>
    <s v="Standard Class"/>
    <s v="CS-12400"/>
    <s v="Christopher Schild"/>
    <x v="2"/>
    <s v="United States"/>
    <x v="67"/>
    <x v="2"/>
    <n v="33614"/>
    <x v="0"/>
    <s v="OFF-BI-10001679"/>
    <x v="1"/>
    <x v="8"/>
    <x v="212"/>
    <n v="5.3280000000000003"/>
    <n v="2"/>
    <n v="0.7"/>
    <n v="-3.552"/>
  </r>
  <r>
    <n v="235"/>
    <x v="110"/>
    <x v="3"/>
    <x v="104"/>
    <d v="2014-04-13T00:00:00"/>
    <s v="Standard Class"/>
    <s v="CS-12400"/>
    <s v="Christopher Schild"/>
    <x v="2"/>
    <s v="United States"/>
    <x v="67"/>
    <x v="2"/>
    <n v="33614"/>
    <x v="0"/>
    <s v="FUR-FU-10004017"/>
    <x v="0"/>
    <x v="5"/>
    <x v="215"/>
    <n v="258.072"/>
    <n v="3"/>
    <n v="0.2"/>
    <n v="0"/>
  </r>
  <r>
    <n v="236"/>
    <x v="110"/>
    <x v="3"/>
    <x v="104"/>
    <d v="2014-04-13T00:00:00"/>
    <s v="Standard Class"/>
    <s v="CS-12400"/>
    <s v="Christopher Schild"/>
    <x v="2"/>
    <s v="United States"/>
    <x v="67"/>
    <x v="2"/>
    <n v="33614"/>
    <x v="0"/>
    <s v="TEC-AC-10003832"/>
    <x v="2"/>
    <x v="11"/>
    <x v="216"/>
    <n v="617.976"/>
    <n v="3"/>
    <n v="0.2"/>
    <n v="-7.7247000000000003"/>
  </r>
  <r>
    <n v="237"/>
    <x v="111"/>
    <x v="3"/>
    <x v="105"/>
    <d v="2014-11-17T00:00:00"/>
    <s v="Standard Class"/>
    <s v="DB-13120"/>
    <s v="David Bremer"/>
    <x v="1"/>
    <s v="United States"/>
    <x v="68"/>
    <x v="1"/>
    <n v="95051"/>
    <x v="1"/>
    <s v="OFF-PA-10002479"/>
    <x v="1"/>
    <x v="10"/>
    <x v="217"/>
    <n v="10.56"/>
    <n v="2"/>
    <n v="0"/>
    <n v="4.7519999999999998"/>
  </r>
  <r>
    <n v="238"/>
    <x v="112"/>
    <x v="0"/>
    <x v="30"/>
    <d v="2013-10-06T00:00:00"/>
    <s v="Second Class"/>
    <s v="KL-16645"/>
    <s v="Ken Lonsdale"/>
    <x v="0"/>
    <s v="United States"/>
    <x v="22"/>
    <x v="10"/>
    <n v="60610"/>
    <x v="2"/>
    <s v="OFF-PA-10003349"/>
    <x v="1"/>
    <x v="10"/>
    <x v="218"/>
    <n v="25.92"/>
    <n v="5"/>
    <n v="0.2"/>
    <n v="9.3960000000000008"/>
  </r>
  <r>
    <n v="239"/>
    <x v="112"/>
    <x v="0"/>
    <x v="30"/>
    <d v="2013-10-06T00:00:00"/>
    <s v="Second Class"/>
    <s v="KL-16645"/>
    <s v="Ken Lonsdale"/>
    <x v="0"/>
    <s v="United States"/>
    <x v="22"/>
    <x v="10"/>
    <n v="60610"/>
    <x v="2"/>
    <s v="FUR-FU-10000576"/>
    <x v="0"/>
    <x v="5"/>
    <x v="219"/>
    <n v="419.68"/>
    <n v="5"/>
    <n v="0.6"/>
    <n v="-356.72800000000001"/>
  </r>
  <r>
    <n v="240"/>
    <x v="112"/>
    <x v="0"/>
    <x v="30"/>
    <d v="2013-10-06T00:00:00"/>
    <s v="Second Class"/>
    <s v="KL-16645"/>
    <s v="Ken Lonsdale"/>
    <x v="0"/>
    <s v="United States"/>
    <x v="22"/>
    <x v="10"/>
    <n v="60610"/>
    <x v="2"/>
    <s v="FUR-FU-10004351"/>
    <x v="0"/>
    <x v="5"/>
    <x v="33"/>
    <n v="11.688000000000001"/>
    <n v="3"/>
    <n v="0.6"/>
    <n v="-4.6752000000000002"/>
  </r>
  <r>
    <n v="241"/>
    <x v="112"/>
    <x v="0"/>
    <x v="30"/>
    <d v="2013-10-06T00:00:00"/>
    <s v="Second Class"/>
    <s v="KL-16645"/>
    <s v="Ken Lonsdale"/>
    <x v="0"/>
    <s v="United States"/>
    <x v="22"/>
    <x v="10"/>
    <n v="60610"/>
    <x v="2"/>
    <s v="TEC-PH-10000011"/>
    <x v="2"/>
    <x v="7"/>
    <x v="220"/>
    <n v="31.984000000000002"/>
    <n v="2"/>
    <n v="0.2"/>
    <n v="11.1944"/>
  </r>
  <r>
    <n v="242"/>
    <x v="112"/>
    <x v="0"/>
    <x v="30"/>
    <d v="2013-10-06T00:00:00"/>
    <s v="Second Class"/>
    <s v="KL-16645"/>
    <s v="Ken Lonsdale"/>
    <x v="0"/>
    <s v="United States"/>
    <x v="22"/>
    <x v="10"/>
    <n v="60610"/>
    <x v="2"/>
    <s v="FUR-TA-10002607"/>
    <x v="0"/>
    <x v="3"/>
    <x v="221"/>
    <n v="177.22499999999999"/>
    <n v="5"/>
    <n v="0.5"/>
    <n v="-120.51300000000001"/>
  </r>
  <r>
    <n v="243"/>
    <x v="112"/>
    <x v="0"/>
    <x v="30"/>
    <d v="2013-10-06T00:00:00"/>
    <s v="Second Class"/>
    <s v="KL-16645"/>
    <s v="Ken Lonsdale"/>
    <x v="0"/>
    <s v="United States"/>
    <x v="22"/>
    <x v="10"/>
    <n v="60610"/>
    <x v="2"/>
    <s v="FUR-FU-10002505"/>
    <x v="0"/>
    <x v="5"/>
    <x v="222"/>
    <n v="4.0439999999999996"/>
    <n v="3"/>
    <n v="0.6"/>
    <n v="-2.8308"/>
  </r>
  <r>
    <n v="244"/>
    <x v="112"/>
    <x v="0"/>
    <x v="30"/>
    <d v="2013-10-06T00:00:00"/>
    <s v="Second Class"/>
    <s v="KL-16645"/>
    <s v="Ken Lonsdale"/>
    <x v="0"/>
    <s v="United States"/>
    <x v="22"/>
    <x v="10"/>
    <n v="60610"/>
    <x v="2"/>
    <s v="OFF-AR-10004685"/>
    <x v="1"/>
    <x v="6"/>
    <x v="181"/>
    <n v="7.4080000000000004"/>
    <n v="2"/>
    <n v="0.2"/>
    <n v="1.2038"/>
  </r>
  <r>
    <n v="245"/>
    <x v="113"/>
    <x v="2"/>
    <x v="106"/>
    <d v="2011-06-06T00:00:00"/>
    <s v="Second Class"/>
    <s v="DW-13480"/>
    <s v="Dianna Wilson"/>
    <x v="2"/>
    <s v="United States"/>
    <x v="69"/>
    <x v="11"/>
    <n v="55044"/>
    <x v="2"/>
    <s v="FUR-CH-10004063"/>
    <x v="0"/>
    <x v="1"/>
    <x v="120"/>
    <n v="2001.86"/>
    <n v="7"/>
    <n v="0"/>
    <n v="580.5394"/>
  </r>
  <r>
    <n v="246"/>
    <x v="113"/>
    <x v="2"/>
    <x v="106"/>
    <d v="2011-06-06T00:00:00"/>
    <s v="Second Class"/>
    <s v="DW-13480"/>
    <s v="Dianna Wilson"/>
    <x v="2"/>
    <s v="United States"/>
    <x v="69"/>
    <x v="11"/>
    <n v="55044"/>
    <x v="2"/>
    <s v="OFF-ST-10002276"/>
    <x v="1"/>
    <x v="4"/>
    <x v="223"/>
    <n v="166.72"/>
    <n v="2"/>
    <n v="0"/>
    <n v="41.68"/>
  </r>
  <r>
    <n v="247"/>
    <x v="113"/>
    <x v="2"/>
    <x v="106"/>
    <d v="2011-06-06T00:00:00"/>
    <s v="Second Class"/>
    <s v="DW-13480"/>
    <s v="Dianna Wilson"/>
    <x v="2"/>
    <s v="United States"/>
    <x v="69"/>
    <x v="11"/>
    <n v="55044"/>
    <x v="2"/>
    <s v="OFF-PA-10004082"/>
    <x v="1"/>
    <x v="10"/>
    <x v="224"/>
    <n v="47.88"/>
    <n v="6"/>
    <n v="0"/>
    <n v="23.94"/>
  </r>
  <r>
    <n v="248"/>
    <x v="113"/>
    <x v="2"/>
    <x v="106"/>
    <d v="2011-06-06T00:00:00"/>
    <s v="Second Class"/>
    <s v="DW-13480"/>
    <s v="Dianna Wilson"/>
    <x v="2"/>
    <s v="United States"/>
    <x v="69"/>
    <x v="11"/>
    <n v="55044"/>
    <x v="2"/>
    <s v="OFF-AP-10002945"/>
    <x v="1"/>
    <x v="9"/>
    <x v="225"/>
    <n v="1503.25"/>
    <n v="5"/>
    <n v="0"/>
    <n v="496.07249999999999"/>
  </r>
  <r>
    <n v="249"/>
    <x v="113"/>
    <x v="2"/>
    <x v="106"/>
    <d v="2011-06-06T00:00:00"/>
    <s v="Second Class"/>
    <s v="DW-13480"/>
    <s v="Dianna Wilson"/>
    <x v="2"/>
    <s v="United States"/>
    <x v="69"/>
    <x v="11"/>
    <n v="55044"/>
    <x v="2"/>
    <s v="OFF-PA-10000061"/>
    <x v="1"/>
    <x v="10"/>
    <x v="179"/>
    <n v="25.92"/>
    <n v="4"/>
    <n v="0"/>
    <n v="12.441599999999999"/>
  </r>
  <r>
    <n v="250"/>
    <x v="114"/>
    <x v="0"/>
    <x v="107"/>
    <d v="2013-12-16T00:00:00"/>
    <s v="Second Class"/>
    <s v="LH-17155"/>
    <s v="Logan Haushalter"/>
    <x v="0"/>
    <s v="United States"/>
    <x v="8"/>
    <x v="1"/>
    <n v="94109"/>
    <x v="1"/>
    <s v="FUR-CH-10002965"/>
    <x v="0"/>
    <x v="1"/>
    <x v="226"/>
    <n v="321.56799999999998"/>
    <n v="2"/>
    <n v="0.2"/>
    <n v="28.1372"/>
  </r>
  <r>
    <n v="251"/>
    <x v="115"/>
    <x v="0"/>
    <x v="108"/>
    <d v="2013-09-18T00:00:00"/>
    <s v="Standard Class"/>
    <s v="KC-16540"/>
    <s v="Kelly Collister"/>
    <x v="0"/>
    <s v="United States"/>
    <x v="70"/>
    <x v="1"/>
    <n v="92037"/>
    <x v="1"/>
    <s v="OFF-PA-10004569"/>
    <x v="1"/>
    <x v="10"/>
    <x v="227"/>
    <n v="7.61"/>
    <n v="1"/>
    <n v="0"/>
    <n v="3.5767000000000002"/>
  </r>
  <r>
    <n v="252"/>
    <x v="115"/>
    <x v="0"/>
    <x v="108"/>
    <d v="2013-09-18T00:00:00"/>
    <s v="Standard Class"/>
    <s v="KC-16540"/>
    <s v="Kelly Collister"/>
    <x v="0"/>
    <s v="United States"/>
    <x v="70"/>
    <x v="1"/>
    <n v="92037"/>
    <x v="1"/>
    <s v="TEC-AC-10003832"/>
    <x v="2"/>
    <x v="11"/>
    <x v="216"/>
    <n v="3347.37"/>
    <n v="13"/>
    <n v="0"/>
    <n v="636.00030000000004"/>
  </r>
  <r>
    <n v="253"/>
    <x v="116"/>
    <x v="0"/>
    <x v="107"/>
    <d v="2013-12-14T00:00:00"/>
    <s v="First Class"/>
    <s v="DL-13315"/>
    <s v="Delfina Latchford"/>
    <x v="0"/>
    <s v="United States"/>
    <x v="20"/>
    <x v="15"/>
    <n v="10024"/>
    <x v="3"/>
    <s v="OFF-ST-10001228"/>
    <x v="1"/>
    <x v="4"/>
    <x v="228"/>
    <n v="80.58"/>
    <n v="6"/>
    <n v="0"/>
    <n v="22.5624"/>
  </r>
  <r>
    <n v="254"/>
    <x v="116"/>
    <x v="0"/>
    <x v="107"/>
    <d v="2013-12-14T00:00:00"/>
    <s v="First Class"/>
    <s v="DL-13315"/>
    <s v="Delfina Latchford"/>
    <x v="0"/>
    <s v="United States"/>
    <x v="20"/>
    <x v="15"/>
    <n v="10024"/>
    <x v="3"/>
    <s v="OFF-EN-10003296"/>
    <x v="1"/>
    <x v="12"/>
    <x v="229"/>
    <n v="361.92"/>
    <n v="4"/>
    <n v="0"/>
    <n v="162.864"/>
  </r>
  <r>
    <n v="255"/>
    <x v="117"/>
    <x v="1"/>
    <x v="109"/>
    <d v="2012-04-12T00:00:00"/>
    <s v="Standard Class"/>
    <s v="DR-12880"/>
    <s v="Dan Reichenbach"/>
    <x v="1"/>
    <s v="United States"/>
    <x v="22"/>
    <x v="10"/>
    <n v="60623"/>
    <x v="2"/>
    <s v="FUR-FU-10002505"/>
    <x v="0"/>
    <x v="5"/>
    <x v="222"/>
    <n v="12.132"/>
    <n v="9"/>
    <n v="0.6"/>
    <n v="-8.4923999999999999"/>
  </r>
  <r>
    <n v="256"/>
    <x v="117"/>
    <x v="1"/>
    <x v="109"/>
    <d v="2012-04-12T00:00:00"/>
    <s v="Standard Class"/>
    <s v="DR-12880"/>
    <s v="Dan Reichenbach"/>
    <x v="1"/>
    <s v="United States"/>
    <x v="22"/>
    <x v="10"/>
    <n v="60623"/>
    <x v="2"/>
    <s v="OFF-ST-10004804"/>
    <x v="1"/>
    <x v="4"/>
    <x v="230"/>
    <n v="82.367999999999995"/>
    <n v="2"/>
    <n v="0.2"/>
    <n v="-19.5624"/>
  </r>
  <r>
    <n v="257"/>
    <x v="117"/>
    <x v="1"/>
    <x v="109"/>
    <d v="2012-04-12T00:00:00"/>
    <s v="Standard Class"/>
    <s v="DR-12880"/>
    <s v="Dan Reichenbach"/>
    <x v="1"/>
    <s v="United States"/>
    <x v="22"/>
    <x v="10"/>
    <n v="60623"/>
    <x v="2"/>
    <s v="OFF-ST-10001590"/>
    <x v="1"/>
    <x v="4"/>
    <x v="146"/>
    <n v="53.92"/>
    <n v="5"/>
    <n v="0.2"/>
    <n v="4.0439999999999996"/>
  </r>
  <r>
    <n v="258"/>
    <x v="117"/>
    <x v="1"/>
    <x v="109"/>
    <d v="2012-04-12T00:00:00"/>
    <s v="Standard Class"/>
    <s v="DR-12880"/>
    <s v="Dan Reichenbach"/>
    <x v="1"/>
    <s v="United States"/>
    <x v="22"/>
    <x v="10"/>
    <n v="60623"/>
    <x v="2"/>
    <s v="TEC-PH-10001580"/>
    <x v="2"/>
    <x v="7"/>
    <x v="231"/>
    <n v="647.904"/>
    <n v="6"/>
    <n v="0.2"/>
    <n v="56.691600000000001"/>
  </r>
  <r>
    <n v="259"/>
    <x v="118"/>
    <x v="3"/>
    <x v="96"/>
    <d v="2014-04-12T00:00:00"/>
    <s v="Second Class"/>
    <s v="CC-12670"/>
    <s v="Craig Carreira"/>
    <x v="0"/>
    <s v="United States"/>
    <x v="20"/>
    <x v="15"/>
    <n v="10009"/>
    <x v="3"/>
    <s v="TEC-AC-10000290"/>
    <x v="2"/>
    <x v="11"/>
    <x v="232"/>
    <n v="20.37"/>
    <n v="3"/>
    <n v="0"/>
    <n v="6.9257999999999997"/>
  </r>
  <r>
    <n v="260"/>
    <x v="118"/>
    <x v="3"/>
    <x v="96"/>
    <d v="2014-04-12T00:00:00"/>
    <s v="Second Class"/>
    <s v="CC-12670"/>
    <s v="Craig Carreira"/>
    <x v="0"/>
    <s v="United States"/>
    <x v="20"/>
    <x v="15"/>
    <n v="10009"/>
    <x v="3"/>
    <s v="OFF-ST-10002790"/>
    <x v="1"/>
    <x v="4"/>
    <x v="233"/>
    <n v="221.55"/>
    <n v="3"/>
    <n v="0"/>
    <n v="6.6464999999999996"/>
  </r>
  <r>
    <n v="261"/>
    <x v="118"/>
    <x v="3"/>
    <x v="96"/>
    <d v="2014-04-12T00:00:00"/>
    <s v="Second Class"/>
    <s v="CC-12670"/>
    <s v="Craig Carreira"/>
    <x v="0"/>
    <s v="United States"/>
    <x v="20"/>
    <x v="15"/>
    <n v="10009"/>
    <x v="3"/>
    <s v="OFF-BI-10003460"/>
    <x v="1"/>
    <x v="8"/>
    <x v="234"/>
    <n v="17.52"/>
    <n v="5"/>
    <n v="0.2"/>
    <n v="6.1319999999999997"/>
  </r>
  <r>
    <n v="262"/>
    <x v="119"/>
    <x v="3"/>
    <x v="110"/>
    <d v="2014-06-13T00:00:00"/>
    <s v="Standard Class"/>
    <s v="Dl-13600"/>
    <s v="Dorris liebe"/>
    <x v="1"/>
    <s v="United States"/>
    <x v="45"/>
    <x v="5"/>
    <n v="77506"/>
    <x v="2"/>
    <s v="OFF-AP-10002203"/>
    <x v="1"/>
    <x v="9"/>
    <x v="235"/>
    <n v="1.6240000000000001"/>
    <n v="2"/>
    <n v="0.8"/>
    <n v="-4.4660000000000002"/>
  </r>
  <r>
    <n v="263"/>
    <x v="120"/>
    <x v="2"/>
    <x v="111"/>
    <d v="2011-09-21T00:00:00"/>
    <s v="Second Class"/>
    <s v="SB-20290"/>
    <s v="Sean Braxton"/>
    <x v="1"/>
    <s v="United States"/>
    <x v="12"/>
    <x v="5"/>
    <n v="77036"/>
    <x v="2"/>
    <s v="TEC-MA-10000822"/>
    <x v="2"/>
    <x v="15"/>
    <x v="154"/>
    <n v="3059.982"/>
    <n v="3"/>
    <n v="0.4"/>
    <n v="-509.99700000000001"/>
  </r>
  <r>
    <n v="264"/>
    <x v="120"/>
    <x v="2"/>
    <x v="111"/>
    <d v="2011-09-21T00:00:00"/>
    <s v="Second Class"/>
    <s v="SB-20290"/>
    <s v="Sean Braxton"/>
    <x v="1"/>
    <s v="United States"/>
    <x v="12"/>
    <x v="5"/>
    <n v="77036"/>
    <x v="2"/>
    <s v="TEC-MA-10003353"/>
    <x v="2"/>
    <x v="15"/>
    <x v="236"/>
    <n v="2519.9580000000001"/>
    <n v="7"/>
    <n v="0.4"/>
    <n v="-251.9958"/>
  </r>
  <r>
    <n v="265"/>
    <x v="121"/>
    <x v="0"/>
    <x v="112"/>
    <d v="2013-06-14T00:00:00"/>
    <s v="Standard Class"/>
    <s v="RC-19825"/>
    <s v="Roy Collins"/>
    <x v="0"/>
    <s v="United States"/>
    <x v="22"/>
    <x v="10"/>
    <n v="60610"/>
    <x v="2"/>
    <s v="TEC-PH-10001433"/>
    <x v="2"/>
    <x v="7"/>
    <x v="237"/>
    <n v="328.22399999999999"/>
    <n v="4"/>
    <n v="0.2"/>
    <n v="28.7196"/>
  </r>
  <r>
    <n v="266"/>
    <x v="122"/>
    <x v="1"/>
    <x v="113"/>
    <d v="2012-11-15T00:00:00"/>
    <s v="Standard Class"/>
    <s v="AH-10210"/>
    <s v="Alan Hwang"/>
    <x v="0"/>
    <s v="United States"/>
    <x v="71"/>
    <x v="1"/>
    <n v="94513"/>
    <x v="1"/>
    <s v="TEC-AC-10004469"/>
    <x v="2"/>
    <x v="11"/>
    <x v="238"/>
    <n v="79.900000000000006"/>
    <n v="2"/>
    <n v="0"/>
    <n v="35.155999999999999"/>
  </r>
  <r>
    <n v="267"/>
    <x v="123"/>
    <x v="3"/>
    <x v="114"/>
    <d v="2014-06-21T00:00:00"/>
    <s v="Standard Class"/>
    <s v="CB-12535"/>
    <s v="Claudia Bergmann"/>
    <x v="1"/>
    <s v="United States"/>
    <x v="72"/>
    <x v="3"/>
    <n v="27514"/>
    <x v="0"/>
    <s v="OFF-AR-10003602"/>
    <x v="1"/>
    <x v="6"/>
    <x v="239"/>
    <n v="14.016"/>
    <n v="3"/>
    <n v="0.2"/>
    <n v="4.7304000000000004"/>
  </r>
  <r>
    <n v="268"/>
    <x v="124"/>
    <x v="0"/>
    <x v="115"/>
    <d v="2013-01-28T00:00:00"/>
    <s v="Standard Class"/>
    <s v="PG-18895"/>
    <s v="Paul Gonzalez"/>
    <x v="0"/>
    <s v="United States"/>
    <x v="73"/>
    <x v="30"/>
    <n v="7960"/>
    <x v="3"/>
    <s v="OFF-FA-10003472"/>
    <x v="1"/>
    <x v="13"/>
    <x v="240"/>
    <n v="7.56"/>
    <n v="6"/>
    <n v="0"/>
    <n v="0.3024"/>
  </r>
  <r>
    <n v="269"/>
    <x v="125"/>
    <x v="3"/>
    <x v="34"/>
    <d v="2014-12-14T00:00:00"/>
    <s v="Standard Class"/>
    <s v="CA-12310"/>
    <s v="Christine Abelman"/>
    <x v="1"/>
    <s v="United States"/>
    <x v="74"/>
    <x v="24"/>
    <n v="45231"/>
    <x v="3"/>
    <s v="OFF-ST-10004180"/>
    <x v="1"/>
    <x v="4"/>
    <x v="241"/>
    <n v="37.207999999999998"/>
    <n v="1"/>
    <n v="0.2"/>
    <n v="-7.4416000000000002"/>
  </r>
  <r>
    <n v="270"/>
    <x v="125"/>
    <x v="3"/>
    <x v="34"/>
    <d v="2014-12-14T00:00:00"/>
    <s v="Standard Class"/>
    <s v="CA-12310"/>
    <s v="Christine Abelman"/>
    <x v="1"/>
    <s v="United States"/>
    <x v="74"/>
    <x v="24"/>
    <n v="45231"/>
    <x v="3"/>
    <s v="OFF-EN-10004386"/>
    <x v="1"/>
    <x v="12"/>
    <x v="242"/>
    <n v="57.576000000000001"/>
    <n v="3"/>
    <n v="0.2"/>
    <n v="21.591000000000001"/>
  </r>
  <r>
    <n v="271"/>
    <x v="126"/>
    <x v="3"/>
    <x v="116"/>
    <d v="2015-03-01T00:00:00"/>
    <s v="Second Class"/>
    <s v="KH-16690"/>
    <s v="Kristen Hastings"/>
    <x v="1"/>
    <s v="United States"/>
    <x v="8"/>
    <x v="1"/>
    <n v="94110"/>
    <x v="1"/>
    <s v="OFF-ST-10003208"/>
    <x v="1"/>
    <x v="4"/>
    <x v="243"/>
    <n v="725.84"/>
    <n v="4"/>
    <n v="0"/>
    <n v="210.49359999999999"/>
  </r>
  <r>
    <n v="272"/>
    <x v="127"/>
    <x v="1"/>
    <x v="117"/>
    <d v="2012-07-31T00:00:00"/>
    <s v="First Class"/>
    <s v="HA-14920"/>
    <s v="Helen Andreada"/>
    <x v="0"/>
    <s v="United States"/>
    <x v="8"/>
    <x v="1"/>
    <n v="94109"/>
    <x v="1"/>
    <s v="TEC-AC-10003628"/>
    <x v="2"/>
    <x v="11"/>
    <x v="244"/>
    <n v="209.93"/>
    <n v="7"/>
    <n v="0"/>
    <n v="92.369200000000006"/>
  </r>
  <r>
    <n v="273"/>
    <x v="127"/>
    <x v="1"/>
    <x v="117"/>
    <d v="2012-07-31T00:00:00"/>
    <s v="First Class"/>
    <s v="HA-14920"/>
    <s v="Helen Andreada"/>
    <x v="0"/>
    <s v="United States"/>
    <x v="8"/>
    <x v="1"/>
    <n v="94109"/>
    <x v="1"/>
    <s v="FUR-FU-10003274"/>
    <x v="0"/>
    <x v="5"/>
    <x v="245"/>
    <n v="5.28"/>
    <n v="3"/>
    <n v="0"/>
    <n v="2.3231999999999999"/>
  </r>
  <r>
    <n v="274"/>
    <x v="127"/>
    <x v="1"/>
    <x v="117"/>
    <d v="2012-07-31T00:00:00"/>
    <s v="First Class"/>
    <s v="HA-14920"/>
    <s v="Helen Andreada"/>
    <x v="0"/>
    <s v="United States"/>
    <x v="8"/>
    <x v="1"/>
    <n v="94109"/>
    <x v="1"/>
    <s v="OFF-BI-10002557"/>
    <x v="1"/>
    <x v="8"/>
    <x v="246"/>
    <n v="10.92"/>
    <n v="3"/>
    <n v="0.2"/>
    <n v="4.0949999999999998"/>
  </r>
  <r>
    <n v="275"/>
    <x v="128"/>
    <x v="3"/>
    <x v="118"/>
    <d v="2014-09-18T00:00:00"/>
    <s v="First Class"/>
    <s v="BB-10990"/>
    <s v="Barry Blumstein"/>
    <x v="1"/>
    <s v="United States"/>
    <x v="75"/>
    <x v="1"/>
    <n v="90301"/>
    <x v="1"/>
    <s v="OFF-PA-10002615"/>
    <x v="1"/>
    <x v="10"/>
    <x v="247"/>
    <n v="8.82"/>
    <n v="2"/>
    <n v="0"/>
    <n v="4.0571999999999999"/>
  </r>
  <r>
    <n v="276"/>
    <x v="128"/>
    <x v="3"/>
    <x v="118"/>
    <d v="2014-09-18T00:00:00"/>
    <s v="First Class"/>
    <s v="BB-10990"/>
    <s v="Barry Blumstein"/>
    <x v="1"/>
    <s v="United States"/>
    <x v="75"/>
    <x v="1"/>
    <n v="90301"/>
    <x v="1"/>
    <s v="OFF-AR-10001427"/>
    <x v="1"/>
    <x v="6"/>
    <x v="248"/>
    <n v="5.98"/>
    <n v="1"/>
    <n v="0"/>
    <n v="1.5548"/>
  </r>
  <r>
    <n v="277"/>
    <x v="129"/>
    <x v="3"/>
    <x v="119"/>
    <d v="2014-10-18T00:00:00"/>
    <s v="Standard Class"/>
    <s v="AG-10495"/>
    <s v="Andrew Gjertsen"/>
    <x v="1"/>
    <s v="United States"/>
    <x v="10"/>
    <x v="9"/>
    <n v="19140"/>
    <x v="3"/>
    <s v="OFF-PA-10000673"/>
    <x v="1"/>
    <x v="10"/>
    <x v="249"/>
    <n v="11.648"/>
    <n v="2"/>
    <n v="0.2"/>
    <n v="4.0768000000000004"/>
  </r>
  <r>
    <n v="278"/>
    <x v="129"/>
    <x v="3"/>
    <x v="119"/>
    <d v="2014-10-18T00:00:00"/>
    <s v="Standard Class"/>
    <s v="AG-10495"/>
    <s v="Andrew Gjertsen"/>
    <x v="1"/>
    <s v="United States"/>
    <x v="10"/>
    <x v="9"/>
    <n v="19140"/>
    <x v="3"/>
    <s v="OFF-PA-10004470"/>
    <x v="1"/>
    <x v="10"/>
    <x v="250"/>
    <n v="18.175999999999998"/>
    <n v="4"/>
    <n v="0.2"/>
    <n v="5.9071999999999996"/>
  </r>
  <r>
    <n v="279"/>
    <x v="129"/>
    <x v="3"/>
    <x v="119"/>
    <d v="2014-10-18T00:00:00"/>
    <s v="Standard Class"/>
    <s v="AG-10495"/>
    <s v="Andrew Gjertsen"/>
    <x v="1"/>
    <s v="United States"/>
    <x v="10"/>
    <x v="9"/>
    <n v="19140"/>
    <x v="3"/>
    <s v="OFF-ST-10000876"/>
    <x v="1"/>
    <x v="4"/>
    <x v="251"/>
    <n v="59.712000000000003"/>
    <n v="6"/>
    <n v="0.2"/>
    <n v="5.9711999999999996"/>
  </r>
  <r>
    <n v="280"/>
    <x v="129"/>
    <x v="3"/>
    <x v="119"/>
    <d v="2014-10-18T00:00:00"/>
    <s v="Standard Class"/>
    <s v="AG-10495"/>
    <s v="Andrew Gjertsen"/>
    <x v="1"/>
    <s v="United States"/>
    <x v="10"/>
    <x v="9"/>
    <n v="19140"/>
    <x v="3"/>
    <s v="OFF-LA-10002043"/>
    <x v="1"/>
    <x v="2"/>
    <x v="252"/>
    <n v="24.84"/>
    <n v="3"/>
    <n v="0.2"/>
    <n v="8.6940000000000008"/>
  </r>
  <r>
    <n v="281"/>
    <x v="130"/>
    <x v="1"/>
    <x v="120"/>
    <d v="2012-09-28T00:00:00"/>
    <s v="Second Class"/>
    <s v="SC-20725"/>
    <s v="Steven Cartwright"/>
    <x v="0"/>
    <s v="United States"/>
    <x v="12"/>
    <x v="5"/>
    <n v="77070"/>
    <x v="2"/>
    <s v="OFF-BI-10004967"/>
    <x v="1"/>
    <x v="8"/>
    <x v="253"/>
    <n v="2.08"/>
    <n v="5"/>
    <n v="0.8"/>
    <n v="-3.4319999999999999"/>
  </r>
  <r>
    <n v="282"/>
    <x v="130"/>
    <x v="1"/>
    <x v="120"/>
    <d v="2012-09-28T00:00:00"/>
    <s v="Second Class"/>
    <s v="SC-20725"/>
    <s v="Steven Cartwright"/>
    <x v="0"/>
    <s v="United States"/>
    <x v="12"/>
    <x v="5"/>
    <n v="77070"/>
    <x v="2"/>
    <s v="TEC-PH-10001760"/>
    <x v="2"/>
    <x v="7"/>
    <x v="254"/>
    <n v="1114.4000000000001"/>
    <n v="7"/>
    <n v="0.2"/>
    <n v="376.11"/>
  </r>
  <r>
    <n v="283"/>
    <x v="131"/>
    <x v="1"/>
    <x v="121"/>
    <d v="2012-06-11T00:00:00"/>
    <s v="Standard Class"/>
    <s v="JO-15280"/>
    <s v="Jas O'Carroll"/>
    <x v="0"/>
    <s v="United States"/>
    <x v="1"/>
    <x v="1"/>
    <n v="90004"/>
    <x v="1"/>
    <s v="FUR-TA-10002903"/>
    <x v="0"/>
    <x v="3"/>
    <x v="255"/>
    <n v="1038.8399999999999"/>
    <n v="5"/>
    <n v="0.2"/>
    <n v="51.942"/>
  </r>
  <r>
    <n v="284"/>
    <x v="132"/>
    <x v="1"/>
    <x v="120"/>
    <d v="2012-02-10T00:00:00"/>
    <s v="Standard Class"/>
    <s v="TB-21520"/>
    <s v="Tracy Blumstein"/>
    <x v="0"/>
    <s v="United States"/>
    <x v="32"/>
    <x v="21"/>
    <n v="97206"/>
    <x v="1"/>
    <s v="OFF-PA-10000474"/>
    <x v="1"/>
    <x v="10"/>
    <x v="33"/>
    <n v="141.76"/>
    <n v="5"/>
    <n v="0.2"/>
    <n v="47.844000000000001"/>
  </r>
  <r>
    <n v="285"/>
    <x v="132"/>
    <x v="1"/>
    <x v="120"/>
    <d v="2012-02-10T00:00:00"/>
    <s v="Standard Class"/>
    <s v="TB-21520"/>
    <s v="Tracy Blumstein"/>
    <x v="0"/>
    <s v="United States"/>
    <x v="32"/>
    <x v="21"/>
    <n v="97206"/>
    <x v="1"/>
    <s v="TEC-AC-10001956"/>
    <x v="2"/>
    <x v="11"/>
    <x v="256"/>
    <n v="239.8"/>
    <n v="5"/>
    <n v="0.2"/>
    <n v="47.96"/>
  </r>
  <r>
    <n v="286"/>
    <x v="132"/>
    <x v="1"/>
    <x v="120"/>
    <d v="2012-02-10T00:00:00"/>
    <s v="Standard Class"/>
    <s v="TB-21520"/>
    <s v="Tracy Blumstein"/>
    <x v="0"/>
    <s v="United States"/>
    <x v="32"/>
    <x v="21"/>
    <n v="97206"/>
    <x v="1"/>
    <s v="OFF-PA-10004100"/>
    <x v="1"/>
    <x v="10"/>
    <x v="257"/>
    <n v="31.103999999999999"/>
    <n v="6"/>
    <n v="0.2"/>
    <n v="10.8864"/>
  </r>
  <r>
    <n v="287"/>
    <x v="133"/>
    <x v="0"/>
    <x v="122"/>
    <d v="2013-12-21T00:00:00"/>
    <s v="Second Class"/>
    <s v="AH-10195"/>
    <s v="Alan Haines"/>
    <x v="1"/>
    <s v="United States"/>
    <x v="76"/>
    <x v="2"/>
    <n v="33319"/>
    <x v="0"/>
    <s v="OFF-BI-10000778"/>
    <x v="1"/>
    <x v="8"/>
    <x v="258"/>
    <n v="254.05799999999999"/>
    <n v="7"/>
    <n v="0.7"/>
    <n v="-169.37200000000001"/>
  </r>
  <r>
    <n v="288"/>
    <x v="133"/>
    <x v="0"/>
    <x v="122"/>
    <d v="2013-12-21T00:00:00"/>
    <s v="Second Class"/>
    <s v="AH-10195"/>
    <s v="Alan Haines"/>
    <x v="1"/>
    <s v="United States"/>
    <x v="76"/>
    <x v="2"/>
    <n v="33319"/>
    <x v="0"/>
    <s v="OFF-AP-10002684"/>
    <x v="1"/>
    <x v="9"/>
    <x v="165"/>
    <n v="194.52799999999999"/>
    <n v="2"/>
    <n v="0.2"/>
    <n v="24.315999999999999"/>
  </r>
  <r>
    <n v="289"/>
    <x v="133"/>
    <x v="0"/>
    <x v="122"/>
    <d v="2013-12-21T00:00:00"/>
    <s v="Second Class"/>
    <s v="AH-10195"/>
    <s v="Alan Haines"/>
    <x v="1"/>
    <s v="United States"/>
    <x v="76"/>
    <x v="2"/>
    <n v="33319"/>
    <x v="0"/>
    <s v="OFF-SU-10000646"/>
    <x v="1"/>
    <x v="14"/>
    <x v="259"/>
    <n v="961.48"/>
    <n v="5"/>
    <n v="0.2"/>
    <n v="-204.31450000000001"/>
  </r>
  <r>
    <n v="290"/>
    <x v="134"/>
    <x v="0"/>
    <x v="73"/>
    <d v="2013-11-25T00:00:00"/>
    <s v="Second Class"/>
    <s v="NZ-18565"/>
    <s v="Nick Zandusky"/>
    <x v="2"/>
    <s v="United States"/>
    <x v="38"/>
    <x v="24"/>
    <n v="43229"/>
    <x v="3"/>
    <s v="OFF-FA-10002983"/>
    <x v="1"/>
    <x v="13"/>
    <x v="260"/>
    <n v="19.096"/>
    <n v="7"/>
    <n v="0.2"/>
    <n v="6.6836000000000002"/>
  </r>
  <r>
    <n v="291"/>
    <x v="134"/>
    <x v="0"/>
    <x v="73"/>
    <d v="2013-11-25T00:00:00"/>
    <s v="Second Class"/>
    <s v="NZ-18565"/>
    <s v="Nick Zandusky"/>
    <x v="2"/>
    <s v="United States"/>
    <x v="38"/>
    <x v="24"/>
    <n v="43229"/>
    <x v="3"/>
    <s v="OFF-LA-10004689"/>
    <x v="1"/>
    <x v="2"/>
    <x v="261"/>
    <n v="18.495999999999999"/>
    <n v="8"/>
    <n v="0.2"/>
    <n v="6.2423999999999999"/>
  </r>
  <r>
    <n v="292"/>
    <x v="134"/>
    <x v="0"/>
    <x v="73"/>
    <d v="2013-11-25T00:00:00"/>
    <s v="Second Class"/>
    <s v="NZ-18565"/>
    <s v="Nick Zandusky"/>
    <x v="2"/>
    <s v="United States"/>
    <x v="38"/>
    <x v="24"/>
    <n v="43229"/>
    <x v="3"/>
    <s v="TEC-AC-10002001"/>
    <x v="2"/>
    <x v="11"/>
    <x v="262"/>
    <n v="255.98400000000001"/>
    <n v="2"/>
    <n v="0.2"/>
    <n v="54.396599999999999"/>
  </r>
  <r>
    <n v="293"/>
    <x v="134"/>
    <x v="0"/>
    <x v="73"/>
    <d v="2013-11-25T00:00:00"/>
    <s v="Second Class"/>
    <s v="NZ-18565"/>
    <s v="Nick Zandusky"/>
    <x v="2"/>
    <s v="United States"/>
    <x v="38"/>
    <x v="24"/>
    <n v="43229"/>
    <x v="3"/>
    <s v="FUR-BO-10004709"/>
    <x v="0"/>
    <x v="0"/>
    <x v="263"/>
    <n v="86.97"/>
    <n v="3"/>
    <n v="0.5"/>
    <n v="-48.703200000000002"/>
  </r>
  <r>
    <n v="294"/>
    <x v="135"/>
    <x v="2"/>
    <x v="58"/>
    <d v="2011-12-28T00:00:00"/>
    <s v="First Class"/>
    <s v="KL-16555"/>
    <s v="Kelly Lampkin"/>
    <x v="1"/>
    <s v="United States"/>
    <x v="77"/>
    <x v="22"/>
    <n v="80906"/>
    <x v="1"/>
    <s v="FUR-FU-10004091"/>
    <x v="0"/>
    <x v="5"/>
    <x v="264"/>
    <n v="300.416"/>
    <n v="8"/>
    <n v="0.2"/>
    <n v="78.859200000000001"/>
  </r>
  <r>
    <n v="295"/>
    <x v="135"/>
    <x v="2"/>
    <x v="58"/>
    <d v="2011-12-28T00:00:00"/>
    <s v="First Class"/>
    <s v="KL-16555"/>
    <s v="Kelly Lampkin"/>
    <x v="1"/>
    <s v="United States"/>
    <x v="77"/>
    <x v="22"/>
    <n v="80906"/>
    <x v="1"/>
    <s v="FUR-CH-10001891"/>
    <x v="0"/>
    <x v="1"/>
    <x v="265"/>
    <n v="230.352"/>
    <n v="3"/>
    <n v="0.2"/>
    <n v="20.155799999999999"/>
  </r>
  <r>
    <n v="296"/>
    <x v="135"/>
    <x v="2"/>
    <x v="58"/>
    <d v="2011-12-28T00:00:00"/>
    <s v="First Class"/>
    <s v="KL-16555"/>
    <s v="Kelly Lampkin"/>
    <x v="1"/>
    <s v="United States"/>
    <x v="77"/>
    <x v="22"/>
    <n v="80906"/>
    <x v="1"/>
    <s v="FUR-FU-10002918"/>
    <x v="0"/>
    <x v="5"/>
    <x v="266"/>
    <n v="218.352"/>
    <n v="3"/>
    <n v="0.2"/>
    <n v="-24.564599999999999"/>
  </r>
  <r>
    <n v="297"/>
    <x v="135"/>
    <x v="2"/>
    <x v="58"/>
    <d v="2011-12-28T00:00:00"/>
    <s v="First Class"/>
    <s v="KL-16555"/>
    <s v="Kelly Lampkin"/>
    <x v="1"/>
    <s v="United States"/>
    <x v="77"/>
    <x v="22"/>
    <n v="80906"/>
    <x v="1"/>
    <s v="OFF-BI-10004593"/>
    <x v="1"/>
    <x v="8"/>
    <x v="267"/>
    <n v="78.599999999999994"/>
    <n v="5"/>
    <n v="0.7"/>
    <n v="-62.88"/>
  </r>
  <r>
    <n v="298"/>
    <x v="135"/>
    <x v="2"/>
    <x v="58"/>
    <d v="2011-12-28T00:00:00"/>
    <s v="First Class"/>
    <s v="KL-16555"/>
    <s v="Kelly Lampkin"/>
    <x v="1"/>
    <s v="United States"/>
    <x v="77"/>
    <x v="22"/>
    <n v="80906"/>
    <x v="1"/>
    <s v="OFF-FA-10004854"/>
    <x v="1"/>
    <x v="13"/>
    <x v="268"/>
    <n v="27.552"/>
    <n v="3"/>
    <n v="0.2"/>
    <n v="9.2988"/>
  </r>
  <r>
    <n v="299"/>
    <x v="136"/>
    <x v="0"/>
    <x v="99"/>
    <d v="2013-04-11T00:00:00"/>
    <s v="Standard Class"/>
    <s v="JD-15895"/>
    <s v="Jonathan Doherty"/>
    <x v="1"/>
    <s v="United States"/>
    <x v="78"/>
    <x v="30"/>
    <n v="7109"/>
    <x v="3"/>
    <s v="OFF-PA-10002105"/>
    <x v="1"/>
    <x v="10"/>
    <x v="269"/>
    <n v="32.4"/>
    <n v="5"/>
    <n v="0"/>
    <n v="15.552"/>
  </r>
  <r>
    <n v="300"/>
    <x v="136"/>
    <x v="0"/>
    <x v="99"/>
    <d v="2013-04-11T00:00:00"/>
    <s v="Standard Class"/>
    <s v="JD-15895"/>
    <s v="Jonathan Doherty"/>
    <x v="1"/>
    <s v="United States"/>
    <x v="78"/>
    <x v="30"/>
    <n v="7109"/>
    <x v="3"/>
    <s v="OFF-ST-10002756"/>
    <x v="1"/>
    <x v="4"/>
    <x v="270"/>
    <n v="1082.48"/>
    <n v="8"/>
    <n v="0"/>
    <n v="10.8248"/>
  </r>
  <r>
    <n v="301"/>
    <x v="136"/>
    <x v="0"/>
    <x v="99"/>
    <d v="2013-04-11T00:00:00"/>
    <s v="Standard Class"/>
    <s v="JD-15895"/>
    <s v="Jonathan Doherty"/>
    <x v="1"/>
    <s v="United States"/>
    <x v="78"/>
    <x v="30"/>
    <n v="7109"/>
    <x v="3"/>
    <s v="OFF-PA-10004243"/>
    <x v="1"/>
    <x v="10"/>
    <x v="271"/>
    <n v="56.91"/>
    <n v="3"/>
    <n v="0"/>
    <n v="27.316800000000001"/>
  </r>
  <r>
    <n v="302"/>
    <x v="136"/>
    <x v="0"/>
    <x v="99"/>
    <d v="2013-04-11T00:00:00"/>
    <s v="Standard Class"/>
    <s v="JD-15895"/>
    <s v="Jonathan Doherty"/>
    <x v="1"/>
    <s v="United States"/>
    <x v="78"/>
    <x v="30"/>
    <n v="7109"/>
    <x v="3"/>
    <s v="FUR-FU-10001861"/>
    <x v="0"/>
    <x v="5"/>
    <x v="272"/>
    <n v="77.599999999999994"/>
    <n v="4"/>
    <n v="0"/>
    <n v="38.024000000000001"/>
  </r>
  <r>
    <n v="303"/>
    <x v="136"/>
    <x v="0"/>
    <x v="99"/>
    <d v="2013-04-11T00:00:00"/>
    <s v="Standard Class"/>
    <s v="JD-15895"/>
    <s v="Jonathan Doherty"/>
    <x v="1"/>
    <s v="United States"/>
    <x v="78"/>
    <x v="30"/>
    <n v="7109"/>
    <x v="3"/>
    <s v="OFF-BI-10002706"/>
    <x v="1"/>
    <x v="8"/>
    <x v="273"/>
    <n v="14.28"/>
    <n v="1"/>
    <n v="0"/>
    <n v="6.5688000000000004"/>
  </r>
  <r>
    <n v="304"/>
    <x v="137"/>
    <x v="3"/>
    <x v="123"/>
    <d v="2014-11-24T00:00:00"/>
    <s v="Standard Class"/>
    <s v="JH-15910"/>
    <s v="Jonathan Howell"/>
    <x v="0"/>
    <s v="United States"/>
    <x v="22"/>
    <x v="10"/>
    <n v="60623"/>
    <x v="2"/>
    <s v="FUR-TA-10002533"/>
    <x v="0"/>
    <x v="3"/>
    <x v="274"/>
    <n v="219.07499999999999"/>
    <n v="3"/>
    <n v="0.5"/>
    <n v="-131.44499999999999"/>
  </r>
  <r>
    <n v="305"/>
    <x v="138"/>
    <x v="1"/>
    <x v="124"/>
    <d v="2012-09-05T00:00:00"/>
    <s v="Second Class"/>
    <s v="AS-10225"/>
    <s v="Alan Schoenberger"/>
    <x v="1"/>
    <s v="United States"/>
    <x v="20"/>
    <x v="15"/>
    <n v="10024"/>
    <x v="3"/>
    <s v="FUR-FU-10002671"/>
    <x v="0"/>
    <x v="5"/>
    <x v="275"/>
    <n v="26.8"/>
    <n v="2"/>
    <n v="0"/>
    <n v="12.864000000000001"/>
  </r>
  <r>
    <n v="306"/>
    <x v="139"/>
    <x v="2"/>
    <x v="125"/>
    <d v="2012-04-01T00:00:00"/>
    <s v="Standard Class"/>
    <s v="KB-16600"/>
    <s v="Ken Brennan"/>
    <x v="1"/>
    <s v="United States"/>
    <x v="79"/>
    <x v="12"/>
    <n v="48180"/>
    <x v="2"/>
    <s v="OFF-AR-10003651"/>
    <x v="1"/>
    <x v="6"/>
    <x v="276"/>
    <n v="9.84"/>
    <n v="3"/>
    <n v="0"/>
    <n v="2.8536000000000001"/>
  </r>
  <r>
    <n v="307"/>
    <x v="140"/>
    <x v="2"/>
    <x v="106"/>
    <d v="2011-06-06T00:00:00"/>
    <s v="Standard Class"/>
    <s v="CR-12625"/>
    <s v="Corey Roper"/>
    <x v="2"/>
    <s v="United States"/>
    <x v="80"/>
    <x v="30"/>
    <n v="8701"/>
    <x v="3"/>
    <s v="OFF-BI-10001072"/>
    <x v="1"/>
    <x v="8"/>
    <x v="277"/>
    <n v="45.48"/>
    <n v="3"/>
    <n v="0"/>
    <n v="20.9208"/>
  </r>
  <r>
    <n v="308"/>
    <x v="140"/>
    <x v="2"/>
    <x v="106"/>
    <d v="2011-06-06T00:00:00"/>
    <s v="Standard Class"/>
    <s v="CR-12625"/>
    <s v="Corey Roper"/>
    <x v="2"/>
    <s v="United States"/>
    <x v="80"/>
    <x v="30"/>
    <n v="8701"/>
    <x v="3"/>
    <s v="OFF-AR-10002135"/>
    <x v="1"/>
    <x v="6"/>
    <x v="278"/>
    <n v="289.2"/>
    <n v="6"/>
    <n v="0"/>
    <n v="83.867999999999995"/>
  </r>
  <r>
    <n v="309"/>
    <x v="141"/>
    <x v="3"/>
    <x v="4"/>
    <d v="2014-04-18T00:00:00"/>
    <s v="First Class"/>
    <s v="SH-20395"/>
    <s v="Shahid Hopkins"/>
    <x v="0"/>
    <s v="United States"/>
    <x v="81"/>
    <x v="17"/>
    <n v="22204"/>
    <x v="0"/>
    <s v="OFF-AR-10002804"/>
    <x v="1"/>
    <x v="6"/>
    <x v="279"/>
    <n v="4.8899999999999997"/>
    <n v="1"/>
    <n v="0"/>
    <n v="2.0049000000000001"/>
  </r>
  <r>
    <n v="310"/>
    <x v="142"/>
    <x v="0"/>
    <x v="126"/>
    <d v="2013-09-15T00:00:00"/>
    <s v="Second Class"/>
    <s v="BP-11185"/>
    <s v="Ben Peterman"/>
    <x v="1"/>
    <s v="United States"/>
    <x v="82"/>
    <x v="22"/>
    <n v="80004"/>
    <x v="1"/>
    <s v="FUR-FU-10001918"/>
    <x v="0"/>
    <x v="5"/>
    <x v="280"/>
    <n v="15.135999999999999"/>
    <n v="4"/>
    <n v="0.2"/>
    <n v="3.5948000000000002"/>
  </r>
  <r>
    <n v="311"/>
    <x v="142"/>
    <x v="0"/>
    <x v="126"/>
    <d v="2013-09-15T00:00:00"/>
    <s v="Second Class"/>
    <s v="BP-11185"/>
    <s v="Ben Peterman"/>
    <x v="1"/>
    <s v="United States"/>
    <x v="82"/>
    <x v="22"/>
    <n v="80004"/>
    <x v="1"/>
    <s v="FUR-CH-10004086"/>
    <x v="0"/>
    <x v="1"/>
    <x v="281"/>
    <n v="466.76799999999997"/>
    <n v="2"/>
    <n v="0.2"/>
    <n v="52.511400000000002"/>
  </r>
  <r>
    <n v="312"/>
    <x v="142"/>
    <x v="0"/>
    <x v="126"/>
    <d v="2013-09-15T00:00:00"/>
    <s v="Second Class"/>
    <s v="BP-11185"/>
    <s v="Ben Peterman"/>
    <x v="1"/>
    <s v="United States"/>
    <x v="82"/>
    <x v="22"/>
    <n v="80004"/>
    <x v="1"/>
    <s v="FUR-FU-10001756"/>
    <x v="0"/>
    <x v="5"/>
    <x v="282"/>
    <n v="15.231999999999999"/>
    <n v="1"/>
    <n v="0.2"/>
    <n v="1.7136"/>
  </r>
  <r>
    <n v="313"/>
    <x v="142"/>
    <x v="0"/>
    <x v="126"/>
    <d v="2013-09-15T00:00:00"/>
    <s v="Second Class"/>
    <s v="BP-11185"/>
    <s v="Ben Peterman"/>
    <x v="1"/>
    <s v="United States"/>
    <x v="82"/>
    <x v="22"/>
    <n v="80004"/>
    <x v="1"/>
    <s v="OFF-LA-10000634"/>
    <x v="1"/>
    <x v="2"/>
    <x v="283"/>
    <n v="6.2640000000000002"/>
    <n v="3"/>
    <n v="0.2"/>
    <n v="2.0358000000000001"/>
  </r>
  <r>
    <n v="314"/>
    <x v="143"/>
    <x v="2"/>
    <x v="127"/>
    <d v="2011-03-10T00:00:00"/>
    <s v="Standard Class"/>
    <s v="TS-21205"/>
    <s v="Thomas Seio"/>
    <x v="1"/>
    <s v="United States"/>
    <x v="83"/>
    <x v="30"/>
    <n v="7601"/>
    <x v="3"/>
    <s v="FUR-FU-10001588"/>
    <x v="0"/>
    <x v="5"/>
    <x v="284"/>
    <n v="87.54"/>
    <n v="3"/>
    <n v="0"/>
    <n v="37.642200000000003"/>
  </r>
  <r>
    <n v="315"/>
    <x v="144"/>
    <x v="2"/>
    <x v="128"/>
    <d v="2011-08-16T00:00:00"/>
    <s v="Standard Class"/>
    <s v="AG-10525"/>
    <s v="Andy Gerbode"/>
    <x v="1"/>
    <s v="United States"/>
    <x v="84"/>
    <x v="2"/>
    <n v="33710"/>
    <x v="0"/>
    <s v="TEC-PH-10002398"/>
    <x v="2"/>
    <x v="7"/>
    <x v="285"/>
    <n v="178.38399999999999"/>
    <n v="2"/>
    <n v="0.2"/>
    <n v="22.297999999999998"/>
  </r>
  <r>
    <n v="316"/>
    <x v="144"/>
    <x v="2"/>
    <x v="128"/>
    <d v="2011-08-16T00:00:00"/>
    <s v="Standard Class"/>
    <s v="AG-10525"/>
    <s v="Andy Gerbode"/>
    <x v="1"/>
    <s v="United States"/>
    <x v="84"/>
    <x v="2"/>
    <n v="33710"/>
    <x v="0"/>
    <s v="OFF-PA-10001937"/>
    <x v="1"/>
    <x v="10"/>
    <x v="286"/>
    <n v="15.552"/>
    <n v="3"/>
    <n v="0.2"/>
    <n v="5.4432"/>
  </r>
  <r>
    <n v="317"/>
    <x v="145"/>
    <x v="2"/>
    <x v="129"/>
    <d v="2011-12-30T00:00:00"/>
    <s v="First Class"/>
    <s v="SP-20860"/>
    <s v="Sung Pak"/>
    <x v="1"/>
    <s v="United States"/>
    <x v="10"/>
    <x v="9"/>
    <n v="19143"/>
    <x v="3"/>
    <s v="OFF-AR-10003373"/>
    <x v="1"/>
    <x v="6"/>
    <x v="287"/>
    <n v="99.135999999999996"/>
    <n v="4"/>
    <n v="0.2"/>
    <n v="8.6744000000000003"/>
  </r>
  <r>
    <n v="318"/>
    <x v="146"/>
    <x v="2"/>
    <x v="130"/>
    <d v="2011-09-11T00:00:00"/>
    <s v="Standard Class"/>
    <s v="NM-18445"/>
    <s v="Nathan Mautz"/>
    <x v="2"/>
    <s v="United States"/>
    <x v="20"/>
    <x v="15"/>
    <n v="10024"/>
    <x v="3"/>
    <s v="FUR-CH-10002602"/>
    <x v="0"/>
    <x v="1"/>
    <x v="288"/>
    <n v="135.88200000000001"/>
    <n v="1"/>
    <n v="0.1"/>
    <n v="24.1568"/>
  </r>
  <r>
    <n v="319"/>
    <x v="146"/>
    <x v="2"/>
    <x v="130"/>
    <d v="2011-09-11T00:00:00"/>
    <s v="Standard Class"/>
    <s v="NM-18445"/>
    <s v="Nathan Mautz"/>
    <x v="2"/>
    <s v="United States"/>
    <x v="20"/>
    <x v="15"/>
    <n v="10024"/>
    <x v="3"/>
    <s v="TEC-MA-10002927"/>
    <x v="2"/>
    <x v="15"/>
    <x v="289"/>
    <n v="3991.98"/>
    <n v="2"/>
    <n v="0"/>
    <n v="1995.99"/>
  </r>
  <r>
    <n v="320"/>
    <x v="146"/>
    <x v="2"/>
    <x v="130"/>
    <d v="2011-09-11T00:00:00"/>
    <s v="Standard Class"/>
    <s v="NM-18445"/>
    <s v="Nathan Mautz"/>
    <x v="2"/>
    <s v="United States"/>
    <x v="20"/>
    <x v="15"/>
    <n v="10024"/>
    <x v="3"/>
    <s v="TEC-PH-10004093"/>
    <x v="2"/>
    <x v="7"/>
    <x v="40"/>
    <n v="275.94"/>
    <n v="6"/>
    <n v="0"/>
    <n v="80.022599999999997"/>
  </r>
  <r>
    <n v="321"/>
    <x v="146"/>
    <x v="2"/>
    <x v="130"/>
    <d v="2011-09-11T00:00:00"/>
    <s v="Standard Class"/>
    <s v="NM-18445"/>
    <s v="Nathan Mautz"/>
    <x v="2"/>
    <s v="United States"/>
    <x v="20"/>
    <x v="15"/>
    <n v="10024"/>
    <x v="3"/>
    <s v="TEC-AC-10000892"/>
    <x v="2"/>
    <x v="11"/>
    <x v="290"/>
    <n v="360"/>
    <n v="4"/>
    <n v="0"/>
    <n v="129.6"/>
  </r>
  <r>
    <n v="322"/>
    <x v="146"/>
    <x v="2"/>
    <x v="130"/>
    <d v="2011-09-11T00:00:00"/>
    <s v="Standard Class"/>
    <s v="NM-18445"/>
    <s v="Nathan Mautz"/>
    <x v="2"/>
    <s v="United States"/>
    <x v="20"/>
    <x v="15"/>
    <n v="10024"/>
    <x v="3"/>
    <s v="OFF-ST-10002974"/>
    <x v="1"/>
    <x v="4"/>
    <x v="123"/>
    <n v="43.57"/>
    <n v="1"/>
    <n v="0"/>
    <n v="13.071"/>
  </r>
  <r>
    <n v="323"/>
    <x v="147"/>
    <x v="2"/>
    <x v="111"/>
    <d v="2011-09-24T00:00:00"/>
    <s v="Standard Class"/>
    <s v="FA-14230"/>
    <s v="Frank Atkinson"/>
    <x v="1"/>
    <s v="United States"/>
    <x v="85"/>
    <x v="1"/>
    <n v="90805"/>
    <x v="1"/>
    <s v="OFF-FA-10000624"/>
    <x v="1"/>
    <x v="13"/>
    <x v="291"/>
    <n v="7.16"/>
    <n v="2"/>
    <n v="0"/>
    <n v="3.58"/>
  </r>
  <r>
    <n v="324"/>
    <x v="148"/>
    <x v="0"/>
    <x v="131"/>
    <d v="2013-04-28T00:00:00"/>
    <s v="Standard Class"/>
    <s v="GK-14620"/>
    <s v="Grace Kelly"/>
    <x v="1"/>
    <s v="United States"/>
    <x v="86"/>
    <x v="1"/>
    <n v="92345"/>
    <x v="1"/>
    <s v="OFF-BI-10004593"/>
    <x v="1"/>
    <x v="8"/>
    <x v="267"/>
    <n v="251.52"/>
    <n v="6"/>
    <n v="0.2"/>
    <n v="81.744"/>
  </r>
  <r>
    <n v="325"/>
    <x v="148"/>
    <x v="0"/>
    <x v="131"/>
    <d v="2013-04-28T00:00:00"/>
    <s v="Standard Class"/>
    <s v="GK-14620"/>
    <s v="Grace Kelly"/>
    <x v="1"/>
    <s v="United States"/>
    <x v="86"/>
    <x v="1"/>
    <n v="92345"/>
    <x v="1"/>
    <s v="TEC-AC-10001908"/>
    <x v="2"/>
    <x v="11"/>
    <x v="292"/>
    <n v="99.99"/>
    <n v="1"/>
    <n v="0"/>
    <n v="34.996499999999997"/>
  </r>
  <r>
    <n v="326"/>
    <x v="149"/>
    <x v="3"/>
    <x v="132"/>
    <d v="2014-06-11T00:00:00"/>
    <s v="Second Class"/>
    <s v="DJ-13510"/>
    <s v="Don Jones"/>
    <x v="1"/>
    <s v="United States"/>
    <x v="87"/>
    <x v="18"/>
    <n v="37130"/>
    <x v="0"/>
    <s v="FUR-FU-10001967"/>
    <x v="0"/>
    <x v="5"/>
    <x v="293"/>
    <n v="15.992000000000001"/>
    <n v="1"/>
    <n v="0.2"/>
    <n v="0.99950000000000006"/>
  </r>
  <r>
    <n v="327"/>
    <x v="150"/>
    <x v="0"/>
    <x v="133"/>
    <d v="2013-02-09T00:00:00"/>
    <s v="First Class"/>
    <s v="PO-18850"/>
    <s v="Patrick O'Brill"/>
    <x v="0"/>
    <s v="United States"/>
    <x v="10"/>
    <x v="9"/>
    <n v="19143"/>
    <x v="3"/>
    <s v="TEC-PH-10003645"/>
    <x v="2"/>
    <x v="7"/>
    <x v="294"/>
    <n v="290.89800000000002"/>
    <n v="3"/>
    <n v="0.4"/>
    <n v="-67.876199999999997"/>
  </r>
  <r>
    <n v="328"/>
    <x v="150"/>
    <x v="0"/>
    <x v="133"/>
    <d v="2013-02-09T00:00:00"/>
    <s v="First Class"/>
    <s v="PO-18850"/>
    <s v="Patrick O'Brill"/>
    <x v="0"/>
    <s v="United States"/>
    <x v="10"/>
    <x v="9"/>
    <n v="19143"/>
    <x v="3"/>
    <s v="OFF-ST-10000675"/>
    <x v="1"/>
    <x v="4"/>
    <x v="295"/>
    <n v="54.223999999999997"/>
    <n v="2"/>
    <n v="0.2"/>
    <n v="3.3889999999999998"/>
  </r>
  <r>
    <n v="329"/>
    <x v="150"/>
    <x v="0"/>
    <x v="133"/>
    <d v="2013-02-09T00:00:00"/>
    <s v="First Class"/>
    <s v="PO-18850"/>
    <s v="Patrick O'Brill"/>
    <x v="0"/>
    <s v="United States"/>
    <x v="10"/>
    <x v="9"/>
    <n v="19143"/>
    <x v="3"/>
    <s v="FUR-CH-10003312"/>
    <x v="0"/>
    <x v="1"/>
    <x v="296"/>
    <n v="786.74400000000003"/>
    <n v="4"/>
    <n v="0.3"/>
    <n v="-258.5016"/>
  </r>
  <r>
    <n v="330"/>
    <x v="150"/>
    <x v="0"/>
    <x v="133"/>
    <d v="2013-02-09T00:00:00"/>
    <s v="First Class"/>
    <s v="PO-18850"/>
    <s v="Patrick O'Brill"/>
    <x v="0"/>
    <s v="United States"/>
    <x v="10"/>
    <x v="9"/>
    <n v="19143"/>
    <x v="3"/>
    <s v="OFF-LA-10001074"/>
    <x v="1"/>
    <x v="2"/>
    <x v="297"/>
    <n v="100.24"/>
    <n v="10"/>
    <n v="0.2"/>
    <n v="33.831000000000003"/>
  </r>
  <r>
    <n v="331"/>
    <x v="150"/>
    <x v="0"/>
    <x v="133"/>
    <d v="2013-02-09T00:00:00"/>
    <s v="First Class"/>
    <s v="PO-18850"/>
    <s v="Patrick O'Brill"/>
    <x v="0"/>
    <s v="United States"/>
    <x v="10"/>
    <x v="9"/>
    <n v="19143"/>
    <x v="3"/>
    <s v="OFF-BI-10001524"/>
    <x v="1"/>
    <x v="8"/>
    <x v="298"/>
    <n v="37.764000000000003"/>
    <n v="6"/>
    <n v="0.7"/>
    <n v="-27.6936"/>
  </r>
  <r>
    <n v="332"/>
    <x v="151"/>
    <x v="0"/>
    <x v="134"/>
    <d v="2013-04-30T00:00:00"/>
    <s v="Second Class"/>
    <s v="JL-15850"/>
    <s v="John Lucas"/>
    <x v="0"/>
    <s v="United States"/>
    <x v="10"/>
    <x v="9"/>
    <n v="19134"/>
    <x v="3"/>
    <s v="TEC-PH-10004614"/>
    <x v="2"/>
    <x v="7"/>
    <x v="299"/>
    <n v="82.8"/>
    <n v="2"/>
    <n v="0.4"/>
    <n v="-20.7"/>
  </r>
  <r>
    <n v="333"/>
    <x v="151"/>
    <x v="0"/>
    <x v="134"/>
    <d v="2013-04-30T00:00:00"/>
    <s v="Second Class"/>
    <s v="JL-15850"/>
    <s v="John Lucas"/>
    <x v="0"/>
    <s v="United States"/>
    <x v="10"/>
    <x v="9"/>
    <n v="19134"/>
    <x v="3"/>
    <s v="OFF-BI-10001153"/>
    <x v="1"/>
    <x v="8"/>
    <x v="300"/>
    <n v="20.724"/>
    <n v="2"/>
    <n v="0.7"/>
    <n v="-13.816000000000001"/>
  </r>
  <r>
    <n v="334"/>
    <x v="151"/>
    <x v="0"/>
    <x v="134"/>
    <d v="2013-04-30T00:00:00"/>
    <s v="Second Class"/>
    <s v="JL-15850"/>
    <s v="John Lucas"/>
    <x v="0"/>
    <s v="United States"/>
    <x v="10"/>
    <x v="9"/>
    <n v="19134"/>
    <x v="3"/>
    <s v="OFF-BI-10001982"/>
    <x v="1"/>
    <x v="8"/>
    <x v="301"/>
    <n v="4.8959999999999999"/>
    <n v="3"/>
    <n v="0.7"/>
    <n v="-3.4272"/>
  </r>
  <r>
    <n v="335"/>
    <x v="152"/>
    <x v="1"/>
    <x v="135"/>
    <d v="2012-04-09T00:00:00"/>
    <s v="Second Class"/>
    <s v="DB-13615"/>
    <s v="Doug Bickford"/>
    <x v="0"/>
    <s v="United States"/>
    <x v="1"/>
    <x v="1"/>
    <n v="90045"/>
    <x v="1"/>
    <s v="OFF-BI-10001922"/>
    <x v="1"/>
    <x v="8"/>
    <x v="302"/>
    <n v="4.7519999999999998"/>
    <n v="1"/>
    <n v="0.2"/>
    <n v="1.6037999999999999"/>
  </r>
  <r>
    <n v="336"/>
    <x v="152"/>
    <x v="1"/>
    <x v="135"/>
    <d v="2012-04-09T00:00:00"/>
    <s v="Second Class"/>
    <s v="DB-13615"/>
    <s v="Doug Bickford"/>
    <x v="0"/>
    <s v="United States"/>
    <x v="1"/>
    <x v="1"/>
    <n v="90045"/>
    <x v="1"/>
    <s v="TEC-CO-10001449"/>
    <x v="2"/>
    <x v="16"/>
    <x v="303"/>
    <n v="959.98400000000004"/>
    <n v="2"/>
    <n v="0.2"/>
    <n v="335.99439999999998"/>
  </r>
  <r>
    <n v="337"/>
    <x v="152"/>
    <x v="1"/>
    <x v="135"/>
    <d v="2012-04-09T00:00:00"/>
    <s v="Second Class"/>
    <s v="DB-13615"/>
    <s v="Doug Bickford"/>
    <x v="0"/>
    <s v="United States"/>
    <x v="1"/>
    <x v="1"/>
    <n v="90045"/>
    <x v="1"/>
    <s v="OFF-BI-10004140"/>
    <x v="1"/>
    <x v="8"/>
    <x v="304"/>
    <n v="14.368"/>
    <n v="4"/>
    <n v="0.2"/>
    <n v="4.49"/>
  </r>
  <r>
    <n v="338"/>
    <x v="153"/>
    <x v="2"/>
    <x v="136"/>
    <d v="2011-07-17T00:00:00"/>
    <s v="Standard Class"/>
    <s v="AC-10420"/>
    <s v="Alyssa Crouse"/>
    <x v="1"/>
    <s v="United States"/>
    <x v="8"/>
    <x v="1"/>
    <n v="94122"/>
    <x v="1"/>
    <s v="OFF-BI-10003314"/>
    <x v="1"/>
    <x v="8"/>
    <x v="305"/>
    <n v="7.7119999999999997"/>
    <n v="2"/>
    <n v="0.2"/>
    <n v="2.7955999999999999"/>
  </r>
  <r>
    <n v="339"/>
    <x v="153"/>
    <x v="2"/>
    <x v="136"/>
    <d v="2011-07-17T00:00:00"/>
    <s v="Standard Class"/>
    <s v="AC-10420"/>
    <s v="Alyssa Crouse"/>
    <x v="1"/>
    <s v="United States"/>
    <x v="8"/>
    <x v="1"/>
    <n v="94122"/>
    <x v="1"/>
    <s v="FUR-TA-10004575"/>
    <x v="0"/>
    <x v="3"/>
    <x v="306"/>
    <n v="698.35199999999998"/>
    <n v="3"/>
    <n v="0.2"/>
    <n v="-17.4588"/>
  </r>
  <r>
    <n v="340"/>
    <x v="154"/>
    <x v="1"/>
    <x v="137"/>
    <d v="2012-06-26T00:00:00"/>
    <s v="Second Class"/>
    <s v="KL-16645"/>
    <s v="Ken Lonsdale"/>
    <x v="0"/>
    <s v="United States"/>
    <x v="88"/>
    <x v="7"/>
    <n v="84041"/>
    <x v="1"/>
    <s v="OFF-FA-10000490"/>
    <x v="1"/>
    <x v="13"/>
    <x v="307"/>
    <n v="4.96"/>
    <n v="4"/>
    <n v="0"/>
    <n v="2.3311999999999999"/>
  </r>
  <r>
    <n v="341"/>
    <x v="155"/>
    <x v="2"/>
    <x v="138"/>
    <d v="2011-04-17T00:00:00"/>
    <s v="Second Class"/>
    <s v="JD-15895"/>
    <s v="Jonathan Doherty"/>
    <x v="1"/>
    <s v="United States"/>
    <x v="10"/>
    <x v="9"/>
    <n v="19140"/>
    <x v="3"/>
    <s v="OFF-AR-10000122"/>
    <x v="1"/>
    <x v="6"/>
    <x v="308"/>
    <n v="17.856000000000002"/>
    <n v="4"/>
    <n v="0.2"/>
    <n v="1.1160000000000001"/>
  </r>
  <r>
    <n v="342"/>
    <x v="155"/>
    <x v="2"/>
    <x v="138"/>
    <d v="2011-04-17T00:00:00"/>
    <s v="Second Class"/>
    <s v="JD-15895"/>
    <s v="Jonathan Doherty"/>
    <x v="1"/>
    <s v="United States"/>
    <x v="10"/>
    <x v="9"/>
    <n v="19140"/>
    <x v="3"/>
    <s v="OFF-BI-10003656"/>
    <x v="1"/>
    <x v="8"/>
    <x v="13"/>
    <n v="509.97"/>
    <n v="10"/>
    <n v="0.7"/>
    <n v="-407.976"/>
  </r>
  <r>
    <n v="343"/>
    <x v="155"/>
    <x v="2"/>
    <x v="138"/>
    <d v="2011-04-17T00:00:00"/>
    <s v="Second Class"/>
    <s v="JD-15895"/>
    <s v="Jonathan Doherty"/>
    <x v="1"/>
    <s v="United States"/>
    <x v="10"/>
    <x v="9"/>
    <n v="19140"/>
    <x v="3"/>
    <s v="OFF-FA-10002780"/>
    <x v="1"/>
    <x v="13"/>
    <x v="33"/>
    <n v="30.992000000000001"/>
    <n v="13"/>
    <n v="0.2"/>
    <n v="10.0724"/>
  </r>
  <r>
    <n v="344"/>
    <x v="155"/>
    <x v="2"/>
    <x v="138"/>
    <d v="2011-04-17T00:00:00"/>
    <s v="Second Class"/>
    <s v="JD-15895"/>
    <s v="Jonathan Doherty"/>
    <x v="1"/>
    <s v="United States"/>
    <x v="10"/>
    <x v="9"/>
    <n v="19140"/>
    <x v="3"/>
    <s v="TEC-PH-10000702"/>
    <x v="2"/>
    <x v="7"/>
    <x v="309"/>
    <n v="71.927999999999997"/>
    <n v="12"/>
    <n v="0.4"/>
    <n v="8.3916000000000004"/>
  </r>
  <r>
    <n v="345"/>
    <x v="156"/>
    <x v="1"/>
    <x v="139"/>
    <d v="2012-12-24T00:00:00"/>
    <s v="Standard Class"/>
    <s v="CS-12130"/>
    <s v="Chad Sievert"/>
    <x v="0"/>
    <s v="United States"/>
    <x v="89"/>
    <x v="5"/>
    <n v="78745"/>
    <x v="2"/>
    <s v="OFF-ST-10000107"/>
    <x v="1"/>
    <x v="4"/>
    <x v="17"/>
    <n v="88.8"/>
    <n v="4"/>
    <n v="0.2"/>
    <n v="-2.2200000000000002"/>
  </r>
  <r>
    <n v="346"/>
    <x v="157"/>
    <x v="3"/>
    <x v="140"/>
    <d v="2014-06-20T00:00:00"/>
    <s v="Standard Class"/>
    <s v="CC-12550"/>
    <s v="Clay Cheatham"/>
    <x v="0"/>
    <s v="United States"/>
    <x v="8"/>
    <x v="1"/>
    <n v="94122"/>
    <x v="1"/>
    <s v="TEC-PH-10002293"/>
    <x v="2"/>
    <x v="7"/>
    <x v="126"/>
    <n v="47.975999999999999"/>
    <n v="3"/>
    <n v="0.2"/>
    <n v="4.7976000000000001"/>
  </r>
  <r>
    <n v="347"/>
    <x v="158"/>
    <x v="3"/>
    <x v="141"/>
    <d v="2014-07-13T00:00:00"/>
    <s v="Standard Class"/>
    <s v="TD-20995"/>
    <s v="Tamara Dahlen"/>
    <x v="0"/>
    <s v="United States"/>
    <x v="90"/>
    <x v="31"/>
    <n v="1852"/>
    <x v="3"/>
    <s v="OFF-AR-10004027"/>
    <x v="1"/>
    <x v="6"/>
    <x v="182"/>
    <n v="7.56"/>
    <n v="3"/>
    <n v="0"/>
    <n v="3.0996000000000001"/>
  </r>
  <r>
    <n v="348"/>
    <x v="158"/>
    <x v="3"/>
    <x v="141"/>
    <d v="2014-07-13T00:00:00"/>
    <s v="Standard Class"/>
    <s v="TD-20995"/>
    <s v="Tamara Dahlen"/>
    <x v="0"/>
    <s v="United States"/>
    <x v="90"/>
    <x v="31"/>
    <n v="1852"/>
    <x v="3"/>
    <s v="OFF-PA-10000249"/>
    <x v="1"/>
    <x v="10"/>
    <x v="33"/>
    <n v="24.56"/>
    <n v="2"/>
    <n v="0"/>
    <n v="11.543200000000001"/>
  </r>
  <r>
    <n v="349"/>
    <x v="158"/>
    <x v="3"/>
    <x v="141"/>
    <d v="2014-07-13T00:00:00"/>
    <s v="Standard Class"/>
    <s v="TD-20995"/>
    <s v="Tamara Dahlen"/>
    <x v="0"/>
    <s v="United States"/>
    <x v="90"/>
    <x v="31"/>
    <n v="1852"/>
    <x v="3"/>
    <s v="OFF-AR-10001374"/>
    <x v="1"/>
    <x v="6"/>
    <x v="310"/>
    <n v="12.96"/>
    <n v="2"/>
    <n v="0"/>
    <n v="4.1471999999999998"/>
  </r>
  <r>
    <n v="350"/>
    <x v="159"/>
    <x v="0"/>
    <x v="142"/>
    <d v="2013-04-09T00:00:00"/>
    <s v="First Class"/>
    <s v="AB-10060"/>
    <s v="Adam Bellavance"/>
    <x v="2"/>
    <s v="United States"/>
    <x v="20"/>
    <x v="15"/>
    <n v="10009"/>
    <x v="3"/>
    <s v="TEC-AC-10000290"/>
    <x v="2"/>
    <x v="11"/>
    <x v="232"/>
    <n v="6.79"/>
    <n v="1"/>
    <n v="0"/>
    <n v="2.3086000000000002"/>
  </r>
  <r>
    <n v="351"/>
    <x v="159"/>
    <x v="0"/>
    <x v="142"/>
    <d v="2013-04-09T00:00:00"/>
    <s v="First Class"/>
    <s v="AB-10060"/>
    <s v="Adam Bellavance"/>
    <x v="2"/>
    <s v="United States"/>
    <x v="20"/>
    <x v="15"/>
    <n v="10009"/>
    <x v="3"/>
    <s v="OFF-PA-10001970"/>
    <x v="1"/>
    <x v="10"/>
    <x v="311"/>
    <n v="24.56"/>
    <n v="2"/>
    <n v="0"/>
    <n v="11.543200000000001"/>
  </r>
  <r>
    <n v="352"/>
    <x v="159"/>
    <x v="0"/>
    <x v="142"/>
    <d v="2013-04-09T00:00:00"/>
    <s v="First Class"/>
    <s v="AB-10060"/>
    <s v="Adam Bellavance"/>
    <x v="2"/>
    <s v="United States"/>
    <x v="20"/>
    <x v="15"/>
    <n v="10009"/>
    <x v="3"/>
    <s v="OFF-BI-10002160"/>
    <x v="1"/>
    <x v="8"/>
    <x v="312"/>
    <n v="3.048"/>
    <n v="1"/>
    <n v="0.2"/>
    <n v="1.0668"/>
  </r>
  <r>
    <n v="353"/>
    <x v="159"/>
    <x v="0"/>
    <x v="142"/>
    <d v="2013-04-09T00:00:00"/>
    <s v="First Class"/>
    <s v="AB-10060"/>
    <s v="Adam Bellavance"/>
    <x v="2"/>
    <s v="United States"/>
    <x v="20"/>
    <x v="15"/>
    <n v="10009"/>
    <x v="3"/>
    <s v="OFF-PA-10001970"/>
    <x v="1"/>
    <x v="10"/>
    <x v="311"/>
    <n v="49.12"/>
    <n v="4"/>
    <n v="0"/>
    <n v="23.086400000000001"/>
  </r>
  <r>
    <n v="354"/>
    <x v="159"/>
    <x v="0"/>
    <x v="142"/>
    <d v="2013-04-09T00:00:00"/>
    <s v="First Class"/>
    <s v="AB-10060"/>
    <s v="Adam Bellavance"/>
    <x v="2"/>
    <s v="United States"/>
    <x v="20"/>
    <x v="15"/>
    <n v="10009"/>
    <x v="3"/>
    <s v="OFF-BI-10004995"/>
    <x v="1"/>
    <x v="8"/>
    <x v="313"/>
    <n v="4355.1679999999997"/>
    <n v="4"/>
    <n v="0.2"/>
    <n v="1415.4295999999999"/>
  </r>
  <r>
    <n v="355"/>
    <x v="160"/>
    <x v="0"/>
    <x v="143"/>
    <d v="2013-04-14T00:00:00"/>
    <s v="Standard Class"/>
    <s v="JL-15505"/>
    <s v="Jeremy Lonsdale"/>
    <x v="0"/>
    <s v="United States"/>
    <x v="20"/>
    <x v="15"/>
    <n v="10035"/>
    <x v="3"/>
    <s v="FUR-BO-10002268"/>
    <x v="0"/>
    <x v="0"/>
    <x v="314"/>
    <n v="388.70400000000001"/>
    <n v="6"/>
    <n v="0.2"/>
    <n v="-4.8587999999999996"/>
  </r>
  <r>
    <n v="356"/>
    <x v="160"/>
    <x v="0"/>
    <x v="143"/>
    <d v="2013-04-14T00:00:00"/>
    <s v="Standard Class"/>
    <s v="JL-15505"/>
    <s v="Jeremy Lonsdale"/>
    <x v="0"/>
    <s v="United States"/>
    <x v="20"/>
    <x v="15"/>
    <n v="10035"/>
    <x v="3"/>
    <s v="OFF-EN-10001137"/>
    <x v="1"/>
    <x v="12"/>
    <x v="315"/>
    <n v="8.26"/>
    <n v="2"/>
    <n v="0"/>
    <n v="3.7995999999999999"/>
  </r>
  <r>
    <n v="357"/>
    <x v="160"/>
    <x v="0"/>
    <x v="143"/>
    <d v="2013-04-14T00:00:00"/>
    <s v="Standard Class"/>
    <s v="JL-15505"/>
    <s v="Jeremy Lonsdale"/>
    <x v="0"/>
    <s v="United States"/>
    <x v="20"/>
    <x v="15"/>
    <n v="10035"/>
    <x v="3"/>
    <s v="OFF-AR-10002399"/>
    <x v="1"/>
    <x v="6"/>
    <x v="316"/>
    <n v="17.04"/>
    <n v="4"/>
    <n v="0"/>
    <n v="6.9863999999999997"/>
  </r>
  <r>
    <n v="358"/>
    <x v="160"/>
    <x v="0"/>
    <x v="143"/>
    <d v="2013-04-14T00:00:00"/>
    <s v="Standard Class"/>
    <s v="JL-15505"/>
    <s v="Jeremy Lonsdale"/>
    <x v="0"/>
    <s v="United States"/>
    <x v="20"/>
    <x v="15"/>
    <n v="10035"/>
    <x v="3"/>
    <s v="OFF-PA-10002713"/>
    <x v="1"/>
    <x v="10"/>
    <x v="317"/>
    <n v="34.4"/>
    <n v="5"/>
    <n v="0"/>
    <n v="15.824"/>
  </r>
  <r>
    <n v="359"/>
    <x v="161"/>
    <x v="0"/>
    <x v="131"/>
    <d v="2013-04-29T00:00:00"/>
    <s v="Standard Class"/>
    <s v="HK-14890"/>
    <s v="Heather Kirkland"/>
    <x v="1"/>
    <s v="United States"/>
    <x v="35"/>
    <x v="3"/>
    <n v="28205"/>
    <x v="0"/>
    <s v="OFF-PA-10002666"/>
    <x v="1"/>
    <x v="10"/>
    <x v="186"/>
    <n v="36.24"/>
    <n v="5"/>
    <n v="0.2"/>
    <n v="11.324999999999999"/>
  </r>
  <r>
    <n v="360"/>
    <x v="162"/>
    <x v="3"/>
    <x v="144"/>
    <d v="2014-12-03T00:00:00"/>
    <s v="First Class"/>
    <s v="VB-21745"/>
    <s v="Victoria Brennan"/>
    <x v="1"/>
    <s v="United States"/>
    <x v="38"/>
    <x v="32"/>
    <n v="31907"/>
    <x v="0"/>
    <s v="OFF-AP-10001124"/>
    <x v="1"/>
    <x v="9"/>
    <x v="318"/>
    <n v="647.84"/>
    <n v="8"/>
    <n v="0"/>
    <n v="168.4384"/>
  </r>
  <r>
    <n v="361"/>
    <x v="162"/>
    <x v="3"/>
    <x v="144"/>
    <d v="2014-12-03T00:00:00"/>
    <s v="First Class"/>
    <s v="VB-21745"/>
    <s v="Victoria Brennan"/>
    <x v="1"/>
    <s v="United States"/>
    <x v="38"/>
    <x v="32"/>
    <n v="31907"/>
    <x v="0"/>
    <s v="OFF-LA-10001158"/>
    <x v="1"/>
    <x v="2"/>
    <x v="319"/>
    <n v="20.7"/>
    <n v="2"/>
    <n v="0"/>
    <n v="9.9359999999999999"/>
  </r>
  <r>
    <n v="362"/>
    <x v="163"/>
    <x v="3"/>
    <x v="145"/>
    <d v="2014-02-10T00:00:00"/>
    <s v="Standard Class"/>
    <s v="KW-16435"/>
    <s v="Katrina Willman"/>
    <x v="0"/>
    <s v="United States"/>
    <x v="20"/>
    <x v="15"/>
    <n v="10009"/>
    <x v="3"/>
    <s v="OFF-LA-10001158"/>
    <x v="1"/>
    <x v="2"/>
    <x v="319"/>
    <n v="20.7"/>
    <n v="2"/>
    <n v="0"/>
    <n v="9.9359999999999999"/>
  </r>
  <r>
    <n v="363"/>
    <x v="163"/>
    <x v="3"/>
    <x v="145"/>
    <d v="2014-02-10T00:00:00"/>
    <s v="Standard Class"/>
    <s v="KW-16435"/>
    <s v="Katrina Willman"/>
    <x v="0"/>
    <s v="United States"/>
    <x v="20"/>
    <x v="15"/>
    <n v="10009"/>
    <x v="3"/>
    <s v="FUR-CH-10000785"/>
    <x v="0"/>
    <x v="1"/>
    <x v="320"/>
    <n v="488.64600000000002"/>
    <n v="3"/>
    <n v="0.1"/>
    <n v="86.870400000000004"/>
  </r>
  <r>
    <n v="364"/>
    <x v="163"/>
    <x v="3"/>
    <x v="145"/>
    <d v="2014-02-10T00:00:00"/>
    <s v="Standard Class"/>
    <s v="KW-16435"/>
    <s v="Katrina Willman"/>
    <x v="0"/>
    <s v="United States"/>
    <x v="20"/>
    <x v="15"/>
    <n v="10009"/>
    <x v="3"/>
    <s v="OFF-AR-10003732"/>
    <x v="1"/>
    <x v="6"/>
    <x v="321"/>
    <n v="5.56"/>
    <n v="2"/>
    <n v="0"/>
    <n v="1.4456"/>
  </r>
  <r>
    <n v="365"/>
    <x v="163"/>
    <x v="3"/>
    <x v="145"/>
    <d v="2014-02-10T00:00:00"/>
    <s v="Standard Class"/>
    <s v="KW-16435"/>
    <s v="Katrina Willman"/>
    <x v="0"/>
    <s v="United States"/>
    <x v="20"/>
    <x v="15"/>
    <n v="10009"/>
    <x v="3"/>
    <s v="FUR-FU-10000023"/>
    <x v="0"/>
    <x v="5"/>
    <x v="322"/>
    <n v="47.12"/>
    <n v="8"/>
    <n v="0"/>
    <n v="20.732800000000001"/>
  </r>
  <r>
    <n v="366"/>
    <x v="164"/>
    <x v="2"/>
    <x v="146"/>
    <d v="2011-09-29T00:00:00"/>
    <s v="Standard Class"/>
    <s v="JD-16060"/>
    <s v="Julia Dunbar"/>
    <x v="0"/>
    <s v="United States"/>
    <x v="8"/>
    <x v="1"/>
    <n v="94109"/>
    <x v="1"/>
    <s v="OFF-ST-10001713"/>
    <x v="1"/>
    <x v="4"/>
    <x v="45"/>
    <n v="211.96"/>
    <n v="4"/>
    <n v="0"/>
    <n v="8.4784000000000006"/>
  </r>
  <r>
    <n v="367"/>
    <x v="165"/>
    <x v="0"/>
    <x v="147"/>
    <d v="2013-10-22T00:00:00"/>
    <s v="Same Day"/>
    <s v="MK-17905"/>
    <s v="Michael Kennedy"/>
    <x v="1"/>
    <s v="United States"/>
    <x v="91"/>
    <x v="29"/>
    <n v="6040"/>
    <x v="3"/>
    <s v="OFF-BI-10002412"/>
    <x v="1"/>
    <x v="8"/>
    <x v="323"/>
    <n v="23.2"/>
    <n v="4"/>
    <n v="0"/>
    <n v="10.44"/>
  </r>
  <r>
    <n v="368"/>
    <x v="165"/>
    <x v="0"/>
    <x v="147"/>
    <d v="2013-10-22T00:00:00"/>
    <s v="Same Day"/>
    <s v="MK-17905"/>
    <s v="Michael Kennedy"/>
    <x v="1"/>
    <s v="United States"/>
    <x v="91"/>
    <x v="29"/>
    <n v="6040"/>
    <x v="3"/>
    <s v="OFF-SU-10001225"/>
    <x v="1"/>
    <x v="14"/>
    <x v="33"/>
    <n v="7.36"/>
    <n v="2"/>
    <n v="0"/>
    <n v="0.1472"/>
  </r>
  <r>
    <n v="369"/>
    <x v="165"/>
    <x v="0"/>
    <x v="147"/>
    <d v="2013-10-22T00:00:00"/>
    <s v="Same Day"/>
    <s v="MK-17905"/>
    <s v="Michael Kennedy"/>
    <x v="1"/>
    <s v="United States"/>
    <x v="91"/>
    <x v="29"/>
    <n v="6040"/>
    <x v="3"/>
    <s v="OFF-ST-10002406"/>
    <x v="1"/>
    <x v="4"/>
    <x v="324"/>
    <n v="104.79"/>
    <n v="7"/>
    <n v="0"/>
    <n v="29.341200000000001"/>
  </r>
  <r>
    <n v="370"/>
    <x v="165"/>
    <x v="0"/>
    <x v="147"/>
    <d v="2013-10-22T00:00:00"/>
    <s v="Same Day"/>
    <s v="MK-17905"/>
    <s v="Michael Kennedy"/>
    <x v="1"/>
    <s v="United States"/>
    <x v="91"/>
    <x v="29"/>
    <n v="6040"/>
    <x v="3"/>
    <s v="FUR-BO-10002545"/>
    <x v="0"/>
    <x v="0"/>
    <x v="37"/>
    <n v="1043.92"/>
    <n v="4"/>
    <n v="0"/>
    <n v="271.41919999999999"/>
  </r>
  <r>
    <n v="371"/>
    <x v="166"/>
    <x v="3"/>
    <x v="148"/>
    <d v="2014-05-06T00:00:00"/>
    <s v="Standard Class"/>
    <s v="GT-14755"/>
    <s v="Guy Thornton"/>
    <x v="0"/>
    <s v="United States"/>
    <x v="92"/>
    <x v="5"/>
    <n v="78550"/>
    <x v="2"/>
    <s v="OFF-PA-10002036"/>
    <x v="1"/>
    <x v="10"/>
    <x v="325"/>
    <n v="25.92"/>
    <n v="5"/>
    <n v="0.2"/>
    <n v="9.3960000000000008"/>
  </r>
  <r>
    <n v="372"/>
    <x v="166"/>
    <x v="3"/>
    <x v="148"/>
    <d v="2014-05-06T00:00:00"/>
    <s v="Standard Class"/>
    <s v="GT-14755"/>
    <s v="Guy Thornton"/>
    <x v="0"/>
    <s v="United States"/>
    <x v="92"/>
    <x v="5"/>
    <n v="78550"/>
    <x v="2"/>
    <s v="OFF-ST-10002205"/>
    <x v="1"/>
    <x v="4"/>
    <x v="326"/>
    <n v="53.423999999999999"/>
    <n v="3"/>
    <n v="0.2"/>
    <n v="4.6745999999999999"/>
  </r>
  <r>
    <n v="373"/>
    <x v="167"/>
    <x v="2"/>
    <x v="149"/>
    <d v="2011-07-27T00:00:00"/>
    <s v="Standard Class"/>
    <s v="AG-10900"/>
    <s v="Arthur Gainer"/>
    <x v="0"/>
    <s v="United States"/>
    <x v="93"/>
    <x v="16"/>
    <n v="85705"/>
    <x v="1"/>
    <s v="OFF-BI-10001982"/>
    <x v="1"/>
    <x v="8"/>
    <x v="301"/>
    <n v="8.16"/>
    <n v="5"/>
    <n v="0.7"/>
    <n v="-5.7119999999999997"/>
  </r>
  <r>
    <n v="374"/>
    <x v="167"/>
    <x v="2"/>
    <x v="149"/>
    <d v="2011-07-27T00:00:00"/>
    <s v="Standard Class"/>
    <s v="AG-10900"/>
    <s v="Arthur Gainer"/>
    <x v="0"/>
    <s v="United States"/>
    <x v="93"/>
    <x v="16"/>
    <n v="85705"/>
    <x v="1"/>
    <s v="TEC-AC-10003911"/>
    <x v="2"/>
    <x v="11"/>
    <x v="327"/>
    <n v="1023.936"/>
    <n v="8"/>
    <n v="0.2"/>
    <n v="179.18879999999999"/>
  </r>
  <r>
    <n v="375"/>
    <x v="167"/>
    <x v="2"/>
    <x v="149"/>
    <d v="2011-07-27T00:00:00"/>
    <s v="Standard Class"/>
    <s v="AG-10900"/>
    <s v="Arthur Gainer"/>
    <x v="0"/>
    <s v="United States"/>
    <x v="93"/>
    <x v="16"/>
    <n v="85705"/>
    <x v="1"/>
    <s v="OFF-AR-10000658"/>
    <x v="1"/>
    <x v="6"/>
    <x v="328"/>
    <n v="9.24"/>
    <n v="1"/>
    <n v="0.2"/>
    <n v="0.92400000000000004"/>
  </r>
  <r>
    <n v="376"/>
    <x v="167"/>
    <x v="2"/>
    <x v="149"/>
    <d v="2011-07-27T00:00:00"/>
    <s v="Standard Class"/>
    <s v="AG-10900"/>
    <s v="Arthur Gainer"/>
    <x v="0"/>
    <s v="United States"/>
    <x v="93"/>
    <x v="16"/>
    <n v="85705"/>
    <x v="1"/>
    <s v="TEC-AC-10002076"/>
    <x v="2"/>
    <x v="11"/>
    <x v="329"/>
    <n v="479.04"/>
    <n v="10"/>
    <n v="0.2"/>
    <n v="-29.94"/>
  </r>
  <r>
    <n v="377"/>
    <x v="168"/>
    <x v="0"/>
    <x v="150"/>
    <d v="2013-02-10T00:00:00"/>
    <s v="First Class"/>
    <s v="MM-18280"/>
    <s v="Muhammed MacIntyre"/>
    <x v="1"/>
    <s v="United States"/>
    <x v="94"/>
    <x v="10"/>
    <n v="62301"/>
    <x v="2"/>
    <s v="OFF-PA-10003039"/>
    <x v="1"/>
    <x v="10"/>
    <x v="330"/>
    <n v="99.135999999999996"/>
    <n v="4"/>
    <n v="0.2"/>
    <n v="30.98"/>
  </r>
  <r>
    <n v="378"/>
    <x v="169"/>
    <x v="3"/>
    <x v="151"/>
    <d v="2014-02-09T00:00:00"/>
    <s v="Standard Class"/>
    <s v="AR-10405"/>
    <s v="Allen Rosenblatt"/>
    <x v="1"/>
    <s v="United States"/>
    <x v="47"/>
    <x v="31"/>
    <n v="2038"/>
    <x v="3"/>
    <s v="FUR-TA-10004915"/>
    <x v="0"/>
    <x v="3"/>
    <x v="331"/>
    <n v="1488.424"/>
    <n v="7"/>
    <n v="0.3"/>
    <n v="-297.6848"/>
  </r>
  <r>
    <n v="379"/>
    <x v="170"/>
    <x v="1"/>
    <x v="152"/>
    <d v="2012-05-05T00:00:00"/>
    <s v="Standard Class"/>
    <s v="RA-19915"/>
    <s v="Russell Applegate"/>
    <x v="0"/>
    <s v="United States"/>
    <x v="12"/>
    <x v="5"/>
    <n v="77095"/>
    <x v="2"/>
    <s v="OFF-AP-10000696"/>
    <x v="1"/>
    <x v="9"/>
    <x v="332"/>
    <n v="8.6519999999999992"/>
    <n v="3"/>
    <n v="0.8"/>
    <n v="-20.3322"/>
  </r>
  <r>
    <n v="380"/>
    <x v="170"/>
    <x v="1"/>
    <x v="152"/>
    <d v="2012-05-05T00:00:00"/>
    <s v="Standard Class"/>
    <s v="RA-19915"/>
    <s v="Russell Applegate"/>
    <x v="0"/>
    <s v="United States"/>
    <x v="12"/>
    <x v="5"/>
    <n v="77095"/>
    <x v="2"/>
    <s v="OFF-ST-10003327"/>
    <x v="1"/>
    <x v="4"/>
    <x v="333"/>
    <n v="23.832000000000001"/>
    <n v="3"/>
    <n v="0.2"/>
    <n v="2.6810999999999998"/>
  </r>
  <r>
    <n v="381"/>
    <x v="170"/>
    <x v="1"/>
    <x v="152"/>
    <d v="2012-05-05T00:00:00"/>
    <s v="Standard Class"/>
    <s v="RA-19915"/>
    <s v="Russell Applegate"/>
    <x v="0"/>
    <s v="United States"/>
    <x v="12"/>
    <x v="5"/>
    <n v="77095"/>
    <x v="2"/>
    <s v="OFF-BI-10000309"/>
    <x v="1"/>
    <x v="8"/>
    <x v="334"/>
    <n v="12.176"/>
    <n v="4"/>
    <n v="0.8"/>
    <n v="-18.872800000000002"/>
  </r>
  <r>
    <n v="382"/>
    <x v="171"/>
    <x v="0"/>
    <x v="99"/>
    <d v="2013-10-30T00:00:00"/>
    <s v="First Class"/>
    <s v="AS-10285"/>
    <s v="Alejandro Savely"/>
    <x v="1"/>
    <s v="United States"/>
    <x v="8"/>
    <x v="1"/>
    <n v="94109"/>
    <x v="1"/>
    <s v="OFF-PA-10004734"/>
    <x v="1"/>
    <x v="10"/>
    <x v="335"/>
    <n v="50.96"/>
    <n v="7"/>
    <n v="0"/>
    <n v="25.48"/>
  </r>
  <r>
    <n v="383"/>
    <x v="171"/>
    <x v="0"/>
    <x v="99"/>
    <d v="2013-10-30T00:00:00"/>
    <s v="First Class"/>
    <s v="AS-10285"/>
    <s v="Alejandro Savely"/>
    <x v="1"/>
    <s v="United States"/>
    <x v="8"/>
    <x v="1"/>
    <n v="94109"/>
    <x v="1"/>
    <s v="OFF-BI-10002225"/>
    <x v="1"/>
    <x v="8"/>
    <x v="336"/>
    <n v="49.536000000000001"/>
    <n v="3"/>
    <n v="0.2"/>
    <n v="17.337599999999998"/>
  </r>
  <r>
    <n v="384"/>
    <x v="172"/>
    <x v="1"/>
    <x v="153"/>
    <d v="2012-06-29T00:00:00"/>
    <s v="Second Class"/>
    <s v="LA-16780"/>
    <s v="Laura Armstrong"/>
    <x v="1"/>
    <s v="United States"/>
    <x v="79"/>
    <x v="12"/>
    <n v="48180"/>
    <x v="2"/>
    <s v="TEC-AC-10004708"/>
    <x v="2"/>
    <x v="11"/>
    <x v="337"/>
    <n v="41.9"/>
    <n v="2"/>
    <n v="0"/>
    <n v="8.7989999999999995"/>
  </r>
  <r>
    <n v="385"/>
    <x v="173"/>
    <x v="1"/>
    <x v="154"/>
    <d v="2012-02-12T00:00:00"/>
    <s v="Standard Class"/>
    <s v="DO-13435"/>
    <s v="Denny Ordway"/>
    <x v="0"/>
    <s v="United States"/>
    <x v="95"/>
    <x v="2"/>
    <n v="33024"/>
    <x v="0"/>
    <s v="FUR-TA-10000617"/>
    <x v="0"/>
    <x v="3"/>
    <x v="338"/>
    <n v="375.45749999999998"/>
    <n v="3"/>
    <n v="0.45"/>
    <n v="-157.0095"/>
  </r>
  <r>
    <n v="386"/>
    <x v="173"/>
    <x v="1"/>
    <x v="154"/>
    <d v="2012-02-12T00:00:00"/>
    <s v="Standard Class"/>
    <s v="DO-13435"/>
    <s v="Denny Ordway"/>
    <x v="0"/>
    <s v="United States"/>
    <x v="95"/>
    <x v="2"/>
    <n v="33024"/>
    <x v="0"/>
    <s v="TEC-AC-10002335"/>
    <x v="2"/>
    <x v="11"/>
    <x v="339"/>
    <n v="83.975999999999999"/>
    <n v="3"/>
    <n v="0.2"/>
    <n v="-1.0497000000000001"/>
  </r>
  <r>
    <n v="387"/>
    <x v="174"/>
    <x v="1"/>
    <x v="155"/>
    <d v="2012-07-12T00:00:00"/>
    <s v="Standard Class"/>
    <s v="DK-13225"/>
    <s v="Dean Katz"/>
    <x v="1"/>
    <s v="United States"/>
    <x v="10"/>
    <x v="9"/>
    <n v="19140"/>
    <x v="3"/>
    <s v="TEC-MA-10001681"/>
    <x v="2"/>
    <x v="15"/>
    <x v="340"/>
    <n v="482.34"/>
    <n v="4"/>
    <n v="0.7"/>
    <n v="-337.63799999999998"/>
  </r>
  <r>
    <n v="388"/>
    <x v="174"/>
    <x v="1"/>
    <x v="155"/>
    <d v="2012-07-12T00:00:00"/>
    <s v="Standard Class"/>
    <s v="DK-13225"/>
    <s v="Dean Katz"/>
    <x v="1"/>
    <s v="United States"/>
    <x v="10"/>
    <x v="9"/>
    <n v="19140"/>
    <x v="3"/>
    <s v="FUR-FU-10001935"/>
    <x v="0"/>
    <x v="5"/>
    <x v="341"/>
    <n v="2.96"/>
    <n v="1"/>
    <n v="0.2"/>
    <n v="0.77700000000000002"/>
  </r>
  <r>
    <n v="389"/>
    <x v="175"/>
    <x v="2"/>
    <x v="156"/>
    <d v="2011-11-26T00:00:00"/>
    <s v="First Class"/>
    <s v="NG-18430"/>
    <s v="Nathan Gelder"/>
    <x v="0"/>
    <s v="United States"/>
    <x v="74"/>
    <x v="24"/>
    <n v="45231"/>
    <x v="3"/>
    <s v="OFF-AR-10004757"/>
    <x v="1"/>
    <x v="6"/>
    <x v="342"/>
    <n v="2.6240000000000001"/>
    <n v="1"/>
    <n v="0.2"/>
    <n v="0.4264"/>
  </r>
  <r>
    <n v="390"/>
    <x v="176"/>
    <x v="3"/>
    <x v="157"/>
    <d v="2014-12-16T00:00:00"/>
    <s v="Standard Class"/>
    <s v="MV-18190"/>
    <s v="Mike Vittorini"/>
    <x v="0"/>
    <s v="United States"/>
    <x v="20"/>
    <x v="15"/>
    <n v="10009"/>
    <x v="3"/>
    <s v="OFF-BI-10000050"/>
    <x v="1"/>
    <x v="8"/>
    <x v="343"/>
    <n v="23.36"/>
    <n v="4"/>
    <n v="0.2"/>
    <n v="7.8840000000000003"/>
  </r>
  <r>
    <n v="391"/>
    <x v="176"/>
    <x v="3"/>
    <x v="157"/>
    <d v="2014-12-16T00:00:00"/>
    <s v="Standard Class"/>
    <s v="MV-18190"/>
    <s v="Mike Vittorini"/>
    <x v="0"/>
    <s v="United States"/>
    <x v="20"/>
    <x v="15"/>
    <n v="10009"/>
    <x v="3"/>
    <s v="TEC-AC-10001998"/>
    <x v="2"/>
    <x v="11"/>
    <x v="84"/>
    <n v="39.979999999999997"/>
    <n v="2"/>
    <n v="0"/>
    <n v="13.5932"/>
  </r>
  <r>
    <n v="392"/>
    <x v="177"/>
    <x v="2"/>
    <x v="158"/>
    <d v="2011-09-23T00:00:00"/>
    <s v="Second Class"/>
    <s v="JG-15115"/>
    <s v="Jack Garza"/>
    <x v="0"/>
    <s v="United States"/>
    <x v="96"/>
    <x v="4"/>
    <n v="98198"/>
    <x v="1"/>
    <s v="TEC-PH-10003012"/>
    <x v="2"/>
    <x v="7"/>
    <x v="344"/>
    <n v="246.38399999999999"/>
    <n v="2"/>
    <n v="0.2"/>
    <n v="27.7182"/>
  </r>
  <r>
    <n v="393"/>
    <x v="177"/>
    <x v="2"/>
    <x v="158"/>
    <d v="2011-09-23T00:00:00"/>
    <s v="Second Class"/>
    <s v="JG-15115"/>
    <s v="Jack Garza"/>
    <x v="0"/>
    <s v="United States"/>
    <x v="96"/>
    <x v="4"/>
    <n v="98198"/>
    <x v="1"/>
    <s v="TEC-CO-10002313"/>
    <x v="2"/>
    <x v="16"/>
    <x v="345"/>
    <n v="1799.97"/>
    <n v="3"/>
    <n v="0"/>
    <n v="701.98829999999998"/>
  </r>
  <r>
    <n v="394"/>
    <x v="178"/>
    <x v="2"/>
    <x v="159"/>
    <d v="2011-10-06T00:00:00"/>
    <s v="Second Class"/>
    <s v="BP-11095"/>
    <s v="Bart Pistole"/>
    <x v="1"/>
    <s v="United States"/>
    <x v="97"/>
    <x v="10"/>
    <n v="61604"/>
    <x v="2"/>
    <s v="OFF-BI-10003982"/>
    <x v="1"/>
    <x v="8"/>
    <x v="346"/>
    <n v="12.462"/>
    <n v="3"/>
    <n v="0.8"/>
    <n v="-20.5623"/>
  </r>
  <r>
    <n v="395"/>
    <x v="179"/>
    <x v="3"/>
    <x v="160"/>
    <d v="2014-06-07T00:00:00"/>
    <s v="Standard Class"/>
    <s v="VP-21730"/>
    <s v="Victor Preis"/>
    <x v="2"/>
    <s v="United States"/>
    <x v="98"/>
    <x v="33"/>
    <n v="89115"/>
    <x v="1"/>
    <s v="OFF-BI-10004492"/>
    <x v="1"/>
    <x v="8"/>
    <x v="347"/>
    <n v="75.792000000000002"/>
    <n v="3"/>
    <n v="0.2"/>
    <n v="25.579799999999999"/>
  </r>
  <r>
    <n v="396"/>
    <x v="180"/>
    <x v="3"/>
    <x v="161"/>
    <d v="2014-10-20T00:00:00"/>
    <s v="Second Class"/>
    <s v="SS-20140"/>
    <s v="Saphhira Shifley"/>
    <x v="1"/>
    <s v="United States"/>
    <x v="99"/>
    <x v="34"/>
    <n v="2886"/>
    <x v="3"/>
    <s v="OFF-ST-10000798"/>
    <x v="1"/>
    <x v="4"/>
    <x v="348"/>
    <n v="49.96"/>
    <n v="2"/>
    <n v="0"/>
    <n v="9.4923999999999999"/>
  </r>
  <r>
    <n v="397"/>
    <x v="180"/>
    <x v="3"/>
    <x v="161"/>
    <d v="2014-10-20T00:00:00"/>
    <s v="Second Class"/>
    <s v="SS-20140"/>
    <s v="Saphhira Shifley"/>
    <x v="1"/>
    <s v="United States"/>
    <x v="99"/>
    <x v="34"/>
    <n v="2886"/>
    <x v="3"/>
    <s v="OFF-PA-10002552"/>
    <x v="1"/>
    <x v="10"/>
    <x v="349"/>
    <n v="12.96"/>
    <n v="2"/>
    <n v="0"/>
    <n v="6.2207999999999997"/>
  </r>
  <r>
    <n v="398"/>
    <x v="181"/>
    <x v="1"/>
    <x v="89"/>
    <d v="2012-04-11T00:00:00"/>
    <s v="Standard Class"/>
    <s v="HP-14815"/>
    <s v="Harold Pawlan"/>
    <x v="2"/>
    <s v="United States"/>
    <x v="25"/>
    <x v="12"/>
    <n v="49201"/>
    <x v="2"/>
    <s v="OFF-SU-10002573"/>
    <x v="1"/>
    <x v="14"/>
    <x v="350"/>
    <n v="70.12"/>
    <n v="4"/>
    <n v="0"/>
    <n v="21.036000000000001"/>
  </r>
  <r>
    <n v="399"/>
    <x v="182"/>
    <x v="0"/>
    <x v="162"/>
    <d v="2013-11-09T00:00:00"/>
    <s v="Second Class"/>
    <s v="AG-10675"/>
    <s v="Anna Gayman"/>
    <x v="0"/>
    <s v="United States"/>
    <x v="12"/>
    <x v="5"/>
    <n v="77036"/>
    <x v="2"/>
    <s v="OFF-ST-10001580"/>
    <x v="1"/>
    <x v="4"/>
    <x v="351"/>
    <n v="35.951999999999998"/>
    <n v="3"/>
    <n v="0.2"/>
    <n v="3.5952000000000002"/>
  </r>
  <r>
    <n v="400"/>
    <x v="182"/>
    <x v="0"/>
    <x v="162"/>
    <d v="2013-11-09T00:00:00"/>
    <s v="Second Class"/>
    <s v="AG-10675"/>
    <s v="Anna Gayman"/>
    <x v="0"/>
    <s v="United States"/>
    <x v="12"/>
    <x v="5"/>
    <n v="77036"/>
    <x v="2"/>
    <s v="FUR-BO-10004834"/>
    <x v="0"/>
    <x v="0"/>
    <x v="26"/>
    <n v="2396.2656000000002"/>
    <n v="4"/>
    <n v="0.32"/>
    <n v="-317.15280000000001"/>
  </r>
  <r>
    <n v="401"/>
    <x v="182"/>
    <x v="0"/>
    <x v="162"/>
    <d v="2013-11-09T00:00:00"/>
    <s v="Second Class"/>
    <s v="AG-10675"/>
    <s v="Anna Gayman"/>
    <x v="0"/>
    <s v="United States"/>
    <x v="12"/>
    <x v="5"/>
    <n v="77036"/>
    <x v="2"/>
    <s v="OFF-ST-10000934"/>
    <x v="1"/>
    <x v="4"/>
    <x v="352"/>
    <n v="131.136"/>
    <n v="4"/>
    <n v="0.2"/>
    <n v="-32.783999999999999"/>
  </r>
  <r>
    <n v="402"/>
    <x v="182"/>
    <x v="0"/>
    <x v="162"/>
    <d v="2013-11-09T00:00:00"/>
    <s v="Second Class"/>
    <s v="AG-10675"/>
    <s v="Anna Gayman"/>
    <x v="0"/>
    <s v="United States"/>
    <x v="12"/>
    <x v="5"/>
    <n v="77036"/>
    <x v="2"/>
    <s v="TEC-AC-10000158"/>
    <x v="2"/>
    <x v="11"/>
    <x v="353"/>
    <n v="57.584000000000003"/>
    <n v="2"/>
    <n v="0.2"/>
    <n v="0.7198"/>
  </r>
  <r>
    <n v="403"/>
    <x v="183"/>
    <x v="2"/>
    <x v="163"/>
    <d v="2011-12-26T00:00:00"/>
    <s v="First Class"/>
    <s v="LF-17185"/>
    <s v="Luke Foster"/>
    <x v="0"/>
    <s v="United States"/>
    <x v="100"/>
    <x v="2"/>
    <n v="33180"/>
    <x v="0"/>
    <s v="OFF-PA-10001947"/>
    <x v="1"/>
    <x v="10"/>
    <x v="354"/>
    <n v="9.5679999999999996"/>
    <n v="2"/>
    <n v="0.2"/>
    <n v="3.4683999999999999"/>
  </r>
  <r>
    <n v="404"/>
    <x v="184"/>
    <x v="2"/>
    <x v="164"/>
    <d v="2011-04-20T00:00:00"/>
    <s v="Standard Class"/>
    <s v="SP-20650"/>
    <s v="Stephanie Phelps"/>
    <x v="1"/>
    <s v="United States"/>
    <x v="40"/>
    <x v="3"/>
    <n v="28403"/>
    <x v="0"/>
    <s v="OFF-AR-10003478"/>
    <x v="1"/>
    <x v="6"/>
    <x v="355"/>
    <n v="39.072000000000003"/>
    <n v="6"/>
    <n v="0.2"/>
    <n v="9.7680000000000007"/>
  </r>
  <r>
    <n v="405"/>
    <x v="185"/>
    <x v="3"/>
    <x v="165"/>
    <d v="2014-12-30T00:00:00"/>
    <s v="Standard Class"/>
    <s v="RF-19840"/>
    <s v="Roy FranzÃ¶sisch"/>
    <x v="0"/>
    <s v="United States"/>
    <x v="20"/>
    <x v="15"/>
    <n v="10024"/>
    <x v="3"/>
    <s v="OFF-AP-10004249"/>
    <x v="1"/>
    <x v="9"/>
    <x v="33"/>
    <n v="35.909999999999997"/>
    <n v="3"/>
    <n v="0"/>
    <n v="9.6957000000000004"/>
  </r>
  <r>
    <n v="406"/>
    <x v="186"/>
    <x v="3"/>
    <x v="166"/>
    <d v="2014-12-13T00:00:00"/>
    <s v="Standard Class"/>
    <s v="KH-16510"/>
    <s v="Keith Herrera"/>
    <x v="0"/>
    <s v="United States"/>
    <x v="8"/>
    <x v="1"/>
    <n v="94110"/>
    <x v="1"/>
    <s v="TEC-AC-10000158"/>
    <x v="2"/>
    <x v="11"/>
    <x v="353"/>
    <n v="179.95"/>
    <n v="5"/>
    <n v="0"/>
    <n v="37.789499999999997"/>
  </r>
  <r>
    <n v="407"/>
    <x v="186"/>
    <x v="3"/>
    <x v="166"/>
    <d v="2014-12-13T00:00:00"/>
    <s v="Standard Class"/>
    <s v="KH-16510"/>
    <s v="Keith Herrera"/>
    <x v="0"/>
    <s v="United States"/>
    <x v="8"/>
    <x v="1"/>
    <n v="94110"/>
    <x v="1"/>
    <s v="TEC-CO-10004115"/>
    <x v="2"/>
    <x v="16"/>
    <x v="356"/>
    <n v="1199.9760000000001"/>
    <n v="3"/>
    <n v="0.2"/>
    <n v="434.99130000000002"/>
  </r>
  <r>
    <n v="408"/>
    <x v="186"/>
    <x v="3"/>
    <x v="166"/>
    <d v="2014-12-13T00:00:00"/>
    <s v="Standard Class"/>
    <s v="KH-16510"/>
    <s v="Keith Herrera"/>
    <x v="0"/>
    <s v="United States"/>
    <x v="8"/>
    <x v="1"/>
    <n v="94110"/>
    <x v="1"/>
    <s v="OFF-PA-10003724"/>
    <x v="1"/>
    <x v="10"/>
    <x v="357"/>
    <n v="27.15"/>
    <n v="5"/>
    <n v="0"/>
    <n v="13.3035"/>
  </r>
  <r>
    <n v="409"/>
    <x v="186"/>
    <x v="3"/>
    <x v="166"/>
    <d v="2014-12-13T00:00:00"/>
    <s v="Standard Class"/>
    <s v="KH-16510"/>
    <s v="Keith Herrera"/>
    <x v="0"/>
    <s v="United States"/>
    <x v="8"/>
    <x v="1"/>
    <n v="94110"/>
    <x v="1"/>
    <s v="FUR-TA-10002041"/>
    <x v="0"/>
    <x v="3"/>
    <x v="358"/>
    <n v="1004.024"/>
    <n v="7"/>
    <n v="0.2"/>
    <n v="-112.95269999999999"/>
  </r>
  <r>
    <n v="410"/>
    <x v="186"/>
    <x v="3"/>
    <x v="166"/>
    <d v="2014-12-13T00:00:00"/>
    <s v="Standard Class"/>
    <s v="KH-16510"/>
    <s v="Keith Herrera"/>
    <x v="0"/>
    <s v="United States"/>
    <x v="8"/>
    <x v="1"/>
    <n v="94110"/>
    <x v="1"/>
    <s v="OFF-PA-10002893"/>
    <x v="1"/>
    <x v="10"/>
    <x v="359"/>
    <n v="9.68"/>
    <n v="1"/>
    <n v="0"/>
    <n v="4.6463999999999999"/>
  </r>
  <r>
    <n v="411"/>
    <x v="186"/>
    <x v="3"/>
    <x v="166"/>
    <d v="2014-12-13T00:00:00"/>
    <s v="Standard Class"/>
    <s v="KH-16510"/>
    <s v="Keith Herrera"/>
    <x v="0"/>
    <s v="United States"/>
    <x v="8"/>
    <x v="1"/>
    <n v="94110"/>
    <x v="1"/>
    <s v="OFF-LA-10003766"/>
    <x v="1"/>
    <x v="2"/>
    <x v="360"/>
    <n v="28.35"/>
    <n v="9"/>
    <n v="0"/>
    <n v="13.608000000000001"/>
  </r>
  <r>
    <n v="412"/>
    <x v="186"/>
    <x v="3"/>
    <x v="166"/>
    <d v="2014-12-13T00:00:00"/>
    <s v="Standard Class"/>
    <s v="KH-16510"/>
    <s v="Keith Herrera"/>
    <x v="0"/>
    <s v="United States"/>
    <x v="8"/>
    <x v="1"/>
    <n v="94110"/>
    <x v="1"/>
    <s v="OFF-PA-10001970"/>
    <x v="1"/>
    <x v="10"/>
    <x v="361"/>
    <n v="55.98"/>
    <n v="1"/>
    <n v="0"/>
    <n v="27.430199999999999"/>
  </r>
  <r>
    <n v="413"/>
    <x v="186"/>
    <x v="3"/>
    <x v="166"/>
    <d v="2014-12-13T00:00:00"/>
    <s v="Standard Class"/>
    <s v="KH-16510"/>
    <s v="Keith Herrera"/>
    <x v="0"/>
    <s v="United States"/>
    <x v="8"/>
    <x v="1"/>
    <n v="94110"/>
    <x v="1"/>
    <s v="FUR-BO-10001972"/>
    <x v="0"/>
    <x v="0"/>
    <x v="362"/>
    <n v="1336.829"/>
    <n v="13"/>
    <n v="0.15"/>
    <n v="31.454799999999999"/>
  </r>
  <r>
    <n v="414"/>
    <x v="186"/>
    <x v="3"/>
    <x v="166"/>
    <d v="2014-12-13T00:00:00"/>
    <s v="Standard Class"/>
    <s v="KH-16510"/>
    <s v="Keith Herrera"/>
    <x v="0"/>
    <s v="United States"/>
    <x v="8"/>
    <x v="1"/>
    <n v="94110"/>
    <x v="1"/>
    <s v="FUR-CH-10003956"/>
    <x v="0"/>
    <x v="1"/>
    <x v="363"/>
    <n v="113.568"/>
    <n v="2"/>
    <n v="0.2"/>
    <n v="-18.454799999999999"/>
  </r>
  <r>
    <n v="415"/>
    <x v="187"/>
    <x v="3"/>
    <x v="132"/>
    <d v="2014-08-11T00:00:00"/>
    <s v="Standard Class"/>
    <s v="KC-16675"/>
    <s v="Kimberly Carter"/>
    <x v="1"/>
    <s v="United States"/>
    <x v="4"/>
    <x v="4"/>
    <n v="98105"/>
    <x v="1"/>
    <s v="OFF-PA-10000157"/>
    <x v="1"/>
    <x v="10"/>
    <x v="364"/>
    <n v="139.86000000000001"/>
    <n v="7"/>
    <n v="0"/>
    <n v="65.734200000000001"/>
  </r>
  <r>
    <n v="416"/>
    <x v="187"/>
    <x v="3"/>
    <x v="132"/>
    <d v="2014-08-11T00:00:00"/>
    <s v="Standard Class"/>
    <s v="KC-16675"/>
    <s v="Kimberly Carter"/>
    <x v="1"/>
    <s v="United States"/>
    <x v="4"/>
    <x v="4"/>
    <n v="98105"/>
    <x v="1"/>
    <s v="FUR-CH-10001891"/>
    <x v="0"/>
    <x v="1"/>
    <x v="265"/>
    <n v="307.13600000000002"/>
    <n v="4"/>
    <n v="0.2"/>
    <n v="26.874400000000001"/>
  </r>
  <r>
    <n v="417"/>
    <x v="188"/>
    <x v="3"/>
    <x v="92"/>
    <d v="2014-06-29T00:00:00"/>
    <s v="Standard Class"/>
    <s v="CJ-12010"/>
    <s v="Caroline Jumper"/>
    <x v="0"/>
    <s v="United States"/>
    <x v="101"/>
    <x v="1"/>
    <n v="92646"/>
    <x v="1"/>
    <s v="OFF-AR-10004344"/>
    <x v="1"/>
    <x v="6"/>
    <x v="365"/>
    <n v="95.92"/>
    <n v="8"/>
    <n v="0"/>
    <n v="25.898399999999999"/>
  </r>
  <r>
    <n v="418"/>
    <x v="189"/>
    <x v="0"/>
    <x v="167"/>
    <d v="2013-04-19T00:00:00"/>
    <s v="Standard Class"/>
    <s v="PB-19150"/>
    <s v="Philip Brown"/>
    <x v="0"/>
    <s v="United States"/>
    <x v="1"/>
    <x v="1"/>
    <n v="90004"/>
    <x v="1"/>
    <s v="FUR-CH-10004886"/>
    <x v="0"/>
    <x v="1"/>
    <x v="366"/>
    <n v="383.8"/>
    <n v="5"/>
    <n v="0.2"/>
    <n v="38.380000000000003"/>
  </r>
  <r>
    <n v="419"/>
    <x v="190"/>
    <x v="3"/>
    <x v="44"/>
    <d v="2014-11-11T00:00:00"/>
    <s v="Standard Class"/>
    <s v="VB-21745"/>
    <s v="Victoria Brennan"/>
    <x v="1"/>
    <s v="United States"/>
    <x v="102"/>
    <x v="0"/>
    <n v="40475"/>
    <x v="0"/>
    <s v="OFF-PA-10003845"/>
    <x v="1"/>
    <x v="10"/>
    <x v="367"/>
    <n v="5.78"/>
    <n v="1"/>
    <n v="0"/>
    <n v="2.8321999999999998"/>
  </r>
  <r>
    <n v="420"/>
    <x v="191"/>
    <x v="3"/>
    <x v="168"/>
    <d v="2014-10-03T00:00:00"/>
    <s v="Standard Class"/>
    <s v="SP-20860"/>
    <s v="Sung Pak"/>
    <x v="1"/>
    <s v="United States"/>
    <x v="1"/>
    <x v="1"/>
    <n v="90045"/>
    <x v="1"/>
    <s v="OFF-AR-10001573"/>
    <x v="1"/>
    <x v="6"/>
    <x v="368"/>
    <n v="9.32"/>
    <n v="4"/>
    <n v="0"/>
    <n v="2.7027999999999999"/>
  </r>
  <r>
    <n v="421"/>
    <x v="191"/>
    <x v="3"/>
    <x v="168"/>
    <d v="2014-10-03T00:00:00"/>
    <s v="Standard Class"/>
    <s v="SP-20860"/>
    <s v="Sung Pak"/>
    <x v="1"/>
    <s v="United States"/>
    <x v="1"/>
    <x v="1"/>
    <n v="90045"/>
    <x v="1"/>
    <s v="OFF-EN-10000483"/>
    <x v="1"/>
    <x v="12"/>
    <x v="369"/>
    <n v="15.25"/>
    <n v="1"/>
    <n v="0"/>
    <n v="7.0149999999999997"/>
  </r>
  <r>
    <n v="422"/>
    <x v="192"/>
    <x v="2"/>
    <x v="169"/>
    <d v="2011-06-25T00:00:00"/>
    <s v="First Class"/>
    <s v="JE-15745"/>
    <s v="Joel Eaton"/>
    <x v="0"/>
    <s v="United States"/>
    <x v="103"/>
    <x v="22"/>
    <n v="80027"/>
    <x v="1"/>
    <s v="TEC-AC-10004114"/>
    <x v="2"/>
    <x v="11"/>
    <x v="370"/>
    <n v="196.75200000000001"/>
    <n v="6"/>
    <n v="0.2"/>
    <n v="56.566200000000002"/>
  </r>
  <r>
    <n v="423"/>
    <x v="193"/>
    <x v="3"/>
    <x v="15"/>
    <d v="2014-10-24T00:00:00"/>
    <s v="Standard Class"/>
    <s v="MP-17965"/>
    <s v="Michael Paige"/>
    <x v="1"/>
    <s v="United States"/>
    <x v="104"/>
    <x v="31"/>
    <n v="1841"/>
    <x v="3"/>
    <s v="FUR-FU-10004712"/>
    <x v="0"/>
    <x v="5"/>
    <x v="371"/>
    <n v="56.56"/>
    <n v="4"/>
    <n v="0"/>
    <n v="14.7056"/>
  </r>
  <r>
    <n v="424"/>
    <x v="193"/>
    <x v="3"/>
    <x v="15"/>
    <d v="2014-10-24T00:00:00"/>
    <s v="Standard Class"/>
    <s v="MP-17965"/>
    <s v="Michael Paige"/>
    <x v="1"/>
    <s v="United States"/>
    <x v="104"/>
    <x v="31"/>
    <n v="1841"/>
    <x v="3"/>
    <s v="OFF-ST-10000918"/>
    <x v="1"/>
    <x v="4"/>
    <x v="372"/>
    <n v="32.700000000000003"/>
    <n v="3"/>
    <n v="0"/>
    <n v="8.5020000000000007"/>
  </r>
  <r>
    <n v="425"/>
    <x v="194"/>
    <x v="3"/>
    <x v="170"/>
    <d v="2014-08-24T00:00:00"/>
    <s v="Second Class"/>
    <s v="NF-18385"/>
    <s v="Natalie Fritzler"/>
    <x v="0"/>
    <s v="United States"/>
    <x v="25"/>
    <x v="35"/>
    <n v="39212"/>
    <x v="0"/>
    <s v="FUR-CH-10000015"/>
    <x v="0"/>
    <x v="1"/>
    <x v="373"/>
    <n v="866.4"/>
    <n v="4"/>
    <n v="0"/>
    <n v="225.26400000000001"/>
  </r>
  <r>
    <n v="426"/>
    <x v="195"/>
    <x v="3"/>
    <x v="51"/>
    <d v="2014-11-27T00:00:00"/>
    <s v="Second Class"/>
    <s v="JM-15265"/>
    <s v="Janet Molinari"/>
    <x v="1"/>
    <s v="United States"/>
    <x v="105"/>
    <x v="12"/>
    <n v="48187"/>
    <x v="2"/>
    <s v="FUR-FU-10003347"/>
    <x v="0"/>
    <x v="5"/>
    <x v="374"/>
    <n v="28.4"/>
    <n v="2"/>
    <n v="0"/>
    <n v="11.076000000000001"/>
  </r>
  <r>
    <n v="427"/>
    <x v="195"/>
    <x v="3"/>
    <x v="51"/>
    <d v="2014-11-27T00:00:00"/>
    <s v="Second Class"/>
    <s v="JM-15265"/>
    <s v="Janet Molinari"/>
    <x v="1"/>
    <s v="United States"/>
    <x v="105"/>
    <x v="12"/>
    <n v="48187"/>
    <x v="2"/>
    <s v="OFF-BI-10001543"/>
    <x v="1"/>
    <x v="8"/>
    <x v="375"/>
    <n v="287.92"/>
    <n v="8"/>
    <n v="0"/>
    <n v="138.20160000000001"/>
  </r>
  <r>
    <n v="428"/>
    <x v="196"/>
    <x v="2"/>
    <x v="171"/>
    <d v="2011-09-13T00:00:00"/>
    <s v="First Class"/>
    <s v="SD-20485"/>
    <s v="Shirley Daniels"/>
    <x v="2"/>
    <s v="United States"/>
    <x v="106"/>
    <x v="15"/>
    <n v="10801"/>
    <x v="3"/>
    <s v="TEC-MA-10000029"/>
    <x v="2"/>
    <x v="15"/>
    <x v="376"/>
    <n v="69.989999999999995"/>
    <n v="1"/>
    <n v="0"/>
    <n v="30.095700000000001"/>
  </r>
  <r>
    <n v="429"/>
    <x v="197"/>
    <x v="3"/>
    <x v="172"/>
    <d v="2014-09-10T00:00:00"/>
    <s v="Standard Class"/>
    <s v="KH-16630"/>
    <s v="Ken Heidel"/>
    <x v="1"/>
    <s v="United States"/>
    <x v="52"/>
    <x v="5"/>
    <n v="78207"/>
    <x v="2"/>
    <s v="OFF-AR-10000369"/>
    <x v="1"/>
    <x v="6"/>
    <x v="377"/>
    <n v="6.6719999999999997"/>
    <n v="6"/>
    <n v="0.2"/>
    <n v="0.50039999999999996"/>
  </r>
  <r>
    <n v="430"/>
    <x v="198"/>
    <x v="0"/>
    <x v="173"/>
    <d v="2013-04-22T00:00:00"/>
    <s v="Standard Class"/>
    <s v="RB-19795"/>
    <s v="Ross Baird"/>
    <x v="2"/>
    <s v="United States"/>
    <x v="107"/>
    <x v="3"/>
    <n v="28052"/>
    <x v="0"/>
    <s v="OFF-BI-10004584"/>
    <x v="1"/>
    <x v="8"/>
    <x v="378"/>
    <n v="189.58799999999999"/>
    <n v="2"/>
    <n v="0.7"/>
    <n v="-145.35079999999999"/>
  </r>
  <r>
    <n v="431"/>
    <x v="198"/>
    <x v="0"/>
    <x v="173"/>
    <d v="2013-04-22T00:00:00"/>
    <s v="Standard Class"/>
    <s v="RB-19795"/>
    <s v="Ross Baird"/>
    <x v="2"/>
    <s v="United States"/>
    <x v="107"/>
    <x v="3"/>
    <n v="28052"/>
    <x v="0"/>
    <s v="TEC-AC-10004659"/>
    <x v="2"/>
    <x v="11"/>
    <x v="170"/>
    <n v="408.74400000000003"/>
    <n v="7"/>
    <n v="0.2"/>
    <n v="76.639499999999998"/>
  </r>
  <r>
    <n v="432"/>
    <x v="198"/>
    <x v="0"/>
    <x v="173"/>
    <d v="2013-04-22T00:00:00"/>
    <s v="Standard Class"/>
    <s v="RB-19795"/>
    <s v="Ross Baird"/>
    <x v="2"/>
    <s v="United States"/>
    <x v="107"/>
    <x v="3"/>
    <n v="28052"/>
    <x v="0"/>
    <s v="TEC-AC-10004659"/>
    <x v="2"/>
    <x v="11"/>
    <x v="170"/>
    <n v="291.95999999999998"/>
    <n v="5"/>
    <n v="0.2"/>
    <n v="54.7425"/>
  </r>
  <r>
    <n v="433"/>
    <x v="198"/>
    <x v="0"/>
    <x v="173"/>
    <d v="2013-04-22T00:00:00"/>
    <s v="Standard Class"/>
    <s v="RB-19795"/>
    <s v="Ross Baird"/>
    <x v="2"/>
    <s v="United States"/>
    <x v="107"/>
    <x v="3"/>
    <n v="28052"/>
    <x v="0"/>
    <s v="OFF-ST-10000617"/>
    <x v="1"/>
    <x v="4"/>
    <x v="379"/>
    <n v="4.7679999999999998"/>
    <n v="2"/>
    <n v="0.2"/>
    <n v="-0.77480000000000004"/>
  </r>
  <r>
    <n v="434"/>
    <x v="199"/>
    <x v="0"/>
    <x v="112"/>
    <d v="2013-08-06T00:00:00"/>
    <s v="First Class"/>
    <s v="DB-13060"/>
    <s v="Dave Brooks"/>
    <x v="0"/>
    <s v="United States"/>
    <x v="90"/>
    <x v="31"/>
    <n v="1852"/>
    <x v="3"/>
    <s v="OFF-ST-10003306"/>
    <x v="1"/>
    <x v="4"/>
    <x v="380"/>
    <n v="714.3"/>
    <n v="5"/>
    <n v="0"/>
    <n v="207.14699999999999"/>
  </r>
  <r>
    <n v="435"/>
    <x v="200"/>
    <x v="2"/>
    <x v="174"/>
    <d v="2011-12-25T00:00:00"/>
    <s v="Standard Class"/>
    <s v="MK-18160"/>
    <s v="Mike Kennedy"/>
    <x v="0"/>
    <s v="United States"/>
    <x v="108"/>
    <x v="2"/>
    <n v="32216"/>
    <x v="0"/>
    <s v="OFF-BI-10000773"/>
    <x v="1"/>
    <x v="8"/>
    <x v="381"/>
    <n v="4.8120000000000003"/>
    <n v="2"/>
    <n v="0.7"/>
    <n v="-3.6892"/>
  </r>
  <r>
    <n v="436"/>
    <x v="200"/>
    <x v="2"/>
    <x v="174"/>
    <d v="2011-12-25T00:00:00"/>
    <s v="Standard Class"/>
    <s v="MK-18160"/>
    <s v="Mike Kennedy"/>
    <x v="0"/>
    <s v="United States"/>
    <x v="108"/>
    <x v="2"/>
    <n v="32216"/>
    <x v="0"/>
    <s v="TEC-AC-10002600"/>
    <x v="2"/>
    <x v="11"/>
    <x v="382"/>
    <n v="247.8"/>
    <n v="5"/>
    <n v="0.2"/>
    <n v="-18.585000000000001"/>
  </r>
  <r>
    <n v="437"/>
    <x v="201"/>
    <x v="0"/>
    <x v="1"/>
    <d v="2013-06-15T00:00:00"/>
    <s v="Second Class"/>
    <s v="PO-19180"/>
    <s v="Philisse Overcash"/>
    <x v="2"/>
    <s v="United States"/>
    <x v="22"/>
    <x v="10"/>
    <n v="60623"/>
    <x v="2"/>
    <s v="TEC-MA-10002937"/>
    <x v="2"/>
    <x v="15"/>
    <x v="383"/>
    <n v="1007.979"/>
    <n v="3"/>
    <n v="0.3"/>
    <n v="43.199100000000001"/>
  </r>
  <r>
    <n v="438"/>
    <x v="201"/>
    <x v="0"/>
    <x v="1"/>
    <d v="2013-06-15T00:00:00"/>
    <s v="Second Class"/>
    <s v="PO-19180"/>
    <s v="Philisse Overcash"/>
    <x v="2"/>
    <s v="United States"/>
    <x v="22"/>
    <x v="10"/>
    <n v="60623"/>
    <x v="2"/>
    <s v="OFF-PA-10001970"/>
    <x v="1"/>
    <x v="10"/>
    <x v="361"/>
    <n v="313.488"/>
    <n v="7"/>
    <n v="0.2"/>
    <n v="113.63939999999999"/>
  </r>
  <r>
    <n v="439"/>
    <x v="202"/>
    <x v="3"/>
    <x v="175"/>
    <d v="2014-09-20T00:00:00"/>
    <s v="Standard Class"/>
    <s v="BB-11545"/>
    <s v="Brenda Bowman"/>
    <x v="1"/>
    <s v="United States"/>
    <x v="12"/>
    <x v="5"/>
    <n v="77070"/>
    <x v="2"/>
    <s v="OFF-PA-10002230"/>
    <x v="1"/>
    <x v="10"/>
    <x v="384"/>
    <n v="31.872"/>
    <n v="8"/>
    <n v="0.2"/>
    <n v="11.553599999999999"/>
  </r>
  <r>
    <n v="440"/>
    <x v="203"/>
    <x v="3"/>
    <x v="176"/>
    <d v="2014-01-24T00:00:00"/>
    <s v="Second Class"/>
    <s v="CV-12805"/>
    <s v="Cynthia Voltz"/>
    <x v="1"/>
    <s v="United States"/>
    <x v="20"/>
    <x v="15"/>
    <n v="10024"/>
    <x v="3"/>
    <s v="FUR-CH-10003396"/>
    <x v="0"/>
    <x v="1"/>
    <x v="385"/>
    <n v="207.846"/>
    <n v="3"/>
    <n v="0.1"/>
    <n v="2.3094000000000001"/>
  </r>
  <r>
    <n v="441"/>
    <x v="204"/>
    <x v="0"/>
    <x v="64"/>
    <d v="2013-08-09T00:00:00"/>
    <s v="Second Class"/>
    <s v="PK-19075"/>
    <s v="Pete Kriz"/>
    <x v="0"/>
    <s v="United States"/>
    <x v="66"/>
    <x v="12"/>
    <n v="48227"/>
    <x v="2"/>
    <s v="FUR-FU-10000246"/>
    <x v="0"/>
    <x v="5"/>
    <x v="386"/>
    <n v="12.22"/>
    <n v="1"/>
    <n v="0"/>
    <n v="3.6659999999999999"/>
  </r>
  <r>
    <n v="442"/>
    <x v="204"/>
    <x v="0"/>
    <x v="64"/>
    <d v="2013-08-09T00:00:00"/>
    <s v="Second Class"/>
    <s v="PK-19075"/>
    <s v="Pete Kriz"/>
    <x v="0"/>
    <s v="United States"/>
    <x v="66"/>
    <x v="12"/>
    <n v="48227"/>
    <x v="2"/>
    <s v="OFF-ST-10000060"/>
    <x v="1"/>
    <x v="4"/>
    <x v="387"/>
    <n v="194.94"/>
    <n v="3"/>
    <n v="0"/>
    <n v="23.392800000000001"/>
  </r>
  <r>
    <n v="443"/>
    <x v="204"/>
    <x v="0"/>
    <x v="64"/>
    <d v="2013-08-09T00:00:00"/>
    <s v="Second Class"/>
    <s v="PK-19075"/>
    <s v="Pete Kriz"/>
    <x v="0"/>
    <s v="United States"/>
    <x v="66"/>
    <x v="12"/>
    <n v="48227"/>
    <x v="2"/>
    <s v="OFF-ST-10003058"/>
    <x v="1"/>
    <x v="4"/>
    <x v="388"/>
    <n v="70.95"/>
    <n v="3"/>
    <n v="0"/>
    <n v="20.575500000000002"/>
  </r>
  <r>
    <n v="444"/>
    <x v="204"/>
    <x v="0"/>
    <x v="64"/>
    <d v="2013-08-09T00:00:00"/>
    <s v="Second Class"/>
    <s v="PK-19075"/>
    <s v="Pete Kriz"/>
    <x v="0"/>
    <s v="United States"/>
    <x v="66"/>
    <x v="12"/>
    <n v="48227"/>
    <x v="2"/>
    <s v="OFF-PA-10002222"/>
    <x v="1"/>
    <x v="10"/>
    <x v="389"/>
    <n v="91.36"/>
    <n v="4"/>
    <n v="0"/>
    <n v="42.025599999999997"/>
  </r>
  <r>
    <n v="445"/>
    <x v="204"/>
    <x v="0"/>
    <x v="64"/>
    <d v="2013-08-09T00:00:00"/>
    <s v="Second Class"/>
    <s v="PK-19075"/>
    <s v="Pete Kriz"/>
    <x v="0"/>
    <s v="United States"/>
    <x v="66"/>
    <x v="12"/>
    <n v="48227"/>
    <x v="2"/>
    <s v="FUR-CH-10002372"/>
    <x v="0"/>
    <x v="1"/>
    <x v="390"/>
    <n v="242.94"/>
    <n v="3"/>
    <n v="0"/>
    <n v="29.152799999999999"/>
  </r>
  <r>
    <n v="446"/>
    <x v="204"/>
    <x v="0"/>
    <x v="64"/>
    <d v="2013-08-09T00:00:00"/>
    <s v="Second Class"/>
    <s v="PK-19075"/>
    <s v="Pete Kriz"/>
    <x v="0"/>
    <s v="United States"/>
    <x v="66"/>
    <x v="12"/>
    <n v="48227"/>
    <x v="2"/>
    <s v="OFF-LA-10001317"/>
    <x v="1"/>
    <x v="2"/>
    <x v="391"/>
    <n v="22.05"/>
    <n v="7"/>
    <n v="0"/>
    <n v="10.584"/>
  </r>
  <r>
    <n v="447"/>
    <x v="205"/>
    <x v="3"/>
    <x v="177"/>
    <d v="2014-03-26T00:00:00"/>
    <s v="Second Class"/>
    <s v="TB-21595"/>
    <s v="Troy Blackwell"/>
    <x v="0"/>
    <s v="United States"/>
    <x v="38"/>
    <x v="14"/>
    <n v="47201"/>
    <x v="2"/>
    <s v="FUR-FU-10000206"/>
    <x v="0"/>
    <x v="5"/>
    <x v="392"/>
    <n v="2.91"/>
    <n v="1"/>
    <n v="0"/>
    <n v="1.3676999999999999"/>
  </r>
  <r>
    <n v="448"/>
    <x v="206"/>
    <x v="0"/>
    <x v="178"/>
    <d v="2013-04-04T00:00:00"/>
    <s v="Second Class"/>
    <s v="RB-19360"/>
    <s v="Raymond Buch"/>
    <x v="0"/>
    <s v="United States"/>
    <x v="109"/>
    <x v="15"/>
    <n v="13021"/>
    <x v="3"/>
    <s v="OFF-AR-10000588"/>
    <x v="1"/>
    <x v="6"/>
    <x v="393"/>
    <n v="59.52"/>
    <n v="3"/>
    <n v="0"/>
    <n v="15.475199999999999"/>
  </r>
  <r>
    <n v="449"/>
    <x v="206"/>
    <x v="0"/>
    <x v="178"/>
    <d v="2013-04-04T00:00:00"/>
    <s v="Second Class"/>
    <s v="RB-19360"/>
    <s v="Raymond Buch"/>
    <x v="0"/>
    <s v="United States"/>
    <x v="109"/>
    <x v="15"/>
    <n v="13021"/>
    <x v="3"/>
    <s v="OFF-ST-10001469"/>
    <x v="1"/>
    <x v="4"/>
    <x v="394"/>
    <n v="161.94"/>
    <n v="3"/>
    <n v="0"/>
    <n v="9.7164000000000001"/>
  </r>
  <r>
    <n v="450"/>
    <x v="206"/>
    <x v="0"/>
    <x v="178"/>
    <d v="2013-04-04T00:00:00"/>
    <s v="Second Class"/>
    <s v="RB-19360"/>
    <s v="Raymond Buch"/>
    <x v="0"/>
    <s v="United States"/>
    <x v="109"/>
    <x v="15"/>
    <n v="13021"/>
    <x v="3"/>
    <s v="OFF-AR-10001953"/>
    <x v="1"/>
    <x v="6"/>
    <x v="395"/>
    <n v="263.88"/>
    <n v="6"/>
    <n v="0"/>
    <n v="71.247600000000006"/>
  </r>
  <r>
    <n v="451"/>
    <x v="206"/>
    <x v="0"/>
    <x v="178"/>
    <d v="2013-04-04T00:00:00"/>
    <s v="Second Class"/>
    <s v="RB-19360"/>
    <s v="Raymond Buch"/>
    <x v="0"/>
    <s v="United States"/>
    <x v="109"/>
    <x v="15"/>
    <n v="13021"/>
    <x v="3"/>
    <s v="OFF-AR-10003156"/>
    <x v="1"/>
    <x v="6"/>
    <x v="396"/>
    <n v="30.48"/>
    <n v="3"/>
    <n v="0"/>
    <n v="7.9248000000000003"/>
  </r>
  <r>
    <n v="452"/>
    <x v="206"/>
    <x v="0"/>
    <x v="178"/>
    <d v="2013-04-04T00:00:00"/>
    <s v="Second Class"/>
    <s v="RB-19360"/>
    <s v="Raymond Buch"/>
    <x v="0"/>
    <s v="United States"/>
    <x v="109"/>
    <x v="15"/>
    <n v="13021"/>
    <x v="3"/>
    <s v="OFF-AR-10004974"/>
    <x v="1"/>
    <x v="6"/>
    <x v="397"/>
    <n v="9.84"/>
    <n v="3"/>
    <n v="0"/>
    <n v="2.8536000000000001"/>
  </r>
  <r>
    <n v="453"/>
    <x v="206"/>
    <x v="0"/>
    <x v="178"/>
    <d v="2013-04-04T00:00:00"/>
    <s v="Second Class"/>
    <s v="RB-19360"/>
    <s v="Raymond Buch"/>
    <x v="0"/>
    <s v="United States"/>
    <x v="109"/>
    <x v="15"/>
    <n v="13021"/>
    <x v="3"/>
    <s v="TEC-PH-10002365"/>
    <x v="2"/>
    <x v="7"/>
    <x v="398"/>
    <n v="35.119999999999997"/>
    <n v="4"/>
    <n v="0"/>
    <n v="9.1311999999999998"/>
  </r>
  <r>
    <n v="454"/>
    <x v="207"/>
    <x v="3"/>
    <x v="179"/>
    <d v="2014-10-25T00:00:00"/>
    <s v="Standard Class"/>
    <s v="EB-13705"/>
    <s v="Ed Braxton"/>
    <x v="1"/>
    <s v="United States"/>
    <x v="59"/>
    <x v="24"/>
    <n v="44312"/>
    <x v="3"/>
    <s v="FUR-TA-10001539"/>
    <x v="0"/>
    <x v="3"/>
    <x v="10"/>
    <n v="284.36399999999998"/>
    <n v="2"/>
    <n v="0.4"/>
    <n v="-75.830399999999997"/>
  </r>
  <r>
    <n v="455"/>
    <x v="207"/>
    <x v="3"/>
    <x v="179"/>
    <d v="2014-10-25T00:00:00"/>
    <s v="Standard Class"/>
    <s v="EB-13705"/>
    <s v="Ed Braxton"/>
    <x v="1"/>
    <s v="United States"/>
    <x v="59"/>
    <x v="24"/>
    <n v="44312"/>
    <x v="3"/>
    <s v="OFF-ST-10000142"/>
    <x v="1"/>
    <x v="4"/>
    <x v="399"/>
    <n v="665.40800000000002"/>
    <n v="2"/>
    <n v="0.2"/>
    <n v="66.540800000000004"/>
  </r>
  <r>
    <n v="456"/>
    <x v="208"/>
    <x v="0"/>
    <x v="180"/>
    <d v="2013-12-18T00:00:00"/>
    <s v="Standard Class"/>
    <s v="KH-16630"/>
    <s v="Ken Heidel"/>
    <x v="1"/>
    <s v="United States"/>
    <x v="110"/>
    <x v="26"/>
    <n v="73071"/>
    <x v="2"/>
    <s v="TEC-AC-10001772"/>
    <x v="2"/>
    <x v="11"/>
    <x v="400"/>
    <n v="63.88"/>
    <n v="4"/>
    <n v="0"/>
    <n v="24.9132"/>
  </r>
  <r>
    <n v="457"/>
    <x v="209"/>
    <x v="2"/>
    <x v="181"/>
    <d v="2011-02-19T00:00:00"/>
    <s v="Standard Class"/>
    <s v="SC-20095"/>
    <s v="Sanjit Chand"/>
    <x v="0"/>
    <s v="United States"/>
    <x v="3"/>
    <x v="1"/>
    <n v="94521"/>
    <x v="1"/>
    <s v="FUR-CH-10000225"/>
    <x v="0"/>
    <x v="1"/>
    <x v="401"/>
    <n v="129.56800000000001"/>
    <n v="2"/>
    <n v="0.2"/>
    <n v="-24.294"/>
  </r>
  <r>
    <n v="458"/>
    <x v="210"/>
    <x v="0"/>
    <x v="182"/>
    <d v="2013-02-10T00:00:00"/>
    <s v="Standard Class"/>
    <s v="NF-18385"/>
    <s v="Natalie Fritzler"/>
    <x v="0"/>
    <s v="United States"/>
    <x v="27"/>
    <x v="10"/>
    <n v="62521"/>
    <x v="2"/>
    <s v="FUR-CH-10002331"/>
    <x v="0"/>
    <x v="1"/>
    <x v="402"/>
    <n v="747.55799999999999"/>
    <n v="3"/>
    <n v="0.3"/>
    <n v="-96.114599999999996"/>
  </r>
  <r>
    <n v="459"/>
    <x v="210"/>
    <x v="0"/>
    <x v="182"/>
    <d v="2013-02-10T00:00:00"/>
    <s v="Standard Class"/>
    <s v="NF-18385"/>
    <s v="Natalie Fritzler"/>
    <x v="0"/>
    <s v="United States"/>
    <x v="27"/>
    <x v="10"/>
    <n v="62521"/>
    <x v="2"/>
    <s v="OFF-EN-10001415"/>
    <x v="1"/>
    <x v="12"/>
    <x v="33"/>
    <n v="8.9280000000000008"/>
    <n v="2"/>
    <n v="0.2"/>
    <n v="3.3479999999999999"/>
  </r>
  <r>
    <n v="460"/>
    <x v="211"/>
    <x v="1"/>
    <x v="83"/>
    <d v="2012-12-22T00:00:00"/>
    <s v="Standard Class"/>
    <s v="JH-15985"/>
    <s v="Joseph Holt"/>
    <x v="0"/>
    <s v="United States"/>
    <x v="4"/>
    <x v="4"/>
    <n v="98115"/>
    <x v="1"/>
    <s v="OFF-AP-10002472"/>
    <x v="1"/>
    <x v="9"/>
    <x v="403"/>
    <n v="103.92"/>
    <n v="4"/>
    <n v="0"/>
    <n v="36.372"/>
  </r>
  <r>
    <n v="461"/>
    <x v="211"/>
    <x v="1"/>
    <x v="83"/>
    <d v="2012-12-22T00:00:00"/>
    <s v="Standard Class"/>
    <s v="JH-15985"/>
    <s v="Joseph Holt"/>
    <x v="0"/>
    <s v="United States"/>
    <x v="4"/>
    <x v="4"/>
    <n v="98115"/>
    <x v="1"/>
    <s v="TEC-AC-10004571"/>
    <x v="2"/>
    <x v="11"/>
    <x v="404"/>
    <n v="899.91"/>
    <n v="9"/>
    <n v="0"/>
    <n v="377.9622"/>
  </r>
  <r>
    <n v="462"/>
    <x v="211"/>
    <x v="1"/>
    <x v="83"/>
    <d v="2012-12-22T00:00:00"/>
    <s v="Standard Class"/>
    <s v="JH-15985"/>
    <s v="Joseph Holt"/>
    <x v="0"/>
    <s v="United States"/>
    <x v="4"/>
    <x v="4"/>
    <n v="98115"/>
    <x v="1"/>
    <s v="OFF-BI-10001098"/>
    <x v="1"/>
    <x v="8"/>
    <x v="405"/>
    <n v="51.311999999999998"/>
    <n v="3"/>
    <n v="0.2"/>
    <n v="18.6006"/>
  </r>
  <r>
    <n v="463"/>
    <x v="212"/>
    <x v="0"/>
    <x v="183"/>
    <d v="2013-04-30T00:00:00"/>
    <s v="Standard Class"/>
    <s v="TN-21040"/>
    <s v="Tanja Norvell"/>
    <x v="2"/>
    <s v="United States"/>
    <x v="42"/>
    <x v="16"/>
    <n v="85023"/>
    <x v="1"/>
    <s v="FUR-FU-10000023"/>
    <x v="0"/>
    <x v="5"/>
    <x v="322"/>
    <n v="23.56"/>
    <n v="5"/>
    <n v="0.2"/>
    <n v="7.0679999999999996"/>
  </r>
  <r>
    <n v="464"/>
    <x v="212"/>
    <x v="0"/>
    <x v="183"/>
    <d v="2013-04-30T00:00:00"/>
    <s v="Standard Class"/>
    <s v="TN-21040"/>
    <s v="Tanja Norvell"/>
    <x v="2"/>
    <s v="United States"/>
    <x v="42"/>
    <x v="16"/>
    <n v="85023"/>
    <x v="1"/>
    <s v="FUR-TA-10001889"/>
    <x v="0"/>
    <x v="3"/>
    <x v="406"/>
    <n v="1272.6300000000001"/>
    <n v="6"/>
    <n v="0.5"/>
    <n v="-814.48320000000001"/>
  </r>
  <r>
    <n v="465"/>
    <x v="212"/>
    <x v="0"/>
    <x v="183"/>
    <d v="2013-04-30T00:00:00"/>
    <s v="Standard Class"/>
    <s v="TN-21040"/>
    <s v="Tanja Norvell"/>
    <x v="2"/>
    <s v="United States"/>
    <x v="42"/>
    <x v="16"/>
    <n v="85023"/>
    <x v="1"/>
    <s v="OFF-BI-10000315"/>
    <x v="1"/>
    <x v="8"/>
    <x v="407"/>
    <n v="28.484999999999999"/>
    <n v="5"/>
    <n v="0.7"/>
    <n v="-20.888999999999999"/>
  </r>
  <r>
    <n v="466"/>
    <x v="212"/>
    <x v="0"/>
    <x v="183"/>
    <d v="2013-04-30T00:00:00"/>
    <s v="Standard Class"/>
    <s v="TN-21040"/>
    <s v="Tanja Norvell"/>
    <x v="2"/>
    <s v="United States"/>
    <x v="42"/>
    <x v="16"/>
    <n v="85023"/>
    <x v="1"/>
    <s v="OFF-SU-10003505"/>
    <x v="1"/>
    <x v="14"/>
    <x v="408"/>
    <n v="185.376"/>
    <n v="2"/>
    <n v="0.2"/>
    <n v="-34.758000000000003"/>
  </r>
  <r>
    <n v="467"/>
    <x v="212"/>
    <x v="0"/>
    <x v="183"/>
    <d v="2013-04-30T00:00:00"/>
    <s v="Standard Class"/>
    <s v="TN-21040"/>
    <s v="Tanja Norvell"/>
    <x v="2"/>
    <s v="United States"/>
    <x v="42"/>
    <x v="16"/>
    <n v="85023"/>
    <x v="1"/>
    <s v="OFF-AP-10002578"/>
    <x v="1"/>
    <x v="9"/>
    <x v="409"/>
    <n v="78.272000000000006"/>
    <n v="2"/>
    <n v="0.2"/>
    <n v="5.8704000000000001"/>
  </r>
  <r>
    <n v="468"/>
    <x v="213"/>
    <x v="1"/>
    <x v="184"/>
    <d v="2012-01-24T00:00:00"/>
    <s v="Standard Class"/>
    <s v="JS-15940"/>
    <s v="Joni Sundaresam"/>
    <x v="2"/>
    <s v="United States"/>
    <x v="111"/>
    <x v="10"/>
    <n v="60068"/>
    <x v="2"/>
    <s v="FUR-FU-10002918"/>
    <x v="0"/>
    <x v="5"/>
    <x v="266"/>
    <n v="254.744"/>
    <n v="7"/>
    <n v="0.6"/>
    <n v="-312.06139999999999"/>
  </r>
  <r>
    <n v="469"/>
    <x v="214"/>
    <x v="3"/>
    <x v="185"/>
    <d v="2014-05-04T00:00:00"/>
    <s v="Standard Class"/>
    <s v="DS-13180"/>
    <s v="David Smith"/>
    <x v="1"/>
    <s v="United States"/>
    <x v="112"/>
    <x v="5"/>
    <n v="79109"/>
    <x v="2"/>
    <s v="FUR-BO-10002824"/>
    <x v="0"/>
    <x v="0"/>
    <x v="410"/>
    <n v="205.33279999999999"/>
    <n v="2"/>
    <n v="0.32"/>
    <n v="-36.235199999999999"/>
  </r>
  <r>
    <n v="470"/>
    <x v="215"/>
    <x v="0"/>
    <x v="186"/>
    <d v="2013-12-21T00:00:00"/>
    <s v="Second Class"/>
    <s v="CC-12670"/>
    <s v="Craig Carreira"/>
    <x v="0"/>
    <s v="United States"/>
    <x v="22"/>
    <x v="10"/>
    <n v="60610"/>
    <x v="2"/>
    <s v="OFF-BI-10002194"/>
    <x v="1"/>
    <x v="8"/>
    <x v="411"/>
    <n v="4.7880000000000003"/>
    <n v="3"/>
    <n v="0.8"/>
    <n v="-7.9001999999999999"/>
  </r>
  <r>
    <n v="471"/>
    <x v="216"/>
    <x v="1"/>
    <x v="139"/>
    <d v="2012-12-24T00:00:00"/>
    <s v="Standard Class"/>
    <s v="MH-17785"/>
    <s v="Maya Herman"/>
    <x v="1"/>
    <s v="United States"/>
    <x v="113"/>
    <x v="15"/>
    <n v="11757"/>
    <x v="3"/>
    <s v="OFF-PA-10004071"/>
    <x v="1"/>
    <x v="10"/>
    <x v="412"/>
    <n v="55.48"/>
    <n v="1"/>
    <n v="0"/>
    <n v="26.630400000000002"/>
  </r>
  <r>
    <n v="472"/>
    <x v="217"/>
    <x v="2"/>
    <x v="187"/>
    <d v="2011-11-11T00:00:00"/>
    <s v="Second Class"/>
    <s v="JP-15520"/>
    <s v="Jeremy Pistek"/>
    <x v="0"/>
    <s v="United States"/>
    <x v="8"/>
    <x v="1"/>
    <n v="94110"/>
    <x v="1"/>
    <s v="OFF-ST-10002743"/>
    <x v="1"/>
    <x v="4"/>
    <x v="413"/>
    <n v="340.92"/>
    <n v="3"/>
    <n v="0"/>
    <n v="3.4091999999999998"/>
  </r>
  <r>
    <n v="473"/>
    <x v="217"/>
    <x v="2"/>
    <x v="187"/>
    <d v="2011-11-11T00:00:00"/>
    <s v="Second Class"/>
    <s v="JP-15520"/>
    <s v="Jeremy Pistek"/>
    <x v="0"/>
    <s v="United States"/>
    <x v="8"/>
    <x v="1"/>
    <n v="94110"/>
    <x v="1"/>
    <s v="FUR-BO-10001601"/>
    <x v="0"/>
    <x v="0"/>
    <x v="414"/>
    <n v="222.666"/>
    <n v="2"/>
    <n v="0.15"/>
    <n v="10.478400000000001"/>
  </r>
  <r>
    <n v="474"/>
    <x v="217"/>
    <x v="2"/>
    <x v="187"/>
    <d v="2011-11-11T00:00:00"/>
    <s v="Second Class"/>
    <s v="JP-15520"/>
    <s v="Jeremy Pistek"/>
    <x v="0"/>
    <s v="United States"/>
    <x v="8"/>
    <x v="1"/>
    <n v="94110"/>
    <x v="1"/>
    <s v="TEC-PH-10002680"/>
    <x v="2"/>
    <x v="7"/>
    <x v="415"/>
    <n v="703.96799999999996"/>
    <n v="4"/>
    <n v="0.2"/>
    <n v="87.995999999999995"/>
  </r>
  <r>
    <n v="475"/>
    <x v="217"/>
    <x v="2"/>
    <x v="187"/>
    <d v="2011-11-11T00:00:00"/>
    <s v="Second Class"/>
    <s v="JP-15520"/>
    <s v="Jeremy Pistek"/>
    <x v="0"/>
    <s v="United States"/>
    <x v="8"/>
    <x v="1"/>
    <n v="94110"/>
    <x v="1"/>
    <s v="OFF-ST-10001321"/>
    <x v="1"/>
    <x v="4"/>
    <x v="416"/>
    <n v="92.52"/>
    <n v="6"/>
    <n v="0"/>
    <n v="24.980399999999999"/>
  </r>
  <r>
    <n v="476"/>
    <x v="217"/>
    <x v="2"/>
    <x v="187"/>
    <d v="2011-11-11T00:00:00"/>
    <s v="Second Class"/>
    <s v="JP-15520"/>
    <s v="Jeremy Pistek"/>
    <x v="0"/>
    <s v="United States"/>
    <x v="8"/>
    <x v="1"/>
    <n v="94110"/>
    <x v="1"/>
    <s v="OFF-PA-10001509"/>
    <x v="1"/>
    <x v="10"/>
    <x v="417"/>
    <n v="62.65"/>
    <n v="7"/>
    <n v="0"/>
    <n v="28.818999999999999"/>
  </r>
  <r>
    <n v="477"/>
    <x v="217"/>
    <x v="2"/>
    <x v="187"/>
    <d v="2011-11-11T00:00:00"/>
    <s v="Second Class"/>
    <s v="JP-15520"/>
    <s v="Jeremy Pistek"/>
    <x v="0"/>
    <s v="United States"/>
    <x v="8"/>
    <x v="1"/>
    <n v="94110"/>
    <x v="1"/>
    <s v="OFF-PA-10003465"/>
    <x v="1"/>
    <x v="10"/>
    <x v="418"/>
    <n v="94.85"/>
    <n v="5"/>
    <n v="0"/>
    <n v="45.527999999999999"/>
  </r>
  <r>
    <n v="478"/>
    <x v="218"/>
    <x v="0"/>
    <x v="188"/>
    <d v="2013-07-20T00:00:00"/>
    <s v="Standard Class"/>
    <s v="KH-16690"/>
    <s v="Kristen Hastings"/>
    <x v="1"/>
    <s v="United States"/>
    <x v="1"/>
    <x v="1"/>
    <n v="90008"/>
    <x v="1"/>
    <s v="TEC-PH-10000149"/>
    <x v="2"/>
    <x v="7"/>
    <x v="419"/>
    <n v="95.76"/>
    <n v="6"/>
    <n v="0.2"/>
    <n v="7.1820000000000004"/>
  </r>
  <r>
    <n v="479"/>
    <x v="219"/>
    <x v="0"/>
    <x v="189"/>
    <d v="2013-03-11T00:00:00"/>
    <s v="Standard Class"/>
    <s v="JE-15475"/>
    <s v="Jeremy Ellison"/>
    <x v="0"/>
    <s v="United States"/>
    <x v="21"/>
    <x v="15"/>
    <n v="12180"/>
    <x v="3"/>
    <s v="FUR-FU-10002671"/>
    <x v="0"/>
    <x v="5"/>
    <x v="275"/>
    <n v="40.200000000000003"/>
    <n v="3"/>
    <n v="0"/>
    <n v="19.295999999999999"/>
  </r>
  <r>
    <n v="480"/>
    <x v="220"/>
    <x v="0"/>
    <x v="190"/>
    <d v="2013-03-07T00:00:00"/>
    <s v="Standard Class"/>
    <s v="JG-15805"/>
    <s v="John Grady"/>
    <x v="1"/>
    <s v="United States"/>
    <x v="20"/>
    <x v="15"/>
    <n v="10024"/>
    <x v="3"/>
    <s v="OFF-AR-10003045"/>
    <x v="1"/>
    <x v="6"/>
    <x v="420"/>
    <n v="14.7"/>
    <n v="5"/>
    <n v="0"/>
    <n v="6.6150000000000002"/>
  </r>
  <r>
    <n v="481"/>
    <x v="220"/>
    <x v="0"/>
    <x v="190"/>
    <d v="2013-03-07T00:00:00"/>
    <s v="Standard Class"/>
    <s v="JG-15805"/>
    <s v="John Grady"/>
    <x v="1"/>
    <s v="United States"/>
    <x v="20"/>
    <x v="15"/>
    <n v="10024"/>
    <x v="3"/>
    <s v="OFF-ST-10000689"/>
    <x v="1"/>
    <x v="4"/>
    <x v="421"/>
    <n v="704.25"/>
    <n v="5"/>
    <n v="0"/>
    <n v="84.51"/>
  </r>
  <r>
    <n v="482"/>
    <x v="221"/>
    <x v="2"/>
    <x v="191"/>
    <d v="2011-10-10T00:00:00"/>
    <s v="Standard Class"/>
    <s v="XP-21865"/>
    <s v="Xylona Preis"/>
    <x v="0"/>
    <s v="United States"/>
    <x v="70"/>
    <x v="1"/>
    <n v="92024"/>
    <x v="1"/>
    <s v="TEC-AC-10001445"/>
    <x v="2"/>
    <x v="11"/>
    <x v="422"/>
    <n v="9.09"/>
    <n v="3"/>
    <n v="0"/>
    <n v="1.9089"/>
  </r>
  <r>
    <n v="483"/>
    <x v="222"/>
    <x v="2"/>
    <x v="192"/>
    <d v="2011-07-27T00:00:00"/>
    <s v="Standard Class"/>
    <s v="EM-14065"/>
    <s v="Erin Mull"/>
    <x v="0"/>
    <s v="United States"/>
    <x v="20"/>
    <x v="15"/>
    <n v="10024"/>
    <x v="3"/>
    <s v="OFF-AR-10002053"/>
    <x v="1"/>
    <x v="6"/>
    <x v="79"/>
    <n v="5.96"/>
    <n v="2"/>
    <n v="0"/>
    <n v="1.6688000000000001"/>
  </r>
  <r>
    <n v="484"/>
    <x v="222"/>
    <x v="2"/>
    <x v="192"/>
    <d v="2011-07-27T00:00:00"/>
    <s v="Standard Class"/>
    <s v="EM-14065"/>
    <s v="Erin Mull"/>
    <x v="0"/>
    <s v="United States"/>
    <x v="20"/>
    <x v="15"/>
    <n v="10024"/>
    <x v="3"/>
    <s v="TEC-AC-10002567"/>
    <x v="2"/>
    <x v="11"/>
    <x v="423"/>
    <n v="159.97999999999999"/>
    <n v="2"/>
    <n v="0"/>
    <n v="57.592799999999997"/>
  </r>
  <r>
    <n v="485"/>
    <x v="223"/>
    <x v="3"/>
    <x v="193"/>
    <d v="2014-06-14T00:00:00"/>
    <s v="First Class"/>
    <s v="MT-18070"/>
    <s v="Michelle Tran"/>
    <x v="2"/>
    <s v="United States"/>
    <x v="1"/>
    <x v="1"/>
    <n v="90045"/>
    <x v="1"/>
    <s v="OFF-LA-10003923"/>
    <x v="1"/>
    <x v="2"/>
    <x v="424"/>
    <n v="29.6"/>
    <n v="2"/>
    <n v="0"/>
    <n v="14.8"/>
  </r>
  <r>
    <n v="486"/>
    <x v="223"/>
    <x v="3"/>
    <x v="193"/>
    <d v="2014-06-14T00:00:00"/>
    <s v="First Class"/>
    <s v="MT-18070"/>
    <s v="Michelle Tran"/>
    <x v="2"/>
    <s v="United States"/>
    <x v="1"/>
    <x v="1"/>
    <n v="90045"/>
    <x v="1"/>
    <s v="FUR-BO-10001337"/>
    <x v="0"/>
    <x v="0"/>
    <x v="425"/>
    <n v="514.16499999999996"/>
    <n v="5"/>
    <n v="0.15"/>
    <n v="-30.245000000000001"/>
  </r>
  <r>
    <n v="487"/>
    <x v="223"/>
    <x v="3"/>
    <x v="193"/>
    <d v="2014-06-14T00:00:00"/>
    <s v="First Class"/>
    <s v="MT-18070"/>
    <s v="Michelle Tran"/>
    <x v="2"/>
    <s v="United States"/>
    <x v="1"/>
    <x v="1"/>
    <n v="90045"/>
    <x v="1"/>
    <s v="TEC-PH-10001924"/>
    <x v="2"/>
    <x v="7"/>
    <x v="426"/>
    <n v="279.95999999999998"/>
    <n v="5"/>
    <n v="0.2"/>
    <n v="17.497499999999999"/>
  </r>
  <r>
    <n v="488"/>
    <x v="224"/>
    <x v="2"/>
    <x v="194"/>
    <d v="2011-10-31T00:00:00"/>
    <s v="First Class"/>
    <s v="SA-20830"/>
    <s v="Sue Ann Reed"/>
    <x v="0"/>
    <s v="United States"/>
    <x v="22"/>
    <x v="10"/>
    <n v="60610"/>
    <x v="2"/>
    <s v="TEC-PH-10001363"/>
    <x v="2"/>
    <x v="7"/>
    <x v="427"/>
    <n v="2735.9520000000002"/>
    <n v="6"/>
    <n v="0.2"/>
    <n v="341.99400000000003"/>
  </r>
  <r>
    <n v="489"/>
    <x v="225"/>
    <x v="2"/>
    <x v="3"/>
    <d v="2011-06-13T00:00:00"/>
    <s v="Second Class"/>
    <s v="CW-11905"/>
    <s v="Carl Weiss"/>
    <x v="2"/>
    <s v="United States"/>
    <x v="114"/>
    <x v="5"/>
    <n v="77340"/>
    <x v="2"/>
    <s v="TEC-PH-10000376"/>
    <x v="2"/>
    <x v="7"/>
    <x v="428"/>
    <n v="7.992"/>
    <n v="1"/>
    <n v="0.2"/>
    <n v="0.59940000000000004"/>
  </r>
  <r>
    <n v="490"/>
    <x v="225"/>
    <x v="2"/>
    <x v="3"/>
    <d v="2011-06-13T00:00:00"/>
    <s v="Second Class"/>
    <s v="CW-11905"/>
    <s v="Carl Weiss"/>
    <x v="2"/>
    <s v="United States"/>
    <x v="114"/>
    <x v="5"/>
    <n v="77340"/>
    <x v="2"/>
    <s v="TEC-AC-10000303"/>
    <x v="2"/>
    <x v="11"/>
    <x v="429"/>
    <n v="63.984000000000002"/>
    <n v="2"/>
    <n v="0.2"/>
    <n v="10.397399999999999"/>
  </r>
  <r>
    <n v="491"/>
    <x v="225"/>
    <x v="2"/>
    <x v="3"/>
    <d v="2011-06-13T00:00:00"/>
    <s v="Second Class"/>
    <s v="CW-11905"/>
    <s v="Carl Weiss"/>
    <x v="2"/>
    <s v="United States"/>
    <x v="114"/>
    <x v="5"/>
    <n v="77340"/>
    <x v="2"/>
    <s v="OFF-AR-10001953"/>
    <x v="1"/>
    <x v="6"/>
    <x v="395"/>
    <n v="70.367999999999995"/>
    <n v="2"/>
    <n v="0.2"/>
    <n v="6.1571999999999996"/>
  </r>
  <r>
    <n v="492"/>
    <x v="226"/>
    <x v="2"/>
    <x v="80"/>
    <d v="2011-09-19T00:00:00"/>
    <s v="Standard Class"/>
    <s v="AJ-10960"/>
    <s v="Astrea Jones"/>
    <x v="0"/>
    <s v="United States"/>
    <x v="30"/>
    <x v="15"/>
    <n v="14609"/>
    <x v="3"/>
    <s v="OFF-ST-10001809"/>
    <x v="1"/>
    <x v="4"/>
    <x v="430"/>
    <n v="449.15"/>
    <n v="5"/>
    <n v="0"/>
    <n v="8.9830000000000005"/>
  </r>
  <r>
    <n v="493"/>
    <x v="226"/>
    <x v="2"/>
    <x v="80"/>
    <d v="2011-09-19T00:00:00"/>
    <s v="Standard Class"/>
    <s v="AJ-10960"/>
    <s v="Astrea Jones"/>
    <x v="0"/>
    <s v="United States"/>
    <x v="30"/>
    <x v="15"/>
    <n v="14609"/>
    <x v="3"/>
    <s v="OFF-EN-10003845"/>
    <x v="1"/>
    <x v="12"/>
    <x v="431"/>
    <n v="11.07"/>
    <n v="3"/>
    <n v="0"/>
    <n v="5.0922000000000001"/>
  </r>
  <r>
    <n v="494"/>
    <x v="227"/>
    <x v="0"/>
    <x v="195"/>
    <d v="2013-05-15T00:00:00"/>
    <s v="Standard Class"/>
    <s v="SS-20590"/>
    <s v="Sonia Sunley"/>
    <x v="0"/>
    <s v="United States"/>
    <x v="4"/>
    <x v="4"/>
    <n v="98115"/>
    <x v="1"/>
    <s v="TEC-AC-10000991"/>
    <x v="2"/>
    <x v="11"/>
    <x v="432"/>
    <n v="93.98"/>
    <n v="2"/>
    <n v="0"/>
    <n v="13.1572"/>
  </r>
  <r>
    <n v="495"/>
    <x v="228"/>
    <x v="0"/>
    <x v="196"/>
    <d v="2013-03-22T00:00:00"/>
    <s v="Second Class"/>
    <s v="RO-19780"/>
    <s v="Rose O'Brian"/>
    <x v="0"/>
    <s v="United States"/>
    <x v="26"/>
    <x v="18"/>
    <n v="38109"/>
    <x v="0"/>
    <s v="FUR-TA-10001857"/>
    <x v="0"/>
    <x v="3"/>
    <x v="433"/>
    <n v="189.88200000000001"/>
    <n v="3"/>
    <n v="0.4"/>
    <n v="-94.941000000000003"/>
  </r>
  <r>
    <n v="496"/>
    <x v="229"/>
    <x v="1"/>
    <x v="17"/>
    <d v="2012-12-31T00:00:00"/>
    <s v="Standard Class"/>
    <s v="MD-17350"/>
    <s v="Maribeth Dona"/>
    <x v="0"/>
    <s v="United States"/>
    <x v="115"/>
    <x v="36"/>
    <n v="72701"/>
    <x v="0"/>
    <s v="OFF-EN-10001434"/>
    <x v="1"/>
    <x v="12"/>
    <x v="434"/>
    <n v="105.42"/>
    <n v="2"/>
    <n v="0"/>
    <n v="51.655799999999999"/>
  </r>
  <r>
    <n v="497"/>
    <x v="230"/>
    <x v="0"/>
    <x v="197"/>
    <d v="2013-01-08T00:00:00"/>
    <s v="Standard Class"/>
    <s v="SC-20095"/>
    <s v="Sanjit Chand"/>
    <x v="0"/>
    <s v="United States"/>
    <x v="116"/>
    <x v="1"/>
    <n v="92627"/>
    <x v="1"/>
    <s v="OFF-BI-10002498"/>
    <x v="1"/>
    <x v="8"/>
    <x v="435"/>
    <n v="119.616"/>
    <n v="8"/>
    <n v="0.2"/>
    <n v="40.370399999999997"/>
  </r>
  <r>
    <n v="498"/>
    <x v="230"/>
    <x v="0"/>
    <x v="197"/>
    <d v="2013-01-08T00:00:00"/>
    <s v="Standard Class"/>
    <s v="SC-20095"/>
    <s v="Sanjit Chand"/>
    <x v="0"/>
    <s v="United States"/>
    <x v="116"/>
    <x v="1"/>
    <n v="92627"/>
    <x v="1"/>
    <s v="FUR-FU-10004864"/>
    <x v="0"/>
    <x v="5"/>
    <x v="436"/>
    <n v="255.76"/>
    <n v="4"/>
    <n v="0"/>
    <n v="81.843199999999996"/>
  </r>
  <r>
    <n v="499"/>
    <x v="230"/>
    <x v="0"/>
    <x v="197"/>
    <d v="2013-01-08T00:00:00"/>
    <s v="Standard Class"/>
    <s v="SC-20095"/>
    <s v="Sanjit Chand"/>
    <x v="0"/>
    <s v="United States"/>
    <x v="116"/>
    <x v="1"/>
    <n v="92627"/>
    <x v="1"/>
    <s v="FUR-CH-10002602"/>
    <x v="0"/>
    <x v="1"/>
    <x v="288"/>
    <n v="241.56800000000001"/>
    <n v="2"/>
    <n v="0.2"/>
    <n v="18.117599999999999"/>
  </r>
  <r>
    <n v="500"/>
    <x v="230"/>
    <x v="0"/>
    <x v="197"/>
    <d v="2013-01-08T00:00:00"/>
    <s v="Standard Class"/>
    <s v="SC-20095"/>
    <s v="Sanjit Chand"/>
    <x v="0"/>
    <s v="United States"/>
    <x v="116"/>
    <x v="1"/>
    <n v="92627"/>
    <x v="1"/>
    <s v="FUR-FU-10000073"/>
    <x v="0"/>
    <x v="5"/>
    <x v="437"/>
    <n v="69.3"/>
    <n v="9"/>
    <n v="0"/>
    <n v="22.869"/>
  </r>
  <r>
    <n v="501"/>
    <x v="231"/>
    <x v="0"/>
    <x v="198"/>
    <d v="2013-05-06T00:00:00"/>
    <s v="Standard Class"/>
    <s v="MY-17380"/>
    <s v="Maribeth Yedwab"/>
    <x v="1"/>
    <s v="United States"/>
    <x v="117"/>
    <x v="22"/>
    <n v="80134"/>
    <x v="1"/>
    <s v="OFF-BI-10001670"/>
    <x v="1"/>
    <x v="8"/>
    <x v="438"/>
    <n v="22.62"/>
    <n v="2"/>
    <n v="0.7"/>
    <n v="-15.08"/>
  </r>
  <r>
    <n v="502"/>
    <x v="231"/>
    <x v="0"/>
    <x v="198"/>
    <d v="2013-05-06T00:00:00"/>
    <s v="Standard Class"/>
    <s v="MY-17380"/>
    <s v="Maribeth Yedwab"/>
    <x v="1"/>
    <s v="United States"/>
    <x v="117"/>
    <x v="22"/>
    <n v="80134"/>
    <x v="1"/>
    <s v="OFF-BI-10001658"/>
    <x v="1"/>
    <x v="8"/>
    <x v="439"/>
    <n v="14.952"/>
    <n v="2"/>
    <n v="0.7"/>
    <n v="-11.961600000000001"/>
  </r>
  <r>
    <n v="503"/>
    <x v="231"/>
    <x v="0"/>
    <x v="198"/>
    <d v="2013-05-06T00:00:00"/>
    <s v="Standard Class"/>
    <s v="MY-17380"/>
    <s v="Maribeth Yedwab"/>
    <x v="1"/>
    <s v="United States"/>
    <x v="117"/>
    <x v="22"/>
    <n v="80134"/>
    <x v="1"/>
    <s v="FUR-CH-10001215"/>
    <x v="0"/>
    <x v="1"/>
    <x v="440"/>
    <n v="801.56799999999998"/>
    <n v="2"/>
    <n v="0.2"/>
    <n v="50.097999999999999"/>
  </r>
  <r>
    <n v="504"/>
    <x v="231"/>
    <x v="0"/>
    <x v="198"/>
    <d v="2013-05-06T00:00:00"/>
    <s v="Standard Class"/>
    <s v="MY-17380"/>
    <s v="Maribeth Yedwab"/>
    <x v="1"/>
    <s v="United States"/>
    <x v="117"/>
    <x v="22"/>
    <n v="80134"/>
    <x v="1"/>
    <s v="OFF-BI-10000831"/>
    <x v="1"/>
    <x v="8"/>
    <x v="441"/>
    <n v="2.3759999999999999"/>
    <n v="3"/>
    <n v="0.7"/>
    <n v="-1.9008"/>
  </r>
  <r>
    <n v="505"/>
    <x v="231"/>
    <x v="0"/>
    <x v="198"/>
    <d v="2013-05-06T00:00:00"/>
    <s v="Standard Class"/>
    <s v="MY-17380"/>
    <s v="Maribeth Yedwab"/>
    <x v="1"/>
    <s v="United States"/>
    <x v="117"/>
    <x v="22"/>
    <n v="80134"/>
    <x v="1"/>
    <s v="OFF-PA-10000357"/>
    <x v="1"/>
    <x v="10"/>
    <x v="442"/>
    <n v="32.792000000000002"/>
    <n v="1"/>
    <n v="0.2"/>
    <n v="11.8871"/>
  </r>
  <r>
    <n v="506"/>
    <x v="232"/>
    <x v="3"/>
    <x v="105"/>
    <d v="2014-11-16T00:00:00"/>
    <s v="Second Class"/>
    <s v="EB-13705"/>
    <s v="Ed Braxton"/>
    <x v="1"/>
    <s v="United States"/>
    <x v="20"/>
    <x v="15"/>
    <n v="10024"/>
    <x v="3"/>
    <s v="OFF-BI-10003274"/>
    <x v="1"/>
    <x v="8"/>
    <x v="122"/>
    <n v="15.92"/>
    <n v="5"/>
    <n v="0.2"/>
    <n v="5.3730000000000002"/>
  </r>
  <r>
    <n v="507"/>
    <x v="233"/>
    <x v="1"/>
    <x v="199"/>
    <d v="2012-03-22T00:00:00"/>
    <s v="Standard Class"/>
    <s v="CM-12385"/>
    <s v="Christopher Martinez"/>
    <x v="0"/>
    <s v="United States"/>
    <x v="118"/>
    <x v="32"/>
    <n v="30318"/>
    <x v="0"/>
    <s v="OFF-AR-10001662"/>
    <x v="1"/>
    <x v="6"/>
    <x v="443"/>
    <n v="2.74"/>
    <n v="1"/>
    <n v="0"/>
    <n v="0.73980000000000001"/>
  </r>
  <r>
    <n v="508"/>
    <x v="233"/>
    <x v="1"/>
    <x v="199"/>
    <d v="2012-03-22T00:00:00"/>
    <s v="Standard Class"/>
    <s v="CM-12385"/>
    <s v="Christopher Martinez"/>
    <x v="0"/>
    <s v="United States"/>
    <x v="118"/>
    <x v="32"/>
    <n v="30318"/>
    <x v="0"/>
    <s v="OFF-AR-10003856"/>
    <x v="1"/>
    <x v="6"/>
    <x v="444"/>
    <n v="8.34"/>
    <n v="3"/>
    <n v="0"/>
    <n v="2.1684000000000001"/>
  </r>
  <r>
    <n v="509"/>
    <x v="233"/>
    <x v="1"/>
    <x v="199"/>
    <d v="2012-03-22T00:00:00"/>
    <s v="Standard Class"/>
    <s v="CM-12385"/>
    <s v="Christopher Martinez"/>
    <x v="0"/>
    <s v="United States"/>
    <x v="118"/>
    <x v="32"/>
    <n v="30318"/>
    <x v="0"/>
    <s v="OFF-ST-10001228"/>
    <x v="1"/>
    <x v="4"/>
    <x v="445"/>
    <n v="46.74"/>
    <n v="3"/>
    <n v="0"/>
    <n v="11.685"/>
  </r>
  <r>
    <n v="510"/>
    <x v="233"/>
    <x v="1"/>
    <x v="199"/>
    <d v="2012-03-22T00:00:00"/>
    <s v="Standard Class"/>
    <s v="CM-12385"/>
    <s v="Christopher Martinez"/>
    <x v="0"/>
    <s v="United States"/>
    <x v="118"/>
    <x v="32"/>
    <n v="30318"/>
    <x v="0"/>
    <s v="OFF-BI-10003527"/>
    <x v="1"/>
    <x v="8"/>
    <x v="446"/>
    <n v="6354.95"/>
    <n v="5"/>
    <n v="0"/>
    <n v="3177.4749999999999"/>
  </r>
  <r>
    <n v="511"/>
    <x v="234"/>
    <x v="3"/>
    <x v="200"/>
    <d v="2014-11-28T00:00:00"/>
    <s v="First Class"/>
    <s v="LS-17245"/>
    <s v="Lynn Smith"/>
    <x v="0"/>
    <s v="United States"/>
    <x v="119"/>
    <x v="25"/>
    <n v="64118"/>
    <x v="2"/>
    <s v="FUR-FU-10001290"/>
    <x v="0"/>
    <x v="5"/>
    <x v="447"/>
    <n v="126.3"/>
    <n v="3"/>
    <n v="0"/>
    <n v="40.415999999999997"/>
  </r>
  <r>
    <n v="512"/>
    <x v="234"/>
    <x v="3"/>
    <x v="200"/>
    <d v="2014-11-28T00:00:00"/>
    <s v="First Class"/>
    <s v="LS-17245"/>
    <s v="Lynn Smith"/>
    <x v="0"/>
    <s v="United States"/>
    <x v="119"/>
    <x v="25"/>
    <n v="64118"/>
    <x v="2"/>
    <s v="TEC-AC-10002399"/>
    <x v="2"/>
    <x v="11"/>
    <x v="448"/>
    <n v="38.04"/>
    <n v="2"/>
    <n v="0"/>
    <n v="12.172800000000001"/>
  </r>
  <r>
    <n v="513"/>
    <x v="235"/>
    <x v="0"/>
    <x v="201"/>
    <d v="2013-10-24T00:00:00"/>
    <s v="First Class"/>
    <s v="LF-17185"/>
    <s v="Luke Foster"/>
    <x v="0"/>
    <s v="United States"/>
    <x v="46"/>
    <x v="24"/>
    <n v="43055"/>
    <x v="3"/>
    <s v="OFF-AR-10002053"/>
    <x v="1"/>
    <x v="6"/>
    <x v="79"/>
    <n v="7.1520000000000001"/>
    <n v="3"/>
    <n v="0.2"/>
    <n v="0.71519999999999995"/>
  </r>
  <r>
    <n v="514"/>
    <x v="236"/>
    <x v="3"/>
    <x v="202"/>
    <d v="2014-12-26T00:00:00"/>
    <s v="Standard Class"/>
    <s v="BN-11515"/>
    <s v="Bradley Nguyen"/>
    <x v="0"/>
    <s v="United States"/>
    <x v="1"/>
    <x v="1"/>
    <n v="90049"/>
    <x v="1"/>
    <s v="OFF-AR-10003811"/>
    <x v="1"/>
    <x v="6"/>
    <x v="449"/>
    <n v="6.63"/>
    <n v="3"/>
    <n v="0"/>
    <n v="1.7901"/>
  </r>
  <r>
    <n v="515"/>
    <x v="236"/>
    <x v="3"/>
    <x v="202"/>
    <d v="2014-12-26T00:00:00"/>
    <s v="Standard Class"/>
    <s v="BN-11515"/>
    <s v="Bradley Nguyen"/>
    <x v="0"/>
    <s v="United States"/>
    <x v="1"/>
    <x v="1"/>
    <n v="90049"/>
    <x v="1"/>
    <s v="OFF-AR-10001246"/>
    <x v="1"/>
    <x v="6"/>
    <x v="450"/>
    <n v="5.88"/>
    <n v="2"/>
    <n v="0"/>
    <n v="1.7052"/>
  </r>
  <r>
    <n v="516"/>
    <x v="237"/>
    <x v="3"/>
    <x v="203"/>
    <d v="2014-01-28T00:00:00"/>
    <s v="Standard Class"/>
    <s v="AD-10180"/>
    <s v="Alan Dominguez"/>
    <x v="2"/>
    <s v="United States"/>
    <x v="120"/>
    <x v="37"/>
    <n v="59405"/>
    <x v="1"/>
    <s v="TEC-CO-10003236"/>
    <x v="2"/>
    <x v="16"/>
    <x v="451"/>
    <n v="2999.95"/>
    <n v="5"/>
    <n v="0"/>
    <n v="1379.9770000000001"/>
  </r>
  <r>
    <n v="517"/>
    <x v="237"/>
    <x v="3"/>
    <x v="203"/>
    <d v="2014-01-28T00:00:00"/>
    <s v="Standard Class"/>
    <s v="AD-10180"/>
    <s v="Alan Dominguez"/>
    <x v="2"/>
    <s v="United States"/>
    <x v="120"/>
    <x v="37"/>
    <n v="59405"/>
    <x v="1"/>
    <s v="OFF-ST-10004507"/>
    <x v="1"/>
    <x v="4"/>
    <x v="452"/>
    <n v="51.45"/>
    <n v="3"/>
    <n v="0"/>
    <n v="13.891500000000001"/>
  </r>
  <r>
    <n v="518"/>
    <x v="237"/>
    <x v="3"/>
    <x v="203"/>
    <d v="2014-01-28T00:00:00"/>
    <s v="Standard Class"/>
    <s v="AD-10180"/>
    <s v="Alan Dominguez"/>
    <x v="2"/>
    <s v="United States"/>
    <x v="120"/>
    <x v="37"/>
    <n v="59405"/>
    <x v="1"/>
    <s v="OFF-PA-10001667"/>
    <x v="1"/>
    <x v="10"/>
    <x v="453"/>
    <n v="11.96"/>
    <n v="2"/>
    <n v="0"/>
    <n v="5.3819999999999997"/>
  </r>
  <r>
    <n v="519"/>
    <x v="237"/>
    <x v="3"/>
    <x v="203"/>
    <d v="2014-01-28T00:00:00"/>
    <s v="Standard Class"/>
    <s v="AD-10180"/>
    <s v="Alan Dominguez"/>
    <x v="2"/>
    <s v="United States"/>
    <x v="120"/>
    <x v="37"/>
    <n v="59405"/>
    <x v="1"/>
    <s v="OFF-ST-10004459"/>
    <x v="1"/>
    <x v="4"/>
    <x v="454"/>
    <n v="1126.02"/>
    <n v="3"/>
    <n v="0"/>
    <n v="56.301000000000002"/>
  </r>
  <r>
    <n v="520"/>
    <x v="238"/>
    <x v="1"/>
    <x v="204"/>
    <d v="2012-03-26T00:00:00"/>
    <s v="Standard Class"/>
    <s v="DB-13210"/>
    <s v="Dean Braden"/>
    <x v="0"/>
    <s v="United States"/>
    <x v="12"/>
    <x v="5"/>
    <n v="77041"/>
    <x v="2"/>
    <s v="TEC-AC-10000171"/>
    <x v="2"/>
    <x v="11"/>
    <x v="43"/>
    <n v="18.391999999999999"/>
    <n v="1"/>
    <n v="0.2"/>
    <n v="5.2877000000000001"/>
  </r>
  <r>
    <n v="521"/>
    <x v="238"/>
    <x v="1"/>
    <x v="204"/>
    <d v="2012-03-26T00:00:00"/>
    <s v="Standard Class"/>
    <s v="DB-13210"/>
    <s v="Dean Braden"/>
    <x v="0"/>
    <s v="United States"/>
    <x v="12"/>
    <x v="5"/>
    <n v="77041"/>
    <x v="2"/>
    <s v="OFF-ST-10000736"/>
    <x v="1"/>
    <x v="4"/>
    <x v="455"/>
    <n v="129.56800000000001"/>
    <n v="2"/>
    <n v="0.2"/>
    <n v="-25.913599999999999"/>
  </r>
  <r>
    <n v="522"/>
    <x v="238"/>
    <x v="1"/>
    <x v="204"/>
    <d v="2012-03-26T00:00:00"/>
    <s v="Standard Class"/>
    <s v="DB-13210"/>
    <s v="Dean Braden"/>
    <x v="0"/>
    <s v="United States"/>
    <x v="12"/>
    <x v="5"/>
    <n v="77041"/>
    <x v="2"/>
    <s v="OFF-BI-10000285"/>
    <x v="1"/>
    <x v="8"/>
    <x v="456"/>
    <n v="14.112"/>
    <n v="9"/>
    <n v="0.8"/>
    <n v="-21.167999999999999"/>
  </r>
  <r>
    <n v="523"/>
    <x v="239"/>
    <x v="3"/>
    <x v="205"/>
    <d v="2014-01-26T00:00:00"/>
    <s v="First Class"/>
    <s v="MC-17605"/>
    <s v="Matt Connell"/>
    <x v="1"/>
    <s v="United States"/>
    <x v="66"/>
    <x v="12"/>
    <n v="48234"/>
    <x v="2"/>
    <s v="FUR-TA-10001857"/>
    <x v="0"/>
    <x v="3"/>
    <x v="433"/>
    <n v="210.98"/>
    <n v="2"/>
    <n v="0"/>
    <n v="21.097999999999999"/>
  </r>
  <r>
    <n v="524"/>
    <x v="240"/>
    <x v="0"/>
    <x v="206"/>
    <d v="2013-05-24T00:00:00"/>
    <s v="First Class"/>
    <s v="LH-17155"/>
    <s v="Logan Haushalter"/>
    <x v="0"/>
    <s v="United States"/>
    <x v="1"/>
    <x v="1"/>
    <n v="90032"/>
    <x v="1"/>
    <s v="TEC-PH-10003555"/>
    <x v="2"/>
    <x v="7"/>
    <x v="457"/>
    <n v="55.176000000000002"/>
    <n v="3"/>
    <n v="0.2"/>
    <n v="-12.4146"/>
  </r>
  <r>
    <n v="525"/>
    <x v="240"/>
    <x v="0"/>
    <x v="206"/>
    <d v="2013-05-24T00:00:00"/>
    <s v="First Class"/>
    <s v="LH-17155"/>
    <s v="Logan Haushalter"/>
    <x v="0"/>
    <s v="United States"/>
    <x v="1"/>
    <x v="1"/>
    <n v="90032"/>
    <x v="1"/>
    <s v="TEC-AC-10003832"/>
    <x v="2"/>
    <x v="11"/>
    <x v="458"/>
    <n v="66.260000000000005"/>
    <n v="2"/>
    <n v="0"/>
    <n v="27.166599999999999"/>
  </r>
  <r>
    <n v="526"/>
    <x v="241"/>
    <x v="1"/>
    <x v="207"/>
    <d v="2013-02-01T00:00:00"/>
    <s v="Standard Class"/>
    <s v="BD-11605"/>
    <s v="Brian Dahlen"/>
    <x v="0"/>
    <s v="United States"/>
    <x v="104"/>
    <x v="31"/>
    <n v="1841"/>
    <x v="3"/>
    <s v="OFF-FA-10002815"/>
    <x v="1"/>
    <x v="13"/>
    <x v="33"/>
    <n v="22.2"/>
    <n v="5"/>
    <n v="0"/>
    <n v="10.433999999999999"/>
  </r>
  <r>
    <n v="527"/>
    <x v="242"/>
    <x v="3"/>
    <x v="208"/>
    <d v="2014-10-27T00:00:00"/>
    <s v="Standard Class"/>
    <s v="PH-18790"/>
    <s v="Patricia Hirasaki"/>
    <x v="2"/>
    <s v="United States"/>
    <x v="121"/>
    <x v="2"/>
    <n v="33801"/>
    <x v="0"/>
    <s v="FUR-CH-10003379"/>
    <x v="0"/>
    <x v="1"/>
    <x v="459"/>
    <n v="683.952"/>
    <n v="3"/>
    <n v="0.2"/>
    <n v="42.747"/>
  </r>
  <r>
    <n v="528"/>
    <x v="242"/>
    <x v="3"/>
    <x v="208"/>
    <d v="2014-10-27T00:00:00"/>
    <s v="Standard Class"/>
    <s v="PH-18790"/>
    <s v="Patricia Hirasaki"/>
    <x v="2"/>
    <s v="United States"/>
    <x v="121"/>
    <x v="2"/>
    <n v="33801"/>
    <x v="0"/>
    <s v="FUR-FU-10001756"/>
    <x v="0"/>
    <x v="5"/>
    <x v="282"/>
    <n v="45.695999999999998"/>
    <n v="3"/>
    <n v="0.2"/>
    <n v="5.1407999999999996"/>
  </r>
  <r>
    <n v="529"/>
    <x v="243"/>
    <x v="1"/>
    <x v="37"/>
    <d v="2012-07-09T00:00:00"/>
    <s v="Standard Class"/>
    <s v="MG-18145"/>
    <s v="Mike Gockenbach"/>
    <x v="0"/>
    <s v="United States"/>
    <x v="10"/>
    <x v="9"/>
    <n v="19134"/>
    <x v="3"/>
    <s v="OFF-ST-10004963"/>
    <x v="1"/>
    <x v="4"/>
    <x v="460"/>
    <n v="36.335999999999999"/>
    <n v="3"/>
    <n v="0.2"/>
    <n v="-7.2671999999999999"/>
  </r>
  <r>
    <n v="530"/>
    <x v="243"/>
    <x v="1"/>
    <x v="37"/>
    <d v="2012-07-09T00:00:00"/>
    <s v="Standard Class"/>
    <s v="MG-18145"/>
    <s v="Mike Gockenbach"/>
    <x v="0"/>
    <s v="United States"/>
    <x v="10"/>
    <x v="9"/>
    <n v="19134"/>
    <x v="3"/>
    <s v="OFF-SU-10002881"/>
    <x v="1"/>
    <x v="14"/>
    <x v="461"/>
    <n v="666.24800000000005"/>
    <n v="1"/>
    <n v="0.2"/>
    <n v="-149.9058"/>
  </r>
  <r>
    <n v="531"/>
    <x v="243"/>
    <x v="1"/>
    <x v="37"/>
    <d v="2012-07-09T00:00:00"/>
    <s v="Standard Class"/>
    <s v="MG-18145"/>
    <s v="Mike Gockenbach"/>
    <x v="0"/>
    <s v="United States"/>
    <x v="10"/>
    <x v="9"/>
    <n v="19134"/>
    <x v="3"/>
    <s v="OFF-EN-10001335"/>
    <x v="1"/>
    <x v="12"/>
    <x v="462"/>
    <n v="52.512"/>
    <n v="6"/>
    <n v="0.2"/>
    <n v="19.692"/>
  </r>
  <r>
    <n v="532"/>
    <x v="244"/>
    <x v="1"/>
    <x v="209"/>
    <d v="2012-09-11T00:00:00"/>
    <s v="Second Class"/>
    <s v="KB-16240"/>
    <s v="Karen Bern"/>
    <x v="1"/>
    <s v="United States"/>
    <x v="1"/>
    <x v="1"/>
    <n v="90036"/>
    <x v="1"/>
    <s v="FUR-CH-10000595"/>
    <x v="0"/>
    <x v="1"/>
    <x v="463"/>
    <n v="190.72"/>
    <n v="1"/>
    <n v="0.2"/>
    <n v="11.92"/>
  </r>
  <r>
    <n v="533"/>
    <x v="245"/>
    <x v="3"/>
    <x v="210"/>
    <d v="2014-12-09T00:00:00"/>
    <s v="Standard Class"/>
    <s v="JC-15340"/>
    <s v="Jasper Cacioppo"/>
    <x v="0"/>
    <s v="United States"/>
    <x v="1"/>
    <x v="1"/>
    <n v="90032"/>
    <x v="1"/>
    <s v="FUR-FU-10000448"/>
    <x v="0"/>
    <x v="5"/>
    <x v="464"/>
    <n v="47.94"/>
    <n v="3"/>
    <n v="0"/>
    <n v="2.3969999999999998"/>
  </r>
  <r>
    <n v="534"/>
    <x v="246"/>
    <x v="0"/>
    <x v="211"/>
    <d v="2013-02-06T00:00:00"/>
    <s v="Second Class"/>
    <s v="RL-19615"/>
    <s v="Rob Lucas"/>
    <x v="0"/>
    <s v="United States"/>
    <x v="122"/>
    <x v="19"/>
    <n v="36116"/>
    <x v="0"/>
    <s v="TEC-PH-10000984"/>
    <x v="2"/>
    <x v="7"/>
    <x v="465"/>
    <n v="979.95"/>
    <n v="5"/>
    <n v="0"/>
    <n v="274.38600000000002"/>
  </r>
  <r>
    <n v="535"/>
    <x v="246"/>
    <x v="0"/>
    <x v="211"/>
    <d v="2013-02-06T00:00:00"/>
    <s v="Second Class"/>
    <s v="RL-19615"/>
    <s v="Rob Lucas"/>
    <x v="0"/>
    <s v="United States"/>
    <x v="122"/>
    <x v="19"/>
    <n v="36116"/>
    <x v="0"/>
    <s v="OFF-BI-10002557"/>
    <x v="1"/>
    <x v="8"/>
    <x v="246"/>
    <n v="22.75"/>
    <n v="5"/>
    <n v="0"/>
    <n v="11.375"/>
  </r>
  <r>
    <n v="536"/>
    <x v="247"/>
    <x v="0"/>
    <x v="212"/>
    <d v="2013-07-17T00:00:00"/>
    <s v="Standard Class"/>
    <s v="AA-10375"/>
    <s v="Allen Armold"/>
    <x v="0"/>
    <s v="United States"/>
    <x v="123"/>
    <x v="16"/>
    <n v="85204"/>
    <x v="1"/>
    <s v="OFF-ST-10001325"/>
    <x v="1"/>
    <x v="4"/>
    <x v="466"/>
    <n v="16.768000000000001"/>
    <n v="2"/>
    <n v="0.2"/>
    <n v="1.4672000000000001"/>
  </r>
  <r>
    <n v="537"/>
    <x v="248"/>
    <x v="3"/>
    <x v="213"/>
    <d v="2014-09-09T00:00:00"/>
    <s v="Second Class"/>
    <s v="EP-13915"/>
    <s v="Emily Phan"/>
    <x v="0"/>
    <s v="United States"/>
    <x v="22"/>
    <x v="10"/>
    <n v="60653"/>
    <x v="2"/>
    <s v="OFF-BI-10002429"/>
    <x v="1"/>
    <x v="8"/>
    <x v="467"/>
    <n v="42.616"/>
    <n v="7"/>
    <n v="0.8"/>
    <n v="-68.185599999999994"/>
  </r>
  <r>
    <n v="538"/>
    <x v="249"/>
    <x v="1"/>
    <x v="155"/>
    <d v="2012-08-12T00:00:00"/>
    <s v="Standard Class"/>
    <s v="MP-17470"/>
    <s v="Mark Packer"/>
    <x v="2"/>
    <s v="United States"/>
    <x v="20"/>
    <x v="15"/>
    <n v="10009"/>
    <x v="3"/>
    <s v="OFF-BI-10004528"/>
    <x v="1"/>
    <x v="8"/>
    <x v="468"/>
    <n v="10.752000000000001"/>
    <n v="4"/>
    <n v="0.2"/>
    <n v="3.36"/>
  </r>
  <r>
    <n v="539"/>
    <x v="250"/>
    <x v="1"/>
    <x v="214"/>
    <d v="2012-11-12T00:00:00"/>
    <s v="Standard Class"/>
    <s v="DK-12985"/>
    <s v="Darren Koutras"/>
    <x v="0"/>
    <s v="United States"/>
    <x v="0"/>
    <x v="0"/>
    <n v="42420"/>
    <x v="0"/>
    <s v="OFF-AP-10001271"/>
    <x v="1"/>
    <x v="9"/>
    <x v="469"/>
    <n v="152.94"/>
    <n v="3"/>
    <n v="0"/>
    <n v="41.293799999999997"/>
  </r>
  <r>
    <n v="540"/>
    <x v="250"/>
    <x v="1"/>
    <x v="214"/>
    <d v="2012-11-12T00:00:00"/>
    <s v="Standard Class"/>
    <s v="DK-12985"/>
    <s v="Darren Koutras"/>
    <x v="0"/>
    <s v="United States"/>
    <x v="0"/>
    <x v="0"/>
    <n v="42420"/>
    <x v="0"/>
    <s v="FUR-CH-10002647"/>
    <x v="0"/>
    <x v="1"/>
    <x v="470"/>
    <n v="283.92"/>
    <n v="4"/>
    <n v="0"/>
    <n v="70.98"/>
  </r>
  <r>
    <n v="541"/>
    <x v="251"/>
    <x v="2"/>
    <x v="215"/>
    <d v="2011-04-02T00:00:00"/>
    <s v="First Class"/>
    <s v="BD-11500"/>
    <s v="Bradley Drucker"/>
    <x v="0"/>
    <s v="United States"/>
    <x v="124"/>
    <x v="6"/>
    <n v="54302"/>
    <x v="2"/>
    <s v="TEC-AC-10001432"/>
    <x v="2"/>
    <x v="11"/>
    <x v="471"/>
    <n v="468.9"/>
    <n v="6"/>
    <n v="0"/>
    <n v="206.316"/>
  </r>
  <r>
    <n v="542"/>
    <x v="252"/>
    <x v="0"/>
    <x v="216"/>
    <d v="2013-07-18T00:00:00"/>
    <s v="First Class"/>
    <s v="ES-14080"/>
    <s v="Erin Smith"/>
    <x v="1"/>
    <s v="United States"/>
    <x v="93"/>
    <x v="16"/>
    <n v="85705"/>
    <x v="1"/>
    <s v="TEC-PH-10002262"/>
    <x v="2"/>
    <x v="7"/>
    <x v="472"/>
    <n v="380.86399999999998"/>
    <n v="8"/>
    <n v="0.2"/>
    <n v="38.086399999999998"/>
  </r>
  <r>
    <n v="543"/>
    <x v="253"/>
    <x v="1"/>
    <x v="217"/>
    <d v="2012-12-23T00:00:00"/>
    <s v="Standard Class"/>
    <s v="LM-17065"/>
    <s v="Liz MacKendrick"/>
    <x v="0"/>
    <s v="United States"/>
    <x v="24"/>
    <x v="24"/>
    <n v="45503"/>
    <x v="3"/>
    <s v="OFF-ST-10001809"/>
    <x v="1"/>
    <x v="4"/>
    <x v="430"/>
    <n v="646.77599999999995"/>
    <n v="9"/>
    <n v="0.2"/>
    <n v="-145.52459999999999"/>
  </r>
  <r>
    <n v="544"/>
    <x v="254"/>
    <x v="2"/>
    <x v="218"/>
    <d v="2011-05-16T00:00:00"/>
    <s v="Standard Class"/>
    <s v="PG-18895"/>
    <s v="Paul Gonzalez"/>
    <x v="0"/>
    <s v="United States"/>
    <x v="5"/>
    <x v="5"/>
    <n v="76106"/>
    <x v="2"/>
    <s v="TEC-AC-10001465"/>
    <x v="2"/>
    <x v="11"/>
    <x v="473"/>
    <n v="58.112000000000002"/>
    <n v="2"/>
    <n v="0.2"/>
    <n v="7.2640000000000002"/>
  </r>
  <r>
    <n v="545"/>
    <x v="254"/>
    <x v="2"/>
    <x v="218"/>
    <d v="2011-05-16T00:00:00"/>
    <s v="Standard Class"/>
    <s v="PG-18895"/>
    <s v="Paul Gonzalez"/>
    <x v="0"/>
    <s v="United States"/>
    <x v="5"/>
    <x v="5"/>
    <n v="76106"/>
    <x v="2"/>
    <s v="TEC-PH-10002597"/>
    <x v="2"/>
    <x v="7"/>
    <x v="474"/>
    <n v="100.792"/>
    <n v="1"/>
    <n v="0.2"/>
    <n v="6.2995000000000001"/>
  </r>
  <r>
    <n v="546"/>
    <x v="254"/>
    <x v="2"/>
    <x v="218"/>
    <d v="2011-05-16T00:00:00"/>
    <s v="Standard Class"/>
    <s v="PG-18895"/>
    <s v="Paul Gonzalez"/>
    <x v="0"/>
    <s v="United States"/>
    <x v="5"/>
    <x v="5"/>
    <n v="76106"/>
    <x v="2"/>
    <s v="FUR-FU-10000723"/>
    <x v="0"/>
    <x v="5"/>
    <x v="475"/>
    <n v="66.111999999999995"/>
    <n v="4"/>
    <n v="0.6"/>
    <n v="-84.2928"/>
  </r>
  <r>
    <n v="547"/>
    <x v="255"/>
    <x v="3"/>
    <x v="123"/>
    <d v="2014-11-23T00:00:00"/>
    <s v="First Class"/>
    <s v="AS-10135"/>
    <s v="Adrian Shami"/>
    <x v="2"/>
    <s v="United States"/>
    <x v="20"/>
    <x v="15"/>
    <n v="10035"/>
    <x v="3"/>
    <s v="OFF-BI-10000404"/>
    <x v="1"/>
    <x v="8"/>
    <x v="476"/>
    <n v="41.28"/>
    <n v="6"/>
    <n v="0.2"/>
    <n v="13.932"/>
  </r>
  <r>
    <n v="548"/>
    <x v="255"/>
    <x v="3"/>
    <x v="123"/>
    <d v="2014-11-23T00:00:00"/>
    <s v="First Class"/>
    <s v="AS-10135"/>
    <s v="Adrian Shami"/>
    <x v="2"/>
    <s v="United States"/>
    <x v="20"/>
    <x v="15"/>
    <n v="10035"/>
    <x v="3"/>
    <s v="OFF-PA-10002986"/>
    <x v="1"/>
    <x v="10"/>
    <x v="477"/>
    <n v="13.36"/>
    <n v="2"/>
    <n v="0"/>
    <n v="6.4127999999999998"/>
  </r>
  <r>
    <n v="549"/>
    <x v="256"/>
    <x v="1"/>
    <x v="219"/>
    <d v="2012-11-17T00:00:00"/>
    <s v="Second Class"/>
    <s v="DK-13225"/>
    <s v="Dean Katz"/>
    <x v="1"/>
    <s v="United States"/>
    <x v="22"/>
    <x v="10"/>
    <n v="60653"/>
    <x v="2"/>
    <s v="OFF-ST-10000604"/>
    <x v="1"/>
    <x v="4"/>
    <x v="54"/>
    <n v="250.27199999999999"/>
    <n v="9"/>
    <n v="0.2"/>
    <n v="15.641999999999999"/>
  </r>
  <r>
    <n v="550"/>
    <x v="256"/>
    <x v="1"/>
    <x v="219"/>
    <d v="2012-11-17T00:00:00"/>
    <s v="Second Class"/>
    <s v="DK-13225"/>
    <s v="Dean Katz"/>
    <x v="1"/>
    <s v="United States"/>
    <x v="22"/>
    <x v="10"/>
    <n v="60653"/>
    <x v="2"/>
    <s v="OFF-BI-10004738"/>
    <x v="1"/>
    <x v="8"/>
    <x v="92"/>
    <n v="11.364000000000001"/>
    <n v="3"/>
    <n v="0.8"/>
    <n v="-17.045999999999999"/>
  </r>
  <r>
    <n v="551"/>
    <x v="256"/>
    <x v="1"/>
    <x v="219"/>
    <d v="2012-11-17T00:00:00"/>
    <s v="Second Class"/>
    <s v="DK-13225"/>
    <s v="Dean Katz"/>
    <x v="1"/>
    <s v="United States"/>
    <x v="22"/>
    <x v="10"/>
    <n v="60653"/>
    <x v="2"/>
    <s v="OFF-SU-10001935"/>
    <x v="1"/>
    <x v="14"/>
    <x v="33"/>
    <n v="8.7200000000000006"/>
    <n v="5"/>
    <n v="0.2"/>
    <n v="-1.744"/>
  </r>
  <r>
    <n v="552"/>
    <x v="257"/>
    <x v="0"/>
    <x v="173"/>
    <d v="2013-04-18T00:00:00"/>
    <s v="Second Class"/>
    <s v="BD-11320"/>
    <s v="Bill Donatelli"/>
    <x v="0"/>
    <s v="United States"/>
    <x v="8"/>
    <x v="1"/>
    <n v="94110"/>
    <x v="1"/>
    <s v="FUR-CH-10002024"/>
    <x v="0"/>
    <x v="1"/>
    <x v="478"/>
    <n v="1121.568"/>
    <n v="2"/>
    <n v="0.2"/>
    <n v="0"/>
  </r>
  <r>
    <n v="553"/>
    <x v="258"/>
    <x v="3"/>
    <x v="220"/>
    <d v="2014-09-13T00:00:00"/>
    <s v="First Class"/>
    <s v="RC-19960"/>
    <s v="Ryan Crowe"/>
    <x v="0"/>
    <s v="United States"/>
    <x v="108"/>
    <x v="2"/>
    <n v="32216"/>
    <x v="0"/>
    <s v="FUR-FU-10003039"/>
    <x v="0"/>
    <x v="5"/>
    <x v="479"/>
    <n v="34.503999999999998"/>
    <n v="1"/>
    <n v="0.2"/>
    <n v="6.0381999999999998"/>
  </r>
  <r>
    <n v="554"/>
    <x v="259"/>
    <x v="3"/>
    <x v="221"/>
    <d v="2014-11-29T00:00:00"/>
    <s v="Standard Class"/>
    <s v="GT-14710"/>
    <s v="Greg Tran"/>
    <x v="0"/>
    <s v="United States"/>
    <x v="12"/>
    <x v="5"/>
    <n v="77070"/>
    <x v="2"/>
    <s v="OFF-FA-10004248"/>
    <x v="1"/>
    <x v="13"/>
    <x v="480"/>
    <n v="10.824"/>
    <n v="3"/>
    <n v="0.2"/>
    <n v="2.5707"/>
  </r>
  <r>
    <n v="555"/>
    <x v="260"/>
    <x v="3"/>
    <x v="222"/>
    <d v="2014-04-07T00:00:00"/>
    <s v="Second Class"/>
    <s v="DK-13225"/>
    <s v="Dean Katz"/>
    <x v="1"/>
    <s v="United States"/>
    <x v="125"/>
    <x v="1"/>
    <n v="92804"/>
    <x v="1"/>
    <s v="OFF-ST-10001780"/>
    <x v="1"/>
    <x v="4"/>
    <x v="481"/>
    <n v="1295.78"/>
    <n v="2"/>
    <n v="0"/>
    <n v="310.98719999999997"/>
  </r>
  <r>
    <n v="556"/>
    <x v="261"/>
    <x v="2"/>
    <x v="223"/>
    <d v="2011-07-03T00:00:00"/>
    <s v="Second Class"/>
    <s v="AJ-10945"/>
    <s v="Ashley Jarboe"/>
    <x v="0"/>
    <s v="United States"/>
    <x v="40"/>
    <x v="3"/>
    <n v="28403"/>
    <x v="0"/>
    <s v="OFF-AR-10003560"/>
    <x v="1"/>
    <x v="6"/>
    <x v="482"/>
    <n v="19.456"/>
    <n v="4"/>
    <n v="0.2"/>
    <n v="3.4047999999999998"/>
  </r>
  <r>
    <n v="557"/>
    <x v="262"/>
    <x v="0"/>
    <x v="224"/>
    <d v="2013-06-16T00:00:00"/>
    <s v="Standard Class"/>
    <s v="OT-18730"/>
    <s v="Olvera Toch"/>
    <x v="0"/>
    <s v="United States"/>
    <x v="1"/>
    <x v="1"/>
    <n v="90045"/>
    <x v="1"/>
    <s v="OFF-LA-10001297"/>
    <x v="1"/>
    <x v="2"/>
    <x v="483"/>
    <n v="20.7"/>
    <n v="2"/>
    <n v="0"/>
    <n v="9.9359999999999999"/>
  </r>
  <r>
    <n v="558"/>
    <x v="262"/>
    <x v="0"/>
    <x v="224"/>
    <d v="2013-06-16T00:00:00"/>
    <s v="Standard Class"/>
    <s v="OT-18730"/>
    <s v="Olvera Toch"/>
    <x v="0"/>
    <s v="United States"/>
    <x v="1"/>
    <x v="1"/>
    <n v="90045"/>
    <x v="1"/>
    <s v="FUR-TA-10004256"/>
    <x v="0"/>
    <x v="3"/>
    <x v="484"/>
    <n v="1335.68"/>
    <n v="4"/>
    <n v="0.2"/>
    <n v="-217.048"/>
  </r>
  <r>
    <n v="559"/>
    <x v="262"/>
    <x v="0"/>
    <x v="224"/>
    <d v="2013-06-16T00:00:00"/>
    <s v="Standard Class"/>
    <s v="OT-18730"/>
    <s v="Olvera Toch"/>
    <x v="0"/>
    <s v="United States"/>
    <x v="1"/>
    <x v="1"/>
    <n v="90045"/>
    <x v="1"/>
    <s v="OFF-PA-10003441"/>
    <x v="1"/>
    <x v="10"/>
    <x v="485"/>
    <n v="32.4"/>
    <n v="5"/>
    <n v="0"/>
    <n v="15.552"/>
  </r>
  <r>
    <n v="560"/>
    <x v="263"/>
    <x v="3"/>
    <x v="225"/>
    <d v="2014-11-23T00:00:00"/>
    <s v="Second Class"/>
    <s v="LP-17080"/>
    <s v="Liz Pelletier"/>
    <x v="0"/>
    <s v="United States"/>
    <x v="8"/>
    <x v="1"/>
    <n v="94110"/>
    <x v="1"/>
    <s v="FUR-FU-10003347"/>
    <x v="0"/>
    <x v="5"/>
    <x v="374"/>
    <n v="42.6"/>
    <n v="3"/>
    <n v="0"/>
    <n v="16.614000000000001"/>
  </r>
  <r>
    <n v="561"/>
    <x v="263"/>
    <x v="3"/>
    <x v="225"/>
    <d v="2014-11-23T00:00:00"/>
    <s v="Second Class"/>
    <s v="LP-17080"/>
    <s v="Liz Pelletier"/>
    <x v="0"/>
    <s v="United States"/>
    <x v="8"/>
    <x v="1"/>
    <n v="94110"/>
    <x v="1"/>
    <s v="OFF-BI-10000069"/>
    <x v="1"/>
    <x v="8"/>
    <x v="486"/>
    <n v="84.055999999999997"/>
    <n v="7"/>
    <n v="0.2"/>
    <n v="27.318200000000001"/>
  </r>
  <r>
    <n v="562"/>
    <x v="264"/>
    <x v="2"/>
    <x v="80"/>
    <d v="2011-09-18T00:00:00"/>
    <s v="Second Class"/>
    <s v="CA-12775"/>
    <s v="Cynthia Arntzen"/>
    <x v="0"/>
    <s v="United States"/>
    <x v="67"/>
    <x v="2"/>
    <n v="33614"/>
    <x v="0"/>
    <s v="OFF-AP-10003914"/>
    <x v="1"/>
    <x v="9"/>
    <x v="487"/>
    <n v="13"/>
    <n v="5"/>
    <n v="0.2"/>
    <n v="1.3"/>
  </r>
  <r>
    <n v="563"/>
    <x v="264"/>
    <x v="2"/>
    <x v="80"/>
    <d v="2011-09-18T00:00:00"/>
    <s v="Second Class"/>
    <s v="CA-12775"/>
    <s v="Cynthia Arntzen"/>
    <x v="0"/>
    <s v="United States"/>
    <x v="67"/>
    <x v="2"/>
    <n v="33614"/>
    <x v="0"/>
    <s v="FUR-FU-10004020"/>
    <x v="0"/>
    <x v="5"/>
    <x v="488"/>
    <n v="13.128"/>
    <n v="3"/>
    <n v="0.2"/>
    <n v="3.7743000000000002"/>
  </r>
  <r>
    <n v="564"/>
    <x v="265"/>
    <x v="1"/>
    <x v="214"/>
    <d v="2012-09-12T00:00:00"/>
    <s v="First Class"/>
    <s v="JF-15490"/>
    <s v="Jeremy Farry"/>
    <x v="0"/>
    <s v="United States"/>
    <x v="4"/>
    <x v="4"/>
    <n v="98105"/>
    <x v="1"/>
    <s v="OFF-FA-10003467"/>
    <x v="1"/>
    <x v="13"/>
    <x v="489"/>
    <n v="3.96"/>
    <n v="2"/>
    <n v="0"/>
    <n v="0"/>
  </r>
  <r>
    <n v="565"/>
    <x v="265"/>
    <x v="1"/>
    <x v="214"/>
    <d v="2012-09-12T00:00:00"/>
    <s v="First Class"/>
    <s v="JF-15490"/>
    <s v="Jeremy Farry"/>
    <x v="0"/>
    <s v="United States"/>
    <x v="4"/>
    <x v="4"/>
    <n v="98105"/>
    <x v="1"/>
    <s v="OFF-LA-10000634"/>
    <x v="1"/>
    <x v="2"/>
    <x v="283"/>
    <n v="2.61"/>
    <n v="1"/>
    <n v="0"/>
    <n v="1.2005999999999999"/>
  </r>
  <r>
    <n v="566"/>
    <x v="266"/>
    <x v="3"/>
    <x v="226"/>
    <d v="2014-11-12T00:00:00"/>
    <s v="First Class"/>
    <s v="FP-14320"/>
    <s v="Frank Preis"/>
    <x v="0"/>
    <s v="United States"/>
    <x v="1"/>
    <x v="1"/>
    <n v="90008"/>
    <x v="1"/>
    <s v="TEC-PH-10002496"/>
    <x v="2"/>
    <x v="7"/>
    <x v="490"/>
    <n v="374.37599999999998"/>
    <n v="3"/>
    <n v="0.2"/>
    <n v="46.796999999999997"/>
  </r>
  <r>
    <n v="567"/>
    <x v="267"/>
    <x v="3"/>
    <x v="172"/>
    <d v="2014-09-10T00:00:00"/>
    <s v="Standard Class"/>
    <s v="EB-13840"/>
    <s v="Ellis Ballard"/>
    <x v="1"/>
    <s v="United States"/>
    <x v="4"/>
    <x v="4"/>
    <n v="98105"/>
    <x v="1"/>
    <s v="OFF-PA-10004530"/>
    <x v="1"/>
    <x v="10"/>
    <x v="491"/>
    <n v="91.84"/>
    <n v="8"/>
    <n v="0"/>
    <n v="45.001600000000003"/>
  </r>
  <r>
    <n v="568"/>
    <x v="267"/>
    <x v="3"/>
    <x v="172"/>
    <d v="2014-09-10T00:00:00"/>
    <s v="Standard Class"/>
    <s v="EB-13840"/>
    <s v="Ellis Ballard"/>
    <x v="1"/>
    <s v="United States"/>
    <x v="4"/>
    <x v="4"/>
    <n v="98105"/>
    <x v="1"/>
    <s v="OFF-BI-10001107"/>
    <x v="1"/>
    <x v="8"/>
    <x v="492"/>
    <n v="81.087999999999994"/>
    <n v="7"/>
    <n v="0.2"/>
    <n v="27.3672"/>
  </r>
  <r>
    <n v="569"/>
    <x v="267"/>
    <x v="3"/>
    <x v="172"/>
    <d v="2014-09-10T00:00:00"/>
    <s v="Standard Class"/>
    <s v="EB-13840"/>
    <s v="Ellis Ballard"/>
    <x v="1"/>
    <s v="United States"/>
    <x v="4"/>
    <x v="4"/>
    <n v="98105"/>
    <x v="1"/>
    <s v="OFF-PA-10004451"/>
    <x v="1"/>
    <x v="10"/>
    <x v="493"/>
    <n v="19.440000000000001"/>
    <n v="3"/>
    <n v="0"/>
    <n v="9.3312000000000008"/>
  </r>
  <r>
    <n v="570"/>
    <x v="267"/>
    <x v="3"/>
    <x v="172"/>
    <d v="2014-09-10T00:00:00"/>
    <s v="Standard Class"/>
    <s v="EB-13840"/>
    <s v="Ellis Ballard"/>
    <x v="1"/>
    <s v="United States"/>
    <x v="4"/>
    <x v="4"/>
    <n v="98105"/>
    <x v="1"/>
    <s v="FUR-CH-10004997"/>
    <x v="0"/>
    <x v="1"/>
    <x v="494"/>
    <n v="451.15199999999999"/>
    <n v="3"/>
    <n v="0.2"/>
    <n v="0"/>
  </r>
  <r>
    <n v="571"/>
    <x v="268"/>
    <x v="3"/>
    <x v="116"/>
    <d v="2015-05-01T00:00:00"/>
    <s v="Standard Class"/>
    <s v="JF-15415"/>
    <s v="Jennifer Ferguson"/>
    <x v="0"/>
    <s v="United States"/>
    <x v="20"/>
    <x v="15"/>
    <n v="10024"/>
    <x v="3"/>
    <s v="OFF-LA-10001297"/>
    <x v="1"/>
    <x v="2"/>
    <x v="483"/>
    <n v="72.45"/>
    <n v="7"/>
    <n v="0"/>
    <n v="34.776000000000003"/>
  </r>
  <r>
    <n v="572"/>
    <x v="268"/>
    <x v="3"/>
    <x v="116"/>
    <d v="2015-05-01T00:00:00"/>
    <s v="Standard Class"/>
    <s v="JF-15415"/>
    <s v="Jennifer Ferguson"/>
    <x v="0"/>
    <s v="United States"/>
    <x v="20"/>
    <x v="15"/>
    <n v="10024"/>
    <x v="3"/>
    <s v="OFF-FA-10000585"/>
    <x v="1"/>
    <x v="13"/>
    <x v="202"/>
    <n v="13.96"/>
    <n v="4"/>
    <n v="0"/>
    <n v="6.4215999999999998"/>
  </r>
  <r>
    <n v="573"/>
    <x v="268"/>
    <x v="3"/>
    <x v="116"/>
    <d v="2015-05-01T00:00:00"/>
    <s v="Standard Class"/>
    <s v="JF-15415"/>
    <s v="Jennifer Ferguson"/>
    <x v="0"/>
    <s v="United States"/>
    <x v="20"/>
    <x v="15"/>
    <n v="10024"/>
    <x v="3"/>
    <s v="OFF-BI-10001922"/>
    <x v="1"/>
    <x v="8"/>
    <x v="302"/>
    <n v="33.264000000000003"/>
    <n v="7"/>
    <n v="0.2"/>
    <n v="11.226599999999999"/>
  </r>
  <r>
    <n v="574"/>
    <x v="268"/>
    <x v="3"/>
    <x v="116"/>
    <d v="2015-05-01T00:00:00"/>
    <s v="Standard Class"/>
    <s v="JF-15415"/>
    <s v="Jennifer Ferguson"/>
    <x v="0"/>
    <s v="United States"/>
    <x v="20"/>
    <x v="15"/>
    <n v="10024"/>
    <x v="3"/>
    <s v="TEC-PH-10000347"/>
    <x v="2"/>
    <x v="7"/>
    <x v="495"/>
    <n v="14.85"/>
    <n v="3"/>
    <n v="0"/>
    <n v="4.0095000000000001"/>
  </r>
  <r>
    <n v="575"/>
    <x v="269"/>
    <x v="0"/>
    <x v="54"/>
    <d v="2013-08-11T00:00:00"/>
    <s v="Standard Class"/>
    <s v="SF-20200"/>
    <s v="Sarah Foster"/>
    <x v="0"/>
    <s v="United States"/>
    <x v="126"/>
    <x v="4"/>
    <n v="98270"/>
    <x v="1"/>
    <s v="OFF-AR-10003394"/>
    <x v="1"/>
    <x v="6"/>
    <x v="496"/>
    <n v="8.82"/>
    <n v="3"/>
    <n v="0"/>
    <n v="2.3814000000000002"/>
  </r>
  <r>
    <n v="576"/>
    <x v="270"/>
    <x v="1"/>
    <x v="227"/>
    <d v="2012-09-22T00:00:00"/>
    <s v="Second Class"/>
    <s v="TG-21640"/>
    <s v="Trudy Glocke"/>
    <x v="0"/>
    <s v="United States"/>
    <x v="85"/>
    <x v="1"/>
    <n v="90805"/>
    <x v="1"/>
    <s v="OFF-PA-10004530"/>
    <x v="1"/>
    <x v="10"/>
    <x v="491"/>
    <n v="160.72"/>
    <n v="14"/>
    <n v="0"/>
    <n v="78.752799999999993"/>
  </r>
  <r>
    <n v="577"/>
    <x v="270"/>
    <x v="1"/>
    <x v="227"/>
    <d v="2012-09-22T00:00:00"/>
    <s v="Second Class"/>
    <s v="TG-21640"/>
    <s v="Trudy Glocke"/>
    <x v="0"/>
    <s v="United States"/>
    <x v="85"/>
    <x v="1"/>
    <n v="90805"/>
    <x v="1"/>
    <s v="OFF-PA-10001450"/>
    <x v="1"/>
    <x v="10"/>
    <x v="497"/>
    <n v="19.920000000000002"/>
    <n v="4"/>
    <n v="0"/>
    <n v="9.7607999999999997"/>
  </r>
  <r>
    <n v="578"/>
    <x v="270"/>
    <x v="1"/>
    <x v="227"/>
    <d v="2012-09-22T00:00:00"/>
    <s v="Second Class"/>
    <s v="TG-21640"/>
    <s v="Trudy Glocke"/>
    <x v="0"/>
    <s v="United States"/>
    <x v="85"/>
    <x v="1"/>
    <n v="90805"/>
    <x v="1"/>
    <s v="OFF-SU-10001574"/>
    <x v="1"/>
    <x v="14"/>
    <x v="498"/>
    <n v="7.3"/>
    <n v="2"/>
    <n v="0"/>
    <n v="2.19"/>
  </r>
  <r>
    <n v="579"/>
    <x v="271"/>
    <x v="3"/>
    <x v="228"/>
    <d v="2014-07-27T00:00:00"/>
    <s v="Standard Class"/>
    <s v="CS-11950"/>
    <s v="Carlos Soltero"/>
    <x v="0"/>
    <s v="United States"/>
    <x v="22"/>
    <x v="10"/>
    <n v="60610"/>
    <x v="2"/>
    <s v="OFF-ST-10002974"/>
    <x v="1"/>
    <x v="4"/>
    <x v="123"/>
    <n v="69.712000000000003"/>
    <n v="2"/>
    <n v="0.2"/>
    <n v="8.7140000000000004"/>
  </r>
  <r>
    <n v="580"/>
    <x v="271"/>
    <x v="3"/>
    <x v="228"/>
    <d v="2014-07-27T00:00:00"/>
    <s v="Standard Class"/>
    <s v="CS-11950"/>
    <s v="Carlos Soltero"/>
    <x v="0"/>
    <s v="United States"/>
    <x v="22"/>
    <x v="10"/>
    <n v="60610"/>
    <x v="2"/>
    <s v="FUR-FU-10001475"/>
    <x v="0"/>
    <x v="5"/>
    <x v="499"/>
    <n v="8.7919999999999998"/>
    <n v="1"/>
    <n v="0.6"/>
    <n v="-5.7148000000000003"/>
  </r>
  <r>
    <n v="581"/>
    <x v="272"/>
    <x v="1"/>
    <x v="229"/>
    <d v="2012-09-14T00:00:00"/>
    <s v="Standard Class"/>
    <s v="CC-12145"/>
    <s v="Charles Crestani"/>
    <x v="0"/>
    <s v="United States"/>
    <x v="1"/>
    <x v="1"/>
    <n v="90004"/>
    <x v="1"/>
    <s v="OFF-SU-10004498"/>
    <x v="1"/>
    <x v="14"/>
    <x v="500"/>
    <n v="51.52"/>
    <n v="4"/>
    <n v="0"/>
    <n v="1.5456000000000001"/>
  </r>
  <r>
    <n v="582"/>
    <x v="273"/>
    <x v="3"/>
    <x v="96"/>
    <d v="2014-06-12T00:00:00"/>
    <s v="Standard Class"/>
    <s v="DV-13465"/>
    <s v="Dianna Vittorini"/>
    <x v="0"/>
    <s v="United States"/>
    <x v="60"/>
    <x v="22"/>
    <n v="80219"/>
    <x v="1"/>
    <s v="TEC-PH-10004977"/>
    <x v="2"/>
    <x v="7"/>
    <x v="34"/>
    <n v="470.37599999999998"/>
    <n v="3"/>
    <n v="0.2"/>
    <n v="52.917299999999997"/>
  </r>
  <r>
    <n v="583"/>
    <x v="273"/>
    <x v="3"/>
    <x v="96"/>
    <d v="2014-06-12T00:00:00"/>
    <s v="Standard Class"/>
    <s v="DV-13465"/>
    <s v="Dianna Vittorini"/>
    <x v="0"/>
    <s v="United States"/>
    <x v="60"/>
    <x v="22"/>
    <n v="80219"/>
    <x v="1"/>
    <s v="TEC-PH-10000586"/>
    <x v="2"/>
    <x v="7"/>
    <x v="501"/>
    <n v="105.584"/>
    <n v="2"/>
    <n v="0.2"/>
    <n v="9.2385999999999999"/>
  </r>
  <r>
    <n v="584"/>
    <x v="273"/>
    <x v="3"/>
    <x v="96"/>
    <d v="2014-06-12T00:00:00"/>
    <s v="Standard Class"/>
    <s v="DV-13465"/>
    <s v="Dianna Vittorini"/>
    <x v="0"/>
    <s v="United States"/>
    <x v="60"/>
    <x v="22"/>
    <n v="80219"/>
    <x v="1"/>
    <s v="OFF-AP-10000358"/>
    <x v="1"/>
    <x v="9"/>
    <x v="95"/>
    <n v="31.152000000000001"/>
    <n v="3"/>
    <n v="0.2"/>
    <n v="3.5045999999999999"/>
  </r>
  <r>
    <n v="585"/>
    <x v="273"/>
    <x v="3"/>
    <x v="96"/>
    <d v="2014-06-12T00:00:00"/>
    <s v="Standard Class"/>
    <s v="DV-13465"/>
    <s v="Dianna Vittorini"/>
    <x v="0"/>
    <s v="United States"/>
    <x v="60"/>
    <x v="22"/>
    <n v="80219"/>
    <x v="1"/>
    <s v="OFF-BI-10002764"/>
    <x v="1"/>
    <x v="8"/>
    <x v="502"/>
    <n v="6.7830000000000004"/>
    <n v="7"/>
    <n v="0.7"/>
    <n v="-4.7481"/>
  </r>
  <r>
    <n v="586"/>
    <x v="273"/>
    <x v="3"/>
    <x v="96"/>
    <d v="2014-06-12T00:00:00"/>
    <s v="Standard Class"/>
    <s v="DV-13465"/>
    <s v="Dianna Vittorini"/>
    <x v="0"/>
    <s v="United States"/>
    <x v="60"/>
    <x v="22"/>
    <n v="80219"/>
    <x v="1"/>
    <s v="TEC-PH-10001254"/>
    <x v="2"/>
    <x v="7"/>
    <x v="143"/>
    <n v="406.36799999999999"/>
    <n v="4"/>
    <n v="0.2"/>
    <n v="30.477599999999999"/>
  </r>
  <r>
    <n v="587"/>
    <x v="274"/>
    <x v="1"/>
    <x v="230"/>
    <d v="2012-09-07T00:00:00"/>
    <s v="Standard Class"/>
    <s v="BD-11725"/>
    <s v="Bruce Degenhardt"/>
    <x v="0"/>
    <s v="United States"/>
    <x v="102"/>
    <x v="0"/>
    <n v="40475"/>
    <x v="0"/>
    <s v="FUR-CH-10003956"/>
    <x v="0"/>
    <x v="1"/>
    <x v="363"/>
    <n v="70.98"/>
    <n v="1"/>
    <n v="0"/>
    <n v="4.9686000000000003"/>
  </r>
  <r>
    <n v="588"/>
    <x v="274"/>
    <x v="1"/>
    <x v="230"/>
    <d v="2012-09-07T00:00:00"/>
    <s v="Standard Class"/>
    <s v="BD-11725"/>
    <s v="Bruce Degenhardt"/>
    <x v="0"/>
    <s v="United States"/>
    <x v="102"/>
    <x v="0"/>
    <n v="40475"/>
    <x v="0"/>
    <s v="OFF-LA-10003930"/>
    <x v="1"/>
    <x v="2"/>
    <x v="503"/>
    <n v="294.93"/>
    <n v="3"/>
    <n v="0"/>
    <n v="144.51570000000001"/>
  </r>
  <r>
    <n v="589"/>
    <x v="275"/>
    <x v="0"/>
    <x v="231"/>
    <d v="2013-03-25T00:00:00"/>
    <s v="Standard Class"/>
    <s v="ZC-21910"/>
    <s v="Zuschuss Carroll"/>
    <x v="0"/>
    <s v="United States"/>
    <x v="127"/>
    <x v="21"/>
    <n v="97301"/>
    <x v="1"/>
    <s v="TEC-PH-10003800"/>
    <x v="2"/>
    <x v="7"/>
    <x v="504"/>
    <n v="84.784000000000006"/>
    <n v="2"/>
    <n v="0.2"/>
    <n v="-20.136199999999999"/>
  </r>
  <r>
    <n v="590"/>
    <x v="275"/>
    <x v="0"/>
    <x v="231"/>
    <d v="2013-03-25T00:00:00"/>
    <s v="Standard Class"/>
    <s v="ZC-21910"/>
    <s v="Zuschuss Carroll"/>
    <x v="0"/>
    <s v="United States"/>
    <x v="127"/>
    <x v="21"/>
    <n v="97301"/>
    <x v="1"/>
    <s v="OFF-PA-10002005"/>
    <x v="1"/>
    <x v="10"/>
    <x v="505"/>
    <n v="20.736000000000001"/>
    <n v="4"/>
    <n v="0.2"/>
    <n v="7.2576000000000001"/>
  </r>
  <r>
    <n v="591"/>
    <x v="275"/>
    <x v="0"/>
    <x v="231"/>
    <d v="2013-03-25T00:00:00"/>
    <s v="Standard Class"/>
    <s v="ZC-21910"/>
    <s v="Zuschuss Carroll"/>
    <x v="0"/>
    <s v="United States"/>
    <x v="127"/>
    <x v="21"/>
    <n v="97301"/>
    <x v="1"/>
    <s v="OFF-BI-10002498"/>
    <x v="1"/>
    <x v="8"/>
    <x v="435"/>
    <n v="16.821000000000002"/>
    <n v="3"/>
    <n v="0.7"/>
    <n v="-12.896100000000001"/>
  </r>
  <r>
    <n v="592"/>
    <x v="275"/>
    <x v="0"/>
    <x v="231"/>
    <d v="2013-03-25T00:00:00"/>
    <s v="Standard Class"/>
    <s v="ZC-21910"/>
    <s v="Zuschuss Carroll"/>
    <x v="0"/>
    <s v="United States"/>
    <x v="127"/>
    <x v="21"/>
    <n v="97301"/>
    <x v="1"/>
    <s v="OFF-PA-10004101"/>
    <x v="1"/>
    <x v="10"/>
    <x v="506"/>
    <n v="10.368"/>
    <n v="2"/>
    <n v="0.2"/>
    <n v="3.6288"/>
  </r>
  <r>
    <n v="593"/>
    <x v="276"/>
    <x v="2"/>
    <x v="232"/>
    <d v="2011-01-14T00:00:00"/>
    <s v="Standard Class"/>
    <s v="MS-17830"/>
    <s v="Melanie Seite"/>
    <x v="0"/>
    <s v="United States"/>
    <x v="128"/>
    <x v="5"/>
    <n v="78041"/>
    <x v="2"/>
    <s v="OFF-AR-10004078"/>
    <x v="1"/>
    <x v="6"/>
    <x v="507"/>
    <n v="9.3439999999999994"/>
    <n v="2"/>
    <n v="0.2"/>
    <n v="1.1679999999999999"/>
  </r>
  <r>
    <n v="594"/>
    <x v="276"/>
    <x v="2"/>
    <x v="232"/>
    <d v="2011-01-14T00:00:00"/>
    <s v="Standard Class"/>
    <s v="MS-17830"/>
    <s v="Melanie Seite"/>
    <x v="0"/>
    <s v="United States"/>
    <x v="128"/>
    <x v="5"/>
    <n v="78041"/>
    <x v="2"/>
    <s v="TEC-AC-10001266"/>
    <x v="2"/>
    <x v="11"/>
    <x v="196"/>
    <n v="31.2"/>
    <n v="3"/>
    <n v="0.2"/>
    <n v="9.75"/>
  </r>
  <r>
    <n v="595"/>
    <x v="277"/>
    <x v="2"/>
    <x v="233"/>
    <d v="2011-08-15T00:00:00"/>
    <s v="Standard Class"/>
    <s v="LR-16915"/>
    <s v="Lena Radford"/>
    <x v="0"/>
    <s v="United States"/>
    <x v="70"/>
    <x v="1"/>
    <n v="92024"/>
    <x v="1"/>
    <s v="OFF-AP-10004708"/>
    <x v="1"/>
    <x v="9"/>
    <x v="508"/>
    <n v="76.12"/>
    <n v="2"/>
    <n v="0"/>
    <n v="22.0748"/>
  </r>
  <r>
    <n v="596"/>
    <x v="277"/>
    <x v="2"/>
    <x v="233"/>
    <d v="2011-08-15T00:00:00"/>
    <s v="Standard Class"/>
    <s v="LR-16915"/>
    <s v="Lena Radford"/>
    <x v="0"/>
    <s v="United States"/>
    <x v="70"/>
    <x v="1"/>
    <n v="92024"/>
    <x v="1"/>
    <s v="TEC-CO-10004115"/>
    <x v="2"/>
    <x v="16"/>
    <x v="356"/>
    <n v="1199.9760000000001"/>
    <n v="3"/>
    <n v="0.2"/>
    <n v="434.99130000000002"/>
  </r>
  <r>
    <n v="597"/>
    <x v="277"/>
    <x v="2"/>
    <x v="233"/>
    <d v="2011-08-15T00:00:00"/>
    <s v="Standard Class"/>
    <s v="LR-16915"/>
    <s v="Lena Radford"/>
    <x v="0"/>
    <s v="United States"/>
    <x v="70"/>
    <x v="1"/>
    <n v="92024"/>
    <x v="1"/>
    <s v="TEC-PH-10002398"/>
    <x v="2"/>
    <x v="7"/>
    <x v="285"/>
    <n v="445.96"/>
    <n v="5"/>
    <n v="0.2"/>
    <n v="55.744999999999997"/>
  </r>
  <r>
    <n v="598"/>
    <x v="277"/>
    <x v="2"/>
    <x v="233"/>
    <d v="2011-08-15T00:00:00"/>
    <s v="Standard Class"/>
    <s v="LR-16915"/>
    <s v="Lena Radford"/>
    <x v="0"/>
    <s v="United States"/>
    <x v="70"/>
    <x v="1"/>
    <n v="92024"/>
    <x v="1"/>
    <s v="FUR-FU-10001979"/>
    <x v="0"/>
    <x v="5"/>
    <x v="509"/>
    <n v="327.76"/>
    <n v="8"/>
    <n v="0"/>
    <n v="91.772800000000004"/>
  </r>
  <r>
    <n v="599"/>
    <x v="278"/>
    <x v="0"/>
    <x v="216"/>
    <d v="2013-07-17T00:00:00"/>
    <s v="First Class"/>
    <s v="TP-21130"/>
    <s v="Theone Pippenger"/>
    <x v="0"/>
    <s v="United States"/>
    <x v="10"/>
    <x v="9"/>
    <n v="19134"/>
    <x v="3"/>
    <s v="OFF-SU-10004115"/>
    <x v="1"/>
    <x v="14"/>
    <x v="510"/>
    <n v="11.632"/>
    <n v="2"/>
    <n v="0.2"/>
    <n v="1.0178"/>
  </r>
  <r>
    <n v="600"/>
    <x v="279"/>
    <x v="0"/>
    <x v="87"/>
    <d v="2013-07-22T00:00:00"/>
    <s v="Standard Class"/>
    <s v="CK-12205"/>
    <s v="Chloris Kastensmidt"/>
    <x v="0"/>
    <s v="United States"/>
    <x v="10"/>
    <x v="9"/>
    <n v="19120"/>
    <x v="3"/>
    <s v="TEC-PH-10001425"/>
    <x v="2"/>
    <x v="7"/>
    <x v="511"/>
    <n v="143.982"/>
    <n v="3"/>
    <n v="0.4"/>
    <n v="-28.796399999999998"/>
  </r>
  <r>
    <n v="601"/>
    <x v="279"/>
    <x v="0"/>
    <x v="87"/>
    <d v="2013-07-22T00:00:00"/>
    <s v="Standard Class"/>
    <s v="CK-12205"/>
    <s v="Chloris Kastensmidt"/>
    <x v="0"/>
    <s v="United States"/>
    <x v="10"/>
    <x v="9"/>
    <n v="19120"/>
    <x v="3"/>
    <s v="TEC-PH-10003963"/>
    <x v="2"/>
    <x v="7"/>
    <x v="512"/>
    <n v="494.37599999999998"/>
    <n v="4"/>
    <n v="0.4"/>
    <n v="-115.3544"/>
  </r>
  <r>
    <n v="602"/>
    <x v="279"/>
    <x v="0"/>
    <x v="87"/>
    <d v="2013-07-22T00:00:00"/>
    <s v="Standard Class"/>
    <s v="CK-12205"/>
    <s v="Chloris Kastensmidt"/>
    <x v="0"/>
    <s v="United States"/>
    <x v="10"/>
    <x v="9"/>
    <n v="19120"/>
    <x v="3"/>
    <s v="OFF-SU-10001574"/>
    <x v="1"/>
    <x v="14"/>
    <x v="498"/>
    <n v="5.84"/>
    <n v="2"/>
    <n v="0.2"/>
    <n v="0.73"/>
  </r>
  <r>
    <n v="603"/>
    <x v="280"/>
    <x v="2"/>
    <x v="234"/>
    <d v="2011-03-19T00:00:00"/>
    <s v="Standard Class"/>
    <s v="AS-10240"/>
    <s v="Alan Shonely"/>
    <x v="0"/>
    <s v="United States"/>
    <x v="67"/>
    <x v="2"/>
    <n v="33614"/>
    <x v="0"/>
    <s v="OFF-ST-10001490"/>
    <x v="1"/>
    <x v="4"/>
    <x v="513"/>
    <n v="142.77600000000001"/>
    <n v="1"/>
    <n v="0.2"/>
    <n v="17.847000000000001"/>
  </r>
  <r>
    <n v="604"/>
    <x v="280"/>
    <x v="2"/>
    <x v="234"/>
    <d v="2011-03-19T00:00:00"/>
    <s v="Standard Class"/>
    <s v="AS-10240"/>
    <s v="Alan Shonely"/>
    <x v="0"/>
    <s v="United States"/>
    <x v="67"/>
    <x v="2"/>
    <n v="33614"/>
    <x v="0"/>
    <s v="FUR-FU-10001756"/>
    <x v="0"/>
    <x v="5"/>
    <x v="282"/>
    <n v="45.695999999999998"/>
    <n v="3"/>
    <n v="0.2"/>
    <n v="5.1407999999999996"/>
  </r>
  <r>
    <n v="605"/>
    <x v="280"/>
    <x v="2"/>
    <x v="234"/>
    <d v="2011-03-19T00:00:00"/>
    <s v="Standard Class"/>
    <s v="AS-10240"/>
    <s v="Alan Shonely"/>
    <x v="0"/>
    <s v="United States"/>
    <x v="67"/>
    <x v="2"/>
    <n v="33614"/>
    <x v="0"/>
    <s v="OFF-BI-10000773"/>
    <x v="1"/>
    <x v="8"/>
    <x v="381"/>
    <n v="7.218"/>
    <n v="3"/>
    <n v="0.7"/>
    <n v="-5.5338000000000003"/>
  </r>
  <r>
    <n v="606"/>
    <x v="280"/>
    <x v="2"/>
    <x v="234"/>
    <d v="2011-03-19T00:00:00"/>
    <s v="Standard Class"/>
    <s v="AS-10240"/>
    <s v="Alan Shonely"/>
    <x v="0"/>
    <s v="United States"/>
    <x v="67"/>
    <x v="2"/>
    <n v="33614"/>
    <x v="0"/>
    <s v="OFF-BI-10001543"/>
    <x v="1"/>
    <x v="8"/>
    <x v="375"/>
    <n v="43.188000000000002"/>
    <n v="4"/>
    <n v="0.7"/>
    <n v="-31.671199999999999"/>
  </r>
  <r>
    <n v="607"/>
    <x v="280"/>
    <x v="2"/>
    <x v="234"/>
    <d v="2011-03-19T00:00:00"/>
    <s v="Standard Class"/>
    <s v="AS-10240"/>
    <s v="Alan Shonely"/>
    <x v="0"/>
    <s v="United States"/>
    <x v="67"/>
    <x v="2"/>
    <n v="33614"/>
    <x v="0"/>
    <s v="OFF-PA-10002120"/>
    <x v="1"/>
    <x v="10"/>
    <x v="514"/>
    <n v="131.904"/>
    <n v="3"/>
    <n v="0.2"/>
    <n v="47.815199999999997"/>
  </r>
  <r>
    <n v="608"/>
    <x v="281"/>
    <x v="2"/>
    <x v="235"/>
    <d v="2011-05-27T00:00:00"/>
    <s v="Standard Class"/>
    <s v="AR-10510"/>
    <s v="Andrew Roberts"/>
    <x v="0"/>
    <s v="United States"/>
    <x v="10"/>
    <x v="9"/>
    <n v="19134"/>
    <x v="3"/>
    <s v="OFF-BI-10000848"/>
    <x v="1"/>
    <x v="8"/>
    <x v="515"/>
    <n v="3.282"/>
    <n v="2"/>
    <n v="0.7"/>
    <n v="-2.6255999999999999"/>
  </r>
  <r>
    <n v="609"/>
    <x v="281"/>
    <x v="2"/>
    <x v="235"/>
    <d v="2011-05-27T00:00:00"/>
    <s v="Standard Class"/>
    <s v="AR-10510"/>
    <s v="Andrew Roberts"/>
    <x v="0"/>
    <s v="United States"/>
    <x v="10"/>
    <x v="9"/>
    <n v="19134"/>
    <x v="3"/>
    <s v="OFF-AR-10001246"/>
    <x v="1"/>
    <x v="6"/>
    <x v="450"/>
    <n v="21.167999999999999"/>
    <n v="9"/>
    <n v="0.2"/>
    <n v="2.3814000000000002"/>
  </r>
  <r>
    <n v="610"/>
    <x v="281"/>
    <x v="2"/>
    <x v="235"/>
    <d v="2011-05-27T00:00:00"/>
    <s v="Standard Class"/>
    <s v="AR-10510"/>
    <s v="Andrew Roberts"/>
    <x v="0"/>
    <s v="United States"/>
    <x v="10"/>
    <x v="9"/>
    <n v="19134"/>
    <x v="3"/>
    <s v="TEC-PH-10003092"/>
    <x v="2"/>
    <x v="7"/>
    <x v="516"/>
    <n v="55.188000000000002"/>
    <n v="2"/>
    <n v="0.4"/>
    <n v="-10.117800000000001"/>
  </r>
  <r>
    <n v="611"/>
    <x v="282"/>
    <x v="0"/>
    <x v="236"/>
    <d v="2013-02-05T00:00:00"/>
    <s v="First Class"/>
    <s v="NB-18655"/>
    <s v="Nona Balk"/>
    <x v="1"/>
    <s v="United States"/>
    <x v="61"/>
    <x v="5"/>
    <n v="75217"/>
    <x v="2"/>
    <s v="TEC-PH-10003012"/>
    <x v="2"/>
    <x v="7"/>
    <x v="344"/>
    <n v="369.57600000000002"/>
    <n v="3"/>
    <n v="0.2"/>
    <n v="41.577300000000001"/>
  </r>
  <r>
    <n v="612"/>
    <x v="282"/>
    <x v="0"/>
    <x v="236"/>
    <d v="2013-02-05T00:00:00"/>
    <s v="First Class"/>
    <s v="NB-18655"/>
    <s v="Nona Balk"/>
    <x v="1"/>
    <s v="United States"/>
    <x v="61"/>
    <x v="5"/>
    <n v="75217"/>
    <x v="2"/>
    <s v="OFF-LA-10004345"/>
    <x v="1"/>
    <x v="2"/>
    <x v="517"/>
    <n v="15.712"/>
    <n v="4"/>
    <n v="0.2"/>
    <n v="5.6955999999999998"/>
  </r>
  <r>
    <n v="613"/>
    <x v="283"/>
    <x v="0"/>
    <x v="108"/>
    <d v="2013-09-14T00:00:00"/>
    <s v="Second Class"/>
    <s v="GD-14590"/>
    <s v="Giulietta Dortch"/>
    <x v="1"/>
    <s v="United States"/>
    <x v="10"/>
    <x v="9"/>
    <n v="19143"/>
    <x v="3"/>
    <s v="OFF-PA-10001204"/>
    <x v="1"/>
    <x v="10"/>
    <x v="518"/>
    <n v="8.4480000000000004"/>
    <n v="2"/>
    <n v="0.2"/>
    <n v="2.64"/>
  </r>
  <r>
    <n v="614"/>
    <x v="283"/>
    <x v="0"/>
    <x v="108"/>
    <d v="2013-09-14T00:00:00"/>
    <s v="Second Class"/>
    <s v="GD-14590"/>
    <s v="Giulietta Dortch"/>
    <x v="1"/>
    <s v="United States"/>
    <x v="10"/>
    <x v="9"/>
    <n v="19143"/>
    <x v="3"/>
    <s v="TEC-PH-10004667"/>
    <x v="2"/>
    <x v="7"/>
    <x v="519"/>
    <n v="728.94600000000003"/>
    <n v="9"/>
    <n v="0.4"/>
    <n v="-157.9383"/>
  </r>
  <r>
    <n v="615"/>
    <x v="284"/>
    <x v="3"/>
    <x v="237"/>
    <d v="2014-11-18T00:00:00"/>
    <s v="Second Class"/>
    <s v="CK-12595"/>
    <s v="Clytie Kelty"/>
    <x v="0"/>
    <s v="United States"/>
    <x v="129"/>
    <x v="24"/>
    <n v="43123"/>
    <x v="3"/>
    <s v="TEC-PH-10000011"/>
    <x v="2"/>
    <x v="7"/>
    <x v="220"/>
    <n v="119.94"/>
    <n v="10"/>
    <n v="0.4"/>
    <n v="15.992000000000001"/>
  </r>
  <r>
    <n v="616"/>
    <x v="284"/>
    <x v="3"/>
    <x v="237"/>
    <d v="2014-11-18T00:00:00"/>
    <s v="Second Class"/>
    <s v="CK-12595"/>
    <s v="Clytie Kelty"/>
    <x v="0"/>
    <s v="United States"/>
    <x v="129"/>
    <x v="24"/>
    <n v="43123"/>
    <x v="3"/>
    <s v="OFF-BI-10002949"/>
    <x v="1"/>
    <x v="8"/>
    <x v="520"/>
    <n v="3.6480000000000001"/>
    <n v="2"/>
    <n v="0.7"/>
    <n v="-2.7968000000000002"/>
  </r>
  <r>
    <n v="617"/>
    <x v="285"/>
    <x v="3"/>
    <x v="238"/>
    <d v="2014-08-24T00:00:00"/>
    <s v="Second Class"/>
    <s v="NG-18355"/>
    <s v="Nat Gilpin"/>
    <x v="1"/>
    <s v="United States"/>
    <x v="20"/>
    <x v="15"/>
    <n v="10011"/>
    <x v="3"/>
    <s v="FUR-FU-10003849"/>
    <x v="0"/>
    <x v="5"/>
    <x v="521"/>
    <n v="40.479999999999997"/>
    <n v="2"/>
    <n v="0"/>
    <n v="15.7872"/>
  </r>
  <r>
    <n v="618"/>
    <x v="285"/>
    <x v="3"/>
    <x v="238"/>
    <d v="2014-08-24T00:00:00"/>
    <s v="Second Class"/>
    <s v="NG-18355"/>
    <s v="Nat Gilpin"/>
    <x v="1"/>
    <s v="United States"/>
    <x v="20"/>
    <x v="15"/>
    <n v="10011"/>
    <x v="3"/>
    <s v="FUR-FU-10000010"/>
    <x v="0"/>
    <x v="5"/>
    <x v="522"/>
    <n v="9.94"/>
    <n v="2"/>
    <n v="0"/>
    <n v="3.0813999999999999"/>
  </r>
  <r>
    <n v="619"/>
    <x v="285"/>
    <x v="3"/>
    <x v="238"/>
    <d v="2014-08-24T00:00:00"/>
    <s v="Second Class"/>
    <s v="NG-18355"/>
    <s v="Nat Gilpin"/>
    <x v="1"/>
    <s v="United States"/>
    <x v="20"/>
    <x v="15"/>
    <n v="10011"/>
    <x v="3"/>
    <s v="OFF-BI-10002824"/>
    <x v="1"/>
    <x v="8"/>
    <x v="523"/>
    <n v="107.42400000000001"/>
    <n v="9"/>
    <n v="0.2"/>
    <n v="33.57"/>
  </r>
  <r>
    <n v="620"/>
    <x v="285"/>
    <x v="3"/>
    <x v="238"/>
    <d v="2014-08-24T00:00:00"/>
    <s v="Second Class"/>
    <s v="NG-18355"/>
    <s v="Nat Gilpin"/>
    <x v="1"/>
    <s v="United States"/>
    <x v="20"/>
    <x v="15"/>
    <n v="10011"/>
    <x v="3"/>
    <s v="TEC-PH-10002538"/>
    <x v="2"/>
    <x v="7"/>
    <x v="524"/>
    <n v="37.909999999999997"/>
    <n v="1"/>
    <n v="0"/>
    <n v="10.9939"/>
  </r>
  <r>
    <n v="621"/>
    <x v="285"/>
    <x v="3"/>
    <x v="238"/>
    <d v="2014-08-24T00:00:00"/>
    <s v="Second Class"/>
    <s v="NG-18355"/>
    <s v="Nat Gilpin"/>
    <x v="1"/>
    <s v="United States"/>
    <x v="20"/>
    <x v="15"/>
    <n v="10011"/>
    <x v="3"/>
    <s v="FUR-FU-10000521"/>
    <x v="0"/>
    <x v="5"/>
    <x v="138"/>
    <n v="88.02"/>
    <n v="3"/>
    <n v="0"/>
    <n v="27.286200000000001"/>
  </r>
  <r>
    <n v="622"/>
    <x v="286"/>
    <x v="2"/>
    <x v="58"/>
    <d v="2011-12-31T00:00:00"/>
    <s v="Standard Class"/>
    <s v="CA-12265"/>
    <s v="Christina Anderson"/>
    <x v="0"/>
    <s v="United States"/>
    <x v="22"/>
    <x v="10"/>
    <n v="60610"/>
    <x v="2"/>
    <s v="OFF-BI-10002103"/>
    <x v="1"/>
    <x v="8"/>
    <x v="525"/>
    <n v="8.69"/>
    <n v="5"/>
    <n v="0.8"/>
    <n v="-14.773"/>
  </r>
  <r>
    <n v="623"/>
    <x v="287"/>
    <x v="1"/>
    <x v="239"/>
    <d v="2012-03-12T00:00:00"/>
    <s v="Standard Class"/>
    <s v="SF-20965"/>
    <s v="Sylvia Foulston"/>
    <x v="1"/>
    <s v="United States"/>
    <x v="130"/>
    <x v="12"/>
    <n v="48126"/>
    <x v="2"/>
    <s v="FUR-CH-10004853"/>
    <x v="0"/>
    <x v="1"/>
    <x v="526"/>
    <n v="301.95999999999998"/>
    <n v="2"/>
    <n v="0"/>
    <n v="87.568399999999997"/>
  </r>
  <r>
    <n v="624"/>
    <x v="287"/>
    <x v="1"/>
    <x v="239"/>
    <d v="2012-03-12T00:00:00"/>
    <s v="Standard Class"/>
    <s v="SF-20965"/>
    <s v="Sylvia Foulston"/>
    <x v="1"/>
    <s v="United States"/>
    <x v="130"/>
    <x v="12"/>
    <n v="48126"/>
    <x v="2"/>
    <s v="OFF-AP-10000179"/>
    <x v="1"/>
    <x v="9"/>
    <x v="527"/>
    <n v="555.21"/>
    <n v="5"/>
    <n v="0.1"/>
    <n v="178.90100000000001"/>
  </r>
  <r>
    <n v="625"/>
    <x v="287"/>
    <x v="1"/>
    <x v="239"/>
    <d v="2012-03-12T00:00:00"/>
    <s v="Standard Class"/>
    <s v="SF-20965"/>
    <s v="Sylvia Foulston"/>
    <x v="1"/>
    <s v="United States"/>
    <x v="130"/>
    <x v="12"/>
    <n v="48126"/>
    <x v="2"/>
    <s v="OFF-ST-10001272"/>
    <x v="1"/>
    <x v="4"/>
    <x v="528"/>
    <n v="523.48"/>
    <n v="4"/>
    <n v="0"/>
    <n v="130.87"/>
  </r>
  <r>
    <n v="626"/>
    <x v="287"/>
    <x v="1"/>
    <x v="239"/>
    <d v="2012-03-12T00:00:00"/>
    <s v="Standard Class"/>
    <s v="SF-20965"/>
    <s v="Sylvia Foulston"/>
    <x v="1"/>
    <s v="United States"/>
    <x v="130"/>
    <x v="12"/>
    <n v="48126"/>
    <x v="2"/>
    <s v="OFF-AR-10004042"/>
    <x v="1"/>
    <x v="6"/>
    <x v="30"/>
    <n v="161.82"/>
    <n v="9"/>
    <n v="0"/>
    <n v="46.927799999999998"/>
  </r>
  <r>
    <n v="627"/>
    <x v="288"/>
    <x v="3"/>
    <x v="175"/>
    <d v="2014-09-20T00:00:00"/>
    <s v="Standard Class"/>
    <s v="MO-17800"/>
    <s v="Meg O'Connel"/>
    <x v="2"/>
    <s v="United States"/>
    <x v="20"/>
    <x v="15"/>
    <n v="10009"/>
    <x v="3"/>
    <s v="FUR-FU-10000221"/>
    <x v="0"/>
    <x v="5"/>
    <x v="529"/>
    <n v="35.56"/>
    <n v="7"/>
    <n v="0"/>
    <n v="12.090400000000001"/>
  </r>
  <r>
    <n v="628"/>
    <x v="289"/>
    <x v="3"/>
    <x v="240"/>
    <d v="2014-05-24T00:00:00"/>
    <s v="Standard Class"/>
    <s v="AT-10735"/>
    <s v="Annie Thurman"/>
    <x v="0"/>
    <s v="United States"/>
    <x v="4"/>
    <x v="4"/>
    <n v="98115"/>
    <x v="1"/>
    <s v="OFF-AP-10001563"/>
    <x v="1"/>
    <x v="9"/>
    <x v="530"/>
    <n v="97.16"/>
    <n v="2"/>
    <n v="0"/>
    <n v="28.176400000000001"/>
  </r>
  <r>
    <n v="629"/>
    <x v="290"/>
    <x v="3"/>
    <x v="94"/>
    <d v="2014-12-22T00:00:00"/>
    <s v="Standard Class"/>
    <s v="LC-17140"/>
    <s v="Logan Currie"/>
    <x v="0"/>
    <s v="United States"/>
    <x v="8"/>
    <x v="1"/>
    <n v="94122"/>
    <x v="1"/>
    <s v="OFF-BI-10000605"/>
    <x v="1"/>
    <x v="8"/>
    <x v="531"/>
    <n v="15.24"/>
    <n v="5"/>
    <n v="0.2"/>
    <n v="5.1435000000000004"/>
  </r>
  <r>
    <n v="630"/>
    <x v="290"/>
    <x v="3"/>
    <x v="94"/>
    <d v="2014-12-22T00:00:00"/>
    <s v="Standard Class"/>
    <s v="LC-17140"/>
    <s v="Logan Currie"/>
    <x v="0"/>
    <s v="United States"/>
    <x v="8"/>
    <x v="1"/>
    <n v="94122"/>
    <x v="1"/>
    <s v="OFF-PA-10002615"/>
    <x v="1"/>
    <x v="10"/>
    <x v="247"/>
    <n v="13.23"/>
    <n v="3"/>
    <n v="0"/>
    <n v="6.0857999999999999"/>
  </r>
  <r>
    <n v="631"/>
    <x v="291"/>
    <x v="0"/>
    <x v="25"/>
    <d v="2013-12-14T00:00:00"/>
    <s v="Second Class"/>
    <s v="FM-14380"/>
    <s v="Fred McMath"/>
    <x v="0"/>
    <s v="United States"/>
    <x v="34"/>
    <x v="22"/>
    <n v="80013"/>
    <x v="1"/>
    <s v="OFF-ST-10001963"/>
    <x v="1"/>
    <x v="4"/>
    <x v="532"/>
    <n v="243.38399999999999"/>
    <n v="3"/>
    <n v="0.2"/>
    <n v="-51.719099999999997"/>
  </r>
  <r>
    <n v="632"/>
    <x v="291"/>
    <x v="0"/>
    <x v="25"/>
    <d v="2013-12-14T00:00:00"/>
    <s v="Second Class"/>
    <s v="FM-14380"/>
    <s v="Fred McMath"/>
    <x v="0"/>
    <s v="United States"/>
    <x v="34"/>
    <x v="22"/>
    <n v="80013"/>
    <x v="1"/>
    <s v="TEC-AC-10001267"/>
    <x v="2"/>
    <x v="11"/>
    <x v="533"/>
    <n v="119.8"/>
    <n v="5"/>
    <n v="0.2"/>
    <n v="29.95"/>
  </r>
  <r>
    <n v="633"/>
    <x v="291"/>
    <x v="0"/>
    <x v="25"/>
    <d v="2013-12-14T00:00:00"/>
    <s v="Second Class"/>
    <s v="FM-14380"/>
    <s v="Fred McMath"/>
    <x v="0"/>
    <s v="United States"/>
    <x v="34"/>
    <x v="22"/>
    <n v="80013"/>
    <x v="1"/>
    <s v="TEC-PH-10002103"/>
    <x v="2"/>
    <x v="7"/>
    <x v="534"/>
    <n v="300.76799999999997"/>
    <n v="4"/>
    <n v="0.2"/>
    <n v="30.076799999999999"/>
  </r>
  <r>
    <n v="634"/>
    <x v="292"/>
    <x v="3"/>
    <x v="241"/>
    <d v="2014-09-27T00:00:00"/>
    <s v="Second Class"/>
    <s v="BD-11605"/>
    <s v="Brian Dahlen"/>
    <x v="0"/>
    <s v="United States"/>
    <x v="100"/>
    <x v="2"/>
    <n v="33180"/>
    <x v="0"/>
    <s v="TEC-AC-10002857"/>
    <x v="2"/>
    <x v="11"/>
    <x v="535"/>
    <n v="17.88"/>
    <n v="3"/>
    <n v="0.2"/>
    <n v="2.4584999999999999"/>
  </r>
  <r>
    <n v="635"/>
    <x v="292"/>
    <x v="3"/>
    <x v="241"/>
    <d v="2014-09-27T00:00:00"/>
    <s v="Second Class"/>
    <s v="BD-11605"/>
    <s v="Brian Dahlen"/>
    <x v="0"/>
    <s v="United States"/>
    <x v="100"/>
    <x v="2"/>
    <n v="33180"/>
    <x v="0"/>
    <s v="OFF-LA-10003930"/>
    <x v="1"/>
    <x v="2"/>
    <x v="503"/>
    <n v="235.94399999999999"/>
    <n v="3"/>
    <n v="0.2"/>
    <n v="85.529700000000005"/>
  </r>
  <r>
    <n v="636"/>
    <x v="293"/>
    <x v="1"/>
    <x v="242"/>
    <d v="2012-09-10T00:00:00"/>
    <s v="Second Class"/>
    <s v="DJ-13420"/>
    <s v="Denny Joy"/>
    <x v="1"/>
    <s v="United States"/>
    <x v="131"/>
    <x v="32"/>
    <n v="31088"/>
    <x v="0"/>
    <s v="FUR-CH-10001482"/>
    <x v="0"/>
    <x v="1"/>
    <x v="536"/>
    <n v="392.94"/>
    <n v="3"/>
    <n v="0"/>
    <n v="43.223399999999998"/>
  </r>
  <r>
    <n v="637"/>
    <x v="294"/>
    <x v="0"/>
    <x v="243"/>
    <d v="2013-08-22T00:00:00"/>
    <s v="Standard Class"/>
    <s v="ME-17725"/>
    <s v="Max Engle"/>
    <x v="0"/>
    <s v="United States"/>
    <x v="34"/>
    <x v="22"/>
    <n v="80013"/>
    <x v="1"/>
    <s v="OFF-BI-10001989"/>
    <x v="1"/>
    <x v="8"/>
    <x v="537"/>
    <n v="18.882000000000001"/>
    <n v="3"/>
    <n v="0.7"/>
    <n v="-13.8468"/>
  </r>
  <r>
    <n v="638"/>
    <x v="294"/>
    <x v="0"/>
    <x v="243"/>
    <d v="2013-08-22T00:00:00"/>
    <s v="Standard Class"/>
    <s v="ME-17725"/>
    <s v="Max Engle"/>
    <x v="0"/>
    <s v="United States"/>
    <x v="34"/>
    <x v="22"/>
    <n v="80013"/>
    <x v="1"/>
    <s v="OFF-AP-10003287"/>
    <x v="1"/>
    <x v="9"/>
    <x v="538"/>
    <n v="122.328"/>
    <n v="3"/>
    <n v="0.2"/>
    <n v="12.232799999999999"/>
  </r>
  <r>
    <n v="639"/>
    <x v="295"/>
    <x v="0"/>
    <x v="244"/>
    <d v="2013-05-26T00:00:00"/>
    <s v="Standard Class"/>
    <s v="RB-19465"/>
    <s v="Rick Bensley"/>
    <x v="2"/>
    <s v="United States"/>
    <x v="132"/>
    <x v="1"/>
    <n v="94591"/>
    <x v="1"/>
    <s v="FUR-FU-10000576"/>
    <x v="0"/>
    <x v="5"/>
    <x v="219"/>
    <n v="1049.2"/>
    <n v="5"/>
    <n v="0"/>
    <n v="272.79199999999997"/>
  </r>
  <r>
    <n v="640"/>
    <x v="295"/>
    <x v="0"/>
    <x v="244"/>
    <d v="2013-05-26T00:00:00"/>
    <s v="Standard Class"/>
    <s v="RB-19465"/>
    <s v="Rick Bensley"/>
    <x v="2"/>
    <s v="United States"/>
    <x v="132"/>
    <x v="1"/>
    <n v="94591"/>
    <x v="1"/>
    <s v="OFF-BI-10004728"/>
    <x v="1"/>
    <x v="8"/>
    <x v="539"/>
    <n v="15.423999999999999"/>
    <n v="4"/>
    <n v="0.2"/>
    <n v="5.0128000000000004"/>
  </r>
  <r>
    <n v="641"/>
    <x v="296"/>
    <x v="0"/>
    <x v="122"/>
    <d v="2013-12-23T00:00:00"/>
    <s v="Standard Class"/>
    <s v="JD-16150"/>
    <s v="Justin Deggeller"/>
    <x v="1"/>
    <s v="United States"/>
    <x v="31"/>
    <x v="11"/>
    <n v="55407"/>
    <x v="2"/>
    <s v="FUR-FU-10000732"/>
    <x v="0"/>
    <x v="5"/>
    <x v="540"/>
    <n v="18.84"/>
    <n v="3"/>
    <n v="0"/>
    <n v="6.0288000000000004"/>
  </r>
  <r>
    <n v="642"/>
    <x v="297"/>
    <x v="3"/>
    <x v="245"/>
    <d v="2014-04-08T00:00:00"/>
    <s v="Second Class"/>
    <s v="JL-15835"/>
    <s v="John Lee"/>
    <x v="0"/>
    <s v="United States"/>
    <x v="133"/>
    <x v="1"/>
    <n v="92691"/>
    <x v="1"/>
    <s v="OFF-ST-10000585"/>
    <x v="1"/>
    <x v="4"/>
    <x v="541"/>
    <n v="330.4"/>
    <n v="2"/>
    <n v="0"/>
    <n v="85.903999999999996"/>
  </r>
  <r>
    <n v="643"/>
    <x v="297"/>
    <x v="3"/>
    <x v="245"/>
    <d v="2014-04-08T00:00:00"/>
    <s v="Second Class"/>
    <s v="JL-15835"/>
    <s v="John Lee"/>
    <x v="0"/>
    <s v="United States"/>
    <x v="133"/>
    <x v="1"/>
    <n v="92691"/>
    <x v="1"/>
    <s v="OFF-LA-10002787"/>
    <x v="1"/>
    <x v="2"/>
    <x v="542"/>
    <n v="26.25"/>
    <n v="7"/>
    <n v="0"/>
    <n v="12.6"/>
  </r>
  <r>
    <n v="644"/>
    <x v="298"/>
    <x v="3"/>
    <x v="193"/>
    <d v="2014-06-16T00:00:00"/>
    <s v="Standard Class"/>
    <s v="SC-20305"/>
    <s v="Sean Christensen"/>
    <x v="0"/>
    <s v="United States"/>
    <x v="134"/>
    <x v="12"/>
    <n v="48307"/>
    <x v="2"/>
    <s v="TEC-AC-10003832"/>
    <x v="2"/>
    <x v="11"/>
    <x v="458"/>
    <n v="132.52000000000001"/>
    <n v="4"/>
    <n v="0"/>
    <n v="54.333199999999998"/>
  </r>
  <r>
    <n v="645"/>
    <x v="299"/>
    <x v="3"/>
    <x v="246"/>
    <d v="2014-07-26T00:00:00"/>
    <s v="Standard Class"/>
    <s v="TW-21025"/>
    <s v="Tamara Willingham"/>
    <x v="2"/>
    <s v="United States"/>
    <x v="135"/>
    <x v="30"/>
    <n v="7060"/>
    <x v="3"/>
    <s v="OFF-PA-10001934"/>
    <x v="1"/>
    <x v="10"/>
    <x v="543"/>
    <n v="6.48"/>
    <n v="1"/>
    <n v="0"/>
    <n v="3.1751999999999998"/>
  </r>
  <r>
    <n v="646"/>
    <x v="300"/>
    <x v="3"/>
    <x v="247"/>
    <d v="2015-06-01T00:00:00"/>
    <s v="Standard Class"/>
    <s v="CC-12430"/>
    <s v="Chuck Clark"/>
    <x v="2"/>
    <s v="United States"/>
    <x v="38"/>
    <x v="14"/>
    <n v="47201"/>
    <x v="2"/>
    <s v="OFF-AP-10002457"/>
    <x v="1"/>
    <x v="9"/>
    <x v="544"/>
    <n v="209.3"/>
    <n v="2"/>
    <n v="0"/>
    <n v="56.511000000000003"/>
  </r>
  <r>
    <n v="647"/>
    <x v="301"/>
    <x v="0"/>
    <x v="178"/>
    <d v="2013-09-04T00:00:00"/>
    <s v="Standard Class"/>
    <s v="BB-10990"/>
    <s v="Barry Blumstein"/>
    <x v="1"/>
    <s v="United States"/>
    <x v="136"/>
    <x v="16"/>
    <n v="85635"/>
    <x v="1"/>
    <s v="OFF-FA-10003112"/>
    <x v="1"/>
    <x v="13"/>
    <x v="33"/>
    <n v="31.56"/>
    <n v="5"/>
    <n v="0.2"/>
    <n v="9.8625000000000007"/>
  </r>
  <r>
    <n v="648"/>
    <x v="301"/>
    <x v="0"/>
    <x v="178"/>
    <d v="2013-09-04T00:00:00"/>
    <s v="Standard Class"/>
    <s v="BB-10990"/>
    <s v="Barry Blumstein"/>
    <x v="1"/>
    <s v="United States"/>
    <x v="136"/>
    <x v="16"/>
    <n v="85635"/>
    <x v="1"/>
    <s v="OFF-AP-10002350"/>
    <x v="1"/>
    <x v="9"/>
    <x v="545"/>
    <n v="30.143999999999998"/>
    <n v="2"/>
    <n v="0.2"/>
    <n v="3.0144000000000002"/>
  </r>
  <r>
    <n v="649"/>
    <x v="302"/>
    <x v="0"/>
    <x v="25"/>
    <d v="2013-12-17T00:00:00"/>
    <s v="Second Class"/>
    <s v="AR-10825"/>
    <s v="Anthony Rawles"/>
    <x v="1"/>
    <s v="United States"/>
    <x v="137"/>
    <x v="4"/>
    <n v="98661"/>
    <x v="1"/>
    <s v="FUR-FU-10001935"/>
    <x v="0"/>
    <x v="5"/>
    <x v="341"/>
    <n v="14.8"/>
    <n v="4"/>
    <n v="0"/>
    <n v="6.0679999999999996"/>
  </r>
  <r>
    <n v="650"/>
    <x v="302"/>
    <x v="0"/>
    <x v="25"/>
    <d v="2013-12-17T00:00:00"/>
    <s v="Second Class"/>
    <s v="AR-10825"/>
    <s v="Anthony Rawles"/>
    <x v="1"/>
    <s v="United States"/>
    <x v="137"/>
    <x v="4"/>
    <n v="98661"/>
    <x v="1"/>
    <s v="TEC-PH-10003273"/>
    <x v="2"/>
    <x v="7"/>
    <x v="171"/>
    <n v="302.37599999999998"/>
    <n v="3"/>
    <n v="0.2"/>
    <n v="22.6782"/>
  </r>
  <r>
    <n v="651"/>
    <x v="302"/>
    <x v="0"/>
    <x v="25"/>
    <d v="2013-12-17T00:00:00"/>
    <s v="Second Class"/>
    <s v="AR-10825"/>
    <s v="Anthony Rawles"/>
    <x v="1"/>
    <s v="United States"/>
    <x v="137"/>
    <x v="4"/>
    <n v="98661"/>
    <x v="1"/>
    <s v="TEC-AC-10001142"/>
    <x v="2"/>
    <x v="11"/>
    <x v="546"/>
    <n v="316"/>
    <n v="4"/>
    <n v="0"/>
    <n v="31.6"/>
  </r>
  <r>
    <n v="652"/>
    <x v="303"/>
    <x v="0"/>
    <x v="248"/>
    <d v="2013-10-30T00:00:00"/>
    <s v="Standard Class"/>
    <s v="SR-20740"/>
    <s v="Steven Roelle"/>
    <x v="2"/>
    <s v="United States"/>
    <x v="20"/>
    <x v="15"/>
    <n v="10024"/>
    <x v="3"/>
    <s v="OFF-PA-10000482"/>
    <x v="1"/>
    <x v="10"/>
    <x v="67"/>
    <n v="379.4"/>
    <n v="10"/>
    <n v="0"/>
    <n v="178.31800000000001"/>
  </r>
  <r>
    <n v="653"/>
    <x v="304"/>
    <x v="3"/>
    <x v="249"/>
    <d v="2014-06-24T00:00:00"/>
    <s v="Standard Class"/>
    <s v="AR-10405"/>
    <s v="Allen Rosenblatt"/>
    <x v="1"/>
    <s v="United States"/>
    <x v="20"/>
    <x v="15"/>
    <n v="10035"/>
    <x v="3"/>
    <s v="OFF-PA-10003892"/>
    <x v="1"/>
    <x v="10"/>
    <x v="62"/>
    <n v="97.82"/>
    <n v="2"/>
    <n v="0"/>
    <n v="45.9754"/>
  </r>
  <r>
    <n v="654"/>
    <x v="304"/>
    <x v="3"/>
    <x v="249"/>
    <d v="2014-06-24T00:00:00"/>
    <s v="Standard Class"/>
    <s v="AR-10405"/>
    <s v="Allen Rosenblatt"/>
    <x v="1"/>
    <s v="United States"/>
    <x v="20"/>
    <x v="15"/>
    <n v="10035"/>
    <x v="3"/>
    <s v="TEC-AC-10001101"/>
    <x v="2"/>
    <x v="11"/>
    <x v="547"/>
    <n v="103.12"/>
    <n v="8"/>
    <n v="0"/>
    <n v="10.311999999999999"/>
  </r>
  <r>
    <n v="655"/>
    <x v="305"/>
    <x v="0"/>
    <x v="250"/>
    <d v="2013-08-29T00:00:00"/>
    <s v="Standard Class"/>
    <s v="CR-12730"/>
    <s v="Craig Reiter"/>
    <x v="0"/>
    <s v="United States"/>
    <x v="38"/>
    <x v="24"/>
    <n v="43229"/>
    <x v="3"/>
    <s v="OFF-AP-10002439"/>
    <x v="1"/>
    <x v="9"/>
    <x v="548"/>
    <n v="113.55200000000001"/>
    <n v="2"/>
    <n v="0.2"/>
    <n v="8.5164000000000009"/>
  </r>
  <r>
    <n v="656"/>
    <x v="305"/>
    <x v="0"/>
    <x v="250"/>
    <d v="2013-08-29T00:00:00"/>
    <s v="Standard Class"/>
    <s v="CR-12730"/>
    <s v="Craig Reiter"/>
    <x v="0"/>
    <s v="United States"/>
    <x v="38"/>
    <x v="24"/>
    <n v="43229"/>
    <x v="3"/>
    <s v="OFF-BI-10002827"/>
    <x v="1"/>
    <x v="8"/>
    <x v="549"/>
    <n v="3.3180000000000001"/>
    <n v="2"/>
    <n v="0.7"/>
    <n v="-2.6543999999999999"/>
  </r>
  <r>
    <n v="657"/>
    <x v="305"/>
    <x v="0"/>
    <x v="250"/>
    <d v="2013-08-29T00:00:00"/>
    <s v="Standard Class"/>
    <s v="CR-12730"/>
    <s v="Craig Reiter"/>
    <x v="0"/>
    <s v="United States"/>
    <x v="38"/>
    <x v="24"/>
    <n v="43229"/>
    <x v="3"/>
    <s v="OFF-EN-10002230"/>
    <x v="1"/>
    <x v="12"/>
    <x v="550"/>
    <n v="134.28800000000001"/>
    <n v="2"/>
    <n v="0.2"/>
    <n v="45.322200000000002"/>
  </r>
  <r>
    <n v="658"/>
    <x v="306"/>
    <x v="0"/>
    <x v="251"/>
    <d v="2013-09-20T00:00:00"/>
    <s v="Same Day"/>
    <s v="EH-14125"/>
    <s v="Eugene Hildebrand"/>
    <x v="2"/>
    <s v="United States"/>
    <x v="34"/>
    <x v="10"/>
    <n v="60505"/>
    <x v="2"/>
    <s v="FUR-CH-10001215"/>
    <x v="0"/>
    <x v="1"/>
    <x v="440"/>
    <n v="701.37199999999996"/>
    <n v="2"/>
    <n v="0.3"/>
    <n v="-50.097999999999999"/>
  </r>
  <r>
    <n v="659"/>
    <x v="306"/>
    <x v="0"/>
    <x v="251"/>
    <d v="2013-09-20T00:00:00"/>
    <s v="Same Day"/>
    <s v="EH-14125"/>
    <s v="Eugene Hildebrand"/>
    <x v="2"/>
    <s v="United States"/>
    <x v="34"/>
    <x v="10"/>
    <n v="60505"/>
    <x v="2"/>
    <s v="OFF-BI-10004654"/>
    <x v="1"/>
    <x v="8"/>
    <x v="68"/>
    <n v="2.3079999999999998"/>
    <n v="2"/>
    <n v="0.8"/>
    <n v="-3.4620000000000002"/>
  </r>
  <r>
    <n v="660"/>
    <x v="307"/>
    <x v="1"/>
    <x v="252"/>
    <d v="2012-08-28T00:00:00"/>
    <s v="Standard Class"/>
    <s v="CB-12025"/>
    <s v="Cassandra Brandow"/>
    <x v="0"/>
    <s v="United States"/>
    <x v="81"/>
    <x v="5"/>
    <n v="76017"/>
    <x v="2"/>
    <s v="OFF-ST-10001490"/>
    <x v="1"/>
    <x v="4"/>
    <x v="513"/>
    <n v="999.43200000000002"/>
    <n v="7"/>
    <n v="0.2"/>
    <n v="124.929"/>
  </r>
  <r>
    <n v="661"/>
    <x v="307"/>
    <x v="1"/>
    <x v="252"/>
    <d v="2012-08-28T00:00:00"/>
    <s v="Standard Class"/>
    <s v="CB-12025"/>
    <s v="Cassandra Brandow"/>
    <x v="0"/>
    <s v="United States"/>
    <x v="81"/>
    <x v="5"/>
    <n v="76017"/>
    <x v="2"/>
    <s v="OFF-ST-10001511"/>
    <x v="1"/>
    <x v="4"/>
    <x v="551"/>
    <n v="724.08"/>
    <n v="14"/>
    <n v="0.2"/>
    <n v="-135.76499999999999"/>
  </r>
  <r>
    <n v="662"/>
    <x v="307"/>
    <x v="1"/>
    <x v="252"/>
    <d v="2012-08-28T00:00:00"/>
    <s v="Standard Class"/>
    <s v="CB-12025"/>
    <s v="Cassandra Brandow"/>
    <x v="0"/>
    <s v="United States"/>
    <x v="81"/>
    <x v="5"/>
    <n v="76017"/>
    <x v="2"/>
    <s v="FUR-TA-10001768"/>
    <x v="0"/>
    <x v="3"/>
    <x v="114"/>
    <n v="918.78499999999997"/>
    <n v="5"/>
    <n v="0.3"/>
    <n v="-118.12949999999999"/>
  </r>
  <r>
    <n v="663"/>
    <x v="307"/>
    <x v="1"/>
    <x v="252"/>
    <d v="2012-08-28T00:00:00"/>
    <s v="Standard Class"/>
    <s v="CB-12025"/>
    <s v="Cassandra Brandow"/>
    <x v="0"/>
    <s v="United States"/>
    <x v="81"/>
    <x v="5"/>
    <n v="76017"/>
    <x v="2"/>
    <s v="OFF-BI-10003981"/>
    <x v="1"/>
    <x v="8"/>
    <x v="109"/>
    <n v="2.7240000000000002"/>
    <n v="3"/>
    <n v="0.8"/>
    <n v="-4.2222"/>
  </r>
  <r>
    <n v="664"/>
    <x v="308"/>
    <x v="0"/>
    <x v="253"/>
    <d v="2013-03-31T00:00:00"/>
    <s v="Standard Class"/>
    <s v="SP-20545"/>
    <s v="Sibella Parks"/>
    <x v="1"/>
    <s v="United States"/>
    <x v="20"/>
    <x v="15"/>
    <n v="10011"/>
    <x v="3"/>
    <s v="OFF-ST-10001522"/>
    <x v="1"/>
    <x v="4"/>
    <x v="195"/>
    <n v="459.95"/>
    <n v="5"/>
    <n v="0"/>
    <n v="18.398"/>
  </r>
  <r>
    <n v="665"/>
    <x v="309"/>
    <x v="0"/>
    <x v="254"/>
    <d v="2013-05-11T00:00:00"/>
    <s v="Same Day"/>
    <s v="RC-19825"/>
    <s v="Roy Collins"/>
    <x v="0"/>
    <s v="United States"/>
    <x v="103"/>
    <x v="0"/>
    <n v="40214"/>
    <x v="0"/>
    <s v="OFF-FA-10000621"/>
    <x v="1"/>
    <x v="13"/>
    <x v="110"/>
    <n v="10.74"/>
    <n v="3"/>
    <n v="0"/>
    <n v="5.2625999999999999"/>
  </r>
  <r>
    <n v="666"/>
    <x v="310"/>
    <x v="3"/>
    <x v="110"/>
    <d v="2014-11-06T00:00:00"/>
    <s v="Second Class"/>
    <s v="TH-21235"/>
    <s v="Tiffany House"/>
    <x v="1"/>
    <s v="United States"/>
    <x v="61"/>
    <x v="5"/>
    <n v="75081"/>
    <x v="2"/>
    <s v="OFF-SU-10004231"/>
    <x v="1"/>
    <x v="14"/>
    <x v="552"/>
    <n v="23.76"/>
    <n v="3"/>
    <n v="0.2"/>
    <n v="2.0790000000000002"/>
  </r>
  <r>
    <n v="667"/>
    <x v="310"/>
    <x v="3"/>
    <x v="110"/>
    <d v="2014-11-06T00:00:00"/>
    <s v="Second Class"/>
    <s v="TH-21235"/>
    <s v="Tiffany House"/>
    <x v="1"/>
    <s v="United States"/>
    <x v="61"/>
    <x v="5"/>
    <n v="75081"/>
    <x v="2"/>
    <s v="OFF-PA-10000474"/>
    <x v="1"/>
    <x v="10"/>
    <x v="33"/>
    <n v="85.055999999999997"/>
    <n v="3"/>
    <n v="0.2"/>
    <n v="28.706399999999999"/>
  </r>
  <r>
    <n v="668"/>
    <x v="310"/>
    <x v="3"/>
    <x v="110"/>
    <d v="2014-11-06T00:00:00"/>
    <s v="Second Class"/>
    <s v="TH-21235"/>
    <s v="Tiffany House"/>
    <x v="1"/>
    <s v="United States"/>
    <x v="61"/>
    <x v="5"/>
    <n v="75081"/>
    <x v="2"/>
    <s v="TEC-PH-10004042"/>
    <x v="2"/>
    <x v="7"/>
    <x v="553"/>
    <n v="381.57600000000002"/>
    <n v="3"/>
    <n v="0.2"/>
    <n v="28.618200000000002"/>
  </r>
  <r>
    <n v="669"/>
    <x v="311"/>
    <x v="2"/>
    <x v="163"/>
    <d v="2011-12-26T00:00:00"/>
    <s v="First Class"/>
    <s v="RP-19390"/>
    <s v="Resi PÃ¶lking"/>
    <x v="0"/>
    <s v="United States"/>
    <x v="138"/>
    <x v="24"/>
    <n v="44105"/>
    <x v="3"/>
    <s v="FUR-FU-10003096"/>
    <x v="0"/>
    <x v="5"/>
    <x v="554"/>
    <n v="30.36"/>
    <n v="5"/>
    <n v="0.2"/>
    <n v="8.7285000000000004"/>
  </r>
  <r>
    <n v="670"/>
    <x v="312"/>
    <x v="3"/>
    <x v="255"/>
    <d v="2014-06-14T00:00:00"/>
    <s v="Standard Class"/>
    <s v="MO-17800"/>
    <s v="Meg O'Connel"/>
    <x v="2"/>
    <s v="United States"/>
    <x v="22"/>
    <x v="10"/>
    <n v="60653"/>
    <x v="2"/>
    <s v="FUR-FU-10002759"/>
    <x v="0"/>
    <x v="5"/>
    <x v="555"/>
    <n v="23.975999999999999"/>
    <n v="3"/>
    <n v="0.6"/>
    <n v="-14.3856"/>
  </r>
  <r>
    <n v="671"/>
    <x v="312"/>
    <x v="3"/>
    <x v="255"/>
    <d v="2014-06-14T00:00:00"/>
    <s v="Standard Class"/>
    <s v="MO-17800"/>
    <s v="Meg O'Connel"/>
    <x v="2"/>
    <s v="United States"/>
    <x v="22"/>
    <x v="10"/>
    <n v="60653"/>
    <x v="2"/>
    <s v="FUR-TA-10000688"/>
    <x v="0"/>
    <x v="3"/>
    <x v="556"/>
    <n v="108.925"/>
    <n v="1"/>
    <n v="0.5"/>
    <n v="-71.890500000000003"/>
  </r>
  <r>
    <n v="672"/>
    <x v="312"/>
    <x v="3"/>
    <x v="255"/>
    <d v="2014-06-14T00:00:00"/>
    <s v="Standard Class"/>
    <s v="MO-17800"/>
    <s v="Meg O'Connel"/>
    <x v="2"/>
    <s v="United States"/>
    <x v="22"/>
    <x v="10"/>
    <n v="60653"/>
    <x v="2"/>
    <s v="OFF-PA-10002377"/>
    <x v="1"/>
    <x v="10"/>
    <x v="557"/>
    <n v="36.351999999999997"/>
    <n v="8"/>
    <n v="0.2"/>
    <n v="11.36"/>
  </r>
  <r>
    <n v="673"/>
    <x v="313"/>
    <x v="3"/>
    <x v="140"/>
    <d v="2014-06-23T00:00:00"/>
    <s v="Standard Class"/>
    <s v="TD-20995"/>
    <s v="Tamara Dahlen"/>
    <x v="0"/>
    <s v="United States"/>
    <x v="94"/>
    <x v="10"/>
    <n v="62301"/>
    <x v="2"/>
    <s v="OFF-AR-10001954"/>
    <x v="1"/>
    <x v="6"/>
    <x v="558"/>
    <n v="19.559999999999999"/>
    <n v="5"/>
    <n v="0.2"/>
    <n v="1.7115"/>
  </r>
  <r>
    <n v="674"/>
    <x v="314"/>
    <x v="3"/>
    <x v="256"/>
    <d v="2014-09-12T00:00:00"/>
    <s v="First Class"/>
    <s v="RB-19570"/>
    <s v="Rob Beeghly"/>
    <x v="0"/>
    <s v="United States"/>
    <x v="38"/>
    <x v="14"/>
    <n v="47201"/>
    <x v="2"/>
    <s v="OFF-AP-10004532"/>
    <x v="1"/>
    <x v="9"/>
    <x v="559"/>
    <n v="61.44"/>
    <n v="3"/>
    <n v="0"/>
    <n v="16.588799999999999"/>
  </r>
  <r>
    <n v="675"/>
    <x v="314"/>
    <x v="3"/>
    <x v="256"/>
    <d v="2014-09-12T00:00:00"/>
    <s v="First Class"/>
    <s v="RB-19570"/>
    <s v="Rob Beeghly"/>
    <x v="0"/>
    <s v="United States"/>
    <x v="38"/>
    <x v="14"/>
    <n v="47201"/>
    <x v="2"/>
    <s v="OFF-PA-10002137"/>
    <x v="1"/>
    <x v="10"/>
    <x v="560"/>
    <n v="38.9"/>
    <n v="5"/>
    <n v="0"/>
    <n v="17.504999999999999"/>
  </r>
  <r>
    <n v="676"/>
    <x v="314"/>
    <x v="3"/>
    <x v="256"/>
    <d v="2014-09-12T00:00:00"/>
    <s v="First Class"/>
    <s v="RB-19570"/>
    <s v="Rob Beeghly"/>
    <x v="0"/>
    <s v="United States"/>
    <x v="38"/>
    <x v="14"/>
    <n v="47201"/>
    <x v="2"/>
    <s v="TEC-AC-10003832"/>
    <x v="2"/>
    <x v="11"/>
    <x v="458"/>
    <n v="99.39"/>
    <n v="3"/>
    <n v="0"/>
    <n v="40.749899999999997"/>
  </r>
  <r>
    <n v="677"/>
    <x v="315"/>
    <x v="3"/>
    <x v="257"/>
    <d v="2014-03-24T00:00:00"/>
    <s v="Standard Class"/>
    <s v="CD-11980"/>
    <s v="Carol Darley"/>
    <x v="0"/>
    <s v="United States"/>
    <x v="139"/>
    <x v="5"/>
    <n v="75701"/>
    <x v="2"/>
    <s v="OFF-AP-10000804"/>
    <x v="1"/>
    <x v="9"/>
    <x v="561"/>
    <n v="2.6880000000000002"/>
    <n v="3"/>
    <n v="0.8"/>
    <n v="-7.3920000000000003"/>
  </r>
  <r>
    <n v="678"/>
    <x v="315"/>
    <x v="3"/>
    <x v="257"/>
    <d v="2014-03-24T00:00:00"/>
    <s v="Standard Class"/>
    <s v="CD-11980"/>
    <s v="Carol Darley"/>
    <x v="0"/>
    <s v="United States"/>
    <x v="139"/>
    <x v="5"/>
    <n v="75701"/>
    <x v="2"/>
    <s v="TEC-AC-10003614"/>
    <x v="2"/>
    <x v="11"/>
    <x v="562"/>
    <n v="27.815999999999999"/>
    <n v="3"/>
    <n v="0.2"/>
    <n v="4.5201000000000002"/>
  </r>
  <r>
    <n v="679"/>
    <x v="315"/>
    <x v="3"/>
    <x v="257"/>
    <d v="2014-03-24T00:00:00"/>
    <s v="Standard Class"/>
    <s v="CD-11980"/>
    <s v="Carol Darley"/>
    <x v="0"/>
    <s v="United States"/>
    <x v="139"/>
    <x v="5"/>
    <n v="75701"/>
    <x v="2"/>
    <s v="FUR-FU-10003553"/>
    <x v="0"/>
    <x v="5"/>
    <x v="563"/>
    <n v="82.524000000000001"/>
    <n v="3"/>
    <n v="0.6"/>
    <n v="-41.262"/>
  </r>
  <r>
    <n v="680"/>
    <x v="315"/>
    <x v="3"/>
    <x v="257"/>
    <d v="2014-03-24T00:00:00"/>
    <s v="Standard Class"/>
    <s v="CD-11980"/>
    <s v="Carol Darley"/>
    <x v="0"/>
    <s v="United States"/>
    <x v="139"/>
    <x v="5"/>
    <n v="75701"/>
    <x v="2"/>
    <s v="OFF-BI-10004632"/>
    <x v="1"/>
    <x v="8"/>
    <x v="564"/>
    <n v="182.994"/>
    <n v="3"/>
    <n v="0.8"/>
    <n v="-320.23950000000002"/>
  </r>
  <r>
    <n v="681"/>
    <x v="316"/>
    <x v="0"/>
    <x v="258"/>
    <d v="2013-11-25T00:00:00"/>
    <s v="Standard Class"/>
    <s v="DJ-13630"/>
    <s v="Doug Jacobs"/>
    <x v="0"/>
    <s v="United States"/>
    <x v="20"/>
    <x v="15"/>
    <n v="10024"/>
    <x v="3"/>
    <s v="OFF-BI-10003305"/>
    <x v="1"/>
    <x v="8"/>
    <x v="565"/>
    <n v="14.352"/>
    <n v="3"/>
    <n v="0.2"/>
    <n v="4.6643999999999997"/>
  </r>
  <r>
    <n v="682"/>
    <x v="316"/>
    <x v="0"/>
    <x v="258"/>
    <d v="2013-11-25T00:00:00"/>
    <s v="Standard Class"/>
    <s v="DJ-13630"/>
    <s v="Doug Jacobs"/>
    <x v="0"/>
    <s v="United States"/>
    <x v="20"/>
    <x v="15"/>
    <n v="10024"/>
    <x v="3"/>
    <s v="OFF-ST-10002583"/>
    <x v="1"/>
    <x v="4"/>
    <x v="566"/>
    <n v="64.959999999999994"/>
    <n v="2"/>
    <n v="0"/>
    <n v="2.5983999999999998"/>
  </r>
  <r>
    <n v="683"/>
    <x v="316"/>
    <x v="0"/>
    <x v="258"/>
    <d v="2013-11-25T00:00:00"/>
    <s v="Standard Class"/>
    <s v="DJ-13630"/>
    <s v="Doug Jacobs"/>
    <x v="0"/>
    <s v="United States"/>
    <x v="20"/>
    <x v="15"/>
    <n v="10024"/>
    <x v="3"/>
    <s v="OFF-ST-10004507"/>
    <x v="1"/>
    <x v="4"/>
    <x v="452"/>
    <n v="68.599999999999994"/>
    <n v="4"/>
    <n v="0"/>
    <n v="18.521999999999998"/>
  </r>
  <r>
    <n v="684"/>
    <x v="317"/>
    <x v="3"/>
    <x v="259"/>
    <d v="2014-05-11T00:00:00"/>
    <s v="Same Day"/>
    <s v="GT-14635"/>
    <s v="Grant Thornton"/>
    <x v="1"/>
    <s v="United States"/>
    <x v="140"/>
    <x v="3"/>
    <n v="27217"/>
    <x v="0"/>
    <s v="TEC-MA-10004125"/>
    <x v="2"/>
    <x v="15"/>
    <x v="567"/>
    <n v="7999.98"/>
    <n v="4"/>
    <n v="0.5"/>
    <n v="-3839.9904000000001"/>
  </r>
  <r>
    <n v="685"/>
    <x v="317"/>
    <x v="3"/>
    <x v="259"/>
    <d v="2014-05-11T00:00:00"/>
    <s v="Same Day"/>
    <s v="GT-14635"/>
    <s v="Grant Thornton"/>
    <x v="1"/>
    <s v="United States"/>
    <x v="140"/>
    <x v="3"/>
    <n v="27217"/>
    <x v="0"/>
    <s v="OFF-AP-10002457"/>
    <x v="1"/>
    <x v="9"/>
    <x v="544"/>
    <n v="167.44"/>
    <n v="2"/>
    <n v="0.2"/>
    <n v="14.651"/>
  </r>
  <r>
    <n v="686"/>
    <x v="318"/>
    <x v="2"/>
    <x v="260"/>
    <d v="2011-08-07T00:00:00"/>
    <s v="First Class"/>
    <s v="MC-17845"/>
    <s v="Michael Chen"/>
    <x v="0"/>
    <s v="United States"/>
    <x v="25"/>
    <x v="35"/>
    <n v="39212"/>
    <x v="0"/>
    <s v="TEC-AC-10003911"/>
    <x v="2"/>
    <x v="11"/>
    <x v="327"/>
    <n v="479.97"/>
    <n v="3"/>
    <n v="0"/>
    <n v="163.18979999999999"/>
  </r>
  <r>
    <n v="687"/>
    <x v="318"/>
    <x v="2"/>
    <x v="260"/>
    <d v="2011-08-07T00:00:00"/>
    <s v="First Class"/>
    <s v="MC-17845"/>
    <s v="Michael Chen"/>
    <x v="0"/>
    <s v="United States"/>
    <x v="25"/>
    <x v="35"/>
    <n v="39212"/>
    <x v="0"/>
    <s v="OFF-LA-10001934"/>
    <x v="1"/>
    <x v="2"/>
    <x v="568"/>
    <n v="14.62"/>
    <n v="2"/>
    <n v="0"/>
    <n v="6.8714000000000004"/>
  </r>
  <r>
    <n v="688"/>
    <x v="318"/>
    <x v="2"/>
    <x v="260"/>
    <d v="2011-08-07T00:00:00"/>
    <s v="First Class"/>
    <s v="MC-17845"/>
    <s v="Michael Chen"/>
    <x v="0"/>
    <s v="United States"/>
    <x v="25"/>
    <x v="35"/>
    <n v="39212"/>
    <x v="0"/>
    <s v="OFF-PA-10000304"/>
    <x v="1"/>
    <x v="10"/>
    <x v="88"/>
    <n v="19.440000000000001"/>
    <n v="3"/>
    <n v="0"/>
    <n v="9.3312000000000008"/>
  </r>
  <r>
    <n v="689"/>
    <x v="319"/>
    <x v="3"/>
    <x v="53"/>
    <d v="2014-12-30T00:00:00"/>
    <s v="Standard Class"/>
    <s v="RA-19285"/>
    <s v="Ralph Arnett"/>
    <x v="0"/>
    <s v="United States"/>
    <x v="20"/>
    <x v="15"/>
    <n v="10035"/>
    <x v="3"/>
    <s v="FUR-BO-10004015"/>
    <x v="0"/>
    <x v="0"/>
    <x v="569"/>
    <n v="191.98400000000001"/>
    <n v="2"/>
    <n v="0.2"/>
    <n v="4.7995999999999999"/>
  </r>
  <r>
    <n v="690"/>
    <x v="320"/>
    <x v="2"/>
    <x v="261"/>
    <d v="2011-06-23T00:00:00"/>
    <s v="Second Class"/>
    <s v="NP-18325"/>
    <s v="Naresj Patel"/>
    <x v="0"/>
    <s v="United States"/>
    <x v="141"/>
    <x v="17"/>
    <n v="22980"/>
    <x v="0"/>
    <s v="FUR-FU-10004071"/>
    <x v="0"/>
    <x v="5"/>
    <x v="570"/>
    <n v="104.01"/>
    <n v="1"/>
    <n v="0"/>
    <n v="14.561400000000001"/>
  </r>
  <r>
    <n v="691"/>
    <x v="320"/>
    <x v="2"/>
    <x v="261"/>
    <d v="2011-06-23T00:00:00"/>
    <s v="Second Class"/>
    <s v="NP-18325"/>
    <s v="Naresj Patel"/>
    <x v="0"/>
    <s v="United States"/>
    <x v="141"/>
    <x v="17"/>
    <n v="22980"/>
    <x v="0"/>
    <s v="TEC-PH-10002033"/>
    <x v="2"/>
    <x v="7"/>
    <x v="11"/>
    <n v="284.82"/>
    <n v="1"/>
    <n v="0"/>
    <n v="74.053200000000004"/>
  </r>
  <r>
    <n v="692"/>
    <x v="320"/>
    <x v="2"/>
    <x v="261"/>
    <d v="2011-06-23T00:00:00"/>
    <s v="Second Class"/>
    <s v="NP-18325"/>
    <s v="Naresj Patel"/>
    <x v="0"/>
    <s v="United States"/>
    <x v="141"/>
    <x v="17"/>
    <n v="22980"/>
    <x v="0"/>
    <s v="OFF-ST-10002444"/>
    <x v="1"/>
    <x v="4"/>
    <x v="571"/>
    <n v="36.840000000000003"/>
    <n v="3"/>
    <n v="0"/>
    <n v="10.315200000000001"/>
  </r>
  <r>
    <n v="693"/>
    <x v="321"/>
    <x v="1"/>
    <x v="262"/>
    <d v="2012-02-04T00:00:00"/>
    <s v="Standard Class"/>
    <s v="AB-10165"/>
    <s v="Alan Barnes"/>
    <x v="0"/>
    <s v="United States"/>
    <x v="1"/>
    <x v="1"/>
    <n v="90036"/>
    <x v="1"/>
    <s v="TEC-AC-10002253"/>
    <x v="2"/>
    <x v="11"/>
    <x v="572"/>
    <n v="166.24"/>
    <n v="1"/>
    <n v="0"/>
    <n v="24.936"/>
  </r>
  <r>
    <n v="694"/>
    <x v="321"/>
    <x v="1"/>
    <x v="262"/>
    <d v="2012-02-04T00:00:00"/>
    <s v="Standard Class"/>
    <s v="AB-10165"/>
    <s v="Alan Barnes"/>
    <x v="0"/>
    <s v="United States"/>
    <x v="1"/>
    <x v="1"/>
    <n v="90036"/>
    <x v="1"/>
    <s v="OFF-PA-10000743"/>
    <x v="1"/>
    <x v="10"/>
    <x v="573"/>
    <n v="33.4"/>
    <n v="5"/>
    <n v="0"/>
    <n v="16.032"/>
  </r>
  <r>
    <n v="695"/>
    <x v="322"/>
    <x v="1"/>
    <x v="263"/>
    <d v="2012-05-17T00:00:00"/>
    <s v="First Class"/>
    <s v="JO-15550"/>
    <s v="Jesus Ocampo"/>
    <x v="2"/>
    <s v="United States"/>
    <x v="142"/>
    <x v="9"/>
    <n v="19013"/>
    <x v="3"/>
    <s v="OFF-AR-10003373"/>
    <x v="1"/>
    <x v="6"/>
    <x v="287"/>
    <n v="198.27199999999999"/>
    <n v="8"/>
    <n v="0.2"/>
    <n v="17.348800000000001"/>
  </r>
  <r>
    <n v="696"/>
    <x v="322"/>
    <x v="1"/>
    <x v="263"/>
    <d v="2012-05-17T00:00:00"/>
    <s v="First Class"/>
    <s v="JO-15550"/>
    <s v="Jesus Ocampo"/>
    <x v="2"/>
    <s v="United States"/>
    <x v="142"/>
    <x v="9"/>
    <n v="19013"/>
    <x v="3"/>
    <s v="OFF-LA-10002312"/>
    <x v="1"/>
    <x v="2"/>
    <x v="574"/>
    <n v="47.36"/>
    <n v="4"/>
    <n v="0.2"/>
    <n v="17.760000000000002"/>
  </r>
  <r>
    <n v="697"/>
    <x v="322"/>
    <x v="1"/>
    <x v="263"/>
    <d v="2012-05-17T00:00:00"/>
    <s v="First Class"/>
    <s v="JO-15550"/>
    <s v="Jesus Ocampo"/>
    <x v="2"/>
    <s v="United States"/>
    <x v="142"/>
    <x v="9"/>
    <n v="19013"/>
    <x v="3"/>
    <s v="OFF-EN-10000927"/>
    <x v="1"/>
    <x v="12"/>
    <x v="81"/>
    <n v="200.98400000000001"/>
    <n v="7"/>
    <n v="0.2"/>
    <n v="62.807499999999997"/>
  </r>
  <r>
    <n v="698"/>
    <x v="322"/>
    <x v="1"/>
    <x v="263"/>
    <d v="2012-05-17T00:00:00"/>
    <s v="First Class"/>
    <s v="JO-15550"/>
    <s v="Jesus Ocampo"/>
    <x v="2"/>
    <s v="United States"/>
    <x v="142"/>
    <x v="9"/>
    <n v="19013"/>
    <x v="3"/>
    <s v="OFF-LA-10003510"/>
    <x v="1"/>
    <x v="2"/>
    <x v="575"/>
    <n v="97.695999999999998"/>
    <n v="4"/>
    <n v="0.2"/>
    <n v="31.751200000000001"/>
  </r>
  <r>
    <n v="699"/>
    <x v="322"/>
    <x v="1"/>
    <x v="263"/>
    <d v="2012-05-17T00:00:00"/>
    <s v="First Class"/>
    <s v="JO-15550"/>
    <s v="Jesus Ocampo"/>
    <x v="2"/>
    <s v="United States"/>
    <x v="142"/>
    <x v="9"/>
    <n v="19013"/>
    <x v="3"/>
    <s v="OFF-AR-10001118"/>
    <x v="1"/>
    <x v="6"/>
    <x v="576"/>
    <n v="2.6960000000000002"/>
    <n v="1"/>
    <n v="0.2"/>
    <n v="0.80879999999999996"/>
  </r>
  <r>
    <n v="700"/>
    <x v="322"/>
    <x v="1"/>
    <x v="263"/>
    <d v="2012-05-17T00:00:00"/>
    <s v="First Class"/>
    <s v="JO-15550"/>
    <s v="Jesus Ocampo"/>
    <x v="2"/>
    <s v="United States"/>
    <x v="142"/>
    <x v="9"/>
    <n v="19013"/>
    <x v="3"/>
    <s v="OFF-BI-10001575"/>
    <x v="1"/>
    <x v="8"/>
    <x v="577"/>
    <n v="18.588000000000001"/>
    <n v="2"/>
    <n v="0.7"/>
    <n v="-13.6312"/>
  </r>
  <r>
    <n v="701"/>
    <x v="322"/>
    <x v="1"/>
    <x v="263"/>
    <d v="2012-05-17T00:00:00"/>
    <s v="First Class"/>
    <s v="JO-15550"/>
    <s v="Jesus Ocampo"/>
    <x v="2"/>
    <s v="United States"/>
    <x v="142"/>
    <x v="9"/>
    <n v="19013"/>
    <x v="3"/>
    <s v="OFF-BI-10001982"/>
    <x v="1"/>
    <x v="8"/>
    <x v="301"/>
    <n v="4.8959999999999999"/>
    <n v="3"/>
    <n v="0.7"/>
    <n v="-3.4272"/>
  </r>
  <r>
    <n v="702"/>
    <x v="323"/>
    <x v="3"/>
    <x v="264"/>
    <d v="2014-09-09T00:00:00"/>
    <s v="Standard Class"/>
    <s v="Dl-13600"/>
    <s v="Dorris liebe"/>
    <x v="1"/>
    <s v="United States"/>
    <x v="138"/>
    <x v="24"/>
    <n v="44105"/>
    <x v="3"/>
    <s v="FUR-FU-10002960"/>
    <x v="0"/>
    <x v="5"/>
    <x v="190"/>
    <n v="15.071999999999999"/>
    <n v="3"/>
    <n v="0.2"/>
    <n v="4.1448"/>
  </r>
  <r>
    <n v="703"/>
    <x v="324"/>
    <x v="0"/>
    <x v="254"/>
    <d v="2013-09-11T00:00:00"/>
    <s v="Second Class"/>
    <s v="AS-10285"/>
    <s v="Alejandro Savely"/>
    <x v="1"/>
    <s v="United States"/>
    <x v="4"/>
    <x v="4"/>
    <n v="98103"/>
    <x v="1"/>
    <s v="FUR-FU-10003394"/>
    <x v="0"/>
    <x v="5"/>
    <x v="578"/>
    <n v="209.88"/>
    <n v="3"/>
    <n v="0"/>
    <n v="35.679600000000001"/>
  </r>
  <r>
    <n v="704"/>
    <x v="325"/>
    <x v="1"/>
    <x v="265"/>
    <d v="2012-04-14T00:00:00"/>
    <s v="Standard Class"/>
    <s v="JK-15370"/>
    <s v="Jay Kimmel"/>
    <x v="0"/>
    <s v="United States"/>
    <x v="85"/>
    <x v="1"/>
    <n v="90805"/>
    <x v="1"/>
    <s v="FUR-TA-10002774"/>
    <x v="0"/>
    <x v="3"/>
    <x v="579"/>
    <n v="369.91199999999998"/>
    <n v="3"/>
    <n v="0.2"/>
    <n v="-13.871700000000001"/>
  </r>
  <r>
    <n v="705"/>
    <x v="326"/>
    <x v="2"/>
    <x v="171"/>
    <d v="2011-09-17T00:00:00"/>
    <s v="Standard Class"/>
    <s v="BN-11470"/>
    <s v="Brad Norvell"/>
    <x v="1"/>
    <s v="United States"/>
    <x v="143"/>
    <x v="3"/>
    <n v="27511"/>
    <x v="0"/>
    <s v="OFF-PA-10001800"/>
    <x v="1"/>
    <x v="10"/>
    <x v="580"/>
    <n v="10.368"/>
    <n v="2"/>
    <n v="0.2"/>
    <n v="3.6288"/>
  </r>
  <r>
    <n v="706"/>
    <x v="326"/>
    <x v="2"/>
    <x v="171"/>
    <d v="2011-09-17T00:00:00"/>
    <s v="Standard Class"/>
    <s v="BN-11470"/>
    <s v="Brad Norvell"/>
    <x v="1"/>
    <s v="United States"/>
    <x v="143"/>
    <x v="3"/>
    <n v="27511"/>
    <x v="0"/>
    <s v="OFF-AP-10001469"/>
    <x v="1"/>
    <x v="9"/>
    <x v="581"/>
    <n v="166.84"/>
    <n v="5"/>
    <n v="0.2"/>
    <n v="18.769500000000001"/>
  </r>
  <r>
    <n v="707"/>
    <x v="326"/>
    <x v="2"/>
    <x v="171"/>
    <d v="2011-09-17T00:00:00"/>
    <s v="Standard Class"/>
    <s v="BN-11470"/>
    <s v="Brad Norvell"/>
    <x v="1"/>
    <s v="United States"/>
    <x v="143"/>
    <x v="3"/>
    <n v="27511"/>
    <x v="0"/>
    <s v="TEC-AC-10002399"/>
    <x v="2"/>
    <x v="11"/>
    <x v="448"/>
    <n v="15.215999999999999"/>
    <n v="1"/>
    <n v="0.2"/>
    <n v="2.2824"/>
  </r>
  <r>
    <n v="708"/>
    <x v="327"/>
    <x v="2"/>
    <x v="266"/>
    <d v="2011-04-12T00:00:00"/>
    <s v="First Class"/>
    <s v="DP-13165"/>
    <s v="David Philippe"/>
    <x v="0"/>
    <s v="United States"/>
    <x v="20"/>
    <x v="15"/>
    <n v="10035"/>
    <x v="3"/>
    <s v="TEC-AC-10003628"/>
    <x v="2"/>
    <x v="11"/>
    <x v="244"/>
    <n v="119.96"/>
    <n v="4"/>
    <n v="0"/>
    <n v="52.782400000000003"/>
  </r>
  <r>
    <n v="709"/>
    <x v="327"/>
    <x v="2"/>
    <x v="266"/>
    <d v="2011-04-12T00:00:00"/>
    <s v="First Class"/>
    <s v="DP-13165"/>
    <s v="David Philippe"/>
    <x v="0"/>
    <s v="United States"/>
    <x v="20"/>
    <x v="15"/>
    <n v="10035"/>
    <x v="3"/>
    <s v="FUR-BO-10003272"/>
    <x v="0"/>
    <x v="0"/>
    <x v="582"/>
    <n v="883.92"/>
    <n v="5"/>
    <n v="0.2"/>
    <n v="-110.49"/>
  </r>
  <r>
    <n v="710"/>
    <x v="327"/>
    <x v="2"/>
    <x v="266"/>
    <d v="2011-04-12T00:00:00"/>
    <s v="First Class"/>
    <s v="DP-13165"/>
    <s v="David Philippe"/>
    <x v="0"/>
    <s v="United States"/>
    <x v="20"/>
    <x v="15"/>
    <n v="10035"/>
    <x v="3"/>
    <s v="OFF-BI-10000050"/>
    <x v="1"/>
    <x v="8"/>
    <x v="343"/>
    <n v="46.72"/>
    <n v="8"/>
    <n v="0.2"/>
    <n v="15.768000000000001"/>
  </r>
  <r>
    <n v="711"/>
    <x v="328"/>
    <x v="2"/>
    <x v="267"/>
    <d v="2011-07-04T00:00:00"/>
    <s v="First Class"/>
    <s v="TH-21550"/>
    <s v="Tracy Hopkins"/>
    <x v="2"/>
    <s v="United States"/>
    <x v="20"/>
    <x v="15"/>
    <n v="10035"/>
    <x v="3"/>
    <s v="OFF-PA-10004071"/>
    <x v="1"/>
    <x v="10"/>
    <x v="412"/>
    <n v="55.48"/>
    <n v="1"/>
    <n v="0"/>
    <n v="26.630400000000002"/>
  </r>
  <r>
    <n v="712"/>
    <x v="329"/>
    <x v="3"/>
    <x v="213"/>
    <d v="2014-08-09T00:00:00"/>
    <s v="Standard Class"/>
    <s v="AP-10915"/>
    <s v="Arthur Prichep"/>
    <x v="0"/>
    <s v="United States"/>
    <x v="144"/>
    <x v="2"/>
    <n v="32137"/>
    <x v="0"/>
    <s v="OFF-EN-10001219"/>
    <x v="1"/>
    <x v="12"/>
    <x v="583"/>
    <n v="24.448"/>
    <n v="4"/>
    <n v="0.2"/>
    <n v="8.8623999999999992"/>
  </r>
  <r>
    <n v="713"/>
    <x v="330"/>
    <x v="3"/>
    <x v="240"/>
    <d v="2014-05-25T00:00:00"/>
    <s v="Standard Class"/>
    <s v="RS-19765"/>
    <s v="Roland Schwarz"/>
    <x v="1"/>
    <s v="United States"/>
    <x v="145"/>
    <x v="15"/>
    <n v="10550"/>
    <x v="3"/>
    <s v="OFF-AP-10001154"/>
    <x v="1"/>
    <x v="9"/>
    <x v="584"/>
    <n v="281.33999999999997"/>
    <n v="6"/>
    <n v="0"/>
    <n v="109.7226"/>
  </r>
  <r>
    <n v="714"/>
    <x v="330"/>
    <x v="3"/>
    <x v="240"/>
    <d v="2014-05-25T00:00:00"/>
    <s v="Standard Class"/>
    <s v="RS-19765"/>
    <s v="Roland Schwarz"/>
    <x v="1"/>
    <s v="United States"/>
    <x v="145"/>
    <x v="15"/>
    <n v="10550"/>
    <x v="3"/>
    <s v="TEC-PH-10003012"/>
    <x v="2"/>
    <x v="7"/>
    <x v="344"/>
    <n v="307.98"/>
    <n v="2"/>
    <n v="0"/>
    <n v="89.3142"/>
  </r>
  <r>
    <n v="715"/>
    <x v="330"/>
    <x v="3"/>
    <x v="240"/>
    <d v="2014-05-25T00:00:00"/>
    <s v="Standard Class"/>
    <s v="RS-19765"/>
    <s v="Roland Schwarz"/>
    <x v="1"/>
    <s v="United States"/>
    <x v="145"/>
    <x v="15"/>
    <n v="10550"/>
    <x v="3"/>
    <s v="TEC-AC-10001606"/>
    <x v="2"/>
    <x v="11"/>
    <x v="585"/>
    <n v="299.97000000000003"/>
    <n v="3"/>
    <n v="0"/>
    <n v="113.98860000000001"/>
  </r>
  <r>
    <n v="716"/>
    <x v="331"/>
    <x v="2"/>
    <x v="268"/>
    <d v="2011-06-07T00:00:00"/>
    <s v="Second Class"/>
    <s v="Dl-13600"/>
    <s v="Dorris liebe"/>
    <x v="1"/>
    <s v="United States"/>
    <x v="4"/>
    <x v="4"/>
    <n v="98105"/>
    <x v="1"/>
    <s v="OFF-BI-10003355"/>
    <x v="1"/>
    <x v="8"/>
    <x v="586"/>
    <n v="19.920000000000002"/>
    <n v="5"/>
    <n v="0.2"/>
    <n v="6.9720000000000004"/>
  </r>
  <r>
    <n v="717"/>
    <x v="332"/>
    <x v="2"/>
    <x v="269"/>
    <d v="2011-01-15T00:00:00"/>
    <s v="First Class"/>
    <s v="SV-20365"/>
    <s v="Seth Vernon"/>
    <x v="0"/>
    <s v="United States"/>
    <x v="18"/>
    <x v="13"/>
    <n v="19901"/>
    <x v="3"/>
    <s v="FUR-FU-10000010"/>
    <x v="0"/>
    <x v="5"/>
    <x v="522"/>
    <n v="9.94"/>
    <n v="2"/>
    <n v="0"/>
    <n v="3.0813999999999999"/>
  </r>
  <r>
    <n v="718"/>
    <x v="333"/>
    <x v="3"/>
    <x v="241"/>
    <d v="2014-09-30T00:00:00"/>
    <s v="Standard Class"/>
    <s v="KC-16540"/>
    <s v="Kelly Collister"/>
    <x v="0"/>
    <s v="United States"/>
    <x v="46"/>
    <x v="24"/>
    <n v="43055"/>
    <x v="3"/>
    <s v="FUR-FU-10002253"/>
    <x v="0"/>
    <x v="5"/>
    <x v="587"/>
    <n v="103.056"/>
    <n v="3"/>
    <n v="0.2"/>
    <n v="24.4758"/>
  </r>
  <r>
    <n v="719"/>
    <x v="334"/>
    <x v="2"/>
    <x v="270"/>
    <d v="2011-07-06T00:00:00"/>
    <s v="Standard Class"/>
    <s v="CK-12325"/>
    <s v="Christine Kargatis"/>
    <x v="2"/>
    <s v="United States"/>
    <x v="11"/>
    <x v="7"/>
    <n v="84057"/>
    <x v="1"/>
    <s v="OFF-BI-10001658"/>
    <x v="1"/>
    <x v="8"/>
    <x v="439"/>
    <n v="59.808"/>
    <n v="3"/>
    <n v="0.2"/>
    <n v="19.4376"/>
  </r>
  <r>
    <n v="720"/>
    <x v="334"/>
    <x v="2"/>
    <x v="270"/>
    <d v="2011-07-06T00:00:00"/>
    <s v="Standard Class"/>
    <s v="CK-12325"/>
    <s v="Christine Kargatis"/>
    <x v="2"/>
    <s v="United States"/>
    <x v="11"/>
    <x v="7"/>
    <n v="84057"/>
    <x v="1"/>
    <s v="FUR-FU-10000246"/>
    <x v="0"/>
    <x v="5"/>
    <x v="386"/>
    <n v="73.319999999999993"/>
    <n v="6"/>
    <n v="0"/>
    <n v="21.995999999999999"/>
  </r>
  <r>
    <n v="721"/>
    <x v="335"/>
    <x v="0"/>
    <x v="271"/>
    <d v="2013-02-18T00:00:00"/>
    <s v="Standard Class"/>
    <s v="RD-19810"/>
    <s v="Ross DeVincentis"/>
    <x v="2"/>
    <s v="United States"/>
    <x v="1"/>
    <x v="1"/>
    <n v="90045"/>
    <x v="1"/>
    <s v="OFF-PA-10004092"/>
    <x v="1"/>
    <x v="10"/>
    <x v="588"/>
    <n v="146.82"/>
    <n v="3"/>
    <n v="0"/>
    <n v="73.41"/>
  </r>
  <r>
    <n v="722"/>
    <x v="336"/>
    <x v="0"/>
    <x v="272"/>
    <d v="2013-12-20T00:00:00"/>
    <s v="Standard Class"/>
    <s v="MP-17965"/>
    <s v="Michael Paige"/>
    <x v="1"/>
    <s v="United States"/>
    <x v="66"/>
    <x v="12"/>
    <n v="48205"/>
    <x v="2"/>
    <s v="FUR-TA-10000198"/>
    <x v="0"/>
    <x v="3"/>
    <x v="589"/>
    <n v="1652.94"/>
    <n v="3"/>
    <n v="0"/>
    <n v="231.41159999999999"/>
  </r>
  <r>
    <n v="723"/>
    <x v="336"/>
    <x v="0"/>
    <x v="272"/>
    <d v="2013-12-20T00:00:00"/>
    <s v="Standard Class"/>
    <s v="MP-17965"/>
    <s v="Michael Paige"/>
    <x v="1"/>
    <s v="United States"/>
    <x v="66"/>
    <x v="12"/>
    <n v="48205"/>
    <x v="2"/>
    <s v="OFF-ST-10000036"/>
    <x v="1"/>
    <x v="4"/>
    <x v="590"/>
    <n v="296.37"/>
    <n v="3"/>
    <n v="0"/>
    <n v="80.019900000000007"/>
  </r>
  <r>
    <n v="724"/>
    <x v="337"/>
    <x v="2"/>
    <x v="273"/>
    <d v="2011-10-13T00:00:00"/>
    <s v="Standard Class"/>
    <s v="MR-17545"/>
    <s v="Mathew Reese"/>
    <x v="2"/>
    <s v="United States"/>
    <x v="10"/>
    <x v="9"/>
    <n v="19140"/>
    <x v="3"/>
    <s v="FUR-FU-10000222"/>
    <x v="0"/>
    <x v="5"/>
    <x v="591"/>
    <n v="129.91999999999999"/>
    <n v="5"/>
    <n v="0.2"/>
    <n v="21.111999999999998"/>
  </r>
  <r>
    <n v="725"/>
    <x v="338"/>
    <x v="0"/>
    <x v="274"/>
    <d v="2013-07-13T00:00:00"/>
    <s v="Standard Class"/>
    <s v="SC-20695"/>
    <s v="Steve Chapman"/>
    <x v="1"/>
    <s v="United States"/>
    <x v="146"/>
    <x v="2"/>
    <n v="33012"/>
    <x v="0"/>
    <s v="OFF-SU-10004664"/>
    <x v="1"/>
    <x v="14"/>
    <x v="592"/>
    <n v="45.584000000000003"/>
    <n v="7"/>
    <n v="0.2"/>
    <n v="5.1281999999999996"/>
  </r>
  <r>
    <n v="726"/>
    <x v="339"/>
    <x v="3"/>
    <x v="118"/>
    <d v="2014-09-21T00:00:00"/>
    <s v="Standard Class"/>
    <s v="JF-15355"/>
    <s v="Jay Fein"/>
    <x v="0"/>
    <s v="United States"/>
    <x v="89"/>
    <x v="5"/>
    <n v="78745"/>
    <x v="2"/>
    <s v="OFF-EN-10001141"/>
    <x v="1"/>
    <x v="12"/>
    <x v="593"/>
    <n v="17.568000000000001"/>
    <n v="2"/>
    <n v="0.2"/>
    <n v="6.3684000000000003"/>
  </r>
  <r>
    <n v="727"/>
    <x v="339"/>
    <x v="3"/>
    <x v="118"/>
    <d v="2014-09-21T00:00:00"/>
    <s v="Standard Class"/>
    <s v="JF-15355"/>
    <s v="Jay Fein"/>
    <x v="0"/>
    <s v="United States"/>
    <x v="89"/>
    <x v="5"/>
    <n v="78745"/>
    <x v="2"/>
    <s v="TEC-PH-10002170"/>
    <x v="2"/>
    <x v="7"/>
    <x v="594"/>
    <n v="55.991999999999997"/>
    <n v="1"/>
    <n v="0.2"/>
    <n v="5.5991999999999997"/>
  </r>
  <r>
    <n v="728"/>
    <x v="340"/>
    <x v="0"/>
    <x v="275"/>
    <d v="2013-07-12T00:00:00"/>
    <s v="First Class"/>
    <s v="EG-13900"/>
    <s v="Emily Grady"/>
    <x v="0"/>
    <s v="United States"/>
    <x v="147"/>
    <x v="15"/>
    <n v="11572"/>
    <x v="3"/>
    <s v="OFF-PA-10001954"/>
    <x v="1"/>
    <x v="10"/>
    <x v="595"/>
    <n v="182.72"/>
    <n v="8"/>
    <n v="0"/>
    <n v="84.051199999999994"/>
  </r>
  <r>
    <n v="729"/>
    <x v="340"/>
    <x v="0"/>
    <x v="275"/>
    <d v="2013-07-12T00:00:00"/>
    <s v="First Class"/>
    <s v="EG-13900"/>
    <s v="Emily Grady"/>
    <x v="0"/>
    <s v="United States"/>
    <x v="147"/>
    <x v="15"/>
    <n v="11572"/>
    <x v="3"/>
    <s v="FUR-TA-10002228"/>
    <x v="0"/>
    <x v="3"/>
    <x v="596"/>
    <n v="400.03199999999998"/>
    <n v="2"/>
    <n v="0.4"/>
    <n v="-153.34559999999999"/>
  </r>
  <r>
    <n v="730"/>
    <x v="340"/>
    <x v="0"/>
    <x v="275"/>
    <d v="2013-07-12T00:00:00"/>
    <s v="First Class"/>
    <s v="EG-13900"/>
    <s v="Emily Grady"/>
    <x v="0"/>
    <s v="United States"/>
    <x v="147"/>
    <x v="15"/>
    <n v="11572"/>
    <x v="3"/>
    <s v="OFF-ST-10004634"/>
    <x v="1"/>
    <x v="4"/>
    <x v="597"/>
    <n v="33.630000000000003"/>
    <n v="3"/>
    <n v="0"/>
    <n v="10.089"/>
  </r>
  <r>
    <n v="731"/>
    <x v="340"/>
    <x v="0"/>
    <x v="275"/>
    <d v="2013-07-12T00:00:00"/>
    <s v="First Class"/>
    <s v="EG-13900"/>
    <s v="Emily Grady"/>
    <x v="0"/>
    <s v="United States"/>
    <x v="147"/>
    <x v="15"/>
    <n v="11572"/>
    <x v="3"/>
    <s v="FUR-CH-10002965"/>
    <x v="0"/>
    <x v="1"/>
    <x v="226"/>
    <n v="542.64599999999996"/>
    <n v="3"/>
    <n v="0.1"/>
    <n v="102.49979999999999"/>
  </r>
  <r>
    <n v="732"/>
    <x v="340"/>
    <x v="0"/>
    <x v="275"/>
    <d v="2013-07-12T00:00:00"/>
    <s v="First Class"/>
    <s v="EG-13900"/>
    <s v="Emily Grady"/>
    <x v="0"/>
    <s v="United States"/>
    <x v="147"/>
    <x v="15"/>
    <n v="11572"/>
    <x v="3"/>
    <s v="OFF-LA-10001317"/>
    <x v="1"/>
    <x v="2"/>
    <x v="391"/>
    <n v="6.3"/>
    <n v="2"/>
    <n v="0"/>
    <n v="3.024"/>
  </r>
  <r>
    <n v="733"/>
    <x v="341"/>
    <x v="3"/>
    <x v="276"/>
    <d v="2014-01-26T00:00:00"/>
    <s v="Standard Class"/>
    <s v="DS-13030"/>
    <s v="Darrin Sayre"/>
    <x v="2"/>
    <s v="United States"/>
    <x v="4"/>
    <x v="4"/>
    <n v="98115"/>
    <x v="1"/>
    <s v="OFF-ST-10000736"/>
    <x v="1"/>
    <x v="4"/>
    <x v="455"/>
    <n v="242.94"/>
    <n v="3"/>
    <n v="0"/>
    <n v="9.7175999999999991"/>
  </r>
  <r>
    <n v="734"/>
    <x v="341"/>
    <x v="3"/>
    <x v="276"/>
    <d v="2014-01-26T00:00:00"/>
    <s v="Standard Class"/>
    <s v="DS-13030"/>
    <s v="Darrin Sayre"/>
    <x v="2"/>
    <s v="United States"/>
    <x v="4"/>
    <x v="4"/>
    <n v="98115"/>
    <x v="1"/>
    <s v="TEC-AC-10003610"/>
    <x v="2"/>
    <x v="11"/>
    <x v="598"/>
    <n v="179.97"/>
    <n v="3"/>
    <n v="0"/>
    <n v="86.385599999999997"/>
  </r>
  <r>
    <n v="735"/>
    <x v="341"/>
    <x v="3"/>
    <x v="276"/>
    <d v="2014-01-26T00:00:00"/>
    <s v="Standard Class"/>
    <s v="DS-13030"/>
    <s v="Darrin Sayre"/>
    <x v="2"/>
    <s v="United States"/>
    <x v="4"/>
    <x v="4"/>
    <n v="98115"/>
    <x v="1"/>
    <s v="OFF-BI-10003982"/>
    <x v="1"/>
    <x v="8"/>
    <x v="346"/>
    <n v="99.695999999999998"/>
    <n v="6"/>
    <n v="0.2"/>
    <n v="33.647399999999998"/>
  </r>
  <r>
    <n v="736"/>
    <x v="341"/>
    <x v="3"/>
    <x v="276"/>
    <d v="2014-01-26T00:00:00"/>
    <s v="Standard Class"/>
    <s v="DS-13030"/>
    <s v="Darrin Sayre"/>
    <x v="2"/>
    <s v="United States"/>
    <x v="4"/>
    <x v="4"/>
    <n v="98115"/>
    <x v="1"/>
    <s v="OFF-BI-10003291"/>
    <x v="1"/>
    <x v="8"/>
    <x v="44"/>
    <n v="27.936"/>
    <n v="4"/>
    <n v="0.2"/>
    <n v="9.4283999999999999"/>
  </r>
  <r>
    <n v="737"/>
    <x v="341"/>
    <x v="3"/>
    <x v="276"/>
    <d v="2014-01-26T00:00:00"/>
    <s v="Standard Class"/>
    <s v="DS-13030"/>
    <s v="Darrin Sayre"/>
    <x v="2"/>
    <s v="United States"/>
    <x v="4"/>
    <x v="4"/>
    <n v="98115"/>
    <x v="1"/>
    <s v="FUR-BO-10001619"/>
    <x v="0"/>
    <x v="0"/>
    <x v="599"/>
    <n v="84.98"/>
    <n v="1"/>
    <n v="0"/>
    <n v="18.695599999999999"/>
  </r>
  <r>
    <n v="738"/>
    <x v="341"/>
    <x v="3"/>
    <x v="276"/>
    <d v="2014-01-26T00:00:00"/>
    <s v="Standard Class"/>
    <s v="DS-13030"/>
    <s v="Darrin Sayre"/>
    <x v="2"/>
    <s v="United States"/>
    <x v="4"/>
    <x v="4"/>
    <n v="98115"/>
    <x v="1"/>
    <s v="OFF-BI-10000138"/>
    <x v="1"/>
    <x v="8"/>
    <x v="600"/>
    <n v="18.72"/>
    <n v="5"/>
    <n v="0.2"/>
    <n v="6.5519999999999996"/>
  </r>
  <r>
    <n v="739"/>
    <x v="342"/>
    <x v="2"/>
    <x v="78"/>
    <d v="2011-12-09T00:00:00"/>
    <s v="Standard Class"/>
    <s v="GZ-14470"/>
    <s v="Gary Zandusky"/>
    <x v="0"/>
    <s v="United States"/>
    <x v="8"/>
    <x v="1"/>
    <n v="94110"/>
    <x v="1"/>
    <s v="TEC-AC-10001383"/>
    <x v="2"/>
    <x v="11"/>
    <x v="601"/>
    <n v="49.98"/>
    <n v="2"/>
    <n v="0"/>
    <n v="8.4966000000000008"/>
  </r>
  <r>
    <n v="740"/>
    <x v="343"/>
    <x v="2"/>
    <x v="277"/>
    <d v="2011-09-01T00:00:00"/>
    <s v="Standard Class"/>
    <s v="PO-19195"/>
    <s v="Phillina Ober"/>
    <x v="2"/>
    <s v="United States"/>
    <x v="14"/>
    <x v="10"/>
    <n v="60540"/>
    <x v="2"/>
    <s v="OFF-LA-10003223"/>
    <x v="1"/>
    <x v="2"/>
    <x v="602"/>
    <n v="11.784000000000001"/>
    <n v="3"/>
    <n v="0.2"/>
    <n v="4.2717000000000001"/>
  </r>
  <r>
    <n v="741"/>
    <x v="343"/>
    <x v="2"/>
    <x v="277"/>
    <d v="2011-09-01T00:00:00"/>
    <s v="Standard Class"/>
    <s v="PO-19195"/>
    <s v="Phillina Ober"/>
    <x v="2"/>
    <s v="United States"/>
    <x v="14"/>
    <x v="10"/>
    <n v="60540"/>
    <x v="2"/>
    <s v="OFF-ST-10002743"/>
    <x v="1"/>
    <x v="4"/>
    <x v="413"/>
    <n v="272.73599999999999"/>
    <n v="3"/>
    <n v="0.2"/>
    <n v="-64.774799999999999"/>
  </r>
  <r>
    <n v="742"/>
    <x v="343"/>
    <x v="2"/>
    <x v="277"/>
    <d v="2011-09-01T00:00:00"/>
    <s v="Standard Class"/>
    <s v="PO-19195"/>
    <s v="Phillina Ober"/>
    <x v="2"/>
    <s v="United States"/>
    <x v="14"/>
    <x v="10"/>
    <n v="60540"/>
    <x v="2"/>
    <s v="OFF-BI-10004094"/>
    <x v="1"/>
    <x v="8"/>
    <x v="603"/>
    <n v="3.54"/>
    <n v="2"/>
    <n v="0.8"/>
    <n v="-5.4870000000000001"/>
  </r>
  <r>
    <n v="743"/>
    <x v="344"/>
    <x v="0"/>
    <x v="278"/>
    <d v="2013-02-09T00:00:00"/>
    <s v="Standard Class"/>
    <s v="SS-20875"/>
    <s v="Sung Shariari"/>
    <x v="0"/>
    <s v="United States"/>
    <x v="61"/>
    <x v="5"/>
    <n v="75220"/>
    <x v="2"/>
    <s v="OFF-SU-10004498"/>
    <x v="1"/>
    <x v="14"/>
    <x v="500"/>
    <n v="51.52"/>
    <n v="5"/>
    <n v="0.2"/>
    <n v="-10.948"/>
  </r>
  <r>
    <n v="744"/>
    <x v="344"/>
    <x v="0"/>
    <x v="278"/>
    <d v="2013-02-09T00:00:00"/>
    <s v="Standard Class"/>
    <s v="SS-20875"/>
    <s v="Sung Shariari"/>
    <x v="0"/>
    <s v="United States"/>
    <x v="61"/>
    <x v="5"/>
    <n v="75220"/>
    <x v="2"/>
    <s v="OFF-PA-10002615"/>
    <x v="1"/>
    <x v="10"/>
    <x v="247"/>
    <n v="3.528"/>
    <n v="1"/>
    <n v="0.2"/>
    <n v="1.1466000000000001"/>
  </r>
  <r>
    <n v="745"/>
    <x v="344"/>
    <x v="0"/>
    <x v="278"/>
    <d v="2013-02-09T00:00:00"/>
    <s v="Standard Class"/>
    <s v="SS-20875"/>
    <s v="Sung Shariari"/>
    <x v="0"/>
    <s v="United States"/>
    <x v="61"/>
    <x v="5"/>
    <n v="75220"/>
    <x v="2"/>
    <s v="OFF-PA-10004971"/>
    <x v="1"/>
    <x v="10"/>
    <x v="604"/>
    <n v="4.6239999999999997"/>
    <n v="1"/>
    <n v="0.2"/>
    <n v="1.6761999999999999"/>
  </r>
  <r>
    <n v="746"/>
    <x v="344"/>
    <x v="0"/>
    <x v="278"/>
    <d v="2013-02-09T00:00:00"/>
    <s v="Standard Class"/>
    <s v="SS-20875"/>
    <s v="Sung Shariari"/>
    <x v="0"/>
    <s v="United States"/>
    <x v="61"/>
    <x v="5"/>
    <n v="75220"/>
    <x v="2"/>
    <s v="OFF-SU-10004261"/>
    <x v="1"/>
    <x v="14"/>
    <x v="605"/>
    <n v="55.167999999999999"/>
    <n v="4"/>
    <n v="0.2"/>
    <n v="6.2064000000000004"/>
  </r>
  <r>
    <n v="747"/>
    <x v="345"/>
    <x v="2"/>
    <x v="279"/>
    <d v="2011-05-27T00:00:00"/>
    <s v="Same Day"/>
    <s v="MH-17785"/>
    <s v="Maya Herman"/>
    <x v="1"/>
    <s v="United States"/>
    <x v="70"/>
    <x v="1"/>
    <n v="92105"/>
    <x v="1"/>
    <s v="FUR-TA-10002607"/>
    <x v="0"/>
    <x v="3"/>
    <x v="221"/>
    <n v="567.12"/>
    <n v="10"/>
    <n v="0.2"/>
    <n v="-28.356000000000002"/>
  </r>
  <r>
    <n v="748"/>
    <x v="345"/>
    <x v="2"/>
    <x v="279"/>
    <d v="2011-05-27T00:00:00"/>
    <s v="Same Day"/>
    <s v="MH-17785"/>
    <s v="Maya Herman"/>
    <x v="1"/>
    <s v="United States"/>
    <x v="70"/>
    <x v="1"/>
    <n v="92105"/>
    <x v="1"/>
    <s v="OFF-ST-10001809"/>
    <x v="1"/>
    <x v="4"/>
    <x v="430"/>
    <n v="359.32"/>
    <n v="4"/>
    <n v="0"/>
    <n v="7.1863999999999999"/>
  </r>
  <r>
    <n v="749"/>
    <x v="346"/>
    <x v="0"/>
    <x v="231"/>
    <d v="2013-03-23T00:00:00"/>
    <s v="Second Class"/>
    <s v="PB-19105"/>
    <s v="Peter BÃ¼hler"/>
    <x v="0"/>
    <s v="United States"/>
    <x v="148"/>
    <x v="10"/>
    <n v="60201"/>
    <x v="2"/>
    <s v="TEC-PH-10000004"/>
    <x v="2"/>
    <x v="7"/>
    <x v="606"/>
    <n v="11.992000000000001"/>
    <n v="1"/>
    <n v="0.2"/>
    <n v="0.89939999999999998"/>
  </r>
  <r>
    <n v="750"/>
    <x v="347"/>
    <x v="3"/>
    <x v="280"/>
    <d v="2014-07-10T00:00:00"/>
    <s v="Standard Class"/>
    <s v="RF-19735"/>
    <s v="Roland Fjeld"/>
    <x v="0"/>
    <s v="United States"/>
    <x v="149"/>
    <x v="12"/>
    <n v="48183"/>
    <x v="2"/>
    <s v="OFF-BI-10003638"/>
    <x v="1"/>
    <x v="8"/>
    <x v="607"/>
    <n v="58.05"/>
    <n v="3"/>
    <n v="0"/>
    <n v="26.702999999999999"/>
  </r>
  <r>
    <n v="751"/>
    <x v="347"/>
    <x v="3"/>
    <x v="280"/>
    <d v="2014-07-10T00:00:00"/>
    <s v="Standard Class"/>
    <s v="RF-19735"/>
    <s v="Roland Fjeld"/>
    <x v="0"/>
    <s v="United States"/>
    <x v="149"/>
    <x v="12"/>
    <n v="48183"/>
    <x v="2"/>
    <s v="FUR-FU-10003577"/>
    <x v="0"/>
    <x v="5"/>
    <x v="608"/>
    <n v="157.74"/>
    <n v="11"/>
    <n v="0"/>
    <n v="56.7864"/>
  </r>
  <r>
    <n v="752"/>
    <x v="347"/>
    <x v="3"/>
    <x v="280"/>
    <d v="2014-07-10T00:00:00"/>
    <s v="Standard Class"/>
    <s v="RF-19735"/>
    <s v="Roland Fjeld"/>
    <x v="0"/>
    <s v="United States"/>
    <x v="149"/>
    <x v="12"/>
    <n v="48183"/>
    <x v="2"/>
    <s v="OFF-AR-10003478"/>
    <x v="1"/>
    <x v="6"/>
    <x v="355"/>
    <n v="56.98"/>
    <n v="7"/>
    <n v="0"/>
    <n v="22.792000000000002"/>
  </r>
  <r>
    <n v="753"/>
    <x v="347"/>
    <x v="3"/>
    <x v="280"/>
    <d v="2014-07-10T00:00:00"/>
    <s v="Standard Class"/>
    <s v="RF-19735"/>
    <s v="Roland Fjeld"/>
    <x v="0"/>
    <s v="United States"/>
    <x v="149"/>
    <x v="12"/>
    <n v="48183"/>
    <x v="2"/>
    <s v="OFF-BI-10000546"/>
    <x v="1"/>
    <x v="8"/>
    <x v="609"/>
    <n v="2.88"/>
    <n v="1"/>
    <n v="0"/>
    <n v="1.4112"/>
  </r>
  <r>
    <n v="754"/>
    <x v="348"/>
    <x v="0"/>
    <x v="281"/>
    <d v="2013-10-04T00:00:00"/>
    <s v="First Class"/>
    <s v="YC-21895"/>
    <s v="Yoseph Carroll"/>
    <x v="1"/>
    <s v="United States"/>
    <x v="8"/>
    <x v="1"/>
    <n v="94110"/>
    <x v="1"/>
    <s v="TEC-CO-10002095"/>
    <x v="2"/>
    <x v="16"/>
    <x v="610"/>
    <n v="1199.9760000000001"/>
    <n v="3"/>
    <n v="0.2"/>
    <n v="374.99250000000001"/>
  </r>
  <r>
    <n v="755"/>
    <x v="349"/>
    <x v="1"/>
    <x v="214"/>
    <d v="2012-12-12T00:00:00"/>
    <s v="Standard Class"/>
    <s v="MS-17830"/>
    <s v="Melanie Seite"/>
    <x v="0"/>
    <s v="United States"/>
    <x v="1"/>
    <x v="1"/>
    <n v="90036"/>
    <x v="1"/>
    <s v="FUR-FU-10002759"/>
    <x v="0"/>
    <x v="5"/>
    <x v="555"/>
    <n v="79.92"/>
    <n v="4"/>
    <n v="0"/>
    <n v="28.7712"/>
  </r>
  <r>
    <n v="756"/>
    <x v="350"/>
    <x v="0"/>
    <x v="31"/>
    <d v="2013-09-23T00:00:00"/>
    <s v="Standard Class"/>
    <s v="NB-18655"/>
    <s v="Nona Balk"/>
    <x v="1"/>
    <s v="United States"/>
    <x v="108"/>
    <x v="2"/>
    <n v="32216"/>
    <x v="0"/>
    <s v="FUR-TA-10001095"/>
    <x v="0"/>
    <x v="3"/>
    <x v="611"/>
    <n v="383.43799999999999"/>
    <n v="4"/>
    <n v="0.45"/>
    <n v="-167.3184"/>
  </r>
  <r>
    <n v="757"/>
    <x v="351"/>
    <x v="2"/>
    <x v="282"/>
    <d v="2012-02-01T00:00:00"/>
    <s v="Standard Class"/>
    <s v="DC-13285"/>
    <s v="Debra Catini"/>
    <x v="0"/>
    <s v="United States"/>
    <x v="150"/>
    <x v="11"/>
    <n v="55016"/>
    <x v="2"/>
    <s v="OFF-ST-10002444"/>
    <x v="1"/>
    <x v="4"/>
    <x v="571"/>
    <n v="24.56"/>
    <n v="2"/>
    <n v="0"/>
    <n v="6.8768000000000002"/>
  </r>
  <r>
    <n v="758"/>
    <x v="351"/>
    <x v="2"/>
    <x v="282"/>
    <d v="2012-02-01T00:00:00"/>
    <s v="Standard Class"/>
    <s v="DC-13285"/>
    <s v="Debra Catini"/>
    <x v="0"/>
    <s v="United States"/>
    <x v="150"/>
    <x v="11"/>
    <n v="55016"/>
    <x v="2"/>
    <s v="TEC-AC-10001267"/>
    <x v="2"/>
    <x v="11"/>
    <x v="533"/>
    <n v="119.8"/>
    <n v="4"/>
    <n v="0"/>
    <n v="47.92"/>
  </r>
  <r>
    <n v="759"/>
    <x v="352"/>
    <x v="3"/>
    <x v="283"/>
    <d v="2014-07-29T00:00:00"/>
    <s v="Standard Class"/>
    <s v="CP-12340"/>
    <s v="Christine Phan"/>
    <x v="1"/>
    <s v="United States"/>
    <x v="20"/>
    <x v="15"/>
    <n v="10009"/>
    <x v="3"/>
    <s v="OFF-BI-10000848"/>
    <x v="1"/>
    <x v="8"/>
    <x v="515"/>
    <n v="13.128"/>
    <n v="3"/>
    <n v="0.2"/>
    <n v="4.2666000000000004"/>
  </r>
  <r>
    <n v="760"/>
    <x v="353"/>
    <x v="3"/>
    <x v="65"/>
    <d v="2014-09-23T00:00:00"/>
    <s v="Standard Class"/>
    <s v="BF-11020"/>
    <s v="Barry FranzÃ¶sisch"/>
    <x v="1"/>
    <s v="United States"/>
    <x v="124"/>
    <x v="6"/>
    <n v="54302"/>
    <x v="2"/>
    <s v="OFF-PA-10002377"/>
    <x v="1"/>
    <x v="10"/>
    <x v="557"/>
    <n v="22.72"/>
    <n v="4"/>
    <n v="0"/>
    <n v="10.224"/>
  </r>
  <r>
    <n v="761"/>
    <x v="354"/>
    <x v="1"/>
    <x v="284"/>
    <d v="2012-05-09T00:00:00"/>
    <s v="Standard Class"/>
    <s v="AR-10510"/>
    <s v="Andrew Roberts"/>
    <x v="0"/>
    <s v="United States"/>
    <x v="1"/>
    <x v="1"/>
    <n v="90004"/>
    <x v="1"/>
    <s v="OFF-PA-10003441"/>
    <x v="1"/>
    <x v="10"/>
    <x v="485"/>
    <n v="58.32"/>
    <n v="9"/>
    <n v="0"/>
    <n v="27.993600000000001"/>
  </r>
  <r>
    <n v="762"/>
    <x v="355"/>
    <x v="3"/>
    <x v="132"/>
    <d v="2014-08-11T00:00:00"/>
    <s v="Standard Class"/>
    <s v="JC-16105"/>
    <s v="Julie Creighton"/>
    <x v="1"/>
    <s v="United States"/>
    <x v="118"/>
    <x v="32"/>
    <n v="30318"/>
    <x v="0"/>
    <s v="OFF-LA-10004484"/>
    <x v="1"/>
    <x v="2"/>
    <x v="612"/>
    <n v="12.39"/>
    <n v="3"/>
    <n v="0"/>
    <n v="5.6993999999999998"/>
  </r>
  <r>
    <n v="763"/>
    <x v="356"/>
    <x v="1"/>
    <x v="285"/>
    <d v="2012-02-13T00:00:00"/>
    <s v="Standard Class"/>
    <s v="LH-17020"/>
    <s v="Lisa Hazard"/>
    <x v="0"/>
    <s v="United States"/>
    <x v="38"/>
    <x v="24"/>
    <n v="43229"/>
    <x v="3"/>
    <s v="TEC-PH-10003931"/>
    <x v="2"/>
    <x v="7"/>
    <x v="159"/>
    <n v="107.982"/>
    <n v="3"/>
    <n v="0.4"/>
    <n v="-26.9955"/>
  </r>
  <r>
    <n v="764"/>
    <x v="357"/>
    <x v="2"/>
    <x v="286"/>
    <d v="2011-01-16T00:00:00"/>
    <s v="Second Class"/>
    <s v="CS-12250"/>
    <s v="Chris Selesnick"/>
    <x v="1"/>
    <s v="United States"/>
    <x v="151"/>
    <x v="28"/>
    <n v="71111"/>
    <x v="0"/>
    <s v="OFF-EN-10001990"/>
    <x v="1"/>
    <x v="12"/>
    <x v="33"/>
    <n v="11.36"/>
    <n v="2"/>
    <n v="0"/>
    <n v="5.3391999999999999"/>
  </r>
  <r>
    <n v="765"/>
    <x v="357"/>
    <x v="2"/>
    <x v="286"/>
    <d v="2011-01-16T00:00:00"/>
    <s v="Second Class"/>
    <s v="CS-12250"/>
    <s v="Chris Selesnick"/>
    <x v="1"/>
    <s v="United States"/>
    <x v="151"/>
    <x v="28"/>
    <n v="71111"/>
    <x v="0"/>
    <s v="OFF-EN-10001532"/>
    <x v="1"/>
    <x v="12"/>
    <x v="613"/>
    <n v="50.94"/>
    <n v="3"/>
    <n v="0"/>
    <n v="25.47"/>
  </r>
  <r>
    <n v="766"/>
    <x v="357"/>
    <x v="2"/>
    <x v="286"/>
    <d v="2011-01-16T00:00:00"/>
    <s v="Second Class"/>
    <s v="CS-12250"/>
    <s v="Chris Selesnick"/>
    <x v="1"/>
    <s v="United States"/>
    <x v="151"/>
    <x v="28"/>
    <n v="71111"/>
    <x v="0"/>
    <s v="TEC-AC-10003174"/>
    <x v="2"/>
    <x v="11"/>
    <x v="614"/>
    <n v="646.74"/>
    <n v="6"/>
    <n v="0"/>
    <n v="258.69600000000003"/>
  </r>
  <r>
    <n v="767"/>
    <x v="357"/>
    <x v="2"/>
    <x v="286"/>
    <d v="2011-01-16T00:00:00"/>
    <s v="Second Class"/>
    <s v="CS-12250"/>
    <s v="Chris Selesnick"/>
    <x v="1"/>
    <s v="United States"/>
    <x v="151"/>
    <x v="28"/>
    <n v="71111"/>
    <x v="0"/>
    <s v="OFF-BI-10004187"/>
    <x v="1"/>
    <x v="8"/>
    <x v="33"/>
    <n v="5.64"/>
    <n v="3"/>
    <n v="0"/>
    <n v="2.7071999999999998"/>
  </r>
  <r>
    <n v="768"/>
    <x v="357"/>
    <x v="2"/>
    <x v="286"/>
    <d v="2011-01-16T00:00:00"/>
    <s v="Second Class"/>
    <s v="CS-12250"/>
    <s v="Chris Selesnick"/>
    <x v="1"/>
    <s v="United States"/>
    <x v="151"/>
    <x v="28"/>
    <n v="71111"/>
    <x v="0"/>
    <s v="OFF-ST-10000025"/>
    <x v="1"/>
    <x v="4"/>
    <x v="615"/>
    <n v="572.58000000000004"/>
    <n v="6"/>
    <n v="0"/>
    <n v="34.354799999999997"/>
  </r>
  <r>
    <n v="769"/>
    <x v="358"/>
    <x v="2"/>
    <x v="287"/>
    <d v="2011-05-20T00:00:00"/>
    <s v="Standard Class"/>
    <s v="AJ-10795"/>
    <s v="Anthony Johnson"/>
    <x v="1"/>
    <s v="United States"/>
    <x v="84"/>
    <x v="2"/>
    <n v="33710"/>
    <x v="0"/>
    <s v="FUR-FU-10004306"/>
    <x v="0"/>
    <x v="5"/>
    <x v="616"/>
    <n v="310.88"/>
    <n v="2"/>
    <n v="0.2"/>
    <n v="23.315999999999999"/>
  </r>
  <r>
    <n v="770"/>
    <x v="359"/>
    <x v="0"/>
    <x v="288"/>
    <d v="2013-05-25T00:00:00"/>
    <s v="Standard Class"/>
    <s v="LE-16810"/>
    <s v="Laurel Elliston"/>
    <x v="0"/>
    <s v="United States"/>
    <x v="81"/>
    <x v="17"/>
    <n v="22204"/>
    <x v="0"/>
    <s v="FUR-CH-10003746"/>
    <x v="0"/>
    <x v="1"/>
    <x v="617"/>
    <n v="641.96"/>
    <n v="2"/>
    <n v="0"/>
    <n v="179.74879999999999"/>
  </r>
  <r>
    <n v="771"/>
    <x v="360"/>
    <x v="3"/>
    <x v="289"/>
    <d v="2014-06-02T00:00:00"/>
    <s v="Standard Class"/>
    <s v="BV-11245"/>
    <s v="Benjamin Venier"/>
    <x v="1"/>
    <s v="United States"/>
    <x v="96"/>
    <x v="23"/>
    <n v="50315"/>
    <x v="2"/>
    <s v="OFF-BI-10001036"/>
    <x v="1"/>
    <x v="8"/>
    <x v="618"/>
    <n v="18.28"/>
    <n v="2"/>
    <n v="0"/>
    <n v="9.14"/>
  </r>
  <r>
    <n v="772"/>
    <x v="360"/>
    <x v="3"/>
    <x v="289"/>
    <d v="2014-06-02T00:00:00"/>
    <s v="Standard Class"/>
    <s v="BV-11245"/>
    <s v="Benjamin Venier"/>
    <x v="1"/>
    <s v="United States"/>
    <x v="96"/>
    <x v="23"/>
    <n v="50315"/>
    <x v="2"/>
    <s v="TEC-PH-10004614"/>
    <x v="2"/>
    <x v="7"/>
    <x v="299"/>
    <n v="207"/>
    <n v="3"/>
    <n v="0"/>
    <n v="51.75"/>
  </r>
  <r>
    <n v="773"/>
    <x v="360"/>
    <x v="3"/>
    <x v="289"/>
    <d v="2014-06-02T00:00:00"/>
    <s v="Standard Class"/>
    <s v="BV-11245"/>
    <s v="Benjamin Venier"/>
    <x v="1"/>
    <s v="United States"/>
    <x v="96"/>
    <x v="23"/>
    <n v="50315"/>
    <x v="2"/>
    <s v="OFF-BI-10000301"/>
    <x v="1"/>
    <x v="8"/>
    <x v="619"/>
    <n v="32.35"/>
    <n v="5"/>
    <n v="0"/>
    <n v="16.175000000000001"/>
  </r>
  <r>
    <n v="774"/>
    <x v="360"/>
    <x v="3"/>
    <x v="289"/>
    <d v="2014-06-02T00:00:00"/>
    <s v="Standard Class"/>
    <s v="BV-11245"/>
    <s v="Benjamin Venier"/>
    <x v="1"/>
    <s v="United States"/>
    <x v="96"/>
    <x v="23"/>
    <n v="50315"/>
    <x v="2"/>
    <s v="OFF-BI-10003910"/>
    <x v="1"/>
    <x v="8"/>
    <x v="8"/>
    <n v="7.71"/>
    <n v="1"/>
    <n v="0"/>
    <n v="3.4695"/>
  </r>
  <r>
    <n v="775"/>
    <x v="360"/>
    <x v="3"/>
    <x v="289"/>
    <d v="2014-06-02T00:00:00"/>
    <s v="Standard Class"/>
    <s v="BV-11245"/>
    <s v="Benjamin Venier"/>
    <x v="1"/>
    <s v="United States"/>
    <x v="96"/>
    <x v="23"/>
    <n v="50315"/>
    <x v="2"/>
    <s v="OFF-AR-10004648"/>
    <x v="1"/>
    <x v="6"/>
    <x v="620"/>
    <n v="40.299999999999997"/>
    <n v="2"/>
    <n v="0"/>
    <n v="10.881"/>
  </r>
  <r>
    <n v="776"/>
    <x v="360"/>
    <x v="3"/>
    <x v="289"/>
    <d v="2014-06-02T00:00:00"/>
    <s v="Standard Class"/>
    <s v="BV-11245"/>
    <s v="Benjamin Venier"/>
    <x v="1"/>
    <s v="United States"/>
    <x v="96"/>
    <x v="23"/>
    <n v="50315"/>
    <x v="2"/>
    <s v="FUR-FU-10002597"/>
    <x v="0"/>
    <x v="5"/>
    <x v="621"/>
    <n v="34.58"/>
    <n v="7"/>
    <n v="0"/>
    <n v="14.5236"/>
  </r>
  <r>
    <n v="777"/>
    <x v="361"/>
    <x v="2"/>
    <x v="290"/>
    <d v="2011-06-07T00:00:00"/>
    <s v="Standard Class"/>
    <s v="DL-12865"/>
    <s v="Dan Lawera"/>
    <x v="0"/>
    <s v="United States"/>
    <x v="74"/>
    <x v="24"/>
    <n v="45231"/>
    <x v="3"/>
    <s v="OFF-AR-10003405"/>
    <x v="1"/>
    <x v="6"/>
    <x v="622"/>
    <n v="32.76"/>
    <n v="7"/>
    <n v="0.2"/>
    <n v="3.6855000000000002"/>
  </r>
  <r>
    <n v="778"/>
    <x v="362"/>
    <x v="1"/>
    <x v="291"/>
    <d v="2012-08-23T00:00:00"/>
    <s v="First Class"/>
    <s v="NZ-18565"/>
    <s v="Nick Zandusky"/>
    <x v="2"/>
    <s v="United States"/>
    <x v="8"/>
    <x v="1"/>
    <n v="94110"/>
    <x v="1"/>
    <s v="FUR-CH-10002335"/>
    <x v="0"/>
    <x v="1"/>
    <x v="623"/>
    <n v="544.00800000000004"/>
    <n v="3"/>
    <n v="0.2"/>
    <n v="40.800600000000003"/>
  </r>
  <r>
    <n v="779"/>
    <x v="362"/>
    <x v="1"/>
    <x v="291"/>
    <d v="2012-08-23T00:00:00"/>
    <s v="First Class"/>
    <s v="NZ-18565"/>
    <s v="Nick Zandusky"/>
    <x v="2"/>
    <s v="United States"/>
    <x v="8"/>
    <x v="1"/>
    <n v="94110"/>
    <x v="1"/>
    <s v="OFF-PA-10000157"/>
    <x v="1"/>
    <x v="10"/>
    <x v="364"/>
    <n v="59.94"/>
    <n v="3"/>
    <n v="0"/>
    <n v="28.171800000000001"/>
  </r>
  <r>
    <n v="780"/>
    <x v="362"/>
    <x v="1"/>
    <x v="291"/>
    <d v="2012-08-23T00:00:00"/>
    <s v="First Class"/>
    <s v="NZ-18565"/>
    <s v="Nick Zandusky"/>
    <x v="2"/>
    <s v="United States"/>
    <x v="8"/>
    <x v="1"/>
    <n v="94110"/>
    <x v="1"/>
    <s v="OFF-PA-10001947"/>
    <x v="1"/>
    <x v="10"/>
    <x v="354"/>
    <n v="23.92"/>
    <n v="4"/>
    <n v="0"/>
    <n v="11.720800000000001"/>
  </r>
  <r>
    <n v="781"/>
    <x v="362"/>
    <x v="1"/>
    <x v="291"/>
    <d v="2012-08-23T00:00:00"/>
    <s v="First Class"/>
    <s v="NZ-18565"/>
    <s v="Nick Zandusky"/>
    <x v="2"/>
    <s v="United States"/>
    <x v="8"/>
    <x v="1"/>
    <n v="94110"/>
    <x v="1"/>
    <s v="OFF-PA-10003657"/>
    <x v="1"/>
    <x v="10"/>
    <x v="624"/>
    <n v="4.28"/>
    <n v="1"/>
    <n v="0"/>
    <n v="1.9259999999999999"/>
  </r>
  <r>
    <n v="782"/>
    <x v="363"/>
    <x v="1"/>
    <x v="292"/>
    <d v="2012-06-10T00:00:00"/>
    <s v="Second Class"/>
    <s v="BM-11785"/>
    <s v="Bryan Mills"/>
    <x v="0"/>
    <s v="United States"/>
    <x v="38"/>
    <x v="24"/>
    <n v="43229"/>
    <x v="3"/>
    <s v="OFF-BI-10001098"/>
    <x v="1"/>
    <x v="8"/>
    <x v="405"/>
    <n v="32.07"/>
    <n v="5"/>
    <n v="0.7"/>
    <n v="-22.449000000000002"/>
  </r>
  <r>
    <n v="783"/>
    <x v="363"/>
    <x v="1"/>
    <x v="292"/>
    <d v="2012-06-10T00:00:00"/>
    <s v="Second Class"/>
    <s v="BM-11785"/>
    <s v="Bryan Mills"/>
    <x v="0"/>
    <s v="United States"/>
    <x v="38"/>
    <x v="24"/>
    <n v="43229"/>
    <x v="3"/>
    <s v="TEC-AC-10002167"/>
    <x v="2"/>
    <x v="11"/>
    <x v="46"/>
    <n v="24"/>
    <n v="2"/>
    <n v="0.2"/>
    <n v="-2.7"/>
  </r>
  <r>
    <n v="784"/>
    <x v="363"/>
    <x v="1"/>
    <x v="292"/>
    <d v="2012-06-10T00:00:00"/>
    <s v="Second Class"/>
    <s v="BM-11785"/>
    <s v="Bryan Mills"/>
    <x v="0"/>
    <s v="United States"/>
    <x v="38"/>
    <x v="24"/>
    <n v="43229"/>
    <x v="3"/>
    <s v="FUR-BO-10004409"/>
    <x v="0"/>
    <x v="0"/>
    <x v="625"/>
    <n v="35.49"/>
    <n v="1"/>
    <n v="0.5"/>
    <n v="-15.615600000000001"/>
  </r>
  <r>
    <n v="785"/>
    <x v="363"/>
    <x v="1"/>
    <x v="292"/>
    <d v="2012-06-10T00:00:00"/>
    <s v="Second Class"/>
    <s v="BM-11785"/>
    <s v="Bryan Mills"/>
    <x v="0"/>
    <s v="United States"/>
    <x v="38"/>
    <x v="24"/>
    <n v="43229"/>
    <x v="3"/>
    <s v="TEC-AC-10000057"/>
    <x v="2"/>
    <x v="11"/>
    <x v="626"/>
    <n v="47.984000000000002"/>
    <n v="2"/>
    <n v="0.2"/>
    <n v="0.5998"/>
  </r>
  <r>
    <n v="786"/>
    <x v="364"/>
    <x v="1"/>
    <x v="293"/>
    <d v="2012-05-28T00:00:00"/>
    <s v="Standard Class"/>
    <s v="EA-14035"/>
    <s v="Erin Ashbrook"/>
    <x v="1"/>
    <s v="United States"/>
    <x v="29"/>
    <x v="20"/>
    <n v="29203"/>
    <x v="0"/>
    <s v="OFF-EN-10000056"/>
    <x v="1"/>
    <x v="12"/>
    <x v="627"/>
    <n v="186.69"/>
    <n v="3"/>
    <n v="0"/>
    <n v="87.744299999999996"/>
  </r>
  <r>
    <n v="787"/>
    <x v="365"/>
    <x v="3"/>
    <x v="294"/>
    <d v="2014-03-22T00:00:00"/>
    <s v="Second Class"/>
    <s v="CL-12565"/>
    <s v="Clay Ludtke"/>
    <x v="0"/>
    <s v="United States"/>
    <x v="152"/>
    <x v="1"/>
    <n v="93534"/>
    <x v="1"/>
    <s v="OFF-BI-10000014"/>
    <x v="1"/>
    <x v="8"/>
    <x v="628"/>
    <n v="17.456"/>
    <n v="2"/>
    <n v="0.2"/>
    <n v="5.8914"/>
  </r>
  <r>
    <n v="788"/>
    <x v="366"/>
    <x v="1"/>
    <x v="295"/>
    <d v="2012-12-16T00:00:00"/>
    <s v="Standard Class"/>
    <s v="LT-17110"/>
    <s v="Liz Thompson"/>
    <x v="0"/>
    <s v="United States"/>
    <x v="152"/>
    <x v="1"/>
    <n v="93534"/>
    <x v="1"/>
    <s v="FUR-CH-10004675"/>
    <x v="0"/>
    <x v="1"/>
    <x v="629"/>
    <n v="348.928"/>
    <n v="2"/>
    <n v="0.2"/>
    <n v="34.892800000000001"/>
  </r>
  <r>
    <n v="789"/>
    <x v="367"/>
    <x v="1"/>
    <x v="153"/>
    <d v="2012-06-30T00:00:00"/>
    <s v="Standard Class"/>
    <s v="SA-20830"/>
    <s v="Sue Ann Reed"/>
    <x v="0"/>
    <s v="United States"/>
    <x v="102"/>
    <x v="17"/>
    <n v="23223"/>
    <x v="0"/>
    <s v="OFF-BI-10001543"/>
    <x v="1"/>
    <x v="8"/>
    <x v="375"/>
    <n v="143.96"/>
    <n v="4"/>
    <n v="0"/>
    <n v="69.100800000000007"/>
  </r>
  <r>
    <n v="790"/>
    <x v="367"/>
    <x v="1"/>
    <x v="153"/>
    <d v="2012-06-30T00:00:00"/>
    <s v="Standard Class"/>
    <s v="SA-20830"/>
    <s v="Sue Ann Reed"/>
    <x v="0"/>
    <s v="United States"/>
    <x v="102"/>
    <x v="17"/>
    <n v="23223"/>
    <x v="0"/>
    <s v="OFF-ST-10001321"/>
    <x v="1"/>
    <x v="4"/>
    <x v="416"/>
    <n v="15.42"/>
    <n v="1"/>
    <n v="0"/>
    <n v="4.1634000000000002"/>
  </r>
  <r>
    <n v="791"/>
    <x v="367"/>
    <x v="1"/>
    <x v="153"/>
    <d v="2012-06-30T00:00:00"/>
    <s v="Standard Class"/>
    <s v="SA-20830"/>
    <s v="Sue Ann Reed"/>
    <x v="0"/>
    <s v="United States"/>
    <x v="102"/>
    <x v="17"/>
    <n v="23223"/>
    <x v="0"/>
    <s v="OFF-BI-10001132"/>
    <x v="1"/>
    <x v="8"/>
    <x v="630"/>
    <n v="43.04"/>
    <n v="8"/>
    <n v="0"/>
    <n v="21.089600000000001"/>
  </r>
  <r>
    <n v="792"/>
    <x v="367"/>
    <x v="1"/>
    <x v="153"/>
    <d v="2012-06-30T00:00:00"/>
    <s v="Standard Class"/>
    <s v="SA-20830"/>
    <s v="Sue Ann Reed"/>
    <x v="0"/>
    <s v="United States"/>
    <x v="102"/>
    <x v="17"/>
    <n v="23223"/>
    <x v="0"/>
    <s v="FUR-CH-10003199"/>
    <x v="0"/>
    <x v="1"/>
    <x v="631"/>
    <n v="332.94"/>
    <n v="3"/>
    <n v="0"/>
    <n v="79.905600000000007"/>
  </r>
  <r>
    <n v="793"/>
    <x v="368"/>
    <x v="0"/>
    <x v="244"/>
    <d v="2013-05-21T00:00:00"/>
    <s v="Same Day"/>
    <s v="JK-15730"/>
    <s v="Joe Kamberova"/>
    <x v="0"/>
    <s v="United States"/>
    <x v="153"/>
    <x v="3"/>
    <n v="28806"/>
    <x v="0"/>
    <s v="TEC-PH-10001530"/>
    <x v="2"/>
    <x v="7"/>
    <x v="632"/>
    <n v="1363.96"/>
    <n v="5"/>
    <n v="0.2"/>
    <n v="85.247500000000002"/>
  </r>
  <r>
    <n v="794"/>
    <x v="369"/>
    <x v="2"/>
    <x v="59"/>
    <d v="2011-09-26T00:00:00"/>
    <s v="Standard Class"/>
    <s v="ES-14020"/>
    <s v="Erica Smith"/>
    <x v="0"/>
    <s v="United States"/>
    <x v="8"/>
    <x v="1"/>
    <n v="94110"/>
    <x v="1"/>
    <s v="OFF-LA-10001569"/>
    <x v="1"/>
    <x v="2"/>
    <x v="633"/>
    <n v="9.9600000000000009"/>
    <n v="2"/>
    <n v="0"/>
    <n v="4.5815999999999999"/>
  </r>
  <r>
    <n v="795"/>
    <x v="369"/>
    <x v="2"/>
    <x v="59"/>
    <d v="2011-09-26T00:00:00"/>
    <s v="Standard Class"/>
    <s v="ES-14020"/>
    <s v="Erica Smith"/>
    <x v="0"/>
    <s v="United States"/>
    <x v="8"/>
    <x v="1"/>
    <n v="94110"/>
    <x v="1"/>
    <s v="OFF-PA-10003724"/>
    <x v="1"/>
    <x v="10"/>
    <x v="357"/>
    <n v="21.72"/>
    <n v="4"/>
    <n v="0"/>
    <n v="10.642799999999999"/>
  </r>
  <r>
    <n v="796"/>
    <x v="370"/>
    <x v="3"/>
    <x v="296"/>
    <d v="2014-09-27T00:00:00"/>
    <s v="Standard Class"/>
    <s v="RH-19495"/>
    <s v="Rick Hansen"/>
    <x v="0"/>
    <s v="United States"/>
    <x v="30"/>
    <x v="11"/>
    <n v="55901"/>
    <x v="2"/>
    <s v="OFF-BI-10000546"/>
    <x v="1"/>
    <x v="8"/>
    <x v="609"/>
    <n v="20.16"/>
    <n v="7"/>
    <n v="0"/>
    <n v="9.8783999999999992"/>
  </r>
  <r>
    <n v="797"/>
    <x v="371"/>
    <x v="1"/>
    <x v="100"/>
    <d v="2012-12-26T00:00:00"/>
    <s v="First Class"/>
    <s v="DB-13120"/>
    <s v="David Bremer"/>
    <x v="1"/>
    <s v="United States"/>
    <x v="30"/>
    <x v="15"/>
    <n v="14609"/>
    <x v="3"/>
    <s v="OFF-PA-10000176"/>
    <x v="1"/>
    <x v="10"/>
    <x v="634"/>
    <n v="132.79"/>
    <n v="7"/>
    <n v="0"/>
    <n v="63.739199999999997"/>
  </r>
  <r>
    <n v="798"/>
    <x v="371"/>
    <x v="1"/>
    <x v="100"/>
    <d v="2012-12-26T00:00:00"/>
    <s v="First Class"/>
    <s v="DB-13120"/>
    <s v="David Bremer"/>
    <x v="1"/>
    <s v="United States"/>
    <x v="30"/>
    <x v="15"/>
    <n v="14609"/>
    <x v="3"/>
    <s v="OFF-PA-10002365"/>
    <x v="1"/>
    <x v="10"/>
    <x v="12"/>
    <n v="12.96"/>
    <n v="2"/>
    <n v="0"/>
    <n v="6.2207999999999997"/>
  </r>
  <r>
    <n v="799"/>
    <x v="371"/>
    <x v="1"/>
    <x v="100"/>
    <d v="2012-12-26T00:00:00"/>
    <s v="First Class"/>
    <s v="DB-13120"/>
    <s v="David Bremer"/>
    <x v="1"/>
    <s v="United States"/>
    <x v="30"/>
    <x v="15"/>
    <n v="14609"/>
    <x v="3"/>
    <s v="OFF-LA-10002271"/>
    <x v="1"/>
    <x v="2"/>
    <x v="635"/>
    <n v="21.56"/>
    <n v="7"/>
    <n v="0"/>
    <n v="10.348800000000001"/>
  </r>
  <r>
    <n v="800"/>
    <x v="372"/>
    <x v="1"/>
    <x v="154"/>
    <d v="2012-03-12T00:00:00"/>
    <s v="Standard Class"/>
    <s v="CD-11920"/>
    <s v="Carlos Daly"/>
    <x v="0"/>
    <s v="United States"/>
    <x v="154"/>
    <x v="1"/>
    <n v="92530"/>
    <x v="1"/>
    <s v="FUR-CH-10002647"/>
    <x v="0"/>
    <x v="1"/>
    <x v="470"/>
    <n v="283.92"/>
    <n v="5"/>
    <n v="0.2"/>
    <n v="17.745000000000001"/>
  </r>
  <r>
    <n v="801"/>
    <x v="373"/>
    <x v="3"/>
    <x v="297"/>
    <d v="2014-02-24T00:00:00"/>
    <s v="First Class"/>
    <s v="HW-14935"/>
    <s v="Helen Wasserman"/>
    <x v="1"/>
    <s v="United States"/>
    <x v="70"/>
    <x v="1"/>
    <n v="92105"/>
    <x v="1"/>
    <s v="FUR-FU-10004090"/>
    <x v="0"/>
    <x v="5"/>
    <x v="636"/>
    <n v="22.23"/>
    <n v="1"/>
    <n v="0"/>
    <n v="7.3358999999999996"/>
  </r>
  <r>
    <n v="802"/>
    <x v="373"/>
    <x v="3"/>
    <x v="297"/>
    <d v="2014-02-24T00:00:00"/>
    <s v="First Class"/>
    <s v="HW-14935"/>
    <s v="Helen Wasserman"/>
    <x v="1"/>
    <s v="United States"/>
    <x v="70"/>
    <x v="1"/>
    <n v="92105"/>
    <x v="1"/>
    <s v="TEC-PH-10001580"/>
    <x v="2"/>
    <x v="7"/>
    <x v="231"/>
    <n v="215.96799999999999"/>
    <n v="2"/>
    <n v="0.2"/>
    <n v="18.897200000000002"/>
  </r>
  <r>
    <n v="803"/>
    <x v="374"/>
    <x v="0"/>
    <x v="298"/>
    <d v="2013-08-24T00:00:00"/>
    <s v="Second Class"/>
    <s v="HW-14935"/>
    <s v="Helen Wasserman"/>
    <x v="1"/>
    <s v="United States"/>
    <x v="20"/>
    <x v="15"/>
    <n v="10024"/>
    <x v="3"/>
    <s v="OFF-AP-10000576"/>
    <x v="1"/>
    <x v="9"/>
    <x v="637"/>
    <n v="355.32"/>
    <n v="9"/>
    <n v="0"/>
    <n v="99.489599999999996"/>
  </r>
  <r>
    <n v="804"/>
    <x v="375"/>
    <x v="0"/>
    <x v="299"/>
    <d v="2013-03-18T00:00:00"/>
    <s v="Standard Class"/>
    <s v="MC-18130"/>
    <s v="Mike Caudle"/>
    <x v="1"/>
    <s v="United States"/>
    <x v="53"/>
    <x v="28"/>
    <n v="71203"/>
    <x v="0"/>
    <s v="OFF-PA-10003953"/>
    <x v="1"/>
    <x v="10"/>
    <x v="638"/>
    <n v="12.96"/>
    <n v="2"/>
    <n v="0"/>
    <n v="6.2207999999999997"/>
  </r>
  <r>
    <n v="805"/>
    <x v="376"/>
    <x v="3"/>
    <x v="300"/>
    <d v="2014-04-25T00:00:00"/>
    <s v="First Class"/>
    <s v="GM-14440"/>
    <s v="Gary McGarr"/>
    <x v="0"/>
    <s v="United States"/>
    <x v="8"/>
    <x v="1"/>
    <n v="94122"/>
    <x v="1"/>
    <s v="FUR-FU-10000794"/>
    <x v="0"/>
    <x v="5"/>
    <x v="639"/>
    <n v="18.28"/>
    <n v="2"/>
    <n v="0"/>
    <n v="6.2152000000000003"/>
  </r>
  <r>
    <n v="806"/>
    <x v="377"/>
    <x v="2"/>
    <x v="301"/>
    <d v="2011-07-11T00:00:00"/>
    <s v="Standard Class"/>
    <s v="RA-19915"/>
    <s v="Russell Applegate"/>
    <x v="0"/>
    <s v="United States"/>
    <x v="60"/>
    <x v="22"/>
    <n v="80219"/>
    <x v="1"/>
    <s v="OFF-AR-10001897"/>
    <x v="1"/>
    <x v="6"/>
    <x v="640"/>
    <n v="43.176000000000002"/>
    <n v="3"/>
    <n v="0.2"/>
    <n v="4.3175999999999997"/>
  </r>
  <r>
    <n v="807"/>
    <x v="377"/>
    <x v="2"/>
    <x v="301"/>
    <d v="2011-07-11T00:00:00"/>
    <s v="Standard Class"/>
    <s v="RA-19915"/>
    <s v="Russell Applegate"/>
    <x v="0"/>
    <s v="United States"/>
    <x v="60"/>
    <x v="22"/>
    <n v="80219"/>
    <x v="1"/>
    <s v="TEC-PH-10001795"/>
    <x v="2"/>
    <x v="7"/>
    <x v="641"/>
    <n v="1983.9680000000001"/>
    <n v="4"/>
    <n v="0.2"/>
    <n v="247.99600000000001"/>
  </r>
  <r>
    <n v="808"/>
    <x v="378"/>
    <x v="1"/>
    <x v="302"/>
    <d v="2012-05-02T00:00:00"/>
    <s v="First Class"/>
    <s v="AA-10375"/>
    <s v="Allen Armold"/>
    <x v="0"/>
    <s v="United States"/>
    <x v="155"/>
    <x v="8"/>
    <n v="68104"/>
    <x v="2"/>
    <s v="FUR-FU-10003347"/>
    <x v="0"/>
    <x v="5"/>
    <x v="374"/>
    <n v="28.4"/>
    <n v="2"/>
    <n v="0"/>
    <n v="11.076000000000001"/>
  </r>
  <r>
    <n v="809"/>
    <x v="378"/>
    <x v="1"/>
    <x v="302"/>
    <d v="2012-05-02T00:00:00"/>
    <s v="First Class"/>
    <s v="AA-10375"/>
    <s v="Allen Armold"/>
    <x v="0"/>
    <s v="United States"/>
    <x v="155"/>
    <x v="8"/>
    <n v="68104"/>
    <x v="2"/>
    <s v="TEC-AC-10004901"/>
    <x v="2"/>
    <x v="11"/>
    <x v="642"/>
    <n v="149.97"/>
    <n v="3"/>
    <n v="0"/>
    <n v="50.989800000000002"/>
  </r>
  <r>
    <n v="810"/>
    <x v="379"/>
    <x v="2"/>
    <x v="303"/>
    <d v="2011-10-15T00:00:00"/>
    <s v="First Class"/>
    <s v="ZC-21910"/>
    <s v="Zuschuss Carroll"/>
    <x v="0"/>
    <s v="United States"/>
    <x v="156"/>
    <x v="4"/>
    <n v="98026"/>
    <x v="1"/>
    <s v="OFF-AR-10003190"/>
    <x v="1"/>
    <x v="6"/>
    <x v="643"/>
    <n v="11.52"/>
    <n v="4"/>
    <n v="0"/>
    <n v="3.2256"/>
  </r>
  <r>
    <n v="811"/>
    <x v="379"/>
    <x v="2"/>
    <x v="303"/>
    <d v="2011-10-15T00:00:00"/>
    <s v="First Class"/>
    <s v="ZC-21910"/>
    <s v="Zuschuss Carroll"/>
    <x v="0"/>
    <s v="United States"/>
    <x v="156"/>
    <x v="4"/>
    <n v="98026"/>
    <x v="1"/>
    <s v="FUR-TA-10002903"/>
    <x v="0"/>
    <x v="3"/>
    <x v="255"/>
    <n v="1298.55"/>
    <n v="5"/>
    <n v="0"/>
    <n v="311.65199999999999"/>
  </r>
  <r>
    <n v="812"/>
    <x v="379"/>
    <x v="2"/>
    <x v="303"/>
    <d v="2011-10-15T00:00:00"/>
    <s v="First Class"/>
    <s v="ZC-21910"/>
    <s v="Zuschuss Carroll"/>
    <x v="0"/>
    <s v="United States"/>
    <x v="156"/>
    <x v="4"/>
    <n v="98026"/>
    <x v="1"/>
    <s v="OFF-AP-10000240"/>
    <x v="1"/>
    <x v="9"/>
    <x v="644"/>
    <n v="213.92"/>
    <n v="4"/>
    <n v="0"/>
    <n v="62.036799999999999"/>
  </r>
  <r>
    <n v="813"/>
    <x v="379"/>
    <x v="2"/>
    <x v="303"/>
    <d v="2011-10-15T00:00:00"/>
    <s v="First Class"/>
    <s v="ZC-21910"/>
    <s v="Zuschuss Carroll"/>
    <x v="0"/>
    <s v="United States"/>
    <x v="156"/>
    <x v="4"/>
    <n v="98026"/>
    <x v="1"/>
    <s v="TEC-AC-10001101"/>
    <x v="2"/>
    <x v="11"/>
    <x v="547"/>
    <n v="25.78"/>
    <n v="2"/>
    <n v="0"/>
    <n v="2.5779999999999998"/>
  </r>
  <r>
    <n v="814"/>
    <x v="380"/>
    <x v="3"/>
    <x v="304"/>
    <d v="2014-05-15T00:00:00"/>
    <s v="Same Day"/>
    <s v="PJ-19015"/>
    <s v="Pauline Johnson"/>
    <x v="0"/>
    <s v="United States"/>
    <x v="157"/>
    <x v="1"/>
    <n v="92704"/>
    <x v="1"/>
    <s v="FUR-FU-10000794"/>
    <x v="0"/>
    <x v="5"/>
    <x v="639"/>
    <n v="18.28"/>
    <n v="2"/>
    <n v="0"/>
    <n v="6.2152000000000003"/>
  </r>
  <r>
    <n v="815"/>
    <x v="380"/>
    <x v="3"/>
    <x v="304"/>
    <d v="2014-05-15T00:00:00"/>
    <s v="Same Day"/>
    <s v="PJ-19015"/>
    <s v="Pauline Johnson"/>
    <x v="0"/>
    <s v="United States"/>
    <x v="157"/>
    <x v="1"/>
    <n v="92704"/>
    <x v="1"/>
    <s v="TEC-AC-10001838"/>
    <x v="2"/>
    <x v="11"/>
    <x v="645"/>
    <n v="1399.93"/>
    <n v="7"/>
    <n v="0"/>
    <n v="601.96990000000005"/>
  </r>
  <r>
    <n v="816"/>
    <x v="381"/>
    <x v="1"/>
    <x v="305"/>
    <d v="2012-03-23T00:00:00"/>
    <s v="First Class"/>
    <s v="BW-11110"/>
    <s v="Bart Watters"/>
    <x v="1"/>
    <s v="United States"/>
    <x v="158"/>
    <x v="6"/>
    <n v="53209"/>
    <x v="2"/>
    <s v="OFF-PA-10000061"/>
    <x v="1"/>
    <x v="10"/>
    <x v="179"/>
    <n v="51.84"/>
    <n v="8"/>
    <n v="0"/>
    <n v="24.883199999999999"/>
  </r>
  <r>
    <n v="817"/>
    <x v="382"/>
    <x v="0"/>
    <x v="306"/>
    <d v="2013-09-20T00:00:00"/>
    <s v="Standard Class"/>
    <s v="DB-13210"/>
    <s v="Dean Braden"/>
    <x v="0"/>
    <s v="United States"/>
    <x v="10"/>
    <x v="9"/>
    <n v="19140"/>
    <x v="3"/>
    <s v="OFF-PA-10003651"/>
    <x v="1"/>
    <x v="10"/>
    <x v="646"/>
    <n v="5.3440000000000003"/>
    <n v="1"/>
    <n v="0.2"/>
    <n v="1.8704000000000001"/>
  </r>
  <r>
    <n v="818"/>
    <x v="383"/>
    <x v="2"/>
    <x v="307"/>
    <d v="2011-02-07T00:00:00"/>
    <s v="Standard Class"/>
    <s v="CA-12775"/>
    <s v="Cynthia Arntzen"/>
    <x v="0"/>
    <s v="United States"/>
    <x v="10"/>
    <x v="9"/>
    <n v="19140"/>
    <x v="3"/>
    <s v="OFF-PA-10000304"/>
    <x v="1"/>
    <x v="10"/>
    <x v="88"/>
    <n v="41.472000000000001"/>
    <n v="8"/>
    <n v="0.2"/>
    <n v="14.5152"/>
  </r>
  <r>
    <n v="819"/>
    <x v="383"/>
    <x v="2"/>
    <x v="307"/>
    <d v="2011-02-07T00:00:00"/>
    <s v="Standard Class"/>
    <s v="CA-12775"/>
    <s v="Cynthia Arntzen"/>
    <x v="0"/>
    <s v="United States"/>
    <x v="10"/>
    <x v="9"/>
    <n v="19140"/>
    <x v="3"/>
    <s v="OFF-BI-10003094"/>
    <x v="1"/>
    <x v="8"/>
    <x v="647"/>
    <n v="3.1680000000000001"/>
    <n v="3"/>
    <n v="0.7"/>
    <n v="-2.4287999999999998"/>
  </r>
  <r>
    <n v="820"/>
    <x v="383"/>
    <x v="2"/>
    <x v="307"/>
    <d v="2011-02-07T00:00:00"/>
    <s v="Standard Class"/>
    <s v="CA-12775"/>
    <s v="Cynthia Arntzen"/>
    <x v="0"/>
    <s v="United States"/>
    <x v="10"/>
    <x v="9"/>
    <n v="19140"/>
    <x v="3"/>
    <s v="FUR-CH-10001394"/>
    <x v="0"/>
    <x v="1"/>
    <x v="648"/>
    <n v="1228.4649999999999"/>
    <n v="5"/>
    <n v="0.3"/>
    <n v="0"/>
  </r>
  <r>
    <n v="821"/>
    <x v="383"/>
    <x v="2"/>
    <x v="307"/>
    <d v="2011-02-07T00:00:00"/>
    <s v="Standard Class"/>
    <s v="CA-12775"/>
    <s v="Cynthia Arntzen"/>
    <x v="0"/>
    <s v="United States"/>
    <x v="10"/>
    <x v="9"/>
    <n v="19140"/>
    <x v="3"/>
    <s v="OFF-BI-10004230"/>
    <x v="1"/>
    <x v="8"/>
    <x v="649"/>
    <n v="31.085999999999999"/>
    <n v="3"/>
    <n v="0.7"/>
    <n v="-22.796399999999998"/>
  </r>
  <r>
    <n v="822"/>
    <x v="383"/>
    <x v="2"/>
    <x v="307"/>
    <d v="2011-02-07T00:00:00"/>
    <s v="Standard Class"/>
    <s v="CA-12775"/>
    <s v="Cynthia Arntzen"/>
    <x v="0"/>
    <s v="United States"/>
    <x v="10"/>
    <x v="9"/>
    <n v="19140"/>
    <x v="3"/>
    <s v="OFF-PA-10003395"/>
    <x v="1"/>
    <x v="10"/>
    <x v="650"/>
    <n v="335.52"/>
    <n v="4"/>
    <n v="0.2"/>
    <n v="117.432"/>
  </r>
  <r>
    <n v="823"/>
    <x v="384"/>
    <x v="3"/>
    <x v="308"/>
    <d v="2014-06-28T00:00:00"/>
    <s v="Standard Class"/>
    <s v="TR-21325"/>
    <s v="Toby Ritter"/>
    <x v="0"/>
    <s v="United States"/>
    <x v="78"/>
    <x v="30"/>
    <n v="7109"/>
    <x v="3"/>
    <s v="TEC-AC-10002402"/>
    <x v="2"/>
    <x v="11"/>
    <x v="651"/>
    <n v="239.97"/>
    <n v="3"/>
    <n v="0"/>
    <n v="71.991"/>
  </r>
  <r>
    <n v="824"/>
    <x v="384"/>
    <x v="3"/>
    <x v="308"/>
    <d v="2014-06-28T00:00:00"/>
    <s v="Standard Class"/>
    <s v="TR-21325"/>
    <s v="Toby Ritter"/>
    <x v="0"/>
    <s v="United States"/>
    <x v="78"/>
    <x v="30"/>
    <n v="7109"/>
    <x v="3"/>
    <s v="OFF-LA-10003223"/>
    <x v="1"/>
    <x v="2"/>
    <x v="602"/>
    <n v="9.82"/>
    <n v="2"/>
    <n v="0"/>
    <n v="4.8117999999999999"/>
  </r>
  <r>
    <n v="825"/>
    <x v="385"/>
    <x v="2"/>
    <x v="309"/>
    <d v="2011-05-15T00:00:00"/>
    <s v="Standard Class"/>
    <s v="PG-18820"/>
    <s v="Patrick Gardner"/>
    <x v="0"/>
    <s v="United States"/>
    <x v="8"/>
    <x v="1"/>
    <n v="94110"/>
    <x v="1"/>
    <s v="TEC-AC-10003441"/>
    <x v="2"/>
    <x v="11"/>
    <x v="652"/>
    <n v="67.8"/>
    <n v="4"/>
    <n v="0"/>
    <n v="4.0679999999999996"/>
  </r>
  <r>
    <n v="826"/>
    <x v="385"/>
    <x v="2"/>
    <x v="309"/>
    <d v="2011-05-15T00:00:00"/>
    <s v="Standard Class"/>
    <s v="PG-18820"/>
    <s v="Patrick Gardner"/>
    <x v="0"/>
    <s v="United States"/>
    <x v="8"/>
    <x v="1"/>
    <n v="94110"/>
    <x v="1"/>
    <s v="TEC-AC-10000109"/>
    <x v="2"/>
    <x v="11"/>
    <x v="200"/>
    <n v="167.97"/>
    <n v="3"/>
    <n v="0"/>
    <n v="40.312800000000003"/>
  </r>
  <r>
    <n v="827"/>
    <x v="386"/>
    <x v="3"/>
    <x v="170"/>
    <d v="2014-08-29T00:00:00"/>
    <s v="Standard Class"/>
    <s v="GT-14710"/>
    <s v="Greg Tran"/>
    <x v="0"/>
    <s v="United States"/>
    <x v="69"/>
    <x v="11"/>
    <n v="55044"/>
    <x v="2"/>
    <s v="OFF-FA-10002280"/>
    <x v="1"/>
    <x v="13"/>
    <x v="653"/>
    <n v="35"/>
    <n v="7"/>
    <n v="0"/>
    <n v="16.8"/>
  </r>
  <r>
    <n v="828"/>
    <x v="386"/>
    <x v="3"/>
    <x v="170"/>
    <d v="2014-08-29T00:00:00"/>
    <s v="Standard Class"/>
    <s v="GT-14710"/>
    <s v="Greg Tran"/>
    <x v="0"/>
    <s v="United States"/>
    <x v="69"/>
    <x v="11"/>
    <n v="55044"/>
    <x v="2"/>
    <s v="OFF-SU-10000381"/>
    <x v="1"/>
    <x v="14"/>
    <x v="654"/>
    <n v="37.24"/>
    <n v="4"/>
    <n v="0"/>
    <n v="10.7996"/>
  </r>
  <r>
    <n v="829"/>
    <x v="386"/>
    <x v="3"/>
    <x v="170"/>
    <d v="2014-08-29T00:00:00"/>
    <s v="Standard Class"/>
    <s v="GT-14710"/>
    <s v="Greg Tran"/>
    <x v="0"/>
    <s v="United States"/>
    <x v="69"/>
    <x v="11"/>
    <n v="55044"/>
    <x v="2"/>
    <s v="OFF-EN-10004459"/>
    <x v="1"/>
    <x v="12"/>
    <x v="655"/>
    <n v="15.28"/>
    <n v="2"/>
    <n v="0"/>
    <n v="7.4871999999999996"/>
  </r>
  <r>
    <n v="830"/>
    <x v="387"/>
    <x v="3"/>
    <x v="114"/>
    <d v="2014-06-22T00:00:00"/>
    <s v="Second Class"/>
    <s v="JE-15745"/>
    <s v="Joel Eaton"/>
    <x v="0"/>
    <s v="United States"/>
    <x v="159"/>
    <x v="0"/>
    <n v="41042"/>
    <x v="0"/>
    <s v="FUR-CH-10000665"/>
    <x v="0"/>
    <x v="1"/>
    <x v="656"/>
    <n v="301.95999999999998"/>
    <n v="2"/>
    <n v="0"/>
    <n v="90.587999999999994"/>
  </r>
  <r>
    <n v="831"/>
    <x v="387"/>
    <x v="3"/>
    <x v="114"/>
    <d v="2014-06-22T00:00:00"/>
    <s v="Second Class"/>
    <s v="JE-15745"/>
    <s v="Joel Eaton"/>
    <x v="0"/>
    <s v="United States"/>
    <x v="159"/>
    <x v="0"/>
    <n v="41042"/>
    <x v="0"/>
    <s v="OFF-AP-10003884"/>
    <x v="1"/>
    <x v="9"/>
    <x v="657"/>
    <n v="180.66"/>
    <n v="3"/>
    <n v="0"/>
    <n v="50.584800000000001"/>
  </r>
  <r>
    <n v="832"/>
    <x v="387"/>
    <x v="3"/>
    <x v="114"/>
    <d v="2014-06-22T00:00:00"/>
    <s v="Second Class"/>
    <s v="JE-15745"/>
    <s v="Joel Eaton"/>
    <x v="0"/>
    <s v="United States"/>
    <x v="159"/>
    <x v="0"/>
    <n v="41042"/>
    <x v="0"/>
    <s v="TEC-PH-10001557"/>
    <x v="2"/>
    <x v="7"/>
    <x v="658"/>
    <n v="191.98"/>
    <n v="2"/>
    <n v="0"/>
    <n v="51.834600000000002"/>
  </r>
  <r>
    <n v="833"/>
    <x v="387"/>
    <x v="3"/>
    <x v="114"/>
    <d v="2014-06-22T00:00:00"/>
    <s v="Second Class"/>
    <s v="JE-15745"/>
    <s v="Joel Eaton"/>
    <x v="0"/>
    <s v="United States"/>
    <x v="159"/>
    <x v="0"/>
    <n v="41042"/>
    <x v="0"/>
    <s v="TEC-PH-10002085"/>
    <x v="2"/>
    <x v="7"/>
    <x v="659"/>
    <n v="65.989999999999995"/>
    <n v="1"/>
    <n v="0"/>
    <n v="17.157399999999999"/>
  </r>
  <r>
    <n v="834"/>
    <x v="388"/>
    <x v="0"/>
    <x v="310"/>
    <d v="2013-07-28T00:00:00"/>
    <s v="Standard Class"/>
    <s v="JB-15400"/>
    <s v="Jennifer Braxton"/>
    <x v="1"/>
    <s v="United States"/>
    <x v="67"/>
    <x v="2"/>
    <n v="33614"/>
    <x v="0"/>
    <s v="OFF-AR-10002956"/>
    <x v="1"/>
    <x v="6"/>
    <x v="660"/>
    <n v="35.216000000000001"/>
    <n v="2"/>
    <n v="0.2"/>
    <n v="2.6412"/>
  </r>
  <r>
    <n v="835"/>
    <x v="388"/>
    <x v="0"/>
    <x v="310"/>
    <d v="2013-07-28T00:00:00"/>
    <s v="Standard Class"/>
    <s v="JB-15400"/>
    <s v="Jennifer Braxton"/>
    <x v="1"/>
    <s v="United States"/>
    <x v="67"/>
    <x v="2"/>
    <n v="33614"/>
    <x v="0"/>
    <s v="OFF-AP-10003266"/>
    <x v="1"/>
    <x v="9"/>
    <x v="661"/>
    <n v="23.696000000000002"/>
    <n v="2"/>
    <n v="0.2"/>
    <n v="6.5164"/>
  </r>
  <r>
    <n v="836"/>
    <x v="388"/>
    <x v="0"/>
    <x v="310"/>
    <d v="2013-07-28T00:00:00"/>
    <s v="Standard Class"/>
    <s v="JB-15400"/>
    <s v="Jennifer Braxton"/>
    <x v="1"/>
    <s v="United States"/>
    <x v="67"/>
    <x v="2"/>
    <n v="33614"/>
    <x v="0"/>
    <s v="TEC-MA-10004002"/>
    <x v="2"/>
    <x v="15"/>
    <x v="662"/>
    <n v="265.47500000000002"/>
    <n v="1"/>
    <n v="0.5"/>
    <n v="-111.4995"/>
  </r>
  <r>
    <n v="837"/>
    <x v="389"/>
    <x v="2"/>
    <x v="78"/>
    <d v="2011-09-13T00:00:00"/>
    <s v="Second Class"/>
    <s v="LH-17020"/>
    <s v="Lisa Hazard"/>
    <x v="0"/>
    <s v="United States"/>
    <x v="139"/>
    <x v="5"/>
    <n v="75701"/>
    <x v="2"/>
    <s v="OFF-BI-10001071"/>
    <x v="1"/>
    <x v="8"/>
    <x v="663"/>
    <n v="51.183999999999997"/>
    <n v="4"/>
    <n v="0.8"/>
    <n v="-79.3352"/>
  </r>
  <r>
    <n v="838"/>
    <x v="390"/>
    <x v="3"/>
    <x v="259"/>
    <d v="2014-12-11T00:00:00"/>
    <s v="Standard Class"/>
    <s v="JL-15175"/>
    <s v="James Lanier"/>
    <x v="2"/>
    <s v="United States"/>
    <x v="29"/>
    <x v="18"/>
    <n v="38401"/>
    <x v="0"/>
    <s v="OFF-PA-10001560"/>
    <x v="1"/>
    <x v="10"/>
    <x v="664"/>
    <n v="9.6639999999999997"/>
    <n v="2"/>
    <n v="0.2"/>
    <n v="3.2616000000000001"/>
  </r>
  <r>
    <n v="839"/>
    <x v="391"/>
    <x v="0"/>
    <x v="311"/>
    <d v="2013-03-13T00:00:00"/>
    <s v="Standard Class"/>
    <s v="EB-13705"/>
    <s v="Ed Braxton"/>
    <x v="1"/>
    <s v="United States"/>
    <x v="5"/>
    <x v="5"/>
    <n v="76106"/>
    <x v="2"/>
    <s v="TEC-PH-10002365"/>
    <x v="2"/>
    <x v="7"/>
    <x v="398"/>
    <n v="21.071999999999999"/>
    <n v="3"/>
    <n v="0.2"/>
    <n v="1.5804"/>
  </r>
  <r>
    <n v="840"/>
    <x v="392"/>
    <x v="1"/>
    <x v="312"/>
    <d v="2012-11-25T00:00:00"/>
    <s v="Standard Class"/>
    <s v="BM-11650"/>
    <s v="Brian Moss"/>
    <x v="1"/>
    <s v="United States"/>
    <x v="20"/>
    <x v="15"/>
    <n v="10035"/>
    <x v="3"/>
    <s v="OFF-AR-10004648"/>
    <x v="1"/>
    <x v="6"/>
    <x v="620"/>
    <n v="60.45"/>
    <n v="3"/>
    <n v="0"/>
    <n v="16.3215"/>
  </r>
  <r>
    <n v="841"/>
    <x v="392"/>
    <x v="1"/>
    <x v="312"/>
    <d v="2012-11-25T00:00:00"/>
    <s v="Standard Class"/>
    <s v="BM-11650"/>
    <s v="Brian Moss"/>
    <x v="1"/>
    <s v="United States"/>
    <x v="20"/>
    <x v="15"/>
    <n v="10035"/>
    <x v="3"/>
    <s v="OFF-AR-10002578"/>
    <x v="1"/>
    <x v="6"/>
    <x v="665"/>
    <n v="11.52"/>
    <n v="4"/>
    <n v="0"/>
    <n v="3.3408000000000002"/>
  </r>
  <r>
    <n v="842"/>
    <x v="392"/>
    <x v="1"/>
    <x v="312"/>
    <d v="2012-11-25T00:00:00"/>
    <s v="Standard Class"/>
    <s v="BM-11650"/>
    <s v="Brian Moss"/>
    <x v="1"/>
    <s v="United States"/>
    <x v="20"/>
    <x v="15"/>
    <n v="10035"/>
    <x v="3"/>
    <s v="FUR-BO-10001519"/>
    <x v="0"/>
    <x v="0"/>
    <x v="666"/>
    <n v="186.048"/>
    <n v="4"/>
    <n v="0.2"/>
    <n v="9.3024000000000004"/>
  </r>
  <r>
    <n v="843"/>
    <x v="393"/>
    <x v="0"/>
    <x v="77"/>
    <d v="2013-10-11T00:00:00"/>
    <s v="First Class"/>
    <s v="EM-14095"/>
    <s v="Eudokia Martin"/>
    <x v="1"/>
    <s v="United States"/>
    <x v="1"/>
    <x v="1"/>
    <n v="90036"/>
    <x v="1"/>
    <s v="OFF-BI-10001294"/>
    <x v="1"/>
    <x v="8"/>
    <x v="667"/>
    <n v="37.44"/>
    <n v="4"/>
    <n v="0.2"/>
    <n v="11.7"/>
  </r>
  <r>
    <n v="844"/>
    <x v="393"/>
    <x v="0"/>
    <x v="77"/>
    <d v="2013-10-11T00:00:00"/>
    <s v="First Class"/>
    <s v="EM-14095"/>
    <s v="Eudokia Martin"/>
    <x v="1"/>
    <s v="United States"/>
    <x v="1"/>
    <x v="1"/>
    <n v="90036"/>
    <x v="1"/>
    <s v="OFF-BI-10001636"/>
    <x v="1"/>
    <x v="8"/>
    <x v="668"/>
    <n v="26.975999999999999"/>
    <n v="4"/>
    <n v="0.2"/>
    <n v="8.7672000000000008"/>
  </r>
  <r>
    <n v="845"/>
    <x v="393"/>
    <x v="0"/>
    <x v="77"/>
    <d v="2013-10-11T00:00:00"/>
    <s v="First Class"/>
    <s v="EM-14095"/>
    <s v="Eudokia Martin"/>
    <x v="1"/>
    <s v="United States"/>
    <x v="1"/>
    <x v="1"/>
    <n v="90036"/>
    <x v="1"/>
    <s v="OFF-SU-10002503"/>
    <x v="1"/>
    <x v="14"/>
    <x v="669"/>
    <n v="11.36"/>
    <n v="2"/>
    <n v="0"/>
    <n v="3.2944"/>
  </r>
  <r>
    <n v="846"/>
    <x v="393"/>
    <x v="0"/>
    <x v="77"/>
    <d v="2013-10-11T00:00:00"/>
    <s v="First Class"/>
    <s v="EM-14095"/>
    <s v="Eudokia Martin"/>
    <x v="1"/>
    <s v="United States"/>
    <x v="1"/>
    <x v="1"/>
    <n v="90036"/>
    <x v="1"/>
    <s v="OFF-LA-10004093"/>
    <x v="1"/>
    <x v="2"/>
    <x v="670"/>
    <n v="14.62"/>
    <n v="2"/>
    <n v="0"/>
    <n v="6.8714000000000004"/>
  </r>
  <r>
    <n v="847"/>
    <x v="394"/>
    <x v="1"/>
    <x v="313"/>
    <d v="2012-10-17T00:00:00"/>
    <s v="Standard Class"/>
    <s v="AF-10885"/>
    <s v="Art Foster"/>
    <x v="0"/>
    <s v="United States"/>
    <x v="103"/>
    <x v="0"/>
    <n v="40214"/>
    <x v="0"/>
    <s v="TEC-PH-10001552"/>
    <x v="2"/>
    <x v="7"/>
    <x v="178"/>
    <n v="83.72"/>
    <n v="7"/>
    <n v="0"/>
    <n v="23.441600000000001"/>
  </r>
  <r>
    <n v="848"/>
    <x v="394"/>
    <x v="1"/>
    <x v="313"/>
    <d v="2012-10-17T00:00:00"/>
    <s v="Standard Class"/>
    <s v="AF-10885"/>
    <s v="Art Foster"/>
    <x v="0"/>
    <s v="United States"/>
    <x v="103"/>
    <x v="0"/>
    <n v="40214"/>
    <x v="0"/>
    <s v="FUR-CH-10001891"/>
    <x v="0"/>
    <x v="1"/>
    <x v="265"/>
    <n v="287.94"/>
    <n v="3"/>
    <n v="0"/>
    <n v="77.743799999999993"/>
  </r>
  <r>
    <n v="849"/>
    <x v="395"/>
    <x v="3"/>
    <x v="314"/>
    <d v="2014-07-01T00:00:00"/>
    <s v="Standard Class"/>
    <s v="GA-14725"/>
    <s v="Guy Armstrong"/>
    <x v="0"/>
    <s v="United States"/>
    <x v="160"/>
    <x v="24"/>
    <n v="44052"/>
    <x v="3"/>
    <s v="FUR-FU-10003878"/>
    <x v="0"/>
    <x v="5"/>
    <x v="671"/>
    <n v="48.896000000000001"/>
    <n v="4"/>
    <n v="0.2"/>
    <n v="8.5568000000000008"/>
  </r>
  <r>
    <n v="850"/>
    <x v="396"/>
    <x v="2"/>
    <x v="315"/>
    <d v="2011-02-13T00:00:00"/>
    <s v="Standard Class"/>
    <s v="CK-12760"/>
    <s v="Cyma Kinney"/>
    <x v="1"/>
    <s v="United States"/>
    <x v="161"/>
    <x v="30"/>
    <n v="7036"/>
    <x v="3"/>
    <s v="TEC-AC-10000710"/>
    <x v="2"/>
    <x v="11"/>
    <x v="672"/>
    <n v="115.36"/>
    <n v="7"/>
    <n v="0"/>
    <n v="49.604799999999997"/>
  </r>
  <r>
    <n v="851"/>
    <x v="397"/>
    <x v="0"/>
    <x v="23"/>
    <d v="2013-06-26T00:00:00"/>
    <s v="Second Class"/>
    <s v="DP-13105"/>
    <s v="Dave Poirier"/>
    <x v="1"/>
    <s v="United States"/>
    <x v="162"/>
    <x v="1"/>
    <n v="93905"/>
    <x v="1"/>
    <s v="OFF-AR-10002335"/>
    <x v="1"/>
    <x v="6"/>
    <x v="673"/>
    <n v="5.16"/>
    <n v="2"/>
    <n v="0"/>
    <n v="1.3415999999999999"/>
  </r>
  <r>
    <n v="852"/>
    <x v="397"/>
    <x v="0"/>
    <x v="23"/>
    <d v="2013-06-26T00:00:00"/>
    <s v="Second Class"/>
    <s v="DP-13105"/>
    <s v="Dave Poirier"/>
    <x v="1"/>
    <s v="United States"/>
    <x v="162"/>
    <x v="1"/>
    <n v="93905"/>
    <x v="1"/>
    <s v="OFF-PA-10001870"/>
    <x v="1"/>
    <x v="10"/>
    <x v="674"/>
    <n v="38.880000000000003"/>
    <n v="6"/>
    <n v="0"/>
    <n v="18.662400000000002"/>
  </r>
  <r>
    <n v="853"/>
    <x v="398"/>
    <x v="0"/>
    <x v="316"/>
    <d v="2013-05-06T00:00:00"/>
    <s v="Standard Class"/>
    <s v="VD-21670"/>
    <s v="Valerie Dominguez"/>
    <x v="0"/>
    <s v="United States"/>
    <x v="25"/>
    <x v="35"/>
    <n v="39212"/>
    <x v="0"/>
    <s v="OFF-AR-10003373"/>
    <x v="1"/>
    <x v="6"/>
    <x v="287"/>
    <n v="185.88"/>
    <n v="6"/>
    <n v="0"/>
    <n v="50.187600000000003"/>
  </r>
  <r>
    <n v="854"/>
    <x v="399"/>
    <x v="0"/>
    <x v="317"/>
    <d v="2013-02-24T00:00:00"/>
    <s v="Standard Class"/>
    <s v="GT-14710"/>
    <s v="Greg Tran"/>
    <x v="0"/>
    <s v="United States"/>
    <x v="20"/>
    <x v="15"/>
    <n v="10035"/>
    <x v="3"/>
    <s v="FUR-FU-10004090"/>
    <x v="0"/>
    <x v="5"/>
    <x v="636"/>
    <n v="44.46"/>
    <n v="2"/>
    <n v="0"/>
    <n v="14.671799999999999"/>
  </r>
  <r>
    <n v="855"/>
    <x v="399"/>
    <x v="0"/>
    <x v="317"/>
    <d v="2013-02-24T00:00:00"/>
    <s v="Standard Class"/>
    <s v="GT-14710"/>
    <s v="Greg Tran"/>
    <x v="0"/>
    <s v="United States"/>
    <x v="20"/>
    <x v="15"/>
    <n v="10035"/>
    <x v="3"/>
    <s v="OFF-ST-10000736"/>
    <x v="1"/>
    <x v="4"/>
    <x v="455"/>
    <n v="242.94"/>
    <n v="3"/>
    <n v="0"/>
    <n v="9.7175999999999991"/>
  </r>
  <r>
    <n v="856"/>
    <x v="400"/>
    <x v="2"/>
    <x v="93"/>
    <d v="2011-08-08T00:00:00"/>
    <s v="Standard Class"/>
    <s v="BK-11260"/>
    <s v="Berenike Kampe"/>
    <x v="0"/>
    <s v="United States"/>
    <x v="20"/>
    <x v="15"/>
    <n v="10035"/>
    <x v="3"/>
    <s v="OFF-PA-10001019"/>
    <x v="1"/>
    <x v="10"/>
    <x v="675"/>
    <n v="39.96"/>
    <n v="2"/>
    <n v="0"/>
    <n v="18.781199999999998"/>
  </r>
  <r>
    <n v="857"/>
    <x v="400"/>
    <x v="2"/>
    <x v="93"/>
    <d v="2011-08-08T00:00:00"/>
    <s v="Standard Class"/>
    <s v="BK-11260"/>
    <s v="Berenike Kampe"/>
    <x v="0"/>
    <s v="United States"/>
    <x v="20"/>
    <x v="15"/>
    <n v="10035"/>
    <x v="3"/>
    <s v="OFF-SU-10002537"/>
    <x v="1"/>
    <x v="14"/>
    <x v="676"/>
    <n v="102.3"/>
    <n v="10"/>
    <n v="0"/>
    <n v="26.597999999999999"/>
  </r>
  <r>
    <n v="858"/>
    <x v="400"/>
    <x v="2"/>
    <x v="93"/>
    <d v="2011-08-08T00:00:00"/>
    <s v="Standard Class"/>
    <s v="BK-11260"/>
    <s v="Berenike Kampe"/>
    <x v="0"/>
    <s v="United States"/>
    <x v="20"/>
    <x v="15"/>
    <n v="10035"/>
    <x v="3"/>
    <s v="OFF-ST-10003221"/>
    <x v="1"/>
    <x v="4"/>
    <x v="33"/>
    <n v="21.36"/>
    <n v="2"/>
    <n v="0"/>
    <n v="5.7671999999999999"/>
  </r>
  <r>
    <n v="859"/>
    <x v="401"/>
    <x v="3"/>
    <x v="318"/>
    <d v="2014-04-16T00:00:00"/>
    <s v="Standard Class"/>
    <s v="SJ-20125"/>
    <s v="Sanjit Jacobs"/>
    <x v="2"/>
    <s v="United States"/>
    <x v="163"/>
    <x v="30"/>
    <n v="8901"/>
    <x v="3"/>
    <s v="OFF-PA-10004569"/>
    <x v="1"/>
    <x v="10"/>
    <x v="227"/>
    <n v="7.61"/>
    <n v="1"/>
    <n v="0"/>
    <n v="3.5767000000000002"/>
  </r>
  <r>
    <n v="860"/>
    <x v="401"/>
    <x v="3"/>
    <x v="318"/>
    <d v="2014-04-16T00:00:00"/>
    <s v="Standard Class"/>
    <s v="SJ-20125"/>
    <s v="Sanjit Jacobs"/>
    <x v="2"/>
    <s v="United States"/>
    <x v="163"/>
    <x v="30"/>
    <n v="8901"/>
    <x v="3"/>
    <s v="OFF-FA-10000624"/>
    <x v="1"/>
    <x v="13"/>
    <x v="291"/>
    <n v="7.16"/>
    <n v="2"/>
    <n v="0"/>
    <n v="3.58"/>
  </r>
  <r>
    <n v="861"/>
    <x v="402"/>
    <x v="2"/>
    <x v="3"/>
    <d v="2011-06-16T00:00:00"/>
    <s v="Standard Class"/>
    <s v="CM-12445"/>
    <s v="Chuck Magee"/>
    <x v="0"/>
    <s v="United States"/>
    <x v="8"/>
    <x v="1"/>
    <n v="94122"/>
    <x v="1"/>
    <s v="OFF-SU-10001225"/>
    <x v="1"/>
    <x v="14"/>
    <x v="33"/>
    <n v="7.36"/>
    <n v="2"/>
    <n v="0"/>
    <n v="0.1472"/>
  </r>
  <r>
    <n v="862"/>
    <x v="402"/>
    <x v="2"/>
    <x v="3"/>
    <d v="2011-06-16T00:00:00"/>
    <s v="Standard Class"/>
    <s v="CM-12445"/>
    <s v="Chuck Magee"/>
    <x v="0"/>
    <s v="United States"/>
    <x v="8"/>
    <x v="1"/>
    <n v="94122"/>
    <x v="1"/>
    <s v="OFF-AR-10003752"/>
    <x v="1"/>
    <x v="6"/>
    <x v="677"/>
    <n v="23.1"/>
    <n v="2"/>
    <n v="0"/>
    <n v="10.625999999999999"/>
  </r>
  <r>
    <n v="863"/>
    <x v="403"/>
    <x v="0"/>
    <x v="319"/>
    <d v="2013-07-01T00:00:00"/>
    <s v="Second Class"/>
    <s v="AJ-10795"/>
    <s v="Anthony Johnson"/>
    <x v="1"/>
    <s v="United States"/>
    <x v="108"/>
    <x v="2"/>
    <n v="32216"/>
    <x v="0"/>
    <s v="TEC-AC-10001714"/>
    <x v="2"/>
    <x v="11"/>
    <x v="678"/>
    <n v="191.47200000000001"/>
    <n v="6"/>
    <n v="0.2"/>
    <n v="40.687800000000003"/>
  </r>
  <r>
    <n v="864"/>
    <x v="403"/>
    <x v="0"/>
    <x v="319"/>
    <d v="2013-07-01T00:00:00"/>
    <s v="Second Class"/>
    <s v="AJ-10795"/>
    <s v="Anthony Johnson"/>
    <x v="1"/>
    <s v="United States"/>
    <x v="108"/>
    <x v="2"/>
    <n v="32216"/>
    <x v="0"/>
    <s v="OFF-AR-10003958"/>
    <x v="1"/>
    <x v="6"/>
    <x v="679"/>
    <n v="5.2480000000000002"/>
    <n v="2"/>
    <n v="0.2"/>
    <n v="0.59040000000000004"/>
  </r>
  <r>
    <n v="865"/>
    <x v="403"/>
    <x v="0"/>
    <x v="319"/>
    <d v="2013-07-01T00:00:00"/>
    <s v="Second Class"/>
    <s v="AJ-10795"/>
    <s v="Anthony Johnson"/>
    <x v="1"/>
    <s v="United States"/>
    <x v="108"/>
    <x v="2"/>
    <n v="32216"/>
    <x v="0"/>
    <s v="TEC-PH-10002923"/>
    <x v="2"/>
    <x v="7"/>
    <x v="680"/>
    <n v="59.183999999999997"/>
    <n v="2"/>
    <n v="0.2"/>
    <n v="5.1786000000000003"/>
  </r>
  <r>
    <n v="866"/>
    <x v="404"/>
    <x v="2"/>
    <x v="320"/>
    <d v="2011-01-16T00:00:00"/>
    <s v="Standard Class"/>
    <s v="AJ-10780"/>
    <s v="Anthony Jacobs"/>
    <x v="1"/>
    <s v="United States"/>
    <x v="24"/>
    <x v="17"/>
    <n v="22153"/>
    <x v="0"/>
    <s v="OFF-LA-10004272"/>
    <x v="1"/>
    <x v="2"/>
    <x v="681"/>
    <n v="2.89"/>
    <n v="1"/>
    <n v="0"/>
    <n v="1.3583000000000001"/>
  </r>
  <r>
    <n v="867"/>
    <x v="404"/>
    <x v="2"/>
    <x v="320"/>
    <d v="2011-01-16T00:00:00"/>
    <s v="Standard Class"/>
    <s v="AJ-10780"/>
    <s v="Anthony Jacobs"/>
    <x v="1"/>
    <s v="United States"/>
    <x v="24"/>
    <x v="17"/>
    <n v="22153"/>
    <x v="0"/>
    <s v="FUR-FU-10000965"/>
    <x v="0"/>
    <x v="5"/>
    <x v="682"/>
    <n v="51.94"/>
    <n v="1"/>
    <n v="0"/>
    <n v="21.295400000000001"/>
  </r>
  <r>
    <n v="868"/>
    <x v="405"/>
    <x v="0"/>
    <x v="321"/>
    <d v="2013-03-10T00:00:00"/>
    <s v="First Class"/>
    <s v="LS-16945"/>
    <s v="Linda Southworth"/>
    <x v="1"/>
    <s v="United States"/>
    <x v="10"/>
    <x v="9"/>
    <n v="19140"/>
    <x v="3"/>
    <s v="OFF-LA-10004853"/>
    <x v="1"/>
    <x v="2"/>
    <x v="683"/>
    <n v="15.936"/>
    <n v="4"/>
    <n v="0.2"/>
    <n v="5.1791999999999998"/>
  </r>
  <r>
    <n v="869"/>
    <x v="406"/>
    <x v="2"/>
    <x v="322"/>
    <d v="2011-10-04T00:00:00"/>
    <s v="Standard Class"/>
    <s v="GP-14740"/>
    <s v="Guy Phonely"/>
    <x v="1"/>
    <s v="United States"/>
    <x v="152"/>
    <x v="9"/>
    <n v="17602"/>
    <x v="3"/>
    <s v="OFF-BI-10003719"/>
    <x v="1"/>
    <x v="8"/>
    <x v="684"/>
    <n v="44.91"/>
    <n v="6"/>
    <n v="0.7"/>
    <n v="-35.927999999999997"/>
  </r>
  <r>
    <n v="870"/>
    <x v="407"/>
    <x v="0"/>
    <x v="323"/>
    <d v="2013-06-09T00:00:00"/>
    <s v="First Class"/>
    <s v="PK-18910"/>
    <s v="Paul Knutson"/>
    <x v="2"/>
    <s v="United States"/>
    <x v="10"/>
    <x v="9"/>
    <n v="19143"/>
    <x v="3"/>
    <s v="OFF-BI-10000545"/>
    <x v="1"/>
    <x v="8"/>
    <x v="685"/>
    <n v="1141.47"/>
    <n v="5"/>
    <n v="0.7"/>
    <n v="-760.98"/>
  </r>
  <r>
    <n v="871"/>
    <x v="407"/>
    <x v="0"/>
    <x v="323"/>
    <d v="2013-06-09T00:00:00"/>
    <s v="First Class"/>
    <s v="PK-18910"/>
    <s v="Paul Knutson"/>
    <x v="2"/>
    <s v="United States"/>
    <x v="10"/>
    <x v="9"/>
    <n v="19143"/>
    <x v="3"/>
    <s v="TEC-PH-10002496"/>
    <x v="2"/>
    <x v="7"/>
    <x v="490"/>
    <n v="280.78199999999998"/>
    <n v="3"/>
    <n v="0.4"/>
    <n v="-46.796999999999997"/>
  </r>
  <r>
    <n v="872"/>
    <x v="408"/>
    <x v="1"/>
    <x v="324"/>
    <d v="2012-10-20T00:00:00"/>
    <s v="First Class"/>
    <s v="TB-21520"/>
    <s v="Tracy Blumstein"/>
    <x v="0"/>
    <s v="United States"/>
    <x v="3"/>
    <x v="38"/>
    <n v="3301"/>
    <x v="3"/>
    <s v="OFF-PA-10003591"/>
    <x v="1"/>
    <x v="10"/>
    <x v="686"/>
    <n v="34.44"/>
    <n v="3"/>
    <n v="0"/>
    <n v="17.22"/>
  </r>
  <r>
    <n v="873"/>
    <x v="409"/>
    <x v="2"/>
    <x v="325"/>
    <d v="2011-12-15T00:00:00"/>
    <s v="Standard Class"/>
    <s v="SM-20005"/>
    <s v="Sally Matthias"/>
    <x v="0"/>
    <s v="United States"/>
    <x v="20"/>
    <x v="15"/>
    <n v="10009"/>
    <x v="3"/>
    <s v="OFF-PA-10004470"/>
    <x v="1"/>
    <x v="10"/>
    <x v="250"/>
    <n v="11.36"/>
    <n v="2"/>
    <n v="0"/>
    <n v="5.2256"/>
  </r>
  <r>
    <n v="874"/>
    <x v="409"/>
    <x v="2"/>
    <x v="325"/>
    <d v="2011-12-15T00:00:00"/>
    <s v="Standard Class"/>
    <s v="SM-20005"/>
    <s v="Sally Matthias"/>
    <x v="0"/>
    <s v="United States"/>
    <x v="20"/>
    <x v="15"/>
    <n v="10009"/>
    <x v="3"/>
    <s v="OFF-BI-10000315"/>
    <x v="1"/>
    <x v="8"/>
    <x v="407"/>
    <n v="106.34399999999999"/>
    <n v="7"/>
    <n v="0.2"/>
    <n v="37.220399999999998"/>
  </r>
  <r>
    <n v="875"/>
    <x v="410"/>
    <x v="3"/>
    <x v="326"/>
    <d v="2014-08-30T00:00:00"/>
    <s v="Standard Class"/>
    <s v="GA-14725"/>
    <s v="Guy Armstrong"/>
    <x v="0"/>
    <s v="United States"/>
    <x v="35"/>
    <x v="3"/>
    <n v="28205"/>
    <x v="0"/>
    <s v="OFF-PA-10001790"/>
    <x v="1"/>
    <x v="10"/>
    <x v="687"/>
    <n v="192.16"/>
    <n v="5"/>
    <n v="0.2"/>
    <n v="67.256"/>
  </r>
  <r>
    <n v="876"/>
    <x v="411"/>
    <x v="0"/>
    <x v="327"/>
    <d v="2013-01-21T00:00:00"/>
    <s v="Standard Class"/>
    <s v="CC-12430"/>
    <s v="Chuck Clark"/>
    <x v="2"/>
    <s v="United States"/>
    <x v="3"/>
    <x v="38"/>
    <n v="3301"/>
    <x v="3"/>
    <s v="FUR-FU-10004017"/>
    <x v="0"/>
    <x v="5"/>
    <x v="215"/>
    <n v="322.58999999999997"/>
    <n v="3"/>
    <n v="0"/>
    <n v="64.518000000000001"/>
  </r>
  <r>
    <n v="877"/>
    <x v="411"/>
    <x v="0"/>
    <x v="327"/>
    <d v="2013-01-21T00:00:00"/>
    <s v="Standard Class"/>
    <s v="CC-12430"/>
    <s v="Chuck Clark"/>
    <x v="2"/>
    <s v="United States"/>
    <x v="3"/>
    <x v="38"/>
    <n v="3301"/>
    <x v="3"/>
    <s v="TEC-AC-10003628"/>
    <x v="2"/>
    <x v="11"/>
    <x v="244"/>
    <n v="29.99"/>
    <n v="1"/>
    <n v="0"/>
    <n v="13.195600000000001"/>
  </r>
  <r>
    <n v="878"/>
    <x v="411"/>
    <x v="0"/>
    <x v="327"/>
    <d v="2013-01-21T00:00:00"/>
    <s v="Standard Class"/>
    <s v="CC-12430"/>
    <s v="Chuck Clark"/>
    <x v="2"/>
    <s v="United States"/>
    <x v="3"/>
    <x v="38"/>
    <n v="3301"/>
    <x v="3"/>
    <s v="TEC-AC-10002049"/>
    <x v="2"/>
    <x v="11"/>
    <x v="688"/>
    <n v="371.97"/>
    <n v="3"/>
    <n v="0"/>
    <n v="66.954599999999999"/>
  </r>
  <r>
    <n v="879"/>
    <x v="412"/>
    <x v="2"/>
    <x v="328"/>
    <d v="2011-09-21T00:00:00"/>
    <s v="Standard Class"/>
    <s v="AG-10765"/>
    <s v="Anthony Garverick"/>
    <x v="2"/>
    <s v="United States"/>
    <x v="10"/>
    <x v="9"/>
    <n v="19120"/>
    <x v="3"/>
    <s v="OFF-BI-10003712"/>
    <x v="1"/>
    <x v="8"/>
    <x v="689"/>
    <n v="5.8920000000000003"/>
    <n v="4"/>
    <n v="0.7"/>
    <n v="-4.1243999999999996"/>
  </r>
  <r>
    <n v="880"/>
    <x v="413"/>
    <x v="3"/>
    <x v="329"/>
    <d v="2014-03-12T00:00:00"/>
    <s v="Second Class"/>
    <s v="HP-14815"/>
    <s v="Harold Pawlan"/>
    <x v="2"/>
    <s v="United States"/>
    <x v="20"/>
    <x v="15"/>
    <n v="10024"/>
    <x v="3"/>
    <s v="OFF-BI-10003984"/>
    <x v="1"/>
    <x v="8"/>
    <x v="690"/>
    <n v="68.471999999999994"/>
    <n v="3"/>
    <n v="0.2"/>
    <n v="23.109300000000001"/>
  </r>
  <r>
    <n v="881"/>
    <x v="413"/>
    <x v="3"/>
    <x v="329"/>
    <d v="2014-03-12T00:00:00"/>
    <s v="Second Class"/>
    <s v="HP-14815"/>
    <s v="Harold Pawlan"/>
    <x v="2"/>
    <s v="United States"/>
    <x v="20"/>
    <x v="15"/>
    <n v="10024"/>
    <x v="3"/>
    <s v="FUR-CH-10004287"/>
    <x v="0"/>
    <x v="1"/>
    <x v="156"/>
    <n v="1242.9000000000001"/>
    <n v="5"/>
    <n v="0.1"/>
    <n v="262.39"/>
  </r>
  <r>
    <n v="882"/>
    <x v="414"/>
    <x v="1"/>
    <x v="330"/>
    <d v="2012-10-13T00:00:00"/>
    <s v="Standard Class"/>
    <s v="DK-13090"/>
    <s v="Dave Kipp"/>
    <x v="0"/>
    <s v="United States"/>
    <x v="24"/>
    <x v="17"/>
    <n v="22153"/>
    <x v="0"/>
    <s v="OFF-ST-10001321"/>
    <x v="1"/>
    <x v="4"/>
    <x v="416"/>
    <n v="30.84"/>
    <n v="2"/>
    <n v="0"/>
    <n v="8.3268000000000004"/>
  </r>
  <r>
    <n v="883"/>
    <x v="415"/>
    <x v="3"/>
    <x v="331"/>
    <d v="2014-12-24T00:00:00"/>
    <s v="Same Day"/>
    <s v="GZ-14470"/>
    <s v="Gary Zandusky"/>
    <x v="0"/>
    <s v="United States"/>
    <x v="8"/>
    <x v="1"/>
    <n v="94109"/>
    <x v="1"/>
    <s v="OFF-AR-10001118"/>
    <x v="1"/>
    <x v="6"/>
    <x v="576"/>
    <n v="13.48"/>
    <n v="4"/>
    <n v="0"/>
    <n v="5.9311999999999996"/>
  </r>
  <r>
    <n v="884"/>
    <x v="416"/>
    <x v="0"/>
    <x v="332"/>
    <d v="2013-10-25T00:00:00"/>
    <s v="First Class"/>
    <s v="PM-19135"/>
    <s v="Peter McVee"/>
    <x v="2"/>
    <s v="United States"/>
    <x v="66"/>
    <x v="12"/>
    <n v="48227"/>
    <x v="2"/>
    <s v="FUR-FU-10000732"/>
    <x v="0"/>
    <x v="5"/>
    <x v="540"/>
    <n v="31.4"/>
    <n v="5"/>
    <n v="0"/>
    <n v="10.048"/>
  </r>
  <r>
    <n v="885"/>
    <x v="417"/>
    <x v="2"/>
    <x v="333"/>
    <d v="2011-04-05T00:00:00"/>
    <s v="Standard Class"/>
    <s v="LL-16840"/>
    <s v="Lauren Leatherbury"/>
    <x v="0"/>
    <s v="United States"/>
    <x v="30"/>
    <x v="15"/>
    <n v="14609"/>
    <x v="3"/>
    <s v="FUR-FU-10001424"/>
    <x v="0"/>
    <x v="5"/>
    <x v="691"/>
    <n v="17.46"/>
    <n v="2"/>
    <n v="0"/>
    <n v="5.9363999999999999"/>
  </r>
  <r>
    <n v="886"/>
    <x v="418"/>
    <x v="1"/>
    <x v="334"/>
    <d v="2012-04-28T00:00:00"/>
    <s v="Second Class"/>
    <s v="JS-15595"/>
    <s v="Jill Stevenson"/>
    <x v="1"/>
    <s v="United States"/>
    <x v="1"/>
    <x v="1"/>
    <n v="90045"/>
    <x v="1"/>
    <s v="OFF-BI-10002071"/>
    <x v="1"/>
    <x v="8"/>
    <x v="692"/>
    <n v="13.944000000000001"/>
    <n v="3"/>
    <n v="0.2"/>
    <n v="4.5317999999999996"/>
  </r>
  <r>
    <n v="887"/>
    <x v="419"/>
    <x v="3"/>
    <x v="335"/>
    <d v="2014-03-07T00:00:00"/>
    <s v="Standard Class"/>
    <s v="OT-18730"/>
    <s v="Olvera Toch"/>
    <x v="0"/>
    <s v="United States"/>
    <x v="70"/>
    <x v="1"/>
    <n v="92105"/>
    <x v="1"/>
    <s v="OFF-ST-10002486"/>
    <x v="1"/>
    <x v="4"/>
    <x v="693"/>
    <n v="83.76"/>
    <n v="12"/>
    <n v="0"/>
    <n v="1.6752"/>
  </r>
  <r>
    <n v="888"/>
    <x v="420"/>
    <x v="3"/>
    <x v="336"/>
    <d v="2014-10-20T00:00:00"/>
    <s v="Standard Class"/>
    <s v="EL-13735"/>
    <s v="Ed Ludwig"/>
    <x v="2"/>
    <s v="United States"/>
    <x v="29"/>
    <x v="39"/>
    <n v="21044"/>
    <x v="3"/>
    <s v="OFF-BI-10001078"/>
    <x v="1"/>
    <x v="8"/>
    <x v="61"/>
    <n v="37.659999999999997"/>
    <n v="7"/>
    <n v="0"/>
    <n v="18.453399999999998"/>
  </r>
  <r>
    <n v="889"/>
    <x v="421"/>
    <x v="2"/>
    <x v="337"/>
    <d v="2011-12-16T00:00:00"/>
    <s v="Standard Class"/>
    <s v="CK-12760"/>
    <s v="Cyma Kinney"/>
    <x v="1"/>
    <s v="United States"/>
    <x v="8"/>
    <x v="1"/>
    <n v="94122"/>
    <x v="1"/>
    <s v="OFF-PA-10003845"/>
    <x v="1"/>
    <x v="10"/>
    <x v="367"/>
    <n v="34.68"/>
    <n v="6"/>
    <n v="0"/>
    <n v="16.993200000000002"/>
  </r>
  <r>
    <n v="890"/>
    <x v="422"/>
    <x v="3"/>
    <x v="308"/>
    <d v="2014-06-27T00:00:00"/>
    <s v="Standard Class"/>
    <s v="JE-15475"/>
    <s v="Jeremy Ellison"/>
    <x v="0"/>
    <s v="United States"/>
    <x v="106"/>
    <x v="15"/>
    <n v="10801"/>
    <x v="3"/>
    <s v="TEC-AC-10000927"/>
    <x v="2"/>
    <x v="11"/>
    <x v="694"/>
    <n v="149.94999999999999"/>
    <n v="5"/>
    <n v="0"/>
    <n v="14.994999999999999"/>
  </r>
  <r>
    <n v="891"/>
    <x v="422"/>
    <x v="3"/>
    <x v="308"/>
    <d v="2014-06-27T00:00:00"/>
    <s v="Standard Class"/>
    <s v="JE-15475"/>
    <s v="Jeremy Ellison"/>
    <x v="0"/>
    <s v="United States"/>
    <x v="106"/>
    <x v="15"/>
    <n v="10801"/>
    <x v="3"/>
    <s v="OFF-BI-10001098"/>
    <x v="1"/>
    <x v="8"/>
    <x v="405"/>
    <n v="51.311999999999998"/>
    <n v="3"/>
    <n v="0.2"/>
    <n v="18.6006"/>
  </r>
  <r>
    <n v="892"/>
    <x v="423"/>
    <x v="3"/>
    <x v="335"/>
    <d v="2014-06-28T00:00:00"/>
    <s v="First Class"/>
    <s v="TH-21550"/>
    <s v="Tracy Hopkins"/>
    <x v="2"/>
    <s v="United States"/>
    <x v="66"/>
    <x v="12"/>
    <n v="48227"/>
    <x v="2"/>
    <s v="OFF-PA-10001622"/>
    <x v="1"/>
    <x v="10"/>
    <x v="695"/>
    <n v="4.54"/>
    <n v="1"/>
    <n v="0"/>
    <n v="2.0430000000000001"/>
  </r>
  <r>
    <n v="893"/>
    <x v="423"/>
    <x v="3"/>
    <x v="335"/>
    <d v="2014-06-28T00:00:00"/>
    <s v="First Class"/>
    <s v="TH-21550"/>
    <s v="Tracy Hopkins"/>
    <x v="2"/>
    <s v="United States"/>
    <x v="66"/>
    <x v="12"/>
    <n v="48227"/>
    <x v="2"/>
    <s v="OFF-AR-10003158"/>
    <x v="1"/>
    <x v="6"/>
    <x v="696"/>
    <n v="15.92"/>
    <n v="4"/>
    <n v="0"/>
    <n v="5.4127999999999998"/>
  </r>
  <r>
    <n v="894"/>
    <x v="423"/>
    <x v="3"/>
    <x v="335"/>
    <d v="2014-06-28T00:00:00"/>
    <s v="First Class"/>
    <s v="TH-21550"/>
    <s v="Tracy Hopkins"/>
    <x v="2"/>
    <s v="United States"/>
    <x v="66"/>
    <x v="12"/>
    <n v="48227"/>
    <x v="2"/>
    <s v="TEC-PH-10002660"/>
    <x v="2"/>
    <x v="7"/>
    <x v="697"/>
    <n v="543.91999999999996"/>
    <n v="8"/>
    <n v="0"/>
    <n v="135.97999999999999"/>
  </r>
  <r>
    <n v="895"/>
    <x v="424"/>
    <x v="0"/>
    <x v="338"/>
    <d v="2013-11-13T00:00:00"/>
    <s v="First Class"/>
    <s v="PC-18745"/>
    <s v="Pamela Coakley"/>
    <x v="1"/>
    <s v="United States"/>
    <x v="8"/>
    <x v="1"/>
    <n v="94122"/>
    <x v="1"/>
    <s v="OFF-ST-10002205"/>
    <x v="1"/>
    <x v="4"/>
    <x v="326"/>
    <n v="155.82"/>
    <n v="7"/>
    <n v="0"/>
    <n v="42.071399999999997"/>
  </r>
  <r>
    <n v="896"/>
    <x v="424"/>
    <x v="0"/>
    <x v="338"/>
    <d v="2013-11-13T00:00:00"/>
    <s v="First Class"/>
    <s v="PC-18745"/>
    <s v="Pamela Coakley"/>
    <x v="1"/>
    <s v="United States"/>
    <x v="8"/>
    <x v="1"/>
    <n v="94122"/>
    <x v="1"/>
    <s v="OFF-BI-10003364"/>
    <x v="1"/>
    <x v="8"/>
    <x v="698"/>
    <n v="70.007999999999996"/>
    <n v="3"/>
    <n v="0.2"/>
    <n v="24.502800000000001"/>
  </r>
  <r>
    <n v="897"/>
    <x v="425"/>
    <x v="0"/>
    <x v="339"/>
    <d v="2013-07-10T00:00:00"/>
    <s v="Second Class"/>
    <s v="HL-15040"/>
    <s v="Hunter Lopez"/>
    <x v="0"/>
    <s v="United States"/>
    <x v="12"/>
    <x v="5"/>
    <n v="77095"/>
    <x v="2"/>
    <s v="OFF-EN-10001099"/>
    <x v="1"/>
    <x v="12"/>
    <x v="33"/>
    <n v="15.648"/>
    <n v="2"/>
    <n v="0.2"/>
    <n v="5.0856000000000003"/>
  </r>
  <r>
    <n v="898"/>
    <x v="426"/>
    <x v="2"/>
    <x v="340"/>
    <d v="2011-09-15T00:00:00"/>
    <s v="Standard Class"/>
    <s v="MS-17365"/>
    <s v="Maribeth Schnelling"/>
    <x v="0"/>
    <s v="United States"/>
    <x v="66"/>
    <x v="12"/>
    <n v="48227"/>
    <x v="2"/>
    <s v="OFF-LA-10003923"/>
    <x v="1"/>
    <x v="2"/>
    <x v="424"/>
    <n v="103.6"/>
    <n v="7"/>
    <n v="0"/>
    <n v="51.8"/>
  </r>
  <r>
    <n v="899"/>
    <x v="427"/>
    <x v="3"/>
    <x v="341"/>
    <d v="2014-01-11T00:00:00"/>
    <s v="Second Class"/>
    <s v="GB-14530"/>
    <s v="George Bell"/>
    <x v="1"/>
    <s v="United States"/>
    <x v="109"/>
    <x v="15"/>
    <n v="13021"/>
    <x v="3"/>
    <s v="OFF-PA-10002250"/>
    <x v="1"/>
    <x v="10"/>
    <x v="699"/>
    <n v="46.96"/>
    <n v="8"/>
    <n v="0"/>
    <n v="22.540800000000001"/>
  </r>
  <r>
    <n v="900"/>
    <x v="428"/>
    <x v="0"/>
    <x v="342"/>
    <d v="2013-04-13T00:00:00"/>
    <s v="First Class"/>
    <s v="JR-16210"/>
    <s v="Justin Ritter"/>
    <x v="1"/>
    <s v="United States"/>
    <x v="24"/>
    <x v="24"/>
    <n v="45503"/>
    <x v="3"/>
    <s v="OFF-BI-10004716"/>
    <x v="1"/>
    <x v="8"/>
    <x v="700"/>
    <n v="8.9039999999999999"/>
    <n v="2"/>
    <n v="0.7"/>
    <n v="-6.5296000000000003"/>
  </r>
  <r>
    <n v="901"/>
    <x v="429"/>
    <x v="3"/>
    <x v="343"/>
    <d v="2014-11-14T00:00:00"/>
    <s v="First Class"/>
    <s v="TD-20995"/>
    <s v="Tamara Dahlen"/>
    <x v="0"/>
    <s v="United States"/>
    <x v="164"/>
    <x v="5"/>
    <n v="75043"/>
    <x v="2"/>
    <s v="OFF-LA-10001045"/>
    <x v="1"/>
    <x v="2"/>
    <x v="701"/>
    <n v="10.44"/>
    <n v="5"/>
    <n v="0.2"/>
    <n v="3.3929999999999998"/>
  </r>
  <r>
    <n v="902"/>
    <x v="429"/>
    <x v="3"/>
    <x v="343"/>
    <d v="2014-11-14T00:00:00"/>
    <s v="First Class"/>
    <s v="TD-20995"/>
    <s v="Tamara Dahlen"/>
    <x v="0"/>
    <s v="United States"/>
    <x v="164"/>
    <x v="5"/>
    <n v="75043"/>
    <x v="2"/>
    <s v="OFF-BI-10001510"/>
    <x v="1"/>
    <x v="8"/>
    <x v="702"/>
    <n v="18.335999999999999"/>
    <n v="4"/>
    <n v="0.8"/>
    <n v="-32.088000000000001"/>
  </r>
  <r>
    <n v="903"/>
    <x v="430"/>
    <x v="3"/>
    <x v="175"/>
    <d v="2014-09-18T00:00:00"/>
    <s v="First Class"/>
    <s v="DB-13060"/>
    <s v="Dave Brooks"/>
    <x v="0"/>
    <s v="United States"/>
    <x v="22"/>
    <x v="10"/>
    <n v="60653"/>
    <x v="2"/>
    <s v="TEC-PH-10004536"/>
    <x v="2"/>
    <x v="7"/>
    <x v="149"/>
    <n v="323.976"/>
    <n v="3"/>
    <n v="0.2"/>
    <n v="20.2485"/>
  </r>
  <r>
    <n v="904"/>
    <x v="431"/>
    <x v="0"/>
    <x v="143"/>
    <d v="2013-04-13T00:00:00"/>
    <s v="Standard Class"/>
    <s v="LC-17140"/>
    <s v="Logan Currie"/>
    <x v="0"/>
    <s v="United States"/>
    <x v="1"/>
    <x v="1"/>
    <n v="90032"/>
    <x v="1"/>
    <s v="OFF-PA-10002947"/>
    <x v="1"/>
    <x v="10"/>
    <x v="703"/>
    <n v="20.04"/>
    <n v="3"/>
    <n v="0"/>
    <n v="9.6191999999999993"/>
  </r>
  <r>
    <n v="905"/>
    <x v="431"/>
    <x v="0"/>
    <x v="143"/>
    <d v="2013-04-13T00:00:00"/>
    <s v="Standard Class"/>
    <s v="LC-17140"/>
    <s v="Logan Currie"/>
    <x v="0"/>
    <s v="United States"/>
    <x v="1"/>
    <x v="1"/>
    <n v="90032"/>
    <x v="1"/>
    <s v="OFF-ST-10002583"/>
    <x v="1"/>
    <x v="4"/>
    <x v="566"/>
    <n v="64.959999999999994"/>
    <n v="2"/>
    <n v="0"/>
    <n v="2.5983999999999998"/>
  </r>
  <r>
    <n v="906"/>
    <x v="431"/>
    <x v="0"/>
    <x v="143"/>
    <d v="2013-04-13T00:00:00"/>
    <s v="Standard Class"/>
    <s v="LC-17140"/>
    <s v="Logan Currie"/>
    <x v="0"/>
    <s v="United States"/>
    <x v="1"/>
    <x v="1"/>
    <n v="90032"/>
    <x v="1"/>
    <s v="OFF-PA-10000019"/>
    <x v="1"/>
    <x v="10"/>
    <x v="704"/>
    <n v="12.96"/>
    <n v="2"/>
    <n v="0"/>
    <n v="6.2207999999999997"/>
  </r>
  <r>
    <n v="907"/>
    <x v="432"/>
    <x v="3"/>
    <x v="247"/>
    <d v="2015-04-01T00:00:00"/>
    <s v="Standard Class"/>
    <s v="PO-18865"/>
    <s v="Patrick O'Donnell"/>
    <x v="0"/>
    <s v="United States"/>
    <x v="20"/>
    <x v="15"/>
    <n v="10009"/>
    <x v="3"/>
    <s v="FUR-BO-10003441"/>
    <x v="0"/>
    <x v="0"/>
    <x v="705"/>
    <n v="323.13600000000002"/>
    <n v="4"/>
    <n v="0.2"/>
    <n v="12.117599999999999"/>
  </r>
  <r>
    <n v="908"/>
    <x v="432"/>
    <x v="3"/>
    <x v="247"/>
    <d v="2015-04-01T00:00:00"/>
    <s v="Standard Class"/>
    <s v="PO-18865"/>
    <s v="Patrick O'Donnell"/>
    <x v="0"/>
    <s v="United States"/>
    <x v="20"/>
    <x v="15"/>
    <n v="10009"/>
    <x v="3"/>
    <s v="TEC-PH-10004774"/>
    <x v="2"/>
    <x v="7"/>
    <x v="706"/>
    <n v="90.93"/>
    <n v="7"/>
    <n v="0"/>
    <n v="2.7279"/>
  </r>
  <r>
    <n v="909"/>
    <x v="432"/>
    <x v="3"/>
    <x v="247"/>
    <d v="2015-04-01T00:00:00"/>
    <s v="Standard Class"/>
    <s v="PO-18865"/>
    <s v="Patrick O'Donnell"/>
    <x v="0"/>
    <s v="United States"/>
    <x v="20"/>
    <x v="15"/>
    <n v="10009"/>
    <x v="3"/>
    <s v="OFF-BI-10003684"/>
    <x v="1"/>
    <x v="8"/>
    <x v="707"/>
    <n v="52.776000000000003"/>
    <n v="3"/>
    <n v="0.2"/>
    <n v="19.791"/>
  </r>
  <r>
    <n v="910"/>
    <x v="433"/>
    <x v="3"/>
    <x v="264"/>
    <d v="2014-08-09T00:00:00"/>
    <s v="Standard Class"/>
    <s v="BE-11335"/>
    <s v="Bill Eplett"/>
    <x v="2"/>
    <s v="United States"/>
    <x v="25"/>
    <x v="12"/>
    <n v="49201"/>
    <x v="2"/>
    <s v="TEC-PH-10001494"/>
    <x v="2"/>
    <x v="7"/>
    <x v="708"/>
    <n v="1199.8"/>
    <n v="4"/>
    <n v="0"/>
    <n v="323.94600000000003"/>
  </r>
  <r>
    <n v="911"/>
    <x v="433"/>
    <x v="3"/>
    <x v="264"/>
    <d v="2014-08-09T00:00:00"/>
    <s v="Standard Class"/>
    <s v="BE-11335"/>
    <s v="Bill Eplett"/>
    <x v="2"/>
    <s v="United States"/>
    <x v="25"/>
    <x v="12"/>
    <n v="49201"/>
    <x v="2"/>
    <s v="TEC-AC-10004666"/>
    <x v="2"/>
    <x v="11"/>
    <x v="709"/>
    <n v="1928.78"/>
    <n v="7"/>
    <n v="0"/>
    <n v="829.37540000000001"/>
  </r>
  <r>
    <n v="912"/>
    <x v="433"/>
    <x v="3"/>
    <x v="264"/>
    <d v="2014-08-09T00:00:00"/>
    <s v="Standard Class"/>
    <s v="BE-11335"/>
    <s v="Bill Eplett"/>
    <x v="2"/>
    <s v="United States"/>
    <x v="25"/>
    <x v="12"/>
    <n v="49201"/>
    <x v="2"/>
    <s v="OFF-ST-10003816"/>
    <x v="1"/>
    <x v="4"/>
    <x v="710"/>
    <n v="352.38"/>
    <n v="2"/>
    <n v="0"/>
    <n v="81.047399999999996"/>
  </r>
  <r>
    <n v="913"/>
    <x v="434"/>
    <x v="1"/>
    <x v="70"/>
    <d v="2012-07-06T00:00:00"/>
    <s v="Standard Class"/>
    <s v="SC-20050"/>
    <s v="Sample Company A"/>
    <x v="2"/>
    <s v="United States"/>
    <x v="165"/>
    <x v="29"/>
    <n v="6360"/>
    <x v="3"/>
    <s v="FUR-FU-10001935"/>
    <x v="0"/>
    <x v="5"/>
    <x v="341"/>
    <n v="22.2"/>
    <n v="6"/>
    <n v="0"/>
    <n v="9.1020000000000003"/>
  </r>
  <r>
    <n v="914"/>
    <x v="435"/>
    <x v="3"/>
    <x v="344"/>
    <d v="2014-11-30T00:00:00"/>
    <s v="First Class"/>
    <s v="BM-11650"/>
    <s v="Brian Moss"/>
    <x v="1"/>
    <s v="United States"/>
    <x v="158"/>
    <x v="6"/>
    <n v="53209"/>
    <x v="2"/>
    <s v="FUR-FU-10004091"/>
    <x v="0"/>
    <x v="5"/>
    <x v="264"/>
    <n v="46.94"/>
    <n v="1"/>
    <n v="0"/>
    <n v="19.2454"/>
  </r>
  <r>
    <n v="915"/>
    <x v="435"/>
    <x v="3"/>
    <x v="344"/>
    <d v="2014-11-30T00:00:00"/>
    <s v="First Class"/>
    <s v="BM-11650"/>
    <s v="Brian Moss"/>
    <x v="1"/>
    <s v="United States"/>
    <x v="158"/>
    <x v="6"/>
    <n v="53209"/>
    <x v="2"/>
    <s v="TEC-AC-10001772"/>
    <x v="2"/>
    <x v="11"/>
    <x v="400"/>
    <n v="143.72999999999999"/>
    <n v="9"/>
    <n v="0"/>
    <n v="56.054699999999997"/>
  </r>
  <r>
    <n v="916"/>
    <x v="436"/>
    <x v="2"/>
    <x v="345"/>
    <d v="2011-06-21T00:00:00"/>
    <s v="Standard Class"/>
    <s v="KL-16555"/>
    <s v="Kelly Lampkin"/>
    <x v="1"/>
    <s v="United States"/>
    <x v="52"/>
    <x v="5"/>
    <n v="78207"/>
    <x v="2"/>
    <s v="FUR-TA-10001520"/>
    <x v="0"/>
    <x v="3"/>
    <x v="711"/>
    <n v="99.918000000000006"/>
    <n v="2"/>
    <n v="0.3"/>
    <n v="-18.5562"/>
  </r>
  <r>
    <n v="917"/>
    <x v="436"/>
    <x v="2"/>
    <x v="345"/>
    <d v="2011-06-21T00:00:00"/>
    <s v="Standard Class"/>
    <s v="KL-16555"/>
    <s v="Kelly Lampkin"/>
    <x v="1"/>
    <s v="United States"/>
    <x v="52"/>
    <x v="5"/>
    <n v="78207"/>
    <x v="2"/>
    <s v="FUR-CH-10003379"/>
    <x v="0"/>
    <x v="1"/>
    <x v="459"/>
    <n v="797.94399999999996"/>
    <n v="4"/>
    <n v="0.3"/>
    <n v="-56.996000000000002"/>
  </r>
  <r>
    <n v="918"/>
    <x v="436"/>
    <x v="2"/>
    <x v="345"/>
    <d v="2011-06-21T00:00:00"/>
    <s v="Standard Class"/>
    <s v="KL-16555"/>
    <s v="Kelly Lampkin"/>
    <x v="1"/>
    <s v="United States"/>
    <x v="52"/>
    <x v="5"/>
    <n v="78207"/>
    <x v="2"/>
    <s v="OFF-BI-10002706"/>
    <x v="1"/>
    <x v="8"/>
    <x v="273"/>
    <n v="8.5679999999999996"/>
    <n v="3"/>
    <n v="0.8"/>
    <n v="-14.5656"/>
  </r>
  <r>
    <n v="919"/>
    <x v="437"/>
    <x v="0"/>
    <x v="346"/>
    <d v="2013-12-03T00:00:00"/>
    <s v="Standard Class"/>
    <s v="RW-19630"/>
    <s v="Rob Williams"/>
    <x v="1"/>
    <s v="United States"/>
    <x v="61"/>
    <x v="5"/>
    <n v="75220"/>
    <x v="2"/>
    <s v="OFF-EN-10000056"/>
    <x v="1"/>
    <x v="12"/>
    <x v="627"/>
    <n v="149.352"/>
    <n v="3"/>
    <n v="0.2"/>
    <n v="50.406300000000002"/>
  </r>
  <r>
    <n v="920"/>
    <x v="437"/>
    <x v="0"/>
    <x v="346"/>
    <d v="2013-12-03T00:00:00"/>
    <s v="Standard Class"/>
    <s v="RW-19630"/>
    <s v="Rob Williams"/>
    <x v="1"/>
    <s v="United States"/>
    <x v="61"/>
    <x v="5"/>
    <n v="75220"/>
    <x v="2"/>
    <s v="OFF-ST-10001558"/>
    <x v="1"/>
    <x v="4"/>
    <x v="712"/>
    <n v="12.992000000000001"/>
    <n v="1"/>
    <n v="0.2"/>
    <n v="-0.81200000000000006"/>
  </r>
  <r>
    <n v="921"/>
    <x v="438"/>
    <x v="2"/>
    <x v="29"/>
    <d v="2011-12-12T00:00:00"/>
    <s v="Standard Class"/>
    <s v="RC-19825"/>
    <s v="Roy Collins"/>
    <x v="0"/>
    <s v="United States"/>
    <x v="166"/>
    <x v="17"/>
    <n v="22304"/>
    <x v="0"/>
    <s v="OFF-ST-10002444"/>
    <x v="1"/>
    <x v="4"/>
    <x v="571"/>
    <n v="24.56"/>
    <n v="2"/>
    <n v="0"/>
    <n v="6.8768000000000002"/>
  </r>
  <r>
    <n v="922"/>
    <x v="439"/>
    <x v="1"/>
    <x v="347"/>
    <d v="2012-04-15T00:00:00"/>
    <s v="Standard Class"/>
    <s v="SE-20110"/>
    <s v="Sanjit Engle"/>
    <x v="0"/>
    <s v="United States"/>
    <x v="20"/>
    <x v="15"/>
    <n v="10009"/>
    <x v="3"/>
    <s v="TEC-AC-10002473"/>
    <x v="2"/>
    <x v="11"/>
    <x v="713"/>
    <n v="85.14"/>
    <n v="3"/>
    <n v="0"/>
    <n v="34.907400000000003"/>
  </r>
  <r>
    <n v="923"/>
    <x v="439"/>
    <x v="1"/>
    <x v="347"/>
    <d v="2012-04-15T00:00:00"/>
    <s v="Standard Class"/>
    <s v="SE-20110"/>
    <s v="Sanjit Engle"/>
    <x v="0"/>
    <s v="United States"/>
    <x v="20"/>
    <x v="15"/>
    <n v="10009"/>
    <x v="3"/>
    <s v="TEC-PH-10004531"/>
    <x v="2"/>
    <x v="7"/>
    <x v="714"/>
    <n v="21.99"/>
    <n v="1"/>
    <n v="0"/>
    <n v="10.555199999999999"/>
  </r>
  <r>
    <n v="924"/>
    <x v="439"/>
    <x v="1"/>
    <x v="347"/>
    <d v="2012-04-15T00:00:00"/>
    <s v="Standard Class"/>
    <s v="SE-20110"/>
    <s v="Sanjit Engle"/>
    <x v="0"/>
    <s v="United States"/>
    <x v="20"/>
    <x v="15"/>
    <n v="10009"/>
    <x v="3"/>
    <s v="OFF-AP-10004487"/>
    <x v="1"/>
    <x v="9"/>
    <x v="715"/>
    <n v="406.6"/>
    <n v="5"/>
    <n v="0"/>
    <n v="113.848"/>
  </r>
  <r>
    <n v="925"/>
    <x v="440"/>
    <x v="0"/>
    <x v="306"/>
    <d v="2013-09-21T00:00:00"/>
    <s v="Standard Class"/>
    <s v="AH-10075"/>
    <s v="Adam Hart"/>
    <x v="1"/>
    <s v="United States"/>
    <x v="20"/>
    <x v="15"/>
    <n v="10011"/>
    <x v="3"/>
    <s v="OFF-BI-10003650"/>
    <x v="1"/>
    <x v="8"/>
    <x v="115"/>
    <n v="841.56799999999998"/>
    <n v="2"/>
    <n v="0.2"/>
    <n v="294.54880000000003"/>
  </r>
  <r>
    <n v="926"/>
    <x v="441"/>
    <x v="2"/>
    <x v="103"/>
    <d v="2011-09-16T00:00:00"/>
    <s v="First Class"/>
    <s v="JM-15535"/>
    <s v="Jessica Myrick"/>
    <x v="0"/>
    <s v="United States"/>
    <x v="10"/>
    <x v="9"/>
    <n v="19143"/>
    <x v="3"/>
    <s v="OFF-PA-10003543"/>
    <x v="1"/>
    <x v="10"/>
    <x v="716"/>
    <n v="15.552"/>
    <n v="3"/>
    <n v="0.2"/>
    <n v="5.4432"/>
  </r>
  <r>
    <n v="927"/>
    <x v="441"/>
    <x v="2"/>
    <x v="103"/>
    <d v="2011-09-16T00:00:00"/>
    <s v="First Class"/>
    <s v="JM-15535"/>
    <s v="Jessica Myrick"/>
    <x v="0"/>
    <s v="United States"/>
    <x v="10"/>
    <x v="9"/>
    <n v="19143"/>
    <x v="3"/>
    <s v="TEC-AC-10004353"/>
    <x v="2"/>
    <x v="11"/>
    <x v="717"/>
    <n v="252"/>
    <n v="5"/>
    <n v="0.2"/>
    <n v="53.55"/>
  </r>
  <r>
    <n v="928"/>
    <x v="442"/>
    <x v="1"/>
    <x v="348"/>
    <d v="2012-09-10T00:00:00"/>
    <s v="Standard Class"/>
    <s v="JJ-15760"/>
    <s v="Joel Jenkins"/>
    <x v="2"/>
    <s v="United States"/>
    <x v="24"/>
    <x v="17"/>
    <n v="22153"/>
    <x v="0"/>
    <s v="OFF-AR-10000658"/>
    <x v="1"/>
    <x v="6"/>
    <x v="328"/>
    <n v="46.2"/>
    <n v="4"/>
    <n v="0"/>
    <n v="12.936"/>
  </r>
  <r>
    <n v="929"/>
    <x v="442"/>
    <x v="1"/>
    <x v="348"/>
    <d v="2012-09-10T00:00:00"/>
    <s v="Standard Class"/>
    <s v="JJ-15760"/>
    <s v="Joel Jenkins"/>
    <x v="2"/>
    <s v="United States"/>
    <x v="24"/>
    <x v="17"/>
    <n v="22153"/>
    <x v="0"/>
    <s v="OFF-AP-10000696"/>
    <x v="1"/>
    <x v="9"/>
    <x v="332"/>
    <n v="28.84"/>
    <n v="2"/>
    <n v="0"/>
    <n v="9.5172000000000008"/>
  </r>
  <r>
    <n v="930"/>
    <x v="443"/>
    <x v="3"/>
    <x v="349"/>
    <d v="2014-04-18T00:00:00"/>
    <s v="First Class"/>
    <s v="AB-10165"/>
    <s v="Alan Barnes"/>
    <x v="0"/>
    <s v="United States"/>
    <x v="167"/>
    <x v="24"/>
    <n v="43615"/>
    <x v="3"/>
    <s v="OFF-AR-10003560"/>
    <x v="1"/>
    <x v="6"/>
    <x v="482"/>
    <n v="14.592000000000001"/>
    <n v="3"/>
    <n v="0.2"/>
    <n v="2.5535999999999999"/>
  </r>
  <r>
    <n v="931"/>
    <x v="443"/>
    <x v="3"/>
    <x v="349"/>
    <d v="2014-04-18T00:00:00"/>
    <s v="First Class"/>
    <s v="AB-10165"/>
    <s v="Alan Barnes"/>
    <x v="0"/>
    <s v="United States"/>
    <x v="167"/>
    <x v="24"/>
    <n v="43615"/>
    <x v="3"/>
    <s v="OFF-AR-10001468"/>
    <x v="1"/>
    <x v="6"/>
    <x v="718"/>
    <n v="89.855999999999995"/>
    <n v="3"/>
    <n v="0.2"/>
    <n v="21.340800000000002"/>
  </r>
  <r>
    <n v="932"/>
    <x v="443"/>
    <x v="3"/>
    <x v="349"/>
    <d v="2014-04-18T00:00:00"/>
    <s v="First Class"/>
    <s v="AB-10165"/>
    <s v="Alan Barnes"/>
    <x v="0"/>
    <s v="United States"/>
    <x v="167"/>
    <x v="24"/>
    <n v="43615"/>
    <x v="3"/>
    <s v="OFF-PA-10004971"/>
    <x v="1"/>
    <x v="10"/>
    <x v="604"/>
    <n v="13.872"/>
    <n v="3"/>
    <n v="0.2"/>
    <n v="5.0286"/>
  </r>
  <r>
    <n v="933"/>
    <x v="444"/>
    <x v="3"/>
    <x v="264"/>
    <d v="2014-07-09T00:00:00"/>
    <s v="Standard Class"/>
    <s v="RK-19300"/>
    <s v="Ralph Kennedy"/>
    <x v="0"/>
    <s v="United States"/>
    <x v="10"/>
    <x v="9"/>
    <n v="19140"/>
    <x v="3"/>
    <s v="OFF-PA-10002195"/>
    <x v="1"/>
    <x v="10"/>
    <x v="719"/>
    <n v="12.192"/>
    <n v="3"/>
    <n v="0.2"/>
    <n v="4.1147999999999998"/>
  </r>
  <r>
    <n v="934"/>
    <x v="445"/>
    <x v="0"/>
    <x v="23"/>
    <d v="2013-06-25T00:00:00"/>
    <s v="Standard Class"/>
    <s v="CG-12040"/>
    <s v="Catherine Glotzbach"/>
    <x v="2"/>
    <s v="United States"/>
    <x v="10"/>
    <x v="9"/>
    <n v="19120"/>
    <x v="3"/>
    <s v="OFF-PA-10001745"/>
    <x v="1"/>
    <x v="10"/>
    <x v="720"/>
    <n v="45.055999999999997"/>
    <n v="8"/>
    <n v="0.2"/>
    <n v="15.2064"/>
  </r>
  <r>
    <n v="935"/>
    <x v="445"/>
    <x v="0"/>
    <x v="23"/>
    <d v="2013-06-25T00:00:00"/>
    <s v="Standard Class"/>
    <s v="CG-12040"/>
    <s v="Catherine Glotzbach"/>
    <x v="2"/>
    <s v="United States"/>
    <x v="10"/>
    <x v="9"/>
    <n v="19120"/>
    <x v="3"/>
    <s v="OFF-BI-10004826"/>
    <x v="1"/>
    <x v="8"/>
    <x v="721"/>
    <n v="29.718"/>
    <n v="6"/>
    <n v="0.7"/>
    <n v="-21.793199999999999"/>
  </r>
  <r>
    <n v="936"/>
    <x v="445"/>
    <x v="0"/>
    <x v="23"/>
    <d v="2013-06-25T00:00:00"/>
    <s v="Standard Class"/>
    <s v="CG-12040"/>
    <s v="Catherine Glotzbach"/>
    <x v="2"/>
    <s v="United States"/>
    <x v="10"/>
    <x v="9"/>
    <n v="19120"/>
    <x v="3"/>
    <s v="OFF-PA-10001870"/>
    <x v="1"/>
    <x v="10"/>
    <x v="674"/>
    <n v="15.552"/>
    <n v="3"/>
    <n v="0.2"/>
    <n v="5.4432"/>
  </r>
  <r>
    <n v="937"/>
    <x v="445"/>
    <x v="0"/>
    <x v="23"/>
    <d v="2013-06-25T00:00:00"/>
    <s v="Standard Class"/>
    <s v="CG-12040"/>
    <s v="Catherine Glotzbach"/>
    <x v="2"/>
    <s v="United States"/>
    <x v="10"/>
    <x v="9"/>
    <n v="19120"/>
    <x v="3"/>
    <s v="OFF-AP-10001058"/>
    <x v="1"/>
    <x v="9"/>
    <x v="137"/>
    <n v="447.69600000000003"/>
    <n v="2"/>
    <n v="0.2"/>
    <n v="33.577199999999998"/>
  </r>
  <r>
    <n v="938"/>
    <x v="446"/>
    <x v="3"/>
    <x v="60"/>
    <d v="2014-07-11T00:00:00"/>
    <s v="First Class"/>
    <s v="RA-19885"/>
    <s v="Ruben Ausman"/>
    <x v="1"/>
    <s v="United States"/>
    <x v="168"/>
    <x v="27"/>
    <n v="87401"/>
    <x v="1"/>
    <s v="TEC-AC-10003911"/>
    <x v="2"/>
    <x v="11"/>
    <x v="327"/>
    <n v="159.99"/>
    <n v="1"/>
    <n v="0"/>
    <n v="54.396599999999999"/>
  </r>
  <r>
    <n v="939"/>
    <x v="447"/>
    <x v="1"/>
    <x v="350"/>
    <d v="2012-12-17T00:00:00"/>
    <s v="Standard Class"/>
    <s v="RP-19270"/>
    <s v="Rachel Payne"/>
    <x v="1"/>
    <s v="United States"/>
    <x v="169"/>
    <x v="1"/>
    <n v="92503"/>
    <x v="1"/>
    <s v="OFF-PA-10000289"/>
    <x v="1"/>
    <x v="10"/>
    <x v="722"/>
    <n v="12.96"/>
    <n v="2"/>
    <n v="0"/>
    <n v="6.2207999999999997"/>
  </r>
  <r>
    <n v="940"/>
    <x v="447"/>
    <x v="1"/>
    <x v="350"/>
    <d v="2012-12-17T00:00:00"/>
    <s v="Standard Class"/>
    <s v="RP-19270"/>
    <s v="Rachel Payne"/>
    <x v="1"/>
    <s v="United States"/>
    <x v="169"/>
    <x v="1"/>
    <n v="92503"/>
    <x v="1"/>
    <s v="OFF-AP-10003040"/>
    <x v="1"/>
    <x v="9"/>
    <x v="723"/>
    <n v="134.47999999999999"/>
    <n v="4"/>
    <n v="0"/>
    <n v="34.964799999999997"/>
  </r>
  <r>
    <n v="941"/>
    <x v="448"/>
    <x v="0"/>
    <x v="351"/>
    <d v="2013-06-21T00:00:00"/>
    <s v="First Class"/>
    <s v="KC-16255"/>
    <s v="Karen Carlisle"/>
    <x v="1"/>
    <s v="United States"/>
    <x v="8"/>
    <x v="1"/>
    <n v="94110"/>
    <x v="1"/>
    <s v="OFF-PA-10000350"/>
    <x v="1"/>
    <x v="10"/>
    <x v="724"/>
    <n v="17.12"/>
    <n v="2"/>
    <n v="0"/>
    <n v="8.0464000000000002"/>
  </r>
  <r>
    <n v="942"/>
    <x v="449"/>
    <x v="0"/>
    <x v="180"/>
    <d v="2013-12-21T00:00:00"/>
    <s v="Standard Class"/>
    <s v="RW-19630"/>
    <s v="Rob Williams"/>
    <x v="1"/>
    <s v="United States"/>
    <x v="170"/>
    <x v="1"/>
    <n v="90503"/>
    <x v="1"/>
    <s v="OFF-BI-10001759"/>
    <x v="1"/>
    <x v="8"/>
    <x v="725"/>
    <n v="6.0960000000000001"/>
    <n v="2"/>
    <n v="0.2"/>
    <n v="2.2098"/>
  </r>
  <r>
    <n v="943"/>
    <x v="449"/>
    <x v="0"/>
    <x v="180"/>
    <d v="2013-12-21T00:00:00"/>
    <s v="Standard Class"/>
    <s v="RW-19630"/>
    <s v="Rob Williams"/>
    <x v="1"/>
    <s v="United States"/>
    <x v="170"/>
    <x v="1"/>
    <n v="90503"/>
    <x v="1"/>
    <s v="FUR-TA-10000577"/>
    <x v="0"/>
    <x v="3"/>
    <x v="3"/>
    <n v="1114.2719999999999"/>
    <n v="4"/>
    <n v="0.2"/>
    <n v="41.785200000000003"/>
  </r>
  <r>
    <n v="944"/>
    <x v="450"/>
    <x v="1"/>
    <x v="352"/>
    <d v="2012-03-06T00:00:00"/>
    <s v="Standard Class"/>
    <s v="JL-15850"/>
    <s v="John Lucas"/>
    <x v="0"/>
    <s v="United States"/>
    <x v="4"/>
    <x v="4"/>
    <n v="98105"/>
    <x v="1"/>
    <s v="OFF-PA-10004101"/>
    <x v="1"/>
    <x v="10"/>
    <x v="506"/>
    <n v="32.4"/>
    <n v="5"/>
    <n v="0"/>
    <n v="15.552"/>
  </r>
  <r>
    <n v="945"/>
    <x v="450"/>
    <x v="1"/>
    <x v="352"/>
    <d v="2012-03-06T00:00:00"/>
    <s v="Standard Class"/>
    <s v="JL-15850"/>
    <s v="John Lucas"/>
    <x v="0"/>
    <s v="United States"/>
    <x v="4"/>
    <x v="4"/>
    <n v="98105"/>
    <x v="1"/>
    <s v="OFF-ST-10001496"/>
    <x v="1"/>
    <x v="4"/>
    <x v="726"/>
    <n v="540.57000000000005"/>
    <n v="3"/>
    <n v="0"/>
    <n v="140.54820000000001"/>
  </r>
  <r>
    <n v="946"/>
    <x v="450"/>
    <x v="1"/>
    <x v="352"/>
    <d v="2012-03-06T00:00:00"/>
    <s v="Standard Class"/>
    <s v="JL-15850"/>
    <s v="John Lucas"/>
    <x v="0"/>
    <s v="United States"/>
    <x v="4"/>
    <x v="4"/>
    <n v="98105"/>
    <x v="1"/>
    <s v="OFF-BI-10002931"/>
    <x v="1"/>
    <x v="8"/>
    <x v="727"/>
    <n v="167.76"/>
    <n v="5"/>
    <n v="0.2"/>
    <n v="62.91"/>
  </r>
  <r>
    <n v="947"/>
    <x v="451"/>
    <x v="1"/>
    <x v="353"/>
    <d v="2012-07-28T00:00:00"/>
    <s v="First Class"/>
    <s v="CA-12775"/>
    <s v="Cynthia Arntzen"/>
    <x v="0"/>
    <s v="United States"/>
    <x v="123"/>
    <x v="16"/>
    <n v="85204"/>
    <x v="1"/>
    <s v="FUR-TA-10002356"/>
    <x v="0"/>
    <x v="3"/>
    <x v="728"/>
    <n v="393.16500000000002"/>
    <n v="3"/>
    <n v="0.5"/>
    <n v="-204.44579999999999"/>
  </r>
  <r>
    <n v="948"/>
    <x v="452"/>
    <x v="3"/>
    <x v="354"/>
    <d v="2014-03-12T00:00:00"/>
    <s v="Standard Class"/>
    <s v="RB-19795"/>
    <s v="Ross Baird"/>
    <x v="2"/>
    <s v="United States"/>
    <x v="10"/>
    <x v="9"/>
    <n v="19120"/>
    <x v="3"/>
    <s v="FUR-FU-10003601"/>
    <x v="0"/>
    <x v="5"/>
    <x v="729"/>
    <n v="516.48800000000006"/>
    <n v="7"/>
    <n v="0.2"/>
    <n v="-12.9122"/>
  </r>
  <r>
    <n v="949"/>
    <x v="452"/>
    <x v="3"/>
    <x v="354"/>
    <d v="2014-03-12T00:00:00"/>
    <s v="Standard Class"/>
    <s v="RB-19795"/>
    <s v="Ross Baird"/>
    <x v="2"/>
    <s v="United States"/>
    <x v="10"/>
    <x v="9"/>
    <n v="19120"/>
    <x v="3"/>
    <s v="FUR-FU-10000576"/>
    <x v="0"/>
    <x v="5"/>
    <x v="219"/>
    <n v="1007.232"/>
    <n v="6"/>
    <n v="0.2"/>
    <n v="75.542400000000001"/>
  </r>
  <r>
    <n v="950"/>
    <x v="452"/>
    <x v="3"/>
    <x v="354"/>
    <d v="2014-03-12T00:00:00"/>
    <s v="Standard Class"/>
    <s v="RB-19795"/>
    <s v="Ross Baird"/>
    <x v="2"/>
    <s v="United States"/>
    <x v="10"/>
    <x v="9"/>
    <n v="19120"/>
    <x v="3"/>
    <s v="FUR-TA-10004154"/>
    <x v="0"/>
    <x v="3"/>
    <x v="730"/>
    <n v="2065.3200000000002"/>
    <n v="12"/>
    <n v="0.4"/>
    <n v="-619.596"/>
  </r>
  <r>
    <n v="951"/>
    <x v="452"/>
    <x v="3"/>
    <x v="354"/>
    <d v="2014-03-12T00:00:00"/>
    <s v="Standard Class"/>
    <s v="RB-19795"/>
    <s v="Ross Baird"/>
    <x v="2"/>
    <s v="United States"/>
    <x v="10"/>
    <x v="9"/>
    <n v="19120"/>
    <x v="3"/>
    <s v="OFF-PA-10000788"/>
    <x v="1"/>
    <x v="10"/>
    <x v="731"/>
    <n v="15.552"/>
    <n v="3"/>
    <n v="0.2"/>
    <n v="5.4432"/>
  </r>
  <r>
    <n v="952"/>
    <x v="452"/>
    <x v="3"/>
    <x v="354"/>
    <d v="2014-03-12T00:00:00"/>
    <s v="Standard Class"/>
    <s v="RB-19795"/>
    <s v="Ross Baird"/>
    <x v="2"/>
    <s v="United States"/>
    <x v="10"/>
    <x v="9"/>
    <n v="19120"/>
    <x v="3"/>
    <s v="OFF-PA-10002479"/>
    <x v="1"/>
    <x v="10"/>
    <x v="217"/>
    <n v="25.344000000000001"/>
    <n v="6"/>
    <n v="0.2"/>
    <n v="7.92"/>
  </r>
  <r>
    <n v="953"/>
    <x v="453"/>
    <x v="3"/>
    <x v="355"/>
    <d v="2014-08-04T00:00:00"/>
    <s v="Standard Class"/>
    <s v="KH-16360"/>
    <s v="Katherine Hughes"/>
    <x v="0"/>
    <s v="United States"/>
    <x v="10"/>
    <x v="9"/>
    <n v="19143"/>
    <x v="3"/>
    <s v="FUR-FU-10001940"/>
    <x v="0"/>
    <x v="5"/>
    <x v="33"/>
    <n v="25.472000000000001"/>
    <n v="4"/>
    <n v="0.2"/>
    <n v="7.6416000000000004"/>
  </r>
  <r>
    <n v="954"/>
    <x v="454"/>
    <x v="3"/>
    <x v="116"/>
    <d v="2015-02-01T00:00:00"/>
    <s v="Standard Class"/>
    <s v="GH-14665"/>
    <s v="Greg Hansen"/>
    <x v="0"/>
    <s v="United States"/>
    <x v="171"/>
    <x v="5"/>
    <n v="78664"/>
    <x v="2"/>
    <s v="OFF-AR-10001958"/>
    <x v="1"/>
    <x v="6"/>
    <x v="206"/>
    <n v="27.167999999999999"/>
    <n v="2"/>
    <n v="0.2"/>
    <n v="2.7168000000000001"/>
  </r>
  <r>
    <n v="955"/>
    <x v="454"/>
    <x v="3"/>
    <x v="116"/>
    <d v="2015-02-01T00:00:00"/>
    <s v="Standard Class"/>
    <s v="GH-14665"/>
    <s v="Greg Hansen"/>
    <x v="0"/>
    <s v="United States"/>
    <x v="171"/>
    <x v="5"/>
    <n v="78664"/>
    <x v="2"/>
    <s v="FUR-BO-10004709"/>
    <x v="0"/>
    <x v="0"/>
    <x v="263"/>
    <n v="78.852800000000002"/>
    <n v="2"/>
    <n v="0.32"/>
    <n v="-11.596"/>
  </r>
  <r>
    <n v="956"/>
    <x v="455"/>
    <x v="3"/>
    <x v="329"/>
    <d v="2014-05-12T00:00:00"/>
    <s v="Standard Class"/>
    <s v="SW-20275"/>
    <s v="Scott Williamson"/>
    <x v="0"/>
    <s v="United States"/>
    <x v="25"/>
    <x v="35"/>
    <n v="39212"/>
    <x v="0"/>
    <s v="OFF-ST-10000604"/>
    <x v="1"/>
    <x v="4"/>
    <x v="54"/>
    <n v="173.8"/>
    <n v="5"/>
    <n v="0"/>
    <n v="43.45"/>
  </r>
  <r>
    <n v="957"/>
    <x v="456"/>
    <x v="3"/>
    <x v="356"/>
    <d v="2014-05-19T00:00:00"/>
    <s v="Second Class"/>
    <s v="JA-15970"/>
    <s v="Joseph Airdo"/>
    <x v="0"/>
    <s v="United States"/>
    <x v="42"/>
    <x v="16"/>
    <n v="85023"/>
    <x v="1"/>
    <s v="TEC-PH-10002923"/>
    <x v="2"/>
    <x v="7"/>
    <x v="680"/>
    <n v="29.591999999999999"/>
    <n v="1"/>
    <n v="0.2"/>
    <n v="2.5893000000000002"/>
  </r>
  <r>
    <n v="958"/>
    <x v="456"/>
    <x v="3"/>
    <x v="356"/>
    <d v="2014-05-19T00:00:00"/>
    <s v="Second Class"/>
    <s v="JA-15970"/>
    <s v="Joseph Airdo"/>
    <x v="0"/>
    <s v="United States"/>
    <x v="42"/>
    <x v="16"/>
    <n v="85023"/>
    <x v="1"/>
    <s v="OFF-BI-10004465"/>
    <x v="1"/>
    <x v="8"/>
    <x v="732"/>
    <n v="4.7519999999999998"/>
    <n v="2"/>
    <n v="0.7"/>
    <n v="-3.1680000000000001"/>
  </r>
  <r>
    <n v="959"/>
    <x v="456"/>
    <x v="3"/>
    <x v="356"/>
    <d v="2014-05-19T00:00:00"/>
    <s v="Second Class"/>
    <s v="JA-15970"/>
    <s v="Joseph Airdo"/>
    <x v="0"/>
    <s v="United States"/>
    <x v="42"/>
    <x v="16"/>
    <n v="85023"/>
    <x v="1"/>
    <s v="OFF-PA-10002333"/>
    <x v="1"/>
    <x v="10"/>
    <x v="733"/>
    <n v="15.552"/>
    <n v="3"/>
    <n v="0.2"/>
    <n v="5.6375999999999999"/>
  </r>
  <r>
    <n v="960"/>
    <x v="457"/>
    <x v="1"/>
    <x v="357"/>
    <d v="2012-09-22T00:00:00"/>
    <s v="Same Day"/>
    <s v="DL-12925"/>
    <s v="Daniel Lacy"/>
    <x v="0"/>
    <s v="United States"/>
    <x v="147"/>
    <x v="1"/>
    <n v="92054"/>
    <x v="1"/>
    <s v="FUR-FU-10004188"/>
    <x v="0"/>
    <x v="5"/>
    <x v="734"/>
    <n v="204.6"/>
    <n v="2"/>
    <n v="0"/>
    <n v="53.195999999999998"/>
  </r>
  <r>
    <n v="961"/>
    <x v="458"/>
    <x v="3"/>
    <x v="237"/>
    <d v="2014-11-20T00:00:00"/>
    <s v="Standard Class"/>
    <s v="LW-16990"/>
    <s v="Lindsay Williams"/>
    <x v="1"/>
    <s v="United States"/>
    <x v="8"/>
    <x v="1"/>
    <n v="94110"/>
    <x v="1"/>
    <s v="FUR-CH-10002965"/>
    <x v="0"/>
    <x v="1"/>
    <x v="226"/>
    <n v="321.56799999999998"/>
    <n v="2"/>
    <n v="0.2"/>
    <n v="28.1372"/>
  </r>
  <r>
    <n v="962"/>
    <x v="459"/>
    <x v="1"/>
    <x v="154"/>
    <d v="2012-01-12T00:00:00"/>
    <s v="Standard Class"/>
    <s v="TB-21190"/>
    <s v="Thomas Brumley"/>
    <x v="2"/>
    <s v="United States"/>
    <x v="115"/>
    <x v="36"/>
    <n v="72701"/>
    <x v="0"/>
    <s v="OFF-BI-10000145"/>
    <x v="1"/>
    <x v="8"/>
    <x v="735"/>
    <n v="6.24"/>
    <n v="2"/>
    <n v="0"/>
    <n v="3.0575999999999999"/>
  </r>
  <r>
    <n v="963"/>
    <x v="460"/>
    <x v="0"/>
    <x v="142"/>
    <d v="2013-05-09T00:00:00"/>
    <s v="First Class"/>
    <s v="CV-12805"/>
    <s v="Cynthia Voltz"/>
    <x v="1"/>
    <s v="United States"/>
    <x v="8"/>
    <x v="1"/>
    <n v="94110"/>
    <x v="1"/>
    <s v="OFF-EN-10001335"/>
    <x v="1"/>
    <x v="12"/>
    <x v="462"/>
    <n v="21.88"/>
    <n v="2"/>
    <n v="0"/>
    <n v="10.94"/>
  </r>
  <r>
    <n v="964"/>
    <x v="461"/>
    <x v="2"/>
    <x v="358"/>
    <d v="2011-09-24T00:00:00"/>
    <s v="Second Class"/>
    <s v="MS-17365"/>
    <s v="Maribeth Schnelling"/>
    <x v="0"/>
    <s v="United States"/>
    <x v="172"/>
    <x v="2"/>
    <n v="33433"/>
    <x v="0"/>
    <s v="OFF-LA-10001613"/>
    <x v="1"/>
    <x v="2"/>
    <x v="736"/>
    <n v="4.6079999999999997"/>
    <n v="2"/>
    <n v="0.2"/>
    <n v="1.6704000000000001"/>
  </r>
  <r>
    <n v="965"/>
    <x v="462"/>
    <x v="3"/>
    <x v="359"/>
    <d v="2014-12-04T00:00:00"/>
    <s v="First Class"/>
    <s v="BS-11800"/>
    <s v="Bryan Spruell"/>
    <x v="2"/>
    <s v="United States"/>
    <x v="20"/>
    <x v="15"/>
    <n v="10011"/>
    <x v="3"/>
    <s v="OFF-LA-10004055"/>
    <x v="1"/>
    <x v="2"/>
    <x v="737"/>
    <n v="9.82"/>
    <n v="2"/>
    <n v="0"/>
    <n v="4.8117999999999999"/>
  </r>
  <r>
    <n v="966"/>
    <x v="462"/>
    <x v="3"/>
    <x v="359"/>
    <d v="2014-12-04T00:00:00"/>
    <s v="First Class"/>
    <s v="BS-11800"/>
    <s v="Bryan Spruell"/>
    <x v="2"/>
    <s v="United States"/>
    <x v="20"/>
    <x v="15"/>
    <n v="10011"/>
    <x v="3"/>
    <s v="OFF-AR-10004344"/>
    <x v="1"/>
    <x v="6"/>
    <x v="365"/>
    <n v="35.97"/>
    <n v="3"/>
    <n v="0"/>
    <n v="9.7119"/>
  </r>
  <r>
    <n v="967"/>
    <x v="462"/>
    <x v="3"/>
    <x v="359"/>
    <d v="2014-12-04T00:00:00"/>
    <s v="First Class"/>
    <s v="BS-11800"/>
    <s v="Bryan Spruell"/>
    <x v="2"/>
    <s v="United States"/>
    <x v="20"/>
    <x v="15"/>
    <n v="10011"/>
    <x v="3"/>
    <s v="OFF-PA-10004621"/>
    <x v="1"/>
    <x v="10"/>
    <x v="738"/>
    <n v="12.96"/>
    <n v="2"/>
    <n v="0"/>
    <n v="6.2207999999999997"/>
  </r>
  <r>
    <n v="968"/>
    <x v="462"/>
    <x v="3"/>
    <x v="359"/>
    <d v="2014-12-04T00:00:00"/>
    <s v="First Class"/>
    <s v="BS-11800"/>
    <s v="Bryan Spruell"/>
    <x v="2"/>
    <s v="United States"/>
    <x v="20"/>
    <x v="15"/>
    <n v="10011"/>
    <x v="3"/>
    <s v="OFF-PA-10001281"/>
    <x v="1"/>
    <x v="10"/>
    <x v="739"/>
    <n v="191.6"/>
    <n v="4"/>
    <n v="0"/>
    <n v="91.968000000000004"/>
  </r>
  <r>
    <n v="969"/>
    <x v="462"/>
    <x v="3"/>
    <x v="359"/>
    <d v="2014-12-04T00:00:00"/>
    <s v="First Class"/>
    <s v="BS-11800"/>
    <s v="Bryan Spruell"/>
    <x v="2"/>
    <s v="United States"/>
    <x v="20"/>
    <x v="15"/>
    <n v="10011"/>
    <x v="3"/>
    <s v="OFF-LA-10001613"/>
    <x v="1"/>
    <x v="2"/>
    <x v="736"/>
    <n v="8.64"/>
    <n v="3"/>
    <n v="0"/>
    <n v="4.2336"/>
  </r>
  <r>
    <n v="970"/>
    <x v="462"/>
    <x v="3"/>
    <x v="359"/>
    <d v="2014-12-04T00:00:00"/>
    <s v="First Class"/>
    <s v="BS-11800"/>
    <s v="Bryan Spruell"/>
    <x v="2"/>
    <s v="United States"/>
    <x v="20"/>
    <x v="15"/>
    <n v="10011"/>
    <x v="3"/>
    <s v="OFF-ST-10001097"/>
    <x v="1"/>
    <x v="4"/>
    <x v="740"/>
    <n v="501.81"/>
    <n v="3"/>
    <n v="0"/>
    <n v="0"/>
  </r>
  <r>
    <n v="971"/>
    <x v="463"/>
    <x v="2"/>
    <x v="360"/>
    <d v="2011-01-19T00:00:00"/>
    <s v="Second Class"/>
    <s v="DL-13315"/>
    <s v="Delfina Latchford"/>
    <x v="0"/>
    <s v="United States"/>
    <x v="10"/>
    <x v="9"/>
    <n v="19134"/>
    <x v="3"/>
    <s v="FUR-FU-10001095"/>
    <x v="0"/>
    <x v="5"/>
    <x v="741"/>
    <n v="127.104"/>
    <n v="6"/>
    <n v="0.2"/>
    <n v="28.598400000000002"/>
  </r>
  <r>
    <n v="972"/>
    <x v="463"/>
    <x v="2"/>
    <x v="360"/>
    <d v="2011-01-19T00:00:00"/>
    <s v="Second Class"/>
    <s v="DL-13315"/>
    <s v="Delfina Latchford"/>
    <x v="0"/>
    <s v="United States"/>
    <x v="10"/>
    <x v="9"/>
    <n v="19134"/>
    <x v="3"/>
    <s v="TEC-PH-10004614"/>
    <x v="2"/>
    <x v="7"/>
    <x v="299"/>
    <n v="124.2"/>
    <n v="3"/>
    <n v="0.4"/>
    <n v="-31.05"/>
  </r>
  <r>
    <n v="973"/>
    <x v="463"/>
    <x v="2"/>
    <x v="360"/>
    <d v="2011-01-19T00:00:00"/>
    <s v="Second Class"/>
    <s v="DL-13315"/>
    <s v="Delfina Latchford"/>
    <x v="0"/>
    <s v="United States"/>
    <x v="10"/>
    <x v="9"/>
    <n v="19134"/>
    <x v="3"/>
    <s v="OFF-BI-10001575"/>
    <x v="1"/>
    <x v="8"/>
    <x v="577"/>
    <n v="18.588000000000001"/>
    <n v="2"/>
    <n v="0.7"/>
    <n v="-13.6312"/>
  </r>
  <r>
    <n v="974"/>
    <x v="463"/>
    <x v="2"/>
    <x v="360"/>
    <d v="2011-01-19T00:00:00"/>
    <s v="Second Class"/>
    <s v="DL-13315"/>
    <s v="Delfina Latchford"/>
    <x v="0"/>
    <s v="United States"/>
    <x v="10"/>
    <x v="9"/>
    <n v="19134"/>
    <x v="3"/>
    <s v="OFF-LA-10001074"/>
    <x v="1"/>
    <x v="2"/>
    <x v="297"/>
    <n v="30.071999999999999"/>
    <n v="3"/>
    <n v="0.2"/>
    <n v="10.1493"/>
  </r>
  <r>
    <n v="975"/>
    <x v="464"/>
    <x v="3"/>
    <x v="361"/>
    <d v="2014-09-10T00:00:00"/>
    <s v="Second Class"/>
    <s v="PO-19195"/>
    <s v="Phillina Ober"/>
    <x v="2"/>
    <s v="United States"/>
    <x v="20"/>
    <x v="15"/>
    <n v="10011"/>
    <x v="3"/>
    <s v="TEC-PH-10003555"/>
    <x v="2"/>
    <x v="7"/>
    <x v="457"/>
    <n v="160.93"/>
    <n v="7"/>
    <n v="0"/>
    <n v="3.2185999999999999"/>
  </r>
  <r>
    <n v="976"/>
    <x v="464"/>
    <x v="3"/>
    <x v="361"/>
    <d v="2014-09-10T00:00:00"/>
    <s v="Second Class"/>
    <s v="PO-19195"/>
    <s v="Phillina Ober"/>
    <x v="2"/>
    <s v="United States"/>
    <x v="20"/>
    <x v="15"/>
    <n v="10011"/>
    <x v="3"/>
    <s v="OFF-BI-10004492"/>
    <x v="1"/>
    <x v="8"/>
    <x v="347"/>
    <n v="75.792000000000002"/>
    <n v="3"/>
    <n v="0.2"/>
    <n v="25.579799999999999"/>
  </r>
  <r>
    <n v="977"/>
    <x v="465"/>
    <x v="3"/>
    <x v="362"/>
    <d v="2014-07-16T00:00:00"/>
    <s v="Standard Class"/>
    <s v="TD-20995"/>
    <s v="Tamara Dahlen"/>
    <x v="0"/>
    <s v="United States"/>
    <x v="32"/>
    <x v="21"/>
    <n v="97206"/>
    <x v="1"/>
    <s v="OFF-BI-10002012"/>
    <x v="1"/>
    <x v="8"/>
    <x v="742"/>
    <n v="1.08"/>
    <n v="2"/>
    <n v="0.7"/>
    <n v="-0.79200000000000004"/>
  </r>
  <r>
    <n v="978"/>
    <x v="466"/>
    <x v="3"/>
    <x v="363"/>
    <d v="2014-11-01T00:00:00"/>
    <s v="First Class"/>
    <s v="BW-11110"/>
    <s v="Bart Watters"/>
    <x v="1"/>
    <s v="United States"/>
    <x v="66"/>
    <x v="12"/>
    <n v="48205"/>
    <x v="2"/>
    <s v="TEC-MA-10000822"/>
    <x v="2"/>
    <x v="15"/>
    <x v="154"/>
    <n v="3059.982"/>
    <n v="2"/>
    <n v="0.1"/>
    <n v="679.99599999999998"/>
  </r>
  <r>
    <n v="979"/>
    <x v="467"/>
    <x v="0"/>
    <x v="198"/>
    <d v="2013-01-06T00:00:00"/>
    <s v="First Class"/>
    <s v="RW-19690"/>
    <s v="Robert Waldorf"/>
    <x v="0"/>
    <s v="United States"/>
    <x v="40"/>
    <x v="3"/>
    <n v="28403"/>
    <x v="0"/>
    <s v="OFF-BI-10000848"/>
    <x v="1"/>
    <x v="8"/>
    <x v="515"/>
    <n v="3.282"/>
    <n v="2"/>
    <n v="0.7"/>
    <n v="-2.6255999999999999"/>
  </r>
  <r>
    <n v="980"/>
    <x v="468"/>
    <x v="1"/>
    <x v="364"/>
    <d v="2012-12-12T00:00:00"/>
    <s v="First Class"/>
    <s v="KB-16600"/>
    <s v="Ken Brennan"/>
    <x v="1"/>
    <s v="United States"/>
    <x v="38"/>
    <x v="14"/>
    <n v="47201"/>
    <x v="2"/>
    <s v="OFF-PA-10004156"/>
    <x v="1"/>
    <x v="10"/>
    <x v="743"/>
    <n v="34.020000000000003"/>
    <n v="3"/>
    <n v="0"/>
    <n v="16.669799999999999"/>
  </r>
  <r>
    <n v="981"/>
    <x v="469"/>
    <x v="0"/>
    <x v="339"/>
    <d v="2013-09-10T00:00:00"/>
    <s v="Standard Class"/>
    <s v="EB-13870"/>
    <s v="Emily Burns"/>
    <x v="0"/>
    <s v="United States"/>
    <x v="20"/>
    <x v="15"/>
    <n v="10035"/>
    <x v="3"/>
    <s v="FUR-CH-10003199"/>
    <x v="0"/>
    <x v="1"/>
    <x v="631"/>
    <n v="599.29200000000003"/>
    <n v="6"/>
    <n v="0.1"/>
    <n v="93.223200000000006"/>
  </r>
  <r>
    <n v="982"/>
    <x v="470"/>
    <x v="2"/>
    <x v="7"/>
    <d v="2011-11-14T00:00:00"/>
    <s v="Second Class"/>
    <s v="TZ-21580"/>
    <s v="Tracy Zic"/>
    <x v="0"/>
    <s v="United States"/>
    <x v="103"/>
    <x v="22"/>
    <n v="80027"/>
    <x v="1"/>
    <s v="OFF-AR-10000034"/>
    <x v="1"/>
    <x v="6"/>
    <x v="744"/>
    <n v="3.3919999999999999"/>
    <n v="1"/>
    <n v="0.2"/>
    <n v="0.80559999999999998"/>
  </r>
  <r>
    <n v="983"/>
    <x v="470"/>
    <x v="2"/>
    <x v="7"/>
    <d v="2011-11-14T00:00:00"/>
    <s v="Second Class"/>
    <s v="TZ-21580"/>
    <s v="Tracy Zic"/>
    <x v="0"/>
    <s v="United States"/>
    <x v="103"/>
    <x v="22"/>
    <n v="80027"/>
    <x v="1"/>
    <s v="TEC-PH-10000560"/>
    <x v="2"/>
    <x v="7"/>
    <x v="745"/>
    <n v="559.98400000000004"/>
    <n v="2"/>
    <n v="0.2"/>
    <n v="55.998399999999997"/>
  </r>
  <r>
    <n v="984"/>
    <x v="470"/>
    <x v="2"/>
    <x v="7"/>
    <d v="2011-11-14T00:00:00"/>
    <s v="Second Class"/>
    <s v="TZ-21580"/>
    <s v="Tracy Zic"/>
    <x v="0"/>
    <s v="United States"/>
    <x v="103"/>
    <x v="22"/>
    <n v="80027"/>
    <x v="1"/>
    <s v="FUR-CH-10000665"/>
    <x v="0"/>
    <x v="1"/>
    <x v="656"/>
    <n v="603.91999999999996"/>
    <n v="5"/>
    <n v="0.2"/>
    <n v="75.489999999999995"/>
  </r>
  <r>
    <n v="985"/>
    <x v="471"/>
    <x v="3"/>
    <x v="365"/>
    <d v="2014-06-10T00:00:00"/>
    <s v="Standard Class"/>
    <s v="AS-10630"/>
    <s v="Ann Steele"/>
    <x v="2"/>
    <s v="United States"/>
    <x v="45"/>
    <x v="5"/>
    <n v="77506"/>
    <x v="2"/>
    <s v="OFF-LA-10001569"/>
    <x v="1"/>
    <x v="2"/>
    <x v="633"/>
    <n v="7.968"/>
    <n v="2"/>
    <n v="0.2"/>
    <n v="2.5895999999999999"/>
  </r>
  <r>
    <n v="986"/>
    <x v="471"/>
    <x v="3"/>
    <x v="365"/>
    <d v="2014-06-10T00:00:00"/>
    <s v="Standard Class"/>
    <s v="AS-10630"/>
    <s v="Ann Steele"/>
    <x v="2"/>
    <s v="United States"/>
    <x v="45"/>
    <x v="5"/>
    <n v="77506"/>
    <x v="2"/>
    <s v="OFF-EN-10000461"/>
    <x v="1"/>
    <x v="12"/>
    <x v="746"/>
    <n v="27.968"/>
    <n v="4"/>
    <n v="0.2"/>
    <n v="9.4391999999999996"/>
  </r>
  <r>
    <n v="987"/>
    <x v="471"/>
    <x v="3"/>
    <x v="365"/>
    <d v="2014-06-10T00:00:00"/>
    <s v="Standard Class"/>
    <s v="AS-10630"/>
    <s v="Ann Steele"/>
    <x v="2"/>
    <s v="United States"/>
    <x v="45"/>
    <x v="5"/>
    <n v="77506"/>
    <x v="2"/>
    <s v="TEC-MA-10003066"/>
    <x v="2"/>
    <x v="15"/>
    <x v="747"/>
    <n v="336.51"/>
    <n v="3"/>
    <n v="0.4"/>
    <n v="44.868000000000002"/>
  </r>
  <r>
    <n v="988"/>
    <x v="472"/>
    <x v="1"/>
    <x v="366"/>
    <d v="2012-10-03T00:00:00"/>
    <s v="Same Day"/>
    <s v="TS-21340"/>
    <s v="Toby Swindell"/>
    <x v="0"/>
    <s v="United States"/>
    <x v="12"/>
    <x v="5"/>
    <n v="77041"/>
    <x v="2"/>
    <s v="OFF-BI-10004022"/>
    <x v="1"/>
    <x v="8"/>
    <x v="748"/>
    <n v="1.1120000000000001"/>
    <n v="2"/>
    <n v="0.8"/>
    <n v="-1.8904000000000001"/>
  </r>
  <r>
    <n v="989"/>
    <x v="473"/>
    <x v="3"/>
    <x v="367"/>
    <d v="2014-05-27T00:00:00"/>
    <s v="Standard Class"/>
    <s v="JG-15805"/>
    <s v="John Grady"/>
    <x v="1"/>
    <s v="United States"/>
    <x v="109"/>
    <x v="15"/>
    <n v="13021"/>
    <x v="3"/>
    <s v="FUR-FU-10004071"/>
    <x v="0"/>
    <x v="5"/>
    <x v="570"/>
    <n v="520.04999999999995"/>
    <n v="5"/>
    <n v="0"/>
    <n v="72.807000000000002"/>
  </r>
  <r>
    <n v="990"/>
    <x v="473"/>
    <x v="3"/>
    <x v="367"/>
    <d v="2014-05-27T00:00:00"/>
    <s v="Standard Class"/>
    <s v="JG-15805"/>
    <s v="John Grady"/>
    <x v="1"/>
    <s v="United States"/>
    <x v="109"/>
    <x v="15"/>
    <n v="13021"/>
    <x v="3"/>
    <s v="OFF-AR-10001988"/>
    <x v="1"/>
    <x v="6"/>
    <x v="749"/>
    <n v="17.97"/>
    <n v="3"/>
    <n v="0"/>
    <n v="5.2112999999999996"/>
  </r>
  <r>
    <n v="991"/>
    <x v="474"/>
    <x v="1"/>
    <x v="368"/>
    <d v="2012-03-31T00:00:00"/>
    <s v="Second Class"/>
    <s v="SL-20155"/>
    <s v="Sara Luxemburg"/>
    <x v="2"/>
    <s v="United States"/>
    <x v="108"/>
    <x v="2"/>
    <n v="32216"/>
    <x v="0"/>
    <s v="FUR-CH-10004086"/>
    <x v="0"/>
    <x v="1"/>
    <x v="281"/>
    <n v="1166.92"/>
    <n v="5"/>
    <n v="0.2"/>
    <n v="131.27850000000001"/>
  </r>
  <r>
    <n v="992"/>
    <x v="475"/>
    <x v="0"/>
    <x v="369"/>
    <d v="2013-12-09T00:00:00"/>
    <s v="First Class"/>
    <s v="TS-21610"/>
    <s v="Troy Staebel"/>
    <x v="0"/>
    <s v="United States"/>
    <x v="20"/>
    <x v="15"/>
    <n v="10024"/>
    <x v="3"/>
    <s v="OFF-BI-10001036"/>
    <x v="1"/>
    <x v="8"/>
    <x v="618"/>
    <n v="14.624000000000001"/>
    <n v="2"/>
    <n v="0.2"/>
    <n v="5.484"/>
  </r>
  <r>
    <n v="993"/>
    <x v="476"/>
    <x v="0"/>
    <x v="370"/>
    <d v="2013-08-28T00:00:00"/>
    <s v="First Class"/>
    <s v="RF-19735"/>
    <s v="Roland Fjeld"/>
    <x v="0"/>
    <s v="United States"/>
    <x v="49"/>
    <x v="1"/>
    <n v="95123"/>
    <x v="1"/>
    <s v="OFF-FA-10002983"/>
    <x v="1"/>
    <x v="13"/>
    <x v="260"/>
    <n v="10.23"/>
    <n v="3"/>
    <n v="0"/>
    <n v="4.9104000000000001"/>
  </r>
  <r>
    <n v="994"/>
    <x v="476"/>
    <x v="0"/>
    <x v="370"/>
    <d v="2013-08-28T00:00:00"/>
    <s v="First Class"/>
    <s v="RF-19735"/>
    <s v="Roland Fjeld"/>
    <x v="0"/>
    <s v="United States"/>
    <x v="49"/>
    <x v="1"/>
    <n v="95123"/>
    <x v="1"/>
    <s v="OFF-PA-10003625"/>
    <x v="1"/>
    <x v="10"/>
    <x v="750"/>
    <n v="154.9"/>
    <n v="5"/>
    <n v="0"/>
    <n v="69.704999999999998"/>
  </r>
  <r>
    <n v="995"/>
    <x v="477"/>
    <x v="2"/>
    <x v="371"/>
    <d v="2011-05-25T00:00:00"/>
    <s v="Standard Class"/>
    <s v="MW-18235"/>
    <s v="Mitch Willingham"/>
    <x v="1"/>
    <s v="United States"/>
    <x v="173"/>
    <x v="17"/>
    <n v="23464"/>
    <x v="0"/>
    <s v="OFF-BI-10003925"/>
    <x v="1"/>
    <x v="8"/>
    <x v="751"/>
    <n v="2715.93"/>
    <n v="7"/>
    <n v="0"/>
    <n v="1276.4871000000001"/>
  </r>
  <r>
    <n v="996"/>
    <x v="477"/>
    <x v="2"/>
    <x v="371"/>
    <d v="2011-05-25T00:00:00"/>
    <s v="Standard Class"/>
    <s v="MW-18235"/>
    <s v="Mitch Willingham"/>
    <x v="1"/>
    <s v="United States"/>
    <x v="173"/>
    <x v="17"/>
    <n v="23464"/>
    <x v="0"/>
    <s v="TEC-PH-10001530"/>
    <x v="2"/>
    <x v="7"/>
    <x v="752"/>
    <n v="617.97"/>
    <n v="3"/>
    <n v="0"/>
    <n v="173.0316"/>
  </r>
  <r>
    <n v="997"/>
    <x v="478"/>
    <x v="1"/>
    <x v="372"/>
    <d v="2012-03-11T00:00:00"/>
    <s v="Standard Class"/>
    <s v="RD-19585"/>
    <s v="Rob Dowd"/>
    <x v="0"/>
    <s v="United States"/>
    <x v="0"/>
    <x v="0"/>
    <n v="42420"/>
    <x v="0"/>
    <s v="OFF-EN-10003862"/>
    <x v="1"/>
    <x v="12"/>
    <x v="753"/>
    <n v="10.67"/>
    <n v="1"/>
    <n v="0"/>
    <n v="4.9081999999999999"/>
  </r>
  <r>
    <n v="998"/>
    <x v="478"/>
    <x v="1"/>
    <x v="372"/>
    <d v="2012-03-11T00:00:00"/>
    <s v="Standard Class"/>
    <s v="RD-19585"/>
    <s v="Rob Dowd"/>
    <x v="0"/>
    <s v="United States"/>
    <x v="0"/>
    <x v="0"/>
    <n v="42420"/>
    <x v="0"/>
    <s v="OFF-ST-10004258"/>
    <x v="1"/>
    <x v="4"/>
    <x v="754"/>
    <n v="36.630000000000003"/>
    <n v="3"/>
    <n v="0"/>
    <n v="9.8901000000000003"/>
  </r>
  <r>
    <n v="999"/>
    <x v="478"/>
    <x v="1"/>
    <x v="372"/>
    <d v="2012-03-11T00:00:00"/>
    <s v="Standard Class"/>
    <s v="RD-19585"/>
    <s v="Rob Dowd"/>
    <x v="0"/>
    <s v="United States"/>
    <x v="0"/>
    <x v="0"/>
    <n v="42420"/>
    <x v="0"/>
    <s v="FUR-FU-10002885"/>
    <x v="0"/>
    <x v="5"/>
    <x v="755"/>
    <n v="24.1"/>
    <n v="5"/>
    <n v="0"/>
    <n v="9.1579999999999995"/>
  </r>
  <r>
    <n v="1000"/>
    <x v="478"/>
    <x v="1"/>
    <x v="372"/>
    <d v="2012-03-11T00:00:00"/>
    <s v="Standard Class"/>
    <s v="RD-19585"/>
    <s v="Rob Dowd"/>
    <x v="0"/>
    <s v="United States"/>
    <x v="0"/>
    <x v="0"/>
    <n v="42420"/>
    <x v="0"/>
    <s v="FUR-FU-10001918"/>
    <x v="0"/>
    <x v="5"/>
    <x v="280"/>
    <n v="33.11"/>
    <n v="7"/>
    <n v="0"/>
    <n v="12.9129"/>
  </r>
  <r>
    <n v="1001"/>
    <x v="479"/>
    <x v="0"/>
    <x v="373"/>
    <d v="2013-11-18T00:00:00"/>
    <s v="Standard Class"/>
    <s v="FM-14290"/>
    <s v="Frank Merwin"/>
    <x v="2"/>
    <s v="United States"/>
    <x v="137"/>
    <x v="4"/>
    <n v="98661"/>
    <x v="1"/>
    <s v="OFF-AR-10002956"/>
    <x v="1"/>
    <x v="6"/>
    <x v="660"/>
    <n v="44.02"/>
    <n v="2"/>
    <n v="0"/>
    <n v="11.4452"/>
  </r>
  <r>
    <n v="1002"/>
    <x v="480"/>
    <x v="1"/>
    <x v="374"/>
    <d v="2012-07-31T00:00:00"/>
    <s v="Same Day"/>
    <s v="RH-19495"/>
    <s v="Rick Hansen"/>
    <x v="0"/>
    <s v="United States"/>
    <x v="20"/>
    <x v="15"/>
    <n v="10024"/>
    <x v="3"/>
    <s v="TEC-AC-10003033"/>
    <x v="2"/>
    <x v="11"/>
    <x v="756"/>
    <n v="2309.65"/>
    <n v="7"/>
    <n v="0"/>
    <n v="762.18449999999996"/>
  </r>
  <r>
    <n v="1003"/>
    <x v="480"/>
    <x v="1"/>
    <x v="374"/>
    <d v="2012-07-31T00:00:00"/>
    <s v="Same Day"/>
    <s v="RH-19495"/>
    <s v="Rick Hansen"/>
    <x v="0"/>
    <s v="United States"/>
    <x v="20"/>
    <x v="15"/>
    <n v="10024"/>
    <x v="3"/>
    <s v="FUR-TA-10002903"/>
    <x v="0"/>
    <x v="3"/>
    <x v="255"/>
    <n v="1090.7819999999999"/>
    <n v="7"/>
    <n v="0.4"/>
    <n v="-290.87520000000001"/>
  </r>
  <r>
    <n v="1004"/>
    <x v="480"/>
    <x v="1"/>
    <x v="374"/>
    <d v="2012-07-31T00:00:00"/>
    <s v="Same Day"/>
    <s v="RH-19495"/>
    <s v="Rick Hansen"/>
    <x v="0"/>
    <s v="United States"/>
    <x v="20"/>
    <x v="15"/>
    <n v="10024"/>
    <x v="3"/>
    <s v="OFF-PA-10004621"/>
    <x v="1"/>
    <x v="10"/>
    <x v="738"/>
    <n v="19.440000000000001"/>
    <n v="3"/>
    <n v="0"/>
    <n v="9.3312000000000008"/>
  </r>
  <r>
    <n v="1005"/>
    <x v="481"/>
    <x v="1"/>
    <x v="375"/>
    <d v="2012-08-31T00:00:00"/>
    <s v="Standard Class"/>
    <s v="RA-19945"/>
    <s v="Ryan Akin"/>
    <x v="0"/>
    <s v="United States"/>
    <x v="174"/>
    <x v="1"/>
    <n v="92563"/>
    <x v="1"/>
    <s v="OFF-ST-10000046"/>
    <x v="1"/>
    <x v="4"/>
    <x v="757"/>
    <n v="484.65"/>
    <n v="3"/>
    <n v="0"/>
    <n v="92.083500000000001"/>
  </r>
  <r>
    <n v="1006"/>
    <x v="482"/>
    <x v="1"/>
    <x v="50"/>
    <d v="2012-11-17T00:00:00"/>
    <s v="Standard Class"/>
    <s v="JK-15730"/>
    <s v="Joe Kamberova"/>
    <x v="0"/>
    <s v="United States"/>
    <x v="108"/>
    <x v="3"/>
    <n v="28540"/>
    <x v="0"/>
    <s v="OFF-PA-10001790"/>
    <x v="1"/>
    <x v="10"/>
    <x v="687"/>
    <n v="115.29600000000001"/>
    <n v="3"/>
    <n v="0.2"/>
    <n v="40.3536"/>
  </r>
  <r>
    <n v="1007"/>
    <x v="483"/>
    <x v="1"/>
    <x v="376"/>
    <d v="2012-09-11T00:00:00"/>
    <s v="First Class"/>
    <s v="MT-17815"/>
    <s v="Meg Tillman"/>
    <x v="0"/>
    <s v="United States"/>
    <x v="48"/>
    <x v="16"/>
    <n v="85254"/>
    <x v="1"/>
    <s v="OFF-EN-10002600"/>
    <x v="1"/>
    <x v="12"/>
    <x v="111"/>
    <n v="7.08"/>
    <n v="3"/>
    <n v="0.2"/>
    <n v="2.4780000000000002"/>
  </r>
  <r>
    <n v="1008"/>
    <x v="483"/>
    <x v="1"/>
    <x v="376"/>
    <d v="2012-09-11T00:00:00"/>
    <s v="First Class"/>
    <s v="MT-17815"/>
    <s v="Meg Tillman"/>
    <x v="0"/>
    <s v="United States"/>
    <x v="48"/>
    <x v="16"/>
    <n v="85254"/>
    <x v="1"/>
    <s v="OFF-BI-10002049"/>
    <x v="1"/>
    <x v="8"/>
    <x v="758"/>
    <n v="4.4009999999999998"/>
    <n v="3"/>
    <n v="0.7"/>
    <n v="-3.5207999999999999"/>
  </r>
  <r>
    <n v="1009"/>
    <x v="484"/>
    <x v="3"/>
    <x v="377"/>
    <d v="2015-02-01T00:00:00"/>
    <s v="Standard Class"/>
    <s v="PO-18850"/>
    <s v="Patrick O'Brill"/>
    <x v="0"/>
    <s v="United States"/>
    <x v="140"/>
    <x v="23"/>
    <n v="52601"/>
    <x v="2"/>
    <s v="OFF-PA-10001509"/>
    <x v="1"/>
    <x v="10"/>
    <x v="417"/>
    <n v="44.75"/>
    <n v="5"/>
    <n v="0"/>
    <n v="20.585000000000001"/>
  </r>
  <r>
    <n v="1010"/>
    <x v="485"/>
    <x v="3"/>
    <x v="378"/>
    <d v="2014-04-08T00:00:00"/>
    <s v="First Class"/>
    <s v="AT-10735"/>
    <s v="Annie Thurman"/>
    <x v="0"/>
    <s v="United States"/>
    <x v="22"/>
    <x v="10"/>
    <n v="60653"/>
    <x v="2"/>
    <s v="TEC-PH-10003931"/>
    <x v="2"/>
    <x v="7"/>
    <x v="159"/>
    <n v="95.983999999999995"/>
    <n v="2"/>
    <n v="0.2"/>
    <n v="5.9989999999999997"/>
  </r>
  <r>
    <n v="1011"/>
    <x v="486"/>
    <x v="2"/>
    <x v="156"/>
    <d v="2011-11-26T00:00:00"/>
    <s v="First Class"/>
    <s v="VG-21790"/>
    <s v="Vivek Gonzalez"/>
    <x v="0"/>
    <s v="United States"/>
    <x v="70"/>
    <x v="1"/>
    <n v="92037"/>
    <x v="1"/>
    <s v="FUR-FU-10001602"/>
    <x v="0"/>
    <x v="5"/>
    <x v="759"/>
    <n v="151.72"/>
    <n v="4"/>
    <n v="0"/>
    <n v="27.3096"/>
  </r>
  <r>
    <n v="1012"/>
    <x v="487"/>
    <x v="3"/>
    <x v="46"/>
    <d v="2014-06-22T00:00:00"/>
    <s v="Second Class"/>
    <s v="PF-19165"/>
    <s v="Philip Fox"/>
    <x v="0"/>
    <s v="United States"/>
    <x v="175"/>
    <x v="4"/>
    <n v="98502"/>
    <x v="1"/>
    <s v="FUR-FU-10004848"/>
    <x v="0"/>
    <x v="5"/>
    <x v="28"/>
    <n v="155.25"/>
    <n v="3"/>
    <n v="0"/>
    <n v="46.575000000000003"/>
  </r>
  <r>
    <n v="1013"/>
    <x v="487"/>
    <x v="3"/>
    <x v="46"/>
    <d v="2014-06-22T00:00:00"/>
    <s v="Second Class"/>
    <s v="PF-19165"/>
    <s v="Philip Fox"/>
    <x v="0"/>
    <s v="United States"/>
    <x v="175"/>
    <x v="4"/>
    <n v="98502"/>
    <x v="1"/>
    <s v="OFF-ST-10003722"/>
    <x v="1"/>
    <x v="4"/>
    <x v="760"/>
    <n v="14.03"/>
    <n v="1"/>
    <n v="0"/>
    <n v="4.0686999999999998"/>
  </r>
  <r>
    <n v="1014"/>
    <x v="488"/>
    <x v="1"/>
    <x v="379"/>
    <d v="2012-12-24T00:00:00"/>
    <s v="Second Class"/>
    <s v="JS-15880"/>
    <s v="John Stevenson"/>
    <x v="0"/>
    <s v="United States"/>
    <x v="4"/>
    <x v="4"/>
    <n v="98103"/>
    <x v="1"/>
    <s v="FUR-TA-10003748"/>
    <x v="0"/>
    <x v="3"/>
    <x v="208"/>
    <n v="1618.37"/>
    <n v="13"/>
    <n v="0"/>
    <n v="356.04140000000001"/>
  </r>
  <r>
    <n v="1015"/>
    <x v="488"/>
    <x v="1"/>
    <x v="379"/>
    <d v="2012-12-24T00:00:00"/>
    <s v="Second Class"/>
    <s v="JS-15880"/>
    <s v="John Stevenson"/>
    <x v="0"/>
    <s v="United States"/>
    <x v="4"/>
    <x v="4"/>
    <n v="98103"/>
    <x v="1"/>
    <s v="TEC-AC-10003198"/>
    <x v="2"/>
    <x v="11"/>
    <x v="761"/>
    <n v="99.6"/>
    <n v="1"/>
    <n v="0"/>
    <n v="36.851999999999997"/>
  </r>
  <r>
    <n v="1016"/>
    <x v="489"/>
    <x v="1"/>
    <x v="14"/>
    <d v="2012-09-19T00:00:00"/>
    <s v="Second Class"/>
    <s v="MO-17800"/>
    <s v="Meg O'Connel"/>
    <x v="2"/>
    <s v="United States"/>
    <x v="1"/>
    <x v="1"/>
    <n v="90036"/>
    <x v="1"/>
    <s v="OFF-PA-10004100"/>
    <x v="1"/>
    <x v="10"/>
    <x v="257"/>
    <n v="32.4"/>
    <n v="5"/>
    <n v="0"/>
    <n v="15.552"/>
  </r>
  <r>
    <n v="1017"/>
    <x v="490"/>
    <x v="1"/>
    <x v="380"/>
    <d v="2012-10-07T00:00:00"/>
    <s v="Standard Class"/>
    <s v="KM-16225"/>
    <s v="Kalyca Meade"/>
    <x v="1"/>
    <s v="United States"/>
    <x v="20"/>
    <x v="15"/>
    <n v="10011"/>
    <x v="3"/>
    <s v="FUR-FU-10002191"/>
    <x v="0"/>
    <x v="5"/>
    <x v="762"/>
    <n v="13.96"/>
    <n v="2"/>
    <n v="0"/>
    <n v="6.7008000000000001"/>
  </r>
  <r>
    <n v="1018"/>
    <x v="490"/>
    <x v="1"/>
    <x v="380"/>
    <d v="2012-10-07T00:00:00"/>
    <s v="Standard Class"/>
    <s v="KM-16225"/>
    <s v="Kalyca Meade"/>
    <x v="1"/>
    <s v="United States"/>
    <x v="20"/>
    <x v="15"/>
    <n v="10011"/>
    <x v="3"/>
    <s v="FUR-FU-10000965"/>
    <x v="0"/>
    <x v="5"/>
    <x v="682"/>
    <n v="155.82"/>
    <n v="3"/>
    <n v="0"/>
    <n v="63.886200000000002"/>
  </r>
  <r>
    <n v="1019"/>
    <x v="490"/>
    <x v="1"/>
    <x v="380"/>
    <d v="2012-10-07T00:00:00"/>
    <s v="Standard Class"/>
    <s v="KM-16225"/>
    <s v="Kalyca Meade"/>
    <x v="1"/>
    <s v="United States"/>
    <x v="20"/>
    <x v="15"/>
    <n v="10011"/>
    <x v="3"/>
    <s v="TEC-PH-10004188"/>
    <x v="2"/>
    <x v="7"/>
    <x v="763"/>
    <n v="124.95"/>
    <n v="5"/>
    <n v="0"/>
    <n v="2.4990000000000001"/>
  </r>
  <r>
    <n v="1020"/>
    <x v="490"/>
    <x v="1"/>
    <x v="380"/>
    <d v="2012-10-07T00:00:00"/>
    <s v="Standard Class"/>
    <s v="KM-16225"/>
    <s v="Kalyca Meade"/>
    <x v="1"/>
    <s v="United States"/>
    <x v="20"/>
    <x v="15"/>
    <n v="10011"/>
    <x v="3"/>
    <s v="OFF-ST-10001526"/>
    <x v="1"/>
    <x v="4"/>
    <x v="764"/>
    <n v="601.65"/>
    <n v="5"/>
    <n v="0"/>
    <n v="156.429"/>
  </r>
  <r>
    <n v="1021"/>
    <x v="491"/>
    <x v="1"/>
    <x v="381"/>
    <d v="2012-03-05T00:00:00"/>
    <s v="Standard Class"/>
    <s v="GT-14710"/>
    <s v="Greg Tran"/>
    <x v="0"/>
    <s v="United States"/>
    <x v="176"/>
    <x v="40"/>
    <n v="20016"/>
    <x v="3"/>
    <s v="OFF-AR-10001166"/>
    <x v="1"/>
    <x v="6"/>
    <x v="33"/>
    <n v="22.74"/>
    <n v="3"/>
    <n v="0"/>
    <n v="8.8686000000000007"/>
  </r>
  <r>
    <n v="1022"/>
    <x v="491"/>
    <x v="1"/>
    <x v="381"/>
    <d v="2012-03-05T00:00:00"/>
    <s v="Standard Class"/>
    <s v="GT-14710"/>
    <s v="Greg Tran"/>
    <x v="0"/>
    <s v="United States"/>
    <x v="176"/>
    <x v="40"/>
    <n v="20016"/>
    <x v="3"/>
    <s v="FUR-CH-10000309"/>
    <x v="0"/>
    <x v="1"/>
    <x v="765"/>
    <n v="1267.53"/>
    <n v="3"/>
    <n v="0"/>
    <n v="316.88249999999999"/>
  </r>
  <r>
    <n v="1023"/>
    <x v="491"/>
    <x v="1"/>
    <x v="381"/>
    <d v="2012-03-05T00:00:00"/>
    <s v="Standard Class"/>
    <s v="GT-14710"/>
    <s v="Greg Tran"/>
    <x v="0"/>
    <s v="United States"/>
    <x v="176"/>
    <x v="40"/>
    <n v="20016"/>
    <x v="3"/>
    <s v="TEC-MA-10004212"/>
    <x v="2"/>
    <x v="15"/>
    <x v="766"/>
    <n v="1379.92"/>
    <n v="8"/>
    <n v="0"/>
    <n v="648.56240000000003"/>
  </r>
  <r>
    <n v="1024"/>
    <x v="492"/>
    <x v="1"/>
    <x v="382"/>
    <d v="2012-06-20T00:00:00"/>
    <s v="Standard Class"/>
    <s v="PB-19150"/>
    <s v="Philip Brown"/>
    <x v="0"/>
    <s v="United States"/>
    <x v="10"/>
    <x v="9"/>
    <n v="19134"/>
    <x v="3"/>
    <s v="OFF-EN-10003072"/>
    <x v="1"/>
    <x v="12"/>
    <x v="767"/>
    <n v="6.2080000000000002"/>
    <n v="2"/>
    <n v="0.2"/>
    <n v="2.1728000000000001"/>
  </r>
  <r>
    <n v="1025"/>
    <x v="493"/>
    <x v="3"/>
    <x v="94"/>
    <d v="2014-12-21T00:00:00"/>
    <s v="First Class"/>
    <s v="HR-14770"/>
    <s v="Hallie Redmond"/>
    <x v="2"/>
    <s v="United States"/>
    <x v="1"/>
    <x v="1"/>
    <n v="90045"/>
    <x v="1"/>
    <s v="OFF-BI-10000320"/>
    <x v="1"/>
    <x v="8"/>
    <x v="768"/>
    <n v="11.808"/>
    <n v="2"/>
    <n v="0.2"/>
    <n v="4.2804000000000002"/>
  </r>
  <r>
    <n v="1026"/>
    <x v="494"/>
    <x v="0"/>
    <x v="383"/>
    <d v="2013-01-13T00:00:00"/>
    <s v="Second Class"/>
    <s v="DE-13255"/>
    <s v="Deanra Eno"/>
    <x v="2"/>
    <s v="United States"/>
    <x v="24"/>
    <x v="24"/>
    <n v="45503"/>
    <x v="3"/>
    <s v="OFF-PA-10001166"/>
    <x v="1"/>
    <x v="10"/>
    <x v="769"/>
    <n v="15.552"/>
    <n v="3"/>
    <n v="0.2"/>
    <n v="5.4432"/>
  </r>
  <r>
    <n v="1027"/>
    <x v="494"/>
    <x v="0"/>
    <x v="383"/>
    <d v="2013-01-13T00:00:00"/>
    <s v="Second Class"/>
    <s v="DE-13255"/>
    <s v="Deanra Eno"/>
    <x v="2"/>
    <s v="United States"/>
    <x v="24"/>
    <x v="24"/>
    <n v="45503"/>
    <x v="3"/>
    <s v="OFF-PA-10003656"/>
    <x v="1"/>
    <x v="10"/>
    <x v="770"/>
    <n v="63.311999999999998"/>
    <n v="3"/>
    <n v="0.2"/>
    <n v="20.5764"/>
  </r>
  <r>
    <n v="1028"/>
    <x v="494"/>
    <x v="0"/>
    <x v="383"/>
    <d v="2013-01-13T00:00:00"/>
    <s v="Second Class"/>
    <s v="DE-13255"/>
    <s v="Deanra Eno"/>
    <x v="2"/>
    <s v="United States"/>
    <x v="24"/>
    <x v="24"/>
    <n v="45503"/>
    <x v="3"/>
    <s v="TEC-PH-10000148"/>
    <x v="2"/>
    <x v="7"/>
    <x v="771"/>
    <n v="15.587999999999999"/>
    <n v="2"/>
    <n v="0.4"/>
    <n v="-9.8724000000000007"/>
  </r>
  <r>
    <n v="1029"/>
    <x v="495"/>
    <x v="2"/>
    <x v="384"/>
    <d v="2011-07-15T00:00:00"/>
    <s v="Standard Class"/>
    <s v="LA-16780"/>
    <s v="Laura Armstrong"/>
    <x v="1"/>
    <s v="United States"/>
    <x v="83"/>
    <x v="30"/>
    <n v="7601"/>
    <x v="3"/>
    <s v="OFF-PA-10000474"/>
    <x v="1"/>
    <x v="10"/>
    <x v="33"/>
    <n v="177.2"/>
    <n v="5"/>
    <n v="0"/>
    <n v="83.284000000000006"/>
  </r>
  <r>
    <n v="1030"/>
    <x v="495"/>
    <x v="2"/>
    <x v="384"/>
    <d v="2011-07-15T00:00:00"/>
    <s v="Standard Class"/>
    <s v="LA-16780"/>
    <s v="Laura Armstrong"/>
    <x v="1"/>
    <s v="United States"/>
    <x v="83"/>
    <x v="30"/>
    <n v="7601"/>
    <x v="3"/>
    <s v="TEC-PH-10003885"/>
    <x v="2"/>
    <x v="7"/>
    <x v="772"/>
    <n v="197.97"/>
    <n v="3"/>
    <n v="0"/>
    <n v="57.411299999999997"/>
  </r>
  <r>
    <n v="1031"/>
    <x v="495"/>
    <x v="2"/>
    <x v="384"/>
    <d v="2011-07-15T00:00:00"/>
    <s v="Standard Class"/>
    <s v="LA-16780"/>
    <s v="Laura Armstrong"/>
    <x v="1"/>
    <s v="United States"/>
    <x v="83"/>
    <x v="30"/>
    <n v="7601"/>
    <x v="3"/>
    <s v="FUR-CH-10003379"/>
    <x v="0"/>
    <x v="1"/>
    <x v="459"/>
    <n v="854.94"/>
    <n v="3"/>
    <n v="0"/>
    <n v="213.73500000000001"/>
  </r>
  <r>
    <n v="1032"/>
    <x v="495"/>
    <x v="2"/>
    <x v="384"/>
    <d v="2011-07-15T00:00:00"/>
    <s v="Standard Class"/>
    <s v="LA-16780"/>
    <s v="Laura Armstrong"/>
    <x v="1"/>
    <s v="United States"/>
    <x v="83"/>
    <x v="30"/>
    <n v="7601"/>
    <x v="3"/>
    <s v="FUR-FU-10000629"/>
    <x v="0"/>
    <x v="5"/>
    <x v="93"/>
    <n v="124.11"/>
    <n v="9"/>
    <n v="0"/>
    <n v="52.126199999999997"/>
  </r>
  <r>
    <n v="1033"/>
    <x v="495"/>
    <x v="2"/>
    <x v="384"/>
    <d v="2011-07-15T00:00:00"/>
    <s v="Standard Class"/>
    <s v="LA-16780"/>
    <s v="Laura Armstrong"/>
    <x v="1"/>
    <s v="United States"/>
    <x v="83"/>
    <x v="30"/>
    <n v="7601"/>
    <x v="3"/>
    <s v="OFF-LA-10001175"/>
    <x v="1"/>
    <x v="2"/>
    <x v="773"/>
    <n v="14.4"/>
    <n v="5"/>
    <n v="0"/>
    <n v="7.056"/>
  </r>
  <r>
    <n v="1034"/>
    <x v="496"/>
    <x v="0"/>
    <x v="73"/>
    <d v="2013-11-23T00:00:00"/>
    <s v="First Class"/>
    <s v="AG-10390"/>
    <s v="Allen Goldenen"/>
    <x v="0"/>
    <s v="United States"/>
    <x v="74"/>
    <x v="24"/>
    <n v="45231"/>
    <x v="3"/>
    <s v="OFF-PA-10000955"/>
    <x v="1"/>
    <x v="10"/>
    <x v="774"/>
    <n v="15.696"/>
    <n v="3"/>
    <n v="0.2"/>
    <n v="5.1012000000000004"/>
  </r>
  <r>
    <n v="1035"/>
    <x v="496"/>
    <x v="0"/>
    <x v="73"/>
    <d v="2013-11-23T00:00:00"/>
    <s v="First Class"/>
    <s v="AG-10390"/>
    <s v="Allen Goldenen"/>
    <x v="0"/>
    <s v="United States"/>
    <x v="74"/>
    <x v="24"/>
    <n v="45231"/>
    <x v="3"/>
    <s v="OFF-BI-10003460"/>
    <x v="1"/>
    <x v="8"/>
    <x v="234"/>
    <n v="2.6280000000000001"/>
    <n v="2"/>
    <n v="0.7"/>
    <n v="-1.9272"/>
  </r>
  <r>
    <n v="1036"/>
    <x v="496"/>
    <x v="0"/>
    <x v="73"/>
    <d v="2013-11-23T00:00:00"/>
    <s v="First Class"/>
    <s v="AG-10390"/>
    <s v="Allen Goldenen"/>
    <x v="0"/>
    <s v="United States"/>
    <x v="74"/>
    <x v="24"/>
    <n v="45231"/>
    <x v="3"/>
    <s v="OFF-BI-10000474"/>
    <x v="1"/>
    <x v="8"/>
    <x v="27"/>
    <n v="14.427"/>
    <n v="3"/>
    <n v="0.7"/>
    <n v="-10.579800000000001"/>
  </r>
  <r>
    <n v="1037"/>
    <x v="497"/>
    <x v="0"/>
    <x v="183"/>
    <d v="2013-04-27T00:00:00"/>
    <s v="Standard Class"/>
    <s v="EL-13735"/>
    <s v="Ed Ludwig"/>
    <x v="2"/>
    <s v="United States"/>
    <x v="177"/>
    <x v="25"/>
    <n v="65109"/>
    <x v="2"/>
    <s v="FUR-FU-10003975"/>
    <x v="0"/>
    <x v="5"/>
    <x v="775"/>
    <n v="86.62"/>
    <n v="2"/>
    <n v="0"/>
    <n v="8.6620000000000008"/>
  </r>
  <r>
    <n v="1038"/>
    <x v="498"/>
    <x v="1"/>
    <x v="385"/>
    <d v="2012-06-14T00:00:00"/>
    <s v="First Class"/>
    <s v="JJ-15445"/>
    <s v="Jennifer Jackson"/>
    <x v="0"/>
    <s v="United States"/>
    <x v="1"/>
    <x v="1"/>
    <n v="90004"/>
    <x v="1"/>
    <s v="OFF-BI-10003707"/>
    <x v="1"/>
    <x v="8"/>
    <x v="776"/>
    <n v="36.624000000000002"/>
    <n v="3"/>
    <n v="0.2"/>
    <n v="13.734"/>
  </r>
  <r>
    <n v="1039"/>
    <x v="499"/>
    <x v="3"/>
    <x v="225"/>
    <d v="2014-11-22T00:00:00"/>
    <s v="First Class"/>
    <s v="JH-15430"/>
    <s v="Jennifer Halladay"/>
    <x v="0"/>
    <s v="United States"/>
    <x v="140"/>
    <x v="3"/>
    <n v="27217"/>
    <x v="0"/>
    <s v="OFF-AR-10000203"/>
    <x v="1"/>
    <x v="6"/>
    <x v="777"/>
    <n v="23.968"/>
    <n v="7"/>
    <n v="0.2"/>
    <n v="2.6964000000000001"/>
  </r>
  <r>
    <n v="1040"/>
    <x v="499"/>
    <x v="3"/>
    <x v="225"/>
    <d v="2014-11-22T00:00:00"/>
    <s v="First Class"/>
    <s v="JH-15430"/>
    <s v="Jennifer Halladay"/>
    <x v="0"/>
    <s v="United States"/>
    <x v="140"/>
    <x v="3"/>
    <n v="27217"/>
    <x v="0"/>
    <s v="OFF-AR-10004790"/>
    <x v="1"/>
    <x v="6"/>
    <x v="33"/>
    <n v="28.728000000000002"/>
    <n v="3"/>
    <n v="0.2"/>
    <n v="1.7955000000000001"/>
  </r>
  <r>
    <n v="1041"/>
    <x v="500"/>
    <x v="0"/>
    <x v="231"/>
    <d v="2013-03-25T00:00:00"/>
    <s v="Standard Class"/>
    <s v="RD-19660"/>
    <s v="Robert Dilbeck"/>
    <x v="2"/>
    <s v="United States"/>
    <x v="178"/>
    <x v="25"/>
    <n v="63376"/>
    <x v="2"/>
    <s v="FUR-TA-10001095"/>
    <x v="0"/>
    <x v="3"/>
    <x v="611"/>
    <n v="697.16"/>
    <n v="4"/>
    <n v="0"/>
    <n v="146.40360000000001"/>
  </r>
  <r>
    <n v="1042"/>
    <x v="501"/>
    <x v="0"/>
    <x v="47"/>
    <d v="2013-10-09T00:00:00"/>
    <s v="Second Class"/>
    <s v="MO-17500"/>
    <s v="Mary O'Rourke"/>
    <x v="0"/>
    <s v="United States"/>
    <x v="20"/>
    <x v="15"/>
    <n v="10035"/>
    <x v="3"/>
    <s v="TEC-AC-10004761"/>
    <x v="2"/>
    <x v="11"/>
    <x v="778"/>
    <n v="31.86"/>
    <n v="2"/>
    <n v="0"/>
    <n v="11.151"/>
  </r>
  <r>
    <n v="1043"/>
    <x v="501"/>
    <x v="0"/>
    <x v="47"/>
    <d v="2013-10-09T00:00:00"/>
    <s v="Second Class"/>
    <s v="MO-17500"/>
    <s v="Mary O'Rourke"/>
    <x v="0"/>
    <s v="United States"/>
    <x v="20"/>
    <x v="15"/>
    <n v="10035"/>
    <x v="3"/>
    <s v="FUR-BO-10001811"/>
    <x v="0"/>
    <x v="0"/>
    <x v="779"/>
    <n v="722.35199999999998"/>
    <n v="3"/>
    <n v="0.2"/>
    <n v="90.293999999999997"/>
  </r>
  <r>
    <n v="1044"/>
    <x v="502"/>
    <x v="3"/>
    <x v="362"/>
    <d v="2014-07-13T00:00:00"/>
    <s v="First Class"/>
    <s v="NS-18640"/>
    <s v="Noel Staavos"/>
    <x v="1"/>
    <s v="United States"/>
    <x v="22"/>
    <x v="10"/>
    <n v="60610"/>
    <x v="2"/>
    <s v="OFF-AR-10001130"/>
    <x v="1"/>
    <x v="6"/>
    <x v="780"/>
    <n v="8.84"/>
    <n v="5"/>
    <n v="0.2"/>
    <n v="2.9834999999999998"/>
  </r>
  <r>
    <n v="1045"/>
    <x v="502"/>
    <x v="3"/>
    <x v="362"/>
    <d v="2014-07-13T00:00:00"/>
    <s v="First Class"/>
    <s v="NS-18640"/>
    <s v="Noel Staavos"/>
    <x v="1"/>
    <s v="United States"/>
    <x v="22"/>
    <x v="10"/>
    <n v="60610"/>
    <x v="2"/>
    <s v="OFF-AP-10000055"/>
    <x v="1"/>
    <x v="9"/>
    <x v="781"/>
    <n v="58.463999999999999"/>
    <n v="9"/>
    <n v="0.8"/>
    <n v="-146.16"/>
  </r>
  <r>
    <n v="1046"/>
    <x v="503"/>
    <x v="3"/>
    <x v="386"/>
    <d v="2014-10-17T00:00:00"/>
    <s v="Standard Class"/>
    <s v="SN-20710"/>
    <s v="Steve Nguyen"/>
    <x v="2"/>
    <s v="United States"/>
    <x v="179"/>
    <x v="10"/>
    <n v="61107"/>
    <x v="2"/>
    <s v="FUR-CH-10002304"/>
    <x v="0"/>
    <x v="1"/>
    <x v="782"/>
    <n v="254.60400000000001"/>
    <n v="14"/>
    <n v="0.3"/>
    <n v="-18.186"/>
  </r>
  <r>
    <n v="1047"/>
    <x v="504"/>
    <x v="0"/>
    <x v="387"/>
    <d v="2013-03-14T00:00:00"/>
    <s v="Standard Class"/>
    <s v="ZC-21910"/>
    <s v="Zuschuss Carroll"/>
    <x v="0"/>
    <s v="United States"/>
    <x v="100"/>
    <x v="2"/>
    <n v="33142"/>
    <x v="0"/>
    <s v="TEC-PH-10001530"/>
    <x v="2"/>
    <x v="7"/>
    <x v="632"/>
    <n v="1363.96"/>
    <n v="5"/>
    <n v="0.2"/>
    <n v="85.247500000000002"/>
  </r>
  <r>
    <n v="1048"/>
    <x v="504"/>
    <x v="0"/>
    <x v="387"/>
    <d v="2013-03-14T00:00:00"/>
    <s v="Standard Class"/>
    <s v="ZC-21910"/>
    <s v="Zuschuss Carroll"/>
    <x v="0"/>
    <s v="United States"/>
    <x v="100"/>
    <x v="2"/>
    <n v="33142"/>
    <x v="0"/>
    <s v="FUR-FU-10004006"/>
    <x v="0"/>
    <x v="5"/>
    <x v="101"/>
    <n v="102.36"/>
    <n v="3"/>
    <n v="0.2"/>
    <n v="-3.8384999999999998"/>
  </r>
  <r>
    <n v="1049"/>
    <x v="505"/>
    <x v="2"/>
    <x v="279"/>
    <d v="2011-01-06T00:00:00"/>
    <s v="Second Class"/>
    <s v="LC-16885"/>
    <s v="Lena Creighton"/>
    <x v="0"/>
    <s v="United States"/>
    <x v="8"/>
    <x v="1"/>
    <n v="94109"/>
    <x v="1"/>
    <s v="TEC-PH-10000486"/>
    <x v="2"/>
    <x v="7"/>
    <x v="39"/>
    <n v="1113.5039999999999"/>
    <n v="12"/>
    <n v="0.2"/>
    <n v="125.2692"/>
  </r>
  <r>
    <n v="1050"/>
    <x v="505"/>
    <x v="2"/>
    <x v="279"/>
    <d v="2011-01-06T00:00:00"/>
    <s v="Second Class"/>
    <s v="LC-16885"/>
    <s v="Lena Creighton"/>
    <x v="0"/>
    <s v="United States"/>
    <x v="8"/>
    <x v="1"/>
    <n v="94109"/>
    <x v="1"/>
    <s v="TEC-AC-10001606"/>
    <x v="2"/>
    <x v="11"/>
    <x v="585"/>
    <n v="99.99"/>
    <n v="1"/>
    <n v="0"/>
    <n v="37.996200000000002"/>
  </r>
  <r>
    <n v="1051"/>
    <x v="506"/>
    <x v="1"/>
    <x v="230"/>
    <d v="2012-05-07T00:00:00"/>
    <s v="First Class"/>
    <s v="DG-13300"/>
    <s v="Deirdre Greer"/>
    <x v="1"/>
    <s v="United States"/>
    <x v="10"/>
    <x v="9"/>
    <n v="19134"/>
    <x v="3"/>
    <s v="FUR-FU-10000293"/>
    <x v="0"/>
    <x v="5"/>
    <x v="783"/>
    <n v="168.464"/>
    <n v="2"/>
    <n v="0.2"/>
    <n v="-29.481200000000001"/>
  </r>
  <r>
    <n v="1052"/>
    <x v="506"/>
    <x v="1"/>
    <x v="230"/>
    <d v="2012-05-07T00:00:00"/>
    <s v="First Class"/>
    <s v="DG-13300"/>
    <s v="Deirdre Greer"/>
    <x v="1"/>
    <s v="United States"/>
    <x v="10"/>
    <x v="9"/>
    <n v="19134"/>
    <x v="3"/>
    <s v="OFF-PA-10001307"/>
    <x v="1"/>
    <x v="10"/>
    <x v="784"/>
    <n v="6.72"/>
    <n v="2"/>
    <n v="0.2"/>
    <n v="2.4359999999999999"/>
  </r>
  <r>
    <n v="1053"/>
    <x v="506"/>
    <x v="1"/>
    <x v="230"/>
    <d v="2012-05-07T00:00:00"/>
    <s v="First Class"/>
    <s v="DG-13300"/>
    <s v="Deirdre Greer"/>
    <x v="1"/>
    <s v="United States"/>
    <x v="10"/>
    <x v="9"/>
    <n v="19134"/>
    <x v="3"/>
    <s v="FUR-FU-10004460"/>
    <x v="0"/>
    <x v="5"/>
    <x v="785"/>
    <n v="282.88799999999998"/>
    <n v="9"/>
    <n v="0.2"/>
    <n v="56.577599999999997"/>
  </r>
  <r>
    <n v="1054"/>
    <x v="507"/>
    <x v="1"/>
    <x v="388"/>
    <d v="2012-08-04T00:00:00"/>
    <s v="Standard Class"/>
    <s v="NF-18595"/>
    <s v="Nicole Fjeld"/>
    <x v="2"/>
    <s v="United States"/>
    <x v="20"/>
    <x v="15"/>
    <n v="10009"/>
    <x v="3"/>
    <s v="OFF-AR-10000716"/>
    <x v="1"/>
    <x v="6"/>
    <x v="786"/>
    <n v="11.16"/>
    <n v="2"/>
    <n v="0"/>
    <n v="4.3524000000000003"/>
  </r>
  <r>
    <n v="1055"/>
    <x v="507"/>
    <x v="1"/>
    <x v="388"/>
    <d v="2012-08-04T00:00:00"/>
    <s v="Standard Class"/>
    <s v="NF-18595"/>
    <s v="Nicole Fjeld"/>
    <x v="2"/>
    <s v="United States"/>
    <x v="20"/>
    <x v="15"/>
    <n v="10009"/>
    <x v="3"/>
    <s v="FUR-FU-10004622"/>
    <x v="0"/>
    <x v="5"/>
    <x v="787"/>
    <n v="108.4"/>
    <n v="2"/>
    <n v="0"/>
    <n v="22.763999999999999"/>
  </r>
  <r>
    <n v="1056"/>
    <x v="507"/>
    <x v="1"/>
    <x v="388"/>
    <d v="2012-08-04T00:00:00"/>
    <s v="Standard Class"/>
    <s v="NF-18595"/>
    <s v="Nicole Fjeld"/>
    <x v="2"/>
    <s v="United States"/>
    <x v="20"/>
    <x v="15"/>
    <n v="10009"/>
    <x v="3"/>
    <s v="OFF-BI-10002735"/>
    <x v="1"/>
    <x v="8"/>
    <x v="141"/>
    <n v="82.343999999999994"/>
    <n v="3"/>
    <n v="0.2"/>
    <n v="27.7911"/>
  </r>
  <r>
    <n v="1057"/>
    <x v="507"/>
    <x v="1"/>
    <x v="388"/>
    <d v="2012-08-04T00:00:00"/>
    <s v="Standard Class"/>
    <s v="NF-18595"/>
    <s v="Nicole Fjeld"/>
    <x v="2"/>
    <s v="United States"/>
    <x v="20"/>
    <x v="15"/>
    <n v="10009"/>
    <x v="3"/>
    <s v="OFF-BI-10003529"/>
    <x v="1"/>
    <x v="8"/>
    <x v="788"/>
    <n v="9.0879999999999992"/>
    <n v="4"/>
    <n v="0.2"/>
    <n v="3.2944"/>
  </r>
  <r>
    <n v="1058"/>
    <x v="508"/>
    <x v="3"/>
    <x v="389"/>
    <d v="2014-12-18T00:00:00"/>
    <s v="Standard Class"/>
    <s v="BP-11185"/>
    <s v="Ben Peterman"/>
    <x v="1"/>
    <s v="United States"/>
    <x v="70"/>
    <x v="1"/>
    <n v="92037"/>
    <x v="1"/>
    <s v="OFF-BI-10001097"/>
    <x v="1"/>
    <x v="8"/>
    <x v="789"/>
    <n v="19.936"/>
    <n v="4"/>
    <n v="0.2"/>
    <n v="7.2267999999999999"/>
  </r>
  <r>
    <n v="1059"/>
    <x v="508"/>
    <x v="3"/>
    <x v="389"/>
    <d v="2014-12-18T00:00:00"/>
    <s v="Standard Class"/>
    <s v="BP-11185"/>
    <s v="Ben Peterman"/>
    <x v="1"/>
    <s v="United States"/>
    <x v="70"/>
    <x v="1"/>
    <n v="92037"/>
    <x v="1"/>
    <s v="OFF-BI-10001597"/>
    <x v="1"/>
    <x v="8"/>
    <x v="790"/>
    <n v="65.567999999999998"/>
    <n v="2"/>
    <n v="0.2"/>
    <n v="22.948799999999999"/>
  </r>
  <r>
    <n v="1060"/>
    <x v="509"/>
    <x v="0"/>
    <x v="390"/>
    <d v="2013-02-12T00:00:00"/>
    <s v="Standard Class"/>
    <s v="MG-17650"/>
    <s v="Matthew Grinstein"/>
    <x v="2"/>
    <s v="United States"/>
    <x v="10"/>
    <x v="9"/>
    <n v="19143"/>
    <x v="3"/>
    <s v="OFF-FA-10001754"/>
    <x v="1"/>
    <x v="13"/>
    <x v="791"/>
    <n v="4.4160000000000004"/>
    <n v="3"/>
    <n v="0.2"/>
    <n v="1.6008"/>
  </r>
  <r>
    <n v="1061"/>
    <x v="510"/>
    <x v="1"/>
    <x v="391"/>
    <d v="2012-03-29T00:00:00"/>
    <s v="Standard Class"/>
    <s v="JD-16060"/>
    <s v="Julia Dunbar"/>
    <x v="0"/>
    <s v="United States"/>
    <x v="12"/>
    <x v="5"/>
    <n v="77095"/>
    <x v="2"/>
    <s v="FUR-CH-10003396"/>
    <x v="0"/>
    <x v="1"/>
    <x v="385"/>
    <n v="107.77200000000001"/>
    <n v="2"/>
    <n v="0.3"/>
    <n v="-29.252400000000002"/>
  </r>
  <r>
    <n v="1062"/>
    <x v="511"/>
    <x v="1"/>
    <x v="392"/>
    <d v="2012-04-21T00:00:00"/>
    <s v="Standard Class"/>
    <s v="TS-21160"/>
    <s v="Theresa Swint"/>
    <x v="1"/>
    <s v="United States"/>
    <x v="167"/>
    <x v="24"/>
    <n v="43615"/>
    <x v="3"/>
    <s v="OFF-AP-10002350"/>
    <x v="1"/>
    <x v="9"/>
    <x v="545"/>
    <n v="45.216000000000001"/>
    <n v="3"/>
    <n v="0.2"/>
    <n v="4.5216000000000003"/>
  </r>
  <r>
    <n v="1063"/>
    <x v="511"/>
    <x v="1"/>
    <x v="392"/>
    <d v="2012-04-21T00:00:00"/>
    <s v="Standard Class"/>
    <s v="TS-21160"/>
    <s v="Theresa Swint"/>
    <x v="1"/>
    <s v="United States"/>
    <x v="167"/>
    <x v="24"/>
    <n v="43615"/>
    <x v="3"/>
    <s v="OFF-FA-10004838"/>
    <x v="1"/>
    <x v="13"/>
    <x v="792"/>
    <n v="10.416"/>
    <n v="7"/>
    <n v="0.2"/>
    <n v="-2.2134"/>
  </r>
  <r>
    <n v="1064"/>
    <x v="511"/>
    <x v="1"/>
    <x v="392"/>
    <d v="2012-04-21T00:00:00"/>
    <s v="Standard Class"/>
    <s v="TS-21160"/>
    <s v="Theresa Swint"/>
    <x v="1"/>
    <s v="United States"/>
    <x v="167"/>
    <x v="24"/>
    <n v="43615"/>
    <x v="3"/>
    <s v="OFF-AR-10004757"/>
    <x v="1"/>
    <x v="6"/>
    <x v="342"/>
    <n v="7.8719999999999999"/>
    <n v="3"/>
    <n v="0.2"/>
    <n v="1.2791999999999999"/>
  </r>
  <r>
    <n v="1065"/>
    <x v="511"/>
    <x v="1"/>
    <x v="392"/>
    <d v="2012-04-21T00:00:00"/>
    <s v="Standard Class"/>
    <s v="TS-21160"/>
    <s v="Theresa Swint"/>
    <x v="1"/>
    <s v="United States"/>
    <x v="167"/>
    <x v="24"/>
    <n v="43615"/>
    <x v="3"/>
    <s v="TEC-PH-10002115"/>
    <x v="2"/>
    <x v="7"/>
    <x v="793"/>
    <n v="118.782"/>
    <n v="3"/>
    <n v="0.4"/>
    <n v="-27.715800000000002"/>
  </r>
  <r>
    <n v="1066"/>
    <x v="511"/>
    <x v="1"/>
    <x v="392"/>
    <d v="2012-04-21T00:00:00"/>
    <s v="Standard Class"/>
    <s v="TS-21160"/>
    <s v="Theresa Swint"/>
    <x v="1"/>
    <s v="United States"/>
    <x v="167"/>
    <x v="24"/>
    <n v="43615"/>
    <x v="3"/>
    <s v="OFF-FA-10003059"/>
    <x v="1"/>
    <x v="13"/>
    <x v="794"/>
    <n v="1.448"/>
    <n v="1"/>
    <n v="0.2"/>
    <n v="0.23530000000000001"/>
  </r>
  <r>
    <n v="1067"/>
    <x v="511"/>
    <x v="1"/>
    <x v="392"/>
    <d v="2012-04-21T00:00:00"/>
    <s v="Standard Class"/>
    <s v="TS-21160"/>
    <s v="Theresa Swint"/>
    <x v="1"/>
    <s v="United States"/>
    <x v="167"/>
    <x v="24"/>
    <n v="43615"/>
    <x v="3"/>
    <s v="OFF-BI-10004330"/>
    <x v="1"/>
    <x v="8"/>
    <x v="795"/>
    <n v="55.47"/>
    <n v="5"/>
    <n v="0.7"/>
    <n v="-46.225000000000001"/>
  </r>
  <r>
    <n v="1068"/>
    <x v="512"/>
    <x v="0"/>
    <x v="393"/>
    <d v="2013-03-10T00:00:00"/>
    <s v="First Class"/>
    <s v="BD-11620"/>
    <s v="Brian DeCherney"/>
    <x v="0"/>
    <s v="United States"/>
    <x v="8"/>
    <x v="1"/>
    <n v="94122"/>
    <x v="1"/>
    <s v="FUR-CH-10001146"/>
    <x v="0"/>
    <x v="1"/>
    <x v="64"/>
    <n v="194.84800000000001"/>
    <n v="4"/>
    <n v="0.2"/>
    <n v="12.178000000000001"/>
  </r>
  <r>
    <n v="1069"/>
    <x v="513"/>
    <x v="3"/>
    <x v="394"/>
    <d v="2014-01-10T00:00:00"/>
    <s v="Second Class"/>
    <s v="CM-12160"/>
    <s v="Charles McCrossin"/>
    <x v="0"/>
    <s v="United States"/>
    <x v="180"/>
    <x v="5"/>
    <n v="78521"/>
    <x v="2"/>
    <s v="OFF-SU-10001935"/>
    <x v="1"/>
    <x v="14"/>
    <x v="33"/>
    <n v="1.744"/>
    <n v="1"/>
    <n v="0.2"/>
    <n v="-0.3488"/>
  </r>
  <r>
    <n v="1070"/>
    <x v="514"/>
    <x v="1"/>
    <x v="395"/>
    <d v="2012-07-29T00:00:00"/>
    <s v="Standard Class"/>
    <s v="RB-19795"/>
    <s v="Ross Baird"/>
    <x v="2"/>
    <s v="United States"/>
    <x v="10"/>
    <x v="9"/>
    <n v="19143"/>
    <x v="3"/>
    <s v="OFF-BI-10001524"/>
    <x v="1"/>
    <x v="8"/>
    <x v="298"/>
    <n v="25.175999999999998"/>
    <n v="4"/>
    <n v="0.7"/>
    <n v="-18.462399999999999"/>
  </r>
  <r>
    <n v="1071"/>
    <x v="515"/>
    <x v="1"/>
    <x v="312"/>
    <d v="2012-11-26T00:00:00"/>
    <s v="Standard Class"/>
    <s v="SN-20560"/>
    <s v="Skye Norling"/>
    <x v="2"/>
    <s v="United States"/>
    <x v="1"/>
    <x v="1"/>
    <n v="90008"/>
    <x v="1"/>
    <s v="OFF-AR-10003732"/>
    <x v="1"/>
    <x v="6"/>
    <x v="321"/>
    <n v="19.46"/>
    <n v="7"/>
    <n v="0"/>
    <n v="5.0595999999999997"/>
  </r>
  <r>
    <n v="1072"/>
    <x v="516"/>
    <x v="0"/>
    <x v="236"/>
    <d v="2013-03-05T00:00:00"/>
    <s v="Standard Class"/>
    <s v="EH-14005"/>
    <s v="Erica Hernandez"/>
    <x v="2"/>
    <s v="United States"/>
    <x v="60"/>
    <x v="22"/>
    <n v="80219"/>
    <x v="1"/>
    <s v="OFF-PA-10001970"/>
    <x v="1"/>
    <x v="10"/>
    <x v="311"/>
    <n v="29.472000000000001"/>
    <n v="3"/>
    <n v="0.2"/>
    <n v="9.9467999999999996"/>
  </r>
  <r>
    <n v="1073"/>
    <x v="517"/>
    <x v="3"/>
    <x v="237"/>
    <d v="2014-11-20T00:00:00"/>
    <s v="Standard Class"/>
    <s v="FO-14305"/>
    <s v="Frank Olsen"/>
    <x v="0"/>
    <s v="United States"/>
    <x v="20"/>
    <x v="15"/>
    <n v="10035"/>
    <x v="3"/>
    <s v="OFF-BI-10003669"/>
    <x v="1"/>
    <x v="8"/>
    <x v="796"/>
    <n v="8.64"/>
    <n v="2"/>
    <n v="0.2"/>
    <n v="3.024"/>
  </r>
  <r>
    <n v="1074"/>
    <x v="518"/>
    <x v="0"/>
    <x v="396"/>
    <d v="2013-11-20T00:00:00"/>
    <s v="Standard Class"/>
    <s v="MS-17710"/>
    <s v="Maurice Satty"/>
    <x v="0"/>
    <s v="United States"/>
    <x v="123"/>
    <x v="16"/>
    <n v="85204"/>
    <x v="1"/>
    <s v="OFF-BI-10003727"/>
    <x v="1"/>
    <x v="8"/>
    <x v="797"/>
    <n v="6.27"/>
    <n v="5"/>
    <n v="0.7"/>
    <n v="-4.5979999999999999"/>
  </r>
  <r>
    <n v="1075"/>
    <x v="518"/>
    <x v="0"/>
    <x v="396"/>
    <d v="2013-11-20T00:00:00"/>
    <s v="Standard Class"/>
    <s v="MS-17710"/>
    <s v="Maurice Satty"/>
    <x v="0"/>
    <s v="United States"/>
    <x v="123"/>
    <x v="16"/>
    <n v="85204"/>
    <x v="1"/>
    <s v="OFF-BI-10004967"/>
    <x v="1"/>
    <x v="8"/>
    <x v="253"/>
    <n v="4.3680000000000003"/>
    <n v="7"/>
    <n v="0.7"/>
    <n v="-3.3488000000000002"/>
  </r>
  <r>
    <n v="1076"/>
    <x v="518"/>
    <x v="0"/>
    <x v="396"/>
    <d v="2013-11-20T00:00:00"/>
    <s v="Standard Class"/>
    <s v="MS-17710"/>
    <s v="Maurice Satty"/>
    <x v="0"/>
    <s v="United States"/>
    <x v="123"/>
    <x v="16"/>
    <n v="85204"/>
    <x v="1"/>
    <s v="TEC-AC-10003447"/>
    <x v="2"/>
    <x v="11"/>
    <x v="798"/>
    <n v="31.984000000000002"/>
    <n v="2"/>
    <n v="0.2"/>
    <n v="1.9990000000000001"/>
  </r>
  <r>
    <n v="1077"/>
    <x v="519"/>
    <x v="0"/>
    <x v="321"/>
    <d v="2013-01-10T00:00:00"/>
    <s v="First Class"/>
    <s v="CC-12100"/>
    <s v="Chad Cunningham"/>
    <x v="2"/>
    <s v="United States"/>
    <x v="38"/>
    <x v="14"/>
    <n v="47201"/>
    <x v="2"/>
    <s v="OFF-AR-10000255"/>
    <x v="1"/>
    <x v="6"/>
    <x v="799"/>
    <n v="40.880000000000003"/>
    <n v="7"/>
    <n v="0"/>
    <n v="10.6288"/>
  </r>
  <r>
    <n v="1078"/>
    <x v="520"/>
    <x v="3"/>
    <x v="397"/>
    <d v="2014-09-26T00:00:00"/>
    <s v="Second Class"/>
    <s v="DW-13540"/>
    <s v="Don Weiss"/>
    <x v="0"/>
    <s v="United States"/>
    <x v="4"/>
    <x v="4"/>
    <n v="98105"/>
    <x v="1"/>
    <s v="OFF-AP-10002191"/>
    <x v="1"/>
    <x v="9"/>
    <x v="800"/>
    <n v="119.96"/>
    <n v="2"/>
    <n v="0"/>
    <n v="33.588799999999999"/>
  </r>
  <r>
    <n v="1079"/>
    <x v="520"/>
    <x v="3"/>
    <x v="397"/>
    <d v="2014-09-26T00:00:00"/>
    <s v="Second Class"/>
    <s v="DW-13540"/>
    <s v="Don Weiss"/>
    <x v="0"/>
    <s v="United States"/>
    <x v="4"/>
    <x v="4"/>
    <n v="98105"/>
    <x v="1"/>
    <s v="OFF-ST-10001325"/>
    <x v="1"/>
    <x v="4"/>
    <x v="466"/>
    <n v="31.44"/>
    <n v="3"/>
    <n v="0"/>
    <n v="8.4887999999999995"/>
  </r>
  <r>
    <n v="1080"/>
    <x v="520"/>
    <x v="3"/>
    <x v="397"/>
    <d v="2014-09-26T00:00:00"/>
    <s v="Second Class"/>
    <s v="DW-13540"/>
    <s v="Don Weiss"/>
    <x v="0"/>
    <s v="United States"/>
    <x v="4"/>
    <x v="4"/>
    <n v="98105"/>
    <x v="1"/>
    <s v="OFF-BI-10000404"/>
    <x v="1"/>
    <x v="8"/>
    <x v="476"/>
    <n v="6.88"/>
    <n v="1"/>
    <n v="0.2"/>
    <n v="2.3220000000000001"/>
  </r>
  <r>
    <n v="1081"/>
    <x v="521"/>
    <x v="1"/>
    <x v="239"/>
    <d v="2012-04-12T00:00:00"/>
    <s v="Standard Class"/>
    <s v="BT-11395"/>
    <s v="Bill Tyler"/>
    <x v="1"/>
    <s v="United States"/>
    <x v="66"/>
    <x v="12"/>
    <n v="48227"/>
    <x v="2"/>
    <s v="OFF-PA-10000349"/>
    <x v="1"/>
    <x v="10"/>
    <x v="33"/>
    <n v="19.920000000000002"/>
    <n v="4"/>
    <n v="0"/>
    <n v="9.3623999999999992"/>
  </r>
  <r>
    <n v="1082"/>
    <x v="521"/>
    <x v="1"/>
    <x v="239"/>
    <d v="2012-04-12T00:00:00"/>
    <s v="Standard Class"/>
    <s v="BT-11395"/>
    <s v="Bill Tyler"/>
    <x v="1"/>
    <s v="United States"/>
    <x v="66"/>
    <x v="12"/>
    <n v="48227"/>
    <x v="2"/>
    <s v="FUR-CH-10002880"/>
    <x v="0"/>
    <x v="1"/>
    <x v="801"/>
    <n v="1106.9100000000001"/>
    <n v="9"/>
    <n v="0"/>
    <n v="121.76009999999999"/>
  </r>
  <r>
    <n v="1083"/>
    <x v="522"/>
    <x v="0"/>
    <x v="398"/>
    <d v="2013-06-03T00:00:00"/>
    <s v="Standard Class"/>
    <s v="KD-16270"/>
    <s v="Karen Daniels"/>
    <x v="0"/>
    <s v="United States"/>
    <x v="181"/>
    <x v="15"/>
    <n v="10701"/>
    <x v="3"/>
    <s v="FUR-TA-10001095"/>
    <x v="0"/>
    <x v="3"/>
    <x v="611"/>
    <n v="836.59199999999998"/>
    <n v="8"/>
    <n v="0.4"/>
    <n v="-264.92079999999999"/>
  </r>
  <r>
    <n v="1084"/>
    <x v="522"/>
    <x v="0"/>
    <x v="398"/>
    <d v="2013-06-03T00:00:00"/>
    <s v="Standard Class"/>
    <s v="KD-16270"/>
    <s v="Karen Daniels"/>
    <x v="0"/>
    <s v="United States"/>
    <x v="181"/>
    <x v="15"/>
    <n v="10701"/>
    <x v="3"/>
    <s v="OFF-PA-10003127"/>
    <x v="1"/>
    <x v="10"/>
    <x v="33"/>
    <n v="26.38"/>
    <n v="1"/>
    <n v="0"/>
    <n v="12.1348"/>
  </r>
  <r>
    <n v="1085"/>
    <x v="522"/>
    <x v="0"/>
    <x v="398"/>
    <d v="2013-06-03T00:00:00"/>
    <s v="Standard Class"/>
    <s v="KD-16270"/>
    <s v="Karen Daniels"/>
    <x v="0"/>
    <s v="United States"/>
    <x v="181"/>
    <x v="15"/>
    <n v="10701"/>
    <x v="3"/>
    <s v="OFF-ST-10003208"/>
    <x v="1"/>
    <x v="4"/>
    <x v="243"/>
    <n v="362.92"/>
    <n v="2"/>
    <n v="0"/>
    <n v="105.24679999999999"/>
  </r>
  <r>
    <n v="1086"/>
    <x v="522"/>
    <x v="0"/>
    <x v="398"/>
    <d v="2013-06-03T00:00:00"/>
    <s v="Standard Class"/>
    <s v="KD-16270"/>
    <s v="Karen Daniels"/>
    <x v="0"/>
    <s v="United States"/>
    <x v="181"/>
    <x v="15"/>
    <n v="10701"/>
    <x v="3"/>
    <s v="TEC-MA-10003979"/>
    <x v="2"/>
    <x v="15"/>
    <x v="802"/>
    <n v="4899.93"/>
    <n v="7"/>
    <n v="0"/>
    <n v="2400.9657000000002"/>
  </r>
  <r>
    <n v="1087"/>
    <x v="523"/>
    <x v="0"/>
    <x v="399"/>
    <d v="2013-08-13T00:00:00"/>
    <s v="Same Day"/>
    <s v="LC-16870"/>
    <s v="Lena Cacioppo"/>
    <x v="0"/>
    <s v="United States"/>
    <x v="96"/>
    <x v="23"/>
    <n v="50315"/>
    <x v="2"/>
    <s v="OFF-PA-10000029"/>
    <x v="1"/>
    <x v="10"/>
    <x v="803"/>
    <n v="6.48"/>
    <n v="1"/>
    <n v="0"/>
    <n v="3.1103999999999998"/>
  </r>
  <r>
    <n v="1088"/>
    <x v="524"/>
    <x v="0"/>
    <x v="243"/>
    <d v="2013-08-21T00:00:00"/>
    <s v="Second Class"/>
    <s v="CY-12745"/>
    <s v="Craig Yedwab"/>
    <x v="1"/>
    <s v="United States"/>
    <x v="182"/>
    <x v="1"/>
    <n v="94601"/>
    <x v="1"/>
    <s v="TEC-PH-10004896"/>
    <x v="2"/>
    <x v="7"/>
    <x v="172"/>
    <n v="71.975999999999999"/>
    <n v="3"/>
    <n v="0.2"/>
    <n v="7.1976000000000004"/>
  </r>
  <r>
    <n v="1089"/>
    <x v="524"/>
    <x v="0"/>
    <x v="243"/>
    <d v="2013-08-21T00:00:00"/>
    <s v="Second Class"/>
    <s v="CY-12745"/>
    <s v="Craig Yedwab"/>
    <x v="1"/>
    <s v="United States"/>
    <x v="182"/>
    <x v="1"/>
    <n v="94601"/>
    <x v="1"/>
    <s v="OFF-LA-10000452"/>
    <x v="1"/>
    <x v="2"/>
    <x v="804"/>
    <n v="3.15"/>
    <n v="1"/>
    <n v="0"/>
    <n v="1.512"/>
  </r>
  <r>
    <n v="1090"/>
    <x v="525"/>
    <x v="3"/>
    <x v="400"/>
    <d v="2014-11-06T00:00:00"/>
    <s v="Standard Class"/>
    <s v="LW-16990"/>
    <s v="Lindsay Williams"/>
    <x v="1"/>
    <s v="United States"/>
    <x v="53"/>
    <x v="3"/>
    <n v="28110"/>
    <x v="0"/>
    <s v="FUR-FU-10001967"/>
    <x v="0"/>
    <x v="5"/>
    <x v="293"/>
    <n v="31.984000000000002"/>
    <n v="2"/>
    <n v="0.2"/>
    <n v="1.9990000000000001"/>
  </r>
  <r>
    <n v="1091"/>
    <x v="525"/>
    <x v="3"/>
    <x v="400"/>
    <d v="2014-11-06T00:00:00"/>
    <s v="Standard Class"/>
    <s v="LW-16990"/>
    <s v="Lindsay Williams"/>
    <x v="1"/>
    <s v="United States"/>
    <x v="53"/>
    <x v="3"/>
    <n v="28110"/>
    <x v="0"/>
    <s v="TEC-PH-10001819"/>
    <x v="2"/>
    <x v="7"/>
    <x v="805"/>
    <n v="71.983999999999995"/>
    <n v="2"/>
    <n v="0.2"/>
    <n v="25.194400000000002"/>
  </r>
  <r>
    <n v="1092"/>
    <x v="526"/>
    <x v="1"/>
    <x v="401"/>
    <d v="2012-12-13T00:00:00"/>
    <s v="Standard Class"/>
    <s v="NP-18325"/>
    <s v="Naresj Patel"/>
    <x v="0"/>
    <s v="United States"/>
    <x v="70"/>
    <x v="1"/>
    <n v="92105"/>
    <x v="1"/>
    <s v="OFF-AR-10002952"/>
    <x v="1"/>
    <x v="6"/>
    <x v="806"/>
    <n v="120.15"/>
    <n v="9"/>
    <n v="0"/>
    <n v="33.642000000000003"/>
  </r>
  <r>
    <n v="1093"/>
    <x v="526"/>
    <x v="1"/>
    <x v="401"/>
    <d v="2012-12-13T00:00:00"/>
    <s v="Standard Class"/>
    <s v="NP-18325"/>
    <s v="Naresj Patel"/>
    <x v="0"/>
    <s v="United States"/>
    <x v="70"/>
    <x v="1"/>
    <n v="92105"/>
    <x v="1"/>
    <s v="TEC-PH-10000576"/>
    <x v="2"/>
    <x v="7"/>
    <x v="807"/>
    <n v="219.184"/>
    <n v="2"/>
    <n v="0.2"/>
    <n v="19.178599999999999"/>
  </r>
  <r>
    <n v="1094"/>
    <x v="527"/>
    <x v="1"/>
    <x v="17"/>
    <d v="2012-12-31T00:00:00"/>
    <s v="Standard Class"/>
    <s v="BT-11485"/>
    <s v="Brad Thomas"/>
    <x v="2"/>
    <s v="United States"/>
    <x v="183"/>
    <x v="39"/>
    <n v="20735"/>
    <x v="3"/>
    <s v="OFF-PA-10000605"/>
    <x v="1"/>
    <x v="10"/>
    <x v="808"/>
    <n v="28.9"/>
    <n v="5"/>
    <n v="0"/>
    <n v="14.161"/>
  </r>
  <r>
    <n v="1095"/>
    <x v="527"/>
    <x v="1"/>
    <x v="17"/>
    <d v="2012-12-31T00:00:00"/>
    <s v="Standard Class"/>
    <s v="BT-11485"/>
    <s v="Brad Thomas"/>
    <x v="2"/>
    <s v="United States"/>
    <x v="183"/>
    <x v="39"/>
    <n v="20735"/>
    <x v="3"/>
    <s v="OFF-AP-10002518"/>
    <x v="1"/>
    <x v="9"/>
    <x v="158"/>
    <n v="355.96"/>
    <n v="2"/>
    <n v="0"/>
    <n v="103.22839999999999"/>
  </r>
  <r>
    <n v="1096"/>
    <x v="528"/>
    <x v="3"/>
    <x v="276"/>
    <d v="2014-01-27T00:00:00"/>
    <s v="Standard Class"/>
    <s v="PS-19045"/>
    <s v="Penelope Sewall"/>
    <x v="2"/>
    <s v="United States"/>
    <x v="35"/>
    <x v="3"/>
    <n v="28205"/>
    <x v="0"/>
    <s v="OFF-ST-10004340"/>
    <x v="1"/>
    <x v="4"/>
    <x v="809"/>
    <n v="348.20800000000003"/>
    <n v="7"/>
    <n v="0.2"/>
    <n v="30.4682"/>
  </r>
  <r>
    <n v="1097"/>
    <x v="528"/>
    <x v="3"/>
    <x v="276"/>
    <d v="2014-01-27T00:00:00"/>
    <s v="Standard Class"/>
    <s v="PS-19045"/>
    <s v="Penelope Sewall"/>
    <x v="2"/>
    <s v="United States"/>
    <x v="35"/>
    <x v="3"/>
    <n v="28205"/>
    <x v="0"/>
    <s v="OFF-BI-10004001"/>
    <x v="1"/>
    <x v="8"/>
    <x v="810"/>
    <n v="35.783999999999999"/>
    <n v="7"/>
    <n v="0.7"/>
    <n v="-28.627199999999998"/>
  </r>
  <r>
    <n v="1098"/>
    <x v="529"/>
    <x v="2"/>
    <x v="402"/>
    <d v="2011-06-28T00:00:00"/>
    <s v="First Class"/>
    <s v="NS-18640"/>
    <s v="Noel Staavos"/>
    <x v="1"/>
    <s v="United States"/>
    <x v="1"/>
    <x v="1"/>
    <n v="90049"/>
    <x v="1"/>
    <s v="FUR-TA-10004147"/>
    <x v="0"/>
    <x v="3"/>
    <x v="811"/>
    <n v="447.84"/>
    <n v="5"/>
    <n v="0.2"/>
    <n v="11.196"/>
  </r>
  <r>
    <n v="1099"/>
    <x v="530"/>
    <x v="0"/>
    <x v="403"/>
    <d v="2013-06-18T00:00:00"/>
    <s v="First Class"/>
    <s v="PV-18985"/>
    <s v="Paul Van Hugh"/>
    <x v="2"/>
    <s v="United States"/>
    <x v="8"/>
    <x v="1"/>
    <n v="94122"/>
    <x v="1"/>
    <s v="OFF-AR-10001545"/>
    <x v="1"/>
    <x v="6"/>
    <x v="812"/>
    <n v="7.04"/>
    <n v="4"/>
    <n v="0"/>
    <n v="2.0415999999999999"/>
  </r>
  <r>
    <n v="1100"/>
    <x v="530"/>
    <x v="0"/>
    <x v="403"/>
    <d v="2013-06-18T00:00:00"/>
    <s v="First Class"/>
    <s v="PV-18985"/>
    <s v="Paul Van Hugh"/>
    <x v="2"/>
    <s v="United States"/>
    <x v="8"/>
    <x v="1"/>
    <n v="94122"/>
    <x v="1"/>
    <s v="FUR-FU-10000206"/>
    <x v="0"/>
    <x v="5"/>
    <x v="392"/>
    <n v="8.73"/>
    <n v="3"/>
    <n v="0"/>
    <n v="4.1031000000000004"/>
  </r>
  <r>
    <n v="1101"/>
    <x v="530"/>
    <x v="0"/>
    <x v="403"/>
    <d v="2013-06-18T00:00:00"/>
    <s v="First Class"/>
    <s v="PV-18985"/>
    <s v="Paul Van Hugh"/>
    <x v="2"/>
    <s v="United States"/>
    <x v="8"/>
    <x v="1"/>
    <n v="94122"/>
    <x v="1"/>
    <s v="TEC-AC-10001013"/>
    <x v="2"/>
    <x v="11"/>
    <x v="813"/>
    <n v="29.29"/>
    <n v="1"/>
    <n v="0"/>
    <n v="9.6656999999999993"/>
  </r>
  <r>
    <n v="1102"/>
    <x v="530"/>
    <x v="0"/>
    <x v="403"/>
    <d v="2013-06-18T00:00:00"/>
    <s v="First Class"/>
    <s v="PV-18985"/>
    <s v="Paul Van Hugh"/>
    <x v="2"/>
    <s v="United States"/>
    <x v="8"/>
    <x v="1"/>
    <n v="94122"/>
    <x v="1"/>
    <s v="OFF-AR-10002255"/>
    <x v="1"/>
    <x v="6"/>
    <x v="814"/>
    <n v="8.64"/>
    <n v="3"/>
    <n v="0"/>
    <n v="2.5055999999999998"/>
  </r>
  <r>
    <n v="1103"/>
    <x v="531"/>
    <x v="3"/>
    <x v="81"/>
    <d v="2014-04-28T00:00:00"/>
    <s v="Standard Class"/>
    <s v="RP-19390"/>
    <s v="Resi PÃ¶lking"/>
    <x v="0"/>
    <s v="United States"/>
    <x v="12"/>
    <x v="5"/>
    <n v="77041"/>
    <x v="2"/>
    <s v="OFF-BI-10004140"/>
    <x v="1"/>
    <x v="8"/>
    <x v="304"/>
    <n v="2.694"/>
    <n v="3"/>
    <n v="0.8"/>
    <n v="-4.7145000000000001"/>
  </r>
  <r>
    <n v="1104"/>
    <x v="531"/>
    <x v="3"/>
    <x v="81"/>
    <d v="2014-04-28T00:00:00"/>
    <s v="Standard Class"/>
    <s v="RP-19390"/>
    <s v="Resi PÃ¶lking"/>
    <x v="0"/>
    <s v="United States"/>
    <x v="12"/>
    <x v="5"/>
    <n v="77041"/>
    <x v="2"/>
    <s v="OFF-BI-10002049"/>
    <x v="1"/>
    <x v="8"/>
    <x v="758"/>
    <n v="2.9340000000000002"/>
    <n v="3"/>
    <n v="0.8"/>
    <n v="-4.9878"/>
  </r>
  <r>
    <n v="1105"/>
    <x v="532"/>
    <x v="0"/>
    <x v="147"/>
    <d v="2013-10-28T00:00:00"/>
    <s v="Standard Class"/>
    <s v="NM-18520"/>
    <s v="Neoma Murray"/>
    <x v="0"/>
    <s v="United States"/>
    <x v="169"/>
    <x v="1"/>
    <n v="92503"/>
    <x v="1"/>
    <s v="OFF-PA-10001892"/>
    <x v="1"/>
    <x v="10"/>
    <x v="815"/>
    <n v="22.92"/>
    <n v="3"/>
    <n v="0"/>
    <n v="11.2308"/>
  </r>
  <r>
    <n v="1106"/>
    <x v="533"/>
    <x v="0"/>
    <x v="258"/>
    <d v="2013-11-25T00:00:00"/>
    <s v="Standard Class"/>
    <s v="EH-13945"/>
    <s v="Eric Hoffmann"/>
    <x v="0"/>
    <s v="United States"/>
    <x v="12"/>
    <x v="5"/>
    <n v="77041"/>
    <x v="2"/>
    <s v="OFF-ST-10000642"/>
    <x v="1"/>
    <x v="4"/>
    <x v="192"/>
    <n v="100.70399999999999"/>
    <n v="6"/>
    <n v="0.2"/>
    <n v="-16.3644"/>
  </r>
  <r>
    <n v="1107"/>
    <x v="533"/>
    <x v="0"/>
    <x v="258"/>
    <d v="2013-11-25T00:00:00"/>
    <s v="Standard Class"/>
    <s v="EH-13945"/>
    <s v="Eric Hoffmann"/>
    <x v="0"/>
    <s v="United States"/>
    <x v="12"/>
    <x v="5"/>
    <n v="77041"/>
    <x v="2"/>
    <s v="FUR-FU-10000206"/>
    <x v="0"/>
    <x v="5"/>
    <x v="392"/>
    <n v="2.3279999999999998"/>
    <n v="2"/>
    <n v="0.6"/>
    <n v="-0.75660000000000005"/>
  </r>
  <r>
    <n v="1108"/>
    <x v="533"/>
    <x v="0"/>
    <x v="258"/>
    <d v="2013-11-25T00:00:00"/>
    <s v="Standard Class"/>
    <s v="EH-13945"/>
    <s v="Eric Hoffmann"/>
    <x v="0"/>
    <s v="United States"/>
    <x v="12"/>
    <x v="5"/>
    <n v="77041"/>
    <x v="2"/>
    <s v="OFF-BI-10003676"/>
    <x v="1"/>
    <x v="8"/>
    <x v="816"/>
    <n v="10.78"/>
    <n v="5"/>
    <n v="0.8"/>
    <n v="-17.248000000000001"/>
  </r>
  <r>
    <n v="1109"/>
    <x v="533"/>
    <x v="0"/>
    <x v="258"/>
    <d v="2013-11-25T00:00:00"/>
    <s v="Standard Class"/>
    <s v="EH-13945"/>
    <s v="Eric Hoffmann"/>
    <x v="0"/>
    <s v="United States"/>
    <x v="12"/>
    <x v="5"/>
    <n v="77041"/>
    <x v="2"/>
    <s v="OFF-FA-10003495"/>
    <x v="1"/>
    <x v="13"/>
    <x v="33"/>
    <n v="58.368000000000002"/>
    <n v="12"/>
    <n v="0.2"/>
    <n v="21.888000000000002"/>
  </r>
  <r>
    <n v="1110"/>
    <x v="533"/>
    <x v="0"/>
    <x v="258"/>
    <d v="2013-11-25T00:00:00"/>
    <s v="Standard Class"/>
    <s v="EH-13945"/>
    <s v="Eric Hoffmann"/>
    <x v="0"/>
    <s v="United States"/>
    <x v="12"/>
    <x v="5"/>
    <n v="77041"/>
    <x v="2"/>
    <s v="OFF-EN-10003798"/>
    <x v="1"/>
    <x v="12"/>
    <x v="817"/>
    <n v="40.968000000000004"/>
    <n v="3"/>
    <n v="0.2"/>
    <n v="13.826700000000001"/>
  </r>
  <r>
    <n v="1111"/>
    <x v="533"/>
    <x v="0"/>
    <x v="258"/>
    <d v="2013-11-25T00:00:00"/>
    <s v="Standard Class"/>
    <s v="EH-13945"/>
    <s v="Eric Hoffmann"/>
    <x v="0"/>
    <s v="United States"/>
    <x v="12"/>
    <x v="5"/>
    <n v="77041"/>
    <x v="2"/>
    <s v="TEC-PH-10003589"/>
    <x v="2"/>
    <x v="7"/>
    <x v="818"/>
    <n v="71.959999999999994"/>
    <n v="5"/>
    <n v="0.2"/>
    <n v="25.186"/>
  </r>
  <r>
    <n v="1112"/>
    <x v="533"/>
    <x v="0"/>
    <x v="258"/>
    <d v="2013-11-25T00:00:00"/>
    <s v="Standard Class"/>
    <s v="EH-13945"/>
    <s v="Eric Hoffmann"/>
    <x v="0"/>
    <s v="United States"/>
    <x v="12"/>
    <x v="5"/>
    <n v="77041"/>
    <x v="2"/>
    <s v="OFF-PA-10004735"/>
    <x v="1"/>
    <x v="10"/>
    <x v="819"/>
    <n v="10.368"/>
    <n v="2"/>
    <n v="0.2"/>
    <n v="3.6288"/>
  </r>
  <r>
    <n v="1113"/>
    <x v="533"/>
    <x v="0"/>
    <x v="258"/>
    <d v="2013-11-25T00:00:00"/>
    <s v="Standard Class"/>
    <s v="EH-13945"/>
    <s v="Eric Hoffmann"/>
    <x v="0"/>
    <s v="United States"/>
    <x v="12"/>
    <x v="5"/>
    <n v="77041"/>
    <x v="2"/>
    <s v="OFF-BI-10002609"/>
    <x v="1"/>
    <x v="8"/>
    <x v="98"/>
    <n v="1.1919999999999999"/>
    <n v="2"/>
    <n v="0.8"/>
    <n v="-2.0264000000000002"/>
  </r>
  <r>
    <n v="1114"/>
    <x v="534"/>
    <x v="3"/>
    <x v="404"/>
    <d v="2014-12-24T00:00:00"/>
    <s v="Second Class"/>
    <s v="RA-19915"/>
    <s v="Russell Applegate"/>
    <x v="0"/>
    <s v="United States"/>
    <x v="184"/>
    <x v="1"/>
    <n v="92024"/>
    <x v="1"/>
    <s v="OFF-BI-10003364"/>
    <x v="1"/>
    <x v="8"/>
    <x v="698"/>
    <n v="46.671999999999997"/>
    <n v="2"/>
    <n v="0.2"/>
    <n v="16.3352"/>
  </r>
  <r>
    <n v="1115"/>
    <x v="534"/>
    <x v="3"/>
    <x v="404"/>
    <d v="2014-12-24T00:00:00"/>
    <s v="Second Class"/>
    <s v="RA-19915"/>
    <s v="Russell Applegate"/>
    <x v="0"/>
    <s v="United States"/>
    <x v="184"/>
    <x v="1"/>
    <n v="92024"/>
    <x v="1"/>
    <s v="FUR-BO-10002206"/>
    <x v="0"/>
    <x v="0"/>
    <x v="820"/>
    <n v="119.833"/>
    <n v="1"/>
    <n v="0.15"/>
    <n v="-12.6882"/>
  </r>
  <r>
    <n v="1116"/>
    <x v="534"/>
    <x v="3"/>
    <x v="404"/>
    <d v="2014-12-24T00:00:00"/>
    <s v="Second Class"/>
    <s v="RA-19915"/>
    <s v="Russell Applegate"/>
    <x v="0"/>
    <s v="United States"/>
    <x v="184"/>
    <x v="1"/>
    <n v="92024"/>
    <x v="1"/>
    <s v="TEC-AC-10003610"/>
    <x v="2"/>
    <x v="11"/>
    <x v="598"/>
    <n v="119.98"/>
    <n v="2"/>
    <n v="0"/>
    <n v="57.590400000000002"/>
  </r>
  <r>
    <n v="1117"/>
    <x v="535"/>
    <x v="0"/>
    <x v="405"/>
    <d v="2013-07-25T00:00:00"/>
    <s v="Second Class"/>
    <s v="DL-13495"/>
    <s v="Dionis Lloyd"/>
    <x v="1"/>
    <s v="United States"/>
    <x v="8"/>
    <x v="1"/>
    <n v="94110"/>
    <x v="1"/>
    <s v="OFF-LA-10003766"/>
    <x v="1"/>
    <x v="2"/>
    <x v="360"/>
    <n v="6.3"/>
    <n v="2"/>
    <n v="0"/>
    <n v="3.024"/>
  </r>
  <r>
    <n v="1118"/>
    <x v="536"/>
    <x v="1"/>
    <x v="406"/>
    <d v="2012-08-09T00:00:00"/>
    <s v="Standard Class"/>
    <s v="CS-12355"/>
    <s v="Christine Sundaresam"/>
    <x v="0"/>
    <s v="United States"/>
    <x v="185"/>
    <x v="32"/>
    <n v="30076"/>
    <x v="0"/>
    <s v="OFF-PA-10001970"/>
    <x v="1"/>
    <x v="10"/>
    <x v="361"/>
    <n v="279.89999999999998"/>
    <n v="5"/>
    <n v="0"/>
    <n v="137.15100000000001"/>
  </r>
  <r>
    <n v="1119"/>
    <x v="536"/>
    <x v="1"/>
    <x v="406"/>
    <d v="2012-08-09T00:00:00"/>
    <s v="Standard Class"/>
    <s v="CS-12355"/>
    <s v="Christine Sundaresam"/>
    <x v="0"/>
    <s v="United States"/>
    <x v="185"/>
    <x v="32"/>
    <n v="30076"/>
    <x v="0"/>
    <s v="TEC-AC-10002049"/>
    <x v="2"/>
    <x v="11"/>
    <x v="688"/>
    <n v="619.95000000000005"/>
    <n v="5"/>
    <n v="0"/>
    <n v="111.59099999999999"/>
  </r>
  <r>
    <n v="1120"/>
    <x v="536"/>
    <x v="1"/>
    <x v="406"/>
    <d v="2012-08-09T00:00:00"/>
    <s v="Standard Class"/>
    <s v="CS-12355"/>
    <s v="Christine Sundaresam"/>
    <x v="0"/>
    <s v="United States"/>
    <x v="185"/>
    <x v="32"/>
    <n v="30076"/>
    <x v="0"/>
    <s v="OFF-PA-10000141"/>
    <x v="1"/>
    <x v="10"/>
    <x v="821"/>
    <n v="4.3600000000000003"/>
    <n v="2"/>
    <n v="0"/>
    <n v="2.0491999999999999"/>
  </r>
  <r>
    <n v="1121"/>
    <x v="536"/>
    <x v="1"/>
    <x v="406"/>
    <d v="2012-08-09T00:00:00"/>
    <s v="Standard Class"/>
    <s v="CS-12355"/>
    <s v="Christine Sundaresam"/>
    <x v="0"/>
    <s v="United States"/>
    <x v="185"/>
    <x v="32"/>
    <n v="30076"/>
    <x v="0"/>
    <s v="OFF-EN-10004459"/>
    <x v="1"/>
    <x v="12"/>
    <x v="655"/>
    <n v="15.28"/>
    <n v="2"/>
    <n v="0"/>
    <n v="7.4871999999999996"/>
  </r>
  <r>
    <n v="1122"/>
    <x v="537"/>
    <x v="2"/>
    <x v="407"/>
    <d v="2011-01-27T00:00:00"/>
    <s v="Standard Class"/>
    <s v="HL-15040"/>
    <s v="Hunter Lopez"/>
    <x v="0"/>
    <s v="United States"/>
    <x v="186"/>
    <x v="36"/>
    <n v="72401"/>
    <x v="0"/>
    <s v="TEC-PH-10001061"/>
    <x v="2"/>
    <x v="7"/>
    <x v="822"/>
    <n v="699.93"/>
    <n v="7"/>
    <n v="0"/>
    <n v="181.98179999999999"/>
  </r>
  <r>
    <n v="1123"/>
    <x v="537"/>
    <x v="2"/>
    <x v="407"/>
    <d v="2011-01-27T00:00:00"/>
    <s v="Standard Class"/>
    <s v="HL-15040"/>
    <s v="Hunter Lopez"/>
    <x v="0"/>
    <s v="United States"/>
    <x v="186"/>
    <x v="36"/>
    <n v="72401"/>
    <x v="0"/>
    <s v="OFF-AR-10002375"/>
    <x v="1"/>
    <x v="6"/>
    <x v="823"/>
    <n v="22.96"/>
    <n v="7"/>
    <n v="0"/>
    <n v="6.6584000000000003"/>
  </r>
  <r>
    <n v="1124"/>
    <x v="537"/>
    <x v="2"/>
    <x v="407"/>
    <d v="2011-01-27T00:00:00"/>
    <s v="Standard Class"/>
    <s v="HL-15040"/>
    <s v="Hunter Lopez"/>
    <x v="0"/>
    <s v="United States"/>
    <x v="186"/>
    <x v="36"/>
    <n v="72401"/>
    <x v="0"/>
    <s v="FUR-FU-10003194"/>
    <x v="0"/>
    <x v="5"/>
    <x v="76"/>
    <n v="38.6"/>
    <n v="4"/>
    <n v="0"/>
    <n v="11.58"/>
  </r>
  <r>
    <n v="1125"/>
    <x v="537"/>
    <x v="2"/>
    <x v="407"/>
    <d v="2011-01-27T00:00:00"/>
    <s v="Standard Class"/>
    <s v="HL-15040"/>
    <s v="Hunter Lopez"/>
    <x v="0"/>
    <s v="United States"/>
    <x v="186"/>
    <x v="36"/>
    <n v="72401"/>
    <x v="0"/>
    <s v="OFF-AR-10003811"/>
    <x v="1"/>
    <x v="6"/>
    <x v="449"/>
    <n v="6.63"/>
    <n v="3"/>
    <n v="0"/>
    <n v="1.7901"/>
  </r>
  <r>
    <n v="1126"/>
    <x v="537"/>
    <x v="2"/>
    <x v="407"/>
    <d v="2011-01-27T00:00:00"/>
    <s v="Standard Class"/>
    <s v="HL-15040"/>
    <s v="Hunter Lopez"/>
    <x v="0"/>
    <s v="United States"/>
    <x v="186"/>
    <x v="36"/>
    <n v="72401"/>
    <x v="0"/>
    <s v="OFF-EN-10001539"/>
    <x v="1"/>
    <x v="12"/>
    <x v="33"/>
    <n v="23.34"/>
    <n v="3"/>
    <n v="0"/>
    <n v="10.969799999999999"/>
  </r>
  <r>
    <n v="1127"/>
    <x v="537"/>
    <x v="2"/>
    <x v="407"/>
    <d v="2011-01-27T00:00:00"/>
    <s v="Standard Class"/>
    <s v="HL-15040"/>
    <s v="Hunter Lopez"/>
    <x v="0"/>
    <s v="United States"/>
    <x v="186"/>
    <x v="36"/>
    <n v="72401"/>
    <x v="0"/>
    <s v="FUR-CH-10002331"/>
    <x v="0"/>
    <x v="1"/>
    <x v="402"/>
    <n v="1067.94"/>
    <n v="3"/>
    <n v="0"/>
    <n v="224.26740000000001"/>
  </r>
  <r>
    <n v="1128"/>
    <x v="538"/>
    <x v="1"/>
    <x v="56"/>
    <d v="2012-07-03T00:00:00"/>
    <s v="Standard Class"/>
    <s v="PA-19060"/>
    <s v="Pete Armstrong"/>
    <x v="2"/>
    <s v="United States"/>
    <x v="102"/>
    <x v="14"/>
    <n v="47374"/>
    <x v="2"/>
    <s v="OFF-AR-10003156"/>
    <x v="1"/>
    <x v="6"/>
    <x v="396"/>
    <n v="10.16"/>
    <n v="1"/>
    <n v="0"/>
    <n v="2.6415999999999999"/>
  </r>
  <r>
    <n v="1129"/>
    <x v="538"/>
    <x v="1"/>
    <x v="56"/>
    <d v="2012-07-03T00:00:00"/>
    <s v="Standard Class"/>
    <s v="PA-19060"/>
    <s v="Pete Armstrong"/>
    <x v="2"/>
    <s v="United States"/>
    <x v="102"/>
    <x v="14"/>
    <n v="47374"/>
    <x v="2"/>
    <s v="OFF-EN-10001532"/>
    <x v="1"/>
    <x v="12"/>
    <x v="613"/>
    <n v="101.88"/>
    <n v="6"/>
    <n v="0"/>
    <n v="50.94"/>
  </r>
  <r>
    <n v="1130"/>
    <x v="539"/>
    <x v="0"/>
    <x v="408"/>
    <d v="2013-04-17T00:00:00"/>
    <s v="Standard Class"/>
    <s v="BD-11605"/>
    <s v="Brian Dahlen"/>
    <x v="0"/>
    <s v="United States"/>
    <x v="24"/>
    <x v="17"/>
    <n v="22153"/>
    <x v="0"/>
    <s v="FUR-TA-10004086"/>
    <x v="0"/>
    <x v="3"/>
    <x v="824"/>
    <n v="343.92"/>
    <n v="4"/>
    <n v="0"/>
    <n v="75.662400000000005"/>
  </r>
  <r>
    <n v="1131"/>
    <x v="539"/>
    <x v="0"/>
    <x v="408"/>
    <d v="2013-04-17T00:00:00"/>
    <s v="Standard Class"/>
    <s v="BD-11605"/>
    <s v="Brian Dahlen"/>
    <x v="0"/>
    <s v="United States"/>
    <x v="24"/>
    <x v="17"/>
    <n v="22153"/>
    <x v="0"/>
    <s v="OFF-PA-10000100"/>
    <x v="1"/>
    <x v="10"/>
    <x v="825"/>
    <n v="40.99"/>
    <n v="1"/>
    <n v="0"/>
    <n v="20.085100000000001"/>
  </r>
  <r>
    <n v="1132"/>
    <x v="539"/>
    <x v="0"/>
    <x v="408"/>
    <d v="2013-04-17T00:00:00"/>
    <s v="Standard Class"/>
    <s v="BD-11605"/>
    <s v="Brian Dahlen"/>
    <x v="0"/>
    <s v="United States"/>
    <x v="24"/>
    <x v="17"/>
    <n v="22153"/>
    <x v="0"/>
    <s v="OFF-EN-10002500"/>
    <x v="1"/>
    <x v="12"/>
    <x v="118"/>
    <n v="63.9"/>
    <n v="5"/>
    <n v="0"/>
    <n v="28.754999999999999"/>
  </r>
  <r>
    <n v="1133"/>
    <x v="540"/>
    <x v="0"/>
    <x v="409"/>
    <d v="2013-08-12T00:00:00"/>
    <s v="First Class"/>
    <s v="GG-14650"/>
    <s v="Greg Guthrie"/>
    <x v="1"/>
    <s v="United States"/>
    <x v="187"/>
    <x v="1"/>
    <n v="94509"/>
    <x v="1"/>
    <s v="OFF-PA-10004100"/>
    <x v="1"/>
    <x v="10"/>
    <x v="257"/>
    <n v="19.440000000000001"/>
    <n v="3"/>
    <n v="0"/>
    <n v="9.3312000000000008"/>
  </r>
  <r>
    <n v="1134"/>
    <x v="541"/>
    <x v="0"/>
    <x v="410"/>
    <d v="2013-10-06T00:00:00"/>
    <s v="Standard Class"/>
    <s v="JS-15940"/>
    <s v="Joni Sundaresam"/>
    <x v="2"/>
    <s v="United States"/>
    <x v="10"/>
    <x v="9"/>
    <n v="19134"/>
    <x v="3"/>
    <s v="OFF-ST-10003479"/>
    <x v="1"/>
    <x v="4"/>
    <x v="41"/>
    <n v="124.608"/>
    <n v="4"/>
    <n v="0.2"/>
    <n v="-23.364000000000001"/>
  </r>
  <r>
    <n v="1135"/>
    <x v="541"/>
    <x v="0"/>
    <x v="410"/>
    <d v="2013-10-06T00:00:00"/>
    <s v="Standard Class"/>
    <s v="JS-15940"/>
    <s v="Joni Sundaresam"/>
    <x v="2"/>
    <s v="United States"/>
    <x v="10"/>
    <x v="9"/>
    <n v="19134"/>
    <x v="3"/>
    <s v="OFF-LA-10000973"/>
    <x v="1"/>
    <x v="2"/>
    <x v="826"/>
    <n v="7.56"/>
    <n v="3"/>
    <n v="0.2"/>
    <n v="2.6459999999999999"/>
  </r>
  <r>
    <n v="1136"/>
    <x v="542"/>
    <x v="0"/>
    <x v="25"/>
    <d v="2013-12-12T00:00:00"/>
    <s v="Same Day"/>
    <s v="LR-16915"/>
    <s v="Lena Radford"/>
    <x v="0"/>
    <s v="United States"/>
    <x v="188"/>
    <x v="2"/>
    <n v="33030"/>
    <x v="0"/>
    <s v="OFF-ST-10001476"/>
    <x v="1"/>
    <x v="4"/>
    <x v="827"/>
    <n v="85.224000000000004"/>
    <n v="3"/>
    <n v="0.2"/>
    <n v="7.4570999999999996"/>
  </r>
  <r>
    <n v="1137"/>
    <x v="543"/>
    <x v="0"/>
    <x v="396"/>
    <d v="2013-11-16T00:00:00"/>
    <s v="Second Class"/>
    <s v="FH-14275"/>
    <s v="Frank Hawley"/>
    <x v="1"/>
    <s v="United States"/>
    <x v="189"/>
    <x v="14"/>
    <n v="46350"/>
    <x v="2"/>
    <s v="OFF-EN-10002831"/>
    <x v="1"/>
    <x v="12"/>
    <x v="828"/>
    <n v="287.52"/>
    <n v="8"/>
    <n v="0"/>
    <n v="129.38399999999999"/>
  </r>
  <r>
    <n v="1138"/>
    <x v="543"/>
    <x v="0"/>
    <x v="396"/>
    <d v="2013-11-16T00:00:00"/>
    <s v="Second Class"/>
    <s v="FH-14275"/>
    <s v="Frank Hawley"/>
    <x v="1"/>
    <s v="United States"/>
    <x v="189"/>
    <x v="14"/>
    <n v="46350"/>
    <x v="2"/>
    <s v="OFF-AP-10002350"/>
    <x v="1"/>
    <x v="9"/>
    <x v="545"/>
    <n v="37.68"/>
    <n v="2"/>
    <n v="0"/>
    <n v="10.5504"/>
  </r>
  <r>
    <n v="1139"/>
    <x v="543"/>
    <x v="0"/>
    <x v="396"/>
    <d v="2013-11-16T00:00:00"/>
    <s v="Second Class"/>
    <s v="FH-14275"/>
    <s v="Frank Hawley"/>
    <x v="1"/>
    <s v="United States"/>
    <x v="189"/>
    <x v="14"/>
    <n v="46350"/>
    <x v="2"/>
    <s v="OFF-PA-10001763"/>
    <x v="1"/>
    <x v="10"/>
    <x v="829"/>
    <n v="19.98"/>
    <n v="2"/>
    <n v="0"/>
    <n v="8.9909999999999997"/>
  </r>
  <r>
    <n v="1140"/>
    <x v="543"/>
    <x v="0"/>
    <x v="396"/>
    <d v="2013-11-16T00:00:00"/>
    <s v="Second Class"/>
    <s v="FH-14275"/>
    <s v="Frank Hawley"/>
    <x v="1"/>
    <s v="United States"/>
    <x v="189"/>
    <x v="14"/>
    <n v="46350"/>
    <x v="2"/>
    <s v="OFF-AR-10003394"/>
    <x v="1"/>
    <x v="6"/>
    <x v="496"/>
    <n v="20.58"/>
    <n v="7"/>
    <n v="0"/>
    <n v="5.5566000000000004"/>
  </r>
  <r>
    <n v="1141"/>
    <x v="543"/>
    <x v="0"/>
    <x v="396"/>
    <d v="2013-11-16T00:00:00"/>
    <s v="Second Class"/>
    <s v="FH-14275"/>
    <s v="Frank Hawley"/>
    <x v="1"/>
    <s v="United States"/>
    <x v="189"/>
    <x v="14"/>
    <n v="46350"/>
    <x v="2"/>
    <s v="OFF-BI-10002072"/>
    <x v="1"/>
    <x v="8"/>
    <x v="830"/>
    <n v="17.38"/>
    <n v="2"/>
    <n v="0"/>
    <n v="8.69"/>
  </r>
  <r>
    <n v="1142"/>
    <x v="544"/>
    <x v="2"/>
    <x v="411"/>
    <d v="2011-03-10T00:00:00"/>
    <s v="Standard Class"/>
    <s v="AP-10915"/>
    <s v="Arthur Prichep"/>
    <x v="0"/>
    <s v="United States"/>
    <x v="1"/>
    <x v="1"/>
    <n v="90045"/>
    <x v="1"/>
    <s v="FUR-FU-10004188"/>
    <x v="0"/>
    <x v="5"/>
    <x v="734"/>
    <n v="204.6"/>
    <n v="2"/>
    <n v="0"/>
    <n v="53.195999999999998"/>
  </r>
  <r>
    <n v="1143"/>
    <x v="544"/>
    <x v="2"/>
    <x v="411"/>
    <d v="2011-03-10T00:00:00"/>
    <s v="Standard Class"/>
    <s v="AP-10915"/>
    <s v="Arthur Prichep"/>
    <x v="0"/>
    <s v="United States"/>
    <x v="1"/>
    <x v="1"/>
    <n v="90045"/>
    <x v="1"/>
    <s v="OFF-FA-10001561"/>
    <x v="1"/>
    <x v="13"/>
    <x v="831"/>
    <n v="8.7200000000000006"/>
    <n v="4"/>
    <n v="0"/>
    <n v="2.8776000000000002"/>
  </r>
  <r>
    <n v="1144"/>
    <x v="544"/>
    <x v="2"/>
    <x v="411"/>
    <d v="2011-03-10T00:00:00"/>
    <s v="Standard Class"/>
    <s v="AP-10915"/>
    <s v="Arthur Prichep"/>
    <x v="0"/>
    <s v="United States"/>
    <x v="1"/>
    <x v="1"/>
    <n v="90045"/>
    <x v="1"/>
    <s v="OFF-PA-10002105"/>
    <x v="1"/>
    <x v="10"/>
    <x v="269"/>
    <n v="6.48"/>
    <n v="1"/>
    <n v="0"/>
    <n v="3.1103999999999998"/>
  </r>
  <r>
    <n v="1145"/>
    <x v="544"/>
    <x v="2"/>
    <x v="411"/>
    <d v="2011-03-10T00:00:00"/>
    <s v="Standard Class"/>
    <s v="AP-10915"/>
    <s v="Arthur Prichep"/>
    <x v="0"/>
    <s v="United States"/>
    <x v="1"/>
    <x v="1"/>
    <n v="90045"/>
    <x v="1"/>
    <s v="TEC-MA-10004241"/>
    <x v="2"/>
    <x v="15"/>
    <x v="832"/>
    <n v="686.32"/>
    <n v="2"/>
    <n v="0.2"/>
    <n v="223.054"/>
  </r>
  <r>
    <n v="1146"/>
    <x v="544"/>
    <x v="2"/>
    <x v="411"/>
    <d v="2011-03-10T00:00:00"/>
    <s v="Standard Class"/>
    <s v="AP-10915"/>
    <s v="Arthur Prichep"/>
    <x v="0"/>
    <s v="United States"/>
    <x v="1"/>
    <x v="1"/>
    <n v="90045"/>
    <x v="1"/>
    <s v="OFF-ST-10004340"/>
    <x v="1"/>
    <x v="4"/>
    <x v="809"/>
    <n v="62.18"/>
    <n v="1"/>
    <n v="0"/>
    <n v="16.788599999999999"/>
  </r>
  <r>
    <n v="1147"/>
    <x v="545"/>
    <x v="1"/>
    <x v="388"/>
    <d v="2012-04-04T00:00:00"/>
    <s v="Same Day"/>
    <s v="NC-18340"/>
    <s v="Nat Carroll"/>
    <x v="0"/>
    <s v="United States"/>
    <x v="190"/>
    <x v="12"/>
    <n v="48911"/>
    <x v="2"/>
    <s v="OFF-AP-10003849"/>
    <x v="1"/>
    <x v="9"/>
    <x v="833"/>
    <n v="644.07600000000002"/>
    <n v="2"/>
    <n v="0.1"/>
    <n v="107.346"/>
  </r>
  <r>
    <n v="1148"/>
    <x v="545"/>
    <x v="1"/>
    <x v="388"/>
    <d v="2012-04-04T00:00:00"/>
    <s v="Same Day"/>
    <s v="NC-18340"/>
    <s v="Nat Carroll"/>
    <x v="0"/>
    <s v="United States"/>
    <x v="190"/>
    <x v="12"/>
    <n v="48911"/>
    <x v="2"/>
    <s v="OFF-FA-10000735"/>
    <x v="1"/>
    <x v="13"/>
    <x v="33"/>
    <n v="5.84"/>
    <n v="2"/>
    <n v="0"/>
    <n v="2.6280000000000001"/>
  </r>
  <r>
    <n v="1149"/>
    <x v="545"/>
    <x v="1"/>
    <x v="388"/>
    <d v="2012-04-04T00:00:00"/>
    <s v="Same Day"/>
    <s v="NC-18340"/>
    <s v="Nat Carroll"/>
    <x v="0"/>
    <s v="United States"/>
    <x v="190"/>
    <x v="12"/>
    <n v="48911"/>
    <x v="2"/>
    <s v="OFF-BI-10003350"/>
    <x v="1"/>
    <x v="8"/>
    <x v="834"/>
    <n v="12.76"/>
    <n v="2"/>
    <n v="0"/>
    <n v="5.8696000000000002"/>
  </r>
  <r>
    <n v="1150"/>
    <x v="545"/>
    <x v="1"/>
    <x v="388"/>
    <d v="2012-04-04T00:00:00"/>
    <s v="Same Day"/>
    <s v="NC-18340"/>
    <s v="Nat Carroll"/>
    <x v="0"/>
    <s v="United States"/>
    <x v="190"/>
    <x v="12"/>
    <n v="48911"/>
    <x v="2"/>
    <s v="TEC-PH-10000307"/>
    <x v="2"/>
    <x v="7"/>
    <x v="835"/>
    <n v="10.95"/>
    <n v="1"/>
    <n v="0"/>
    <n v="0.438"/>
  </r>
  <r>
    <n v="1151"/>
    <x v="545"/>
    <x v="1"/>
    <x v="388"/>
    <d v="2012-04-04T00:00:00"/>
    <s v="Same Day"/>
    <s v="NC-18340"/>
    <s v="Nat Carroll"/>
    <x v="0"/>
    <s v="United States"/>
    <x v="190"/>
    <x v="12"/>
    <n v="48911"/>
    <x v="2"/>
    <s v="TEC-CO-10004202"/>
    <x v="2"/>
    <x v="16"/>
    <x v="836"/>
    <n v="599.98"/>
    <n v="2"/>
    <n v="0"/>
    <n v="209.99299999999999"/>
  </r>
  <r>
    <n v="1152"/>
    <x v="546"/>
    <x v="1"/>
    <x v="412"/>
    <d v="2012-05-14T00:00:00"/>
    <s v="Standard Class"/>
    <s v="CB-12535"/>
    <s v="Claudia Bergmann"/>
    <x v="1"/>
    <s v="United States"/>
    <x v="191"/>
    <x v="24"/>
    <n v="44221"/>
    <x v="3"/>
    <s v="FUR-FU-10001852"/>
    <x v="0"/>
    <x v="5"/>
    <x v="837"/>
    <n v="8.3520000000000003"/>
    <n v="6"/>
    <n v="0.2"/>
    <n v="1.2527999999999999"/>
  </r>
  <r>
    <n v="1153"/>
    <x v="547"/>
    <x v="3"/>
    <x v="413"/>
    <d v="2014-07-01T00:00:00"/>
    <s v="Standard Class"/>
    <s v="KL-16555"/>
    <s v="Kelly Lampkin"/>
    <x v="1"/>
    <s v="United States"/>
    <x v="192"/>
    <x v="33"/>
    <n v="89502"/>
    <x v="1"/>
    <s v="OFF-AR-10003759"/>
    <x v="1"/>
    <x v="6"/>
    <x v="838"/>
    <n v="3.64"/>
    <n v="2"/>
    <n v="0"/>
    <n v="1.6379999999999999"/>
  </r>
  <r>
    <n v="1154"/>
    <x v="547"/>
    <x v="3"/>
    <x v="413"/>
    <d v="2014-07-01T00:00:00"/>
    <s v="Standard Class"/>
    <s v="KL-16555"/>
    <s v="Kelly Lampkin"/>
    <x v="1"/>
    <s v="United States"/>
    <x v="192"/>
    <x v="33"/>
    <n v="89502"/>
    <x v="1"/>
    <s v="OFF-BI-10003984"/>
    <x v="1"/>
    <x v="8"/>
    <x v="690"/>
    <n v="159.768"/>
    <n v="7"/>
    <n v="0.2"/>
    <n v="53.921700000000001"/>
  </r>
  <r>
    <n v="1155"/>
    <x v="548"/>
    <x v="2"/>
    <x v="414"/>
    <d v="2011-12-21T00:00:00"/>
    <s v="First Class"/>
    <s v="PS-19045"/>
    <s v="Penelope Sewall"/>
    <x v="2"/>
    <s v="United States"/>
    <x v="193"/>
    <x v="17"/>
    <n v="22801"/>
    <x v="0"/>
    <s v="OFF-ST-10004337"/>
    <x v="1"/>
    <x v="4"/>
    <x v="839"/>
    <n v="122.48"/>
    <n v="2"/>
    <n v="0"/>
    <n v="0"/>
  </r>
  <r>
    <n v="1156"/>
    <x v="548"/>
    <x v="2"/>
    <x v="414"/>
    <d v="2011-12-21T00:00:00"/>
    <s v="First Class"/>
    <s v="PS-19045"/>
    <s v="Penelope Sewall"/>
    <x v="2"/>
    <s v="United States"/>
    <x v="193"/>
    <x v="17"/>
    <n v="22801"/>
    <x v="0"/>
    <s v="FUR-TA-10001932"/>
    <x v="0"/>
    <x v="3"/>
    <x v="840"/>
    <n v="2244.48"/>
    <n v="7"/>
    <n v="0"/>
    <n v="493.78559999999999"/>
  </r>
  <r>
    <n v="1157"/>
    <x v="548"/>
    <x v="2"/>
    <x v="414"/>
    <d v="2011-12-21T00:00:00"/>
    <s v="First Class"/>
    <s v="PS-19045"/>
    <s v="Penelope Sewall"/>
    <x v="2"/>
    <s v="United States"/>
    <x v="193"/>
    <x v="17"/>
    <n v="22801"/>
    <x v="0"/>
    <s v="OFF-BI-10003982"/>
    <x v="1"/>
    <x v="8"/>
    <x v="346"/>
    <n v="62.31"/>
    <n v="3"/>
    <n v="0"/>
    <n v="29.285699999999999"/>
  </r>
  <r>
    <n v="1158"/>
    <x v="548"/>
    <x v="2"/>
    <x v="414"/>
    <d v="2011-12-21T00:00:00"/>
    <s v="First Class"/>
    <s v="PS-19045"/>
    <s v="Penelope Sewall"/>
    <x v="2"/>
    <s v="United States"/>
    <x v="193"/>
    <x v="17"/>
    <n v="22801"/>
    <x v="0"/>
    <s v="FUR-TA-10000617"/>
    <x v="0"/>
    <x v="3"/>
    <x v="338"/>
    <n v="455.1"/>
    <n v="2"/>
    <n v="0"/>
    <n v="100.122"/>
  </r>
  <r>
    <n v="1159"/>
    <x v="549"/>
    <x v="0"/>
    <x v="415"/>
    <d v="2013-08-07T00:00:00"/>
    <s v="Second Class"/>
    <s v="GB-14530"/>
    <s v="George Bell"/>
    <x v="1"/>
    <s v="United States"/>
    <x v="1"/>
    <x v="1"/>
    <n v="90004"/>
    <x v="1"/>
    <s v="FUR-CH-10002126"/>
    <x v="0"/>
    <x v="1"/>
    <x v="841"/>
    <n v="195.184"/>
    <n v="1"/>
    <n v="0.2"/>
    <n v="19.5184"/>
  </r>
  <r>
    <n v="1160"/>
    <x v="550"/>
    <x v="3"/>
    <x v="222"/>
    <d v="2014-05-07T00:00:00"/>
    <s v="Standard Class"/>
    <s v="AA-10315"/>
    <s v="Alex Avila"/>
    <x v="0"/>
    <s v="United States"/>
    <x v="31"/>
    <x v="11"/>
    <n v="55407"/>
    <x v="2"/>
    <s v="OFF-AP-10000576"/>
    <x v="1"/>
    <x v="9"/>
    <x v="842"/>
    <n v="362.94"/>
    <n v="3"/>
    <n v="0"/>
    <n v="90.734999999999999"/>
  </r>
  <r>
    <n v="1161"/>
    <x v="550"/>
    <x v="3"/>
    <x v="222"/>
    <d v="2014-05-07T00:00:00"/>
    <s v="Standard Class"/>
    <s v="AA-10315"/>
    <s v="Alex Avila"/>
    <x v="0"/>
    <s v="United States"/>
    <x v="31"/>
    <x v="11"/>
    <n v="55407"/>
    <x v="2"/>
    <s v="OFF-BI-10004654"/>
    <x v="1"/>
    <x v="8"/>
    <x v="68"/>
    <n v="11.54"/>
    <n v="2"/>
    <n v="0"/>
    <n v="5.77"/>
  </r>
  <r>
    <n v="1162"/>
    <x v="551"/>
    <x v="2"/>
    <x v="416"/>
    <d v="2011-05-09T00:00:00"/>
    <s v="Second Class"/>
    <s v="LT-16765"/>
    <s v="Larry Tron"/>
    <x v="0"/>
    <s v="United States"/>
    <x v="194"/>
    <x v="1"/>
    <n v="92025"/>
    <x v="1"/>
    <s v="OFF-AR-10004042"/>
    <x v="1"/>
    <x v="6"/>
    <x v="30"/>
    <n v="53.94"/>
    <n v="3"/>
    <n v="0"/>
    <n v="15.6426"/>
  </r>
  <r>
    <n v="1163"/>
    <x v="552"/>
    <x v="2"/>
    <x v="223"/>
    <d v="2011-08-03T00:00:00"/>
    <s v="Standard Class"/>
    <s v="AP-10720"/>
    <s v="Anne Pryor"/>
    <x v="2"/>
    <s v="United States"/>
    <x v="20"/>
    <x v="15"/>
    <n v="10035"/>
    <x v="3"/>
    <s v="TEC-PH-10004700"/>
    <x v="2"/>
    <x v="7"/>
    <x v="843"/>
    <n v="9.99"/>
    <n v="1"/>
    <n v="0"/>
    <n v="4.5953999999999997"/>
  </r>
  <r>
    <n v="1164"/>
    <x v="552"/>
    <x v="2"/>
    <x v="223"/>
    <d v="2011-08-03T00:00:00"/>
    <s v="Standard Class"/>
    <s v="AP-10720"/>
    <s v="Anne Pryor"/>
    <x v="2"/>
    <s v="United States"/>
    <x v="20"/>
    <x v="15"/>
    <n v="10035"/>
    <x v="3"/>
    <s v="OFF-BI-10004593"/>
    <x v="1"/>
    <x v="8"/>
    <x v="267"/>
    <n v="125.76"/>
    <n v="3"/>
    <n v="0.2"/>
    <n v="40.872"/>
  </r>
  <r>
    <n v="1165"/>
    <x v="552"/>
    <x v="2"/>
    <x v="223"/>
    <d v="2011-08-03T00:00:00"/>
    <s v="Standard Class"/>
    <s v="AP-10720"/>
    <s v="Anne Pryor"/>
    <x v="2"/>
    <s v="United States"/>
    <x v="20"/>
    <x v="15"/>
    <n v="10035"/>
    <x v="3"/>
    <s v="OFF-BI-10003429"/>
    <x v="1"/>
    <x v="8"/>
    <x v="844"/>
    <n v="25.32"/>
    <n v="5"/>
    <n v="0.2"/>
    <n v="9.1784999999999997"/>
  </r>
  <r>
    <n v="1166"/>
    <x v="553"/>
    <x v="2"/>
    <x v="417"/>
    <d v="2011-08-05T00:00:00"/>
    <s v="Standard Class"/>
    <s v="PM-18940"/>
    <s v="Paul MacIntyre"/>
    <x v="0"/>
    <s v="United States"/>
    <x v="25"/>
    <x v="12"/>
    <n v="49201"/>
    <x v="2"/>
    <s v="OFF-BI-10001294"/>
    <x v="1"/>
    <x v="8"/>
    <x v="667"/>
    <n v="46.8"/>
    <n v="4"/>
    <n v="0"/>
    <n v="21.06"/>
  </r>
  <r>
    <n v="1167"/>
    <x v="554"/>
    <x v="1"/>
    <x v="121"/>
    <d v="2012-02-11T00:00:00"/>
    <s v="Same Day"/>
    <s v="KC-16540"/>
    <s v="Kelly Collister"/>
    <x v="0"/>
    <s v="United States"/>
    <x v="4"/>
    <x v="4"/>
    <n v="98115"/>
    <x v="1"/>
    <s v="TEC-AC-10001552"/>
    <x v="2"/>
    <x v="11"/>
    <x v="100"/>
    <n v="447.93"/>
    <n v="9"/>
    <n v="0"/>
    <n v="49.272300000000001"/>
  </r>
  <r>
    <n v="1168"/>
    <x v="555"/>
    <x v="3"/>
    <x v="166"/>
    <d v="2014-11-12T00:00:00"/>
    <s v="Second Class"/>
    <s v="DL-13315"/>
    <s v="Delfina Latchford"/>
    <x v="0"/>
    <s v="United States"/>
    <x v="20"/>
    <x v="15"/>
    <n v="10035"/>
    <x v="3"/>
    <s v="FUR-FU-10004952"/>
    <x v="0"/>
    <x v="5"/>
    <x v="845"/>
    <n v="109.48"/>
    <n v="2"/>
    <n v="0"/>
    <n v="33.938800000000001"/>
  </r>
  <r>
    <n v="1169"/>
    <x v="555"/>
    <x v="3"/>
    <x v="166"/>
    <d v="2014-11-12T00:00:00"/>
    <s v="Second Class"/>
    <s v="DL-13315"/>
    <s v="Delfina Latchford"/>
    <x v="0"/>
    <s v="United States"/>
    <x v="20"/>
    <x v="15"/>
    <n v="10035"/>
    <x v="3"/>
    <s v="OFF-ST-10004123"/>
    <x v="1"/>
    <x v="4"/>
    <x v="72"/>
    <n v="272.94"/>
    <n v="3"/>
    <n v="0"/>
    <n v="0"/>
  </r>
  <r>
    <n v="1170"/>
    <x v="555"/>
    <x v="3"/>
    <x v="166"/>
    <d v="2014-11-12T00:00:00"/>
    <s v="Second Class"/>
    <s v="DL-13315"/>
    <s v="Delfina Latchford"/>
    <x v="0"/>
    <s v="United States"/>
    <x v="20"/>
    <x v="15"/>
    <n v="10035"/>
    <x v="3"/>
    <s v="OFF-PA-10003172"/>
    <x v="1"/>
    <x v="10"/>
    <x v="846"/>
    <n v="19.440000000000001"/>
    <n v="3"/>
    <n v="0"/>
    <n v="9.3312000000000008"/>
  </r>
  <r>
    <n v="1171"/>
    <x v="555"/>
    <x v="3"/>
    <x v="166"/>
    <d v="2014-11-12T00:00:00"/>
    <s v="Second Class"/>
    <s v="DL-13315"/>
    <s v="Delfina Latchford"/>
    <x v="0"/>
    <s v="United States"/>
    <x v="20"/>
    <x v="15"/>
    <n v="10035"/>
    <x v="3"/>
    <s v="OFF-ST-10002352"/>
    <x v="1"/>
    <x v="4"/>
    <x v="847"/>
    <n v="31.92"/>
    <n v="4"/>
    <n v="0"/>
    <n v="8.2992000000000008"/>
  </r>
  <r>
    <n v="1172"/>
    <x v="556"/>
    <x v="2"/>
    <x v="418"/>
    <d v="2011-03-14T00:00:00"/>
    <s v="Standard Class"/>
    <s v="SW-20275"/>
    <s v="Scott Williamson"/>
    <x v="0"/>
    <s v="United States"/>
    <x v="195"/>
    <x v="12"/>
    <n v="48073"/>
    <x v="2"/>
    <s v="OFF-PA-10002259"/>
    <x v="1"/>
    <x v="10"/>
    <x v="848"/>
    <n v="22.38"/>
    <n v="2"/>
    <n v="0"/>
    <n v="10.7424"/>
  </r>
  <r>
    <n v="1173"/>
    <x v="557"/>
    <x v="2"/>
    <x v="419"/>
    <d v="2011-04-25T00:00:00"/>
    <s v="Standard Class"/>
    <s v="AA-10375"/>
    <s v="Allen Armold"/>
    <x v="0"/>
    <s v="United States"/>
    <x v="1"/>
    <x v="1"/>
    <n v="90008"/>
    <x v="1"/>
    <s v="OFF-BI-10002976"/>
    <x v="1"/>
    <x v="8"/>
    <x v="849"/>
    <n v="16.52"/>
    <n v="5"/>
    <n v="0.2"/>
    <n v="5.5754999999999999"/>
  </r>
  <r>
    <n v="1174"/>
    <x v="558"/>
    <x v="1"/>
    <x v="420"/>
    <d v="2012-10-26T00:00:00"/>
    <s v="Standard Class"/>
    <s v="LT-17110"/>
    <s v="Liz Thompson"/>
    <x v="0"/>
    <s v="United States"/>
    <x v="41"/>
    <x v="10"/>
    <n v="61701"/>
    <x v="2"/>
    <s v="OFF-BI-10000301"/>
    <x v="1"/>
    <x v="8"/>
    <x v="619"/>
    <n v="5.1760000000000002"/>
    <n v="4"/>
    <n v="0.8"/>
    <n v="-7.7640000000000002"/>
  </r>
  <r>
    <n v="1175"/>
    <x v="559"/>
    <x v="1"/>
    <x v="421"/>
    <d v="2012-08-25T00:00:00"/>
    <s v="First Class"/>
    <s v="DP-13105"/>
    <s v="Dave Poirier"/>
    <x v="1"/>
    <s v="United States"/>
    <x v="20"/>
    <x v="15"/>
    <n v="10035"/>
    <x v="3"/>
    <s v="OFF-BI-10003694"/>
    <x v="1"/>
    <x v="8"/>
    <x v="850"/>
    <n v="50.112000000000002"/>
    <n v="6"/>
    <n v="0.2"/>
    <n v="16.2864"/>
  </r>
  <r>
    <n v="1176"/>
    <x v="560"/>
    <x v="0"/>
    <x v="48"/>
    <d v="2013-04-09T00:00:00"/>
    <s v="Standard Class"/>
    <s v="AB-10060"/>
    <s v="Adam Bellavance"/>
    <x v="2"/>
    <s v="United States"/>
    <x v="3"/>
    <x v="38"/>
    <n v="3301"/>
    <x v="3"/>
    <s v="OFF-SU-10000381"/>
    <x v="1"/>
    <x v="14"/>
    <x v="654"/>
    <n v="27.93"/>
    <n v="3"/>
    <n v="0"/>
    <n v="8.0997000000000003"/>
  </r>
  <r>
    <n v="1177"/>
    <x v="561"/>
    <x v="2"/>
    <x v="422"/>
    <d v="2011-12-30T00:00:00"/>
    <s v="Second Class"/>
    <s v="AT-10435"/>
    <s v="Alyssa Tate"/>
    <x v="2"/>
    <s v="United States"/>
    <x v="1"/>
    <x v="1"/>
    <n v="90004"/>
    <x v="1"/>
    <s v="OFF-LA-10004425"/>
    <x v="1"/>
    <x v="2"/>
    <x v="33"/>
    <n v="11.56"/>
    <n v="4"/>
    <n v="0"/>
    <n v="5.4332000000000003"/>
  </r>
  <r>
    <n v="1178"/>
    <x v="562"/>
    <x v="0"/>
    <x v="49"/>
    <d v="2013-06-12T00:00:00"/>
    <s v="Standard Class"/>
    <s v="JE-15745"/>
    <s v="Joel Eaton"/>
    <x v="0"/>
    <s v="United States"/>
    <x v="196"/>
    <x v="39"/>
    <n v="20852"/>
    <x v="3"/>
    <s v="FUR-CH-10001270"/>
    <x v="0"/>
    <x v="1"/>
    <x v="851"/>
    <n v="172.5"/>
    <n v="2"/>
    <n v="0"/>
    <n v="51.75"/>
  </r>
  <r>
    <n v="1179"/>
    <x v="562"/>
    <x v="0"/>
    <x v="49"/>
    <d v="2013-06-12T00:00:00"/>
    <s v="Standard Class"/>
    <s v="JE-15745"/>
    <s v="Joel Eaton"/>
    <x v="0"/>
    <s v="United States"/>
    <x v="196"/>
    <x v="39"/>
    <n v="20852"/>
    <x v="3"/>
    <s v="TEC-PH-10003931"/>
    <x v="2"/>
    <x v="7"/>
    <x v="159"/>
    <n v="179.97"/>
    <n v="3"/>
    <n v="0"/>
    <n v="44.9925"/>
  </r>
  <r>
    <n v="1180"/>
    <x v="563"/>
    <x v="0"/>
    <x v="423"/>
    <d v="2013-04-28T00:00:00"/>
    <s v="Second Class"/>
    <s v="CA-12055"/>
    <s v="Cathy Armstrong"/>
    <x v="2"/>
    <s v="United States"/>
    <x v="12"/>
    <x v="5"/>
    <n v="77070"/>
    <x v="2"/>
    <s v="TEC-AC-10003174"/>
    <x v="2"/>
    <x v="11"/>
    <x v="614"/>
    <n v="258.69600000000003"/>
    <n v="3"/>
    <n v="0.2"/>
    <n v="64.674000000000007"/>
  </r>
  <r>
    <n v="1181"/>
    <x v="564"/>
    <x v="2"/>
    <x v="261"/>
    <d v="2011-06-25T00:00:00"/>
    <s v="Standard Class"/>
    <s v="DB-13060"/>
    <s v="Dave Brooks"/>
    <x v="0"/>
    <s v="United States"/>
    <x v="80"/>
    <x v="30"/>
    <n v="8701"/>
    <x v="3"/>
    <s v="TEC-PH-10004539"/>
    <x v="2"/>
    <x v="7"/>
    <x v="852"/>
    <n v="1322.93"/>
    <n v="7"/>
    <n v="0"/>
    <n v="357.19110000000001"/>
  </r>
  <r>
    <n v="1182"/>
    <x v="564"/>
    <x v="2"/>
    <x v="261"/>
    <d v="2011-06-25T00:00:00"/>
    <s v="Standard Class"/>
    <s v="DB-13060"/>
    <s v="Dave Brooks"/>
    <x v="0"/>
    <s v="United States"/>
    <x v="80"/>
    <x v="30"/>
    <n v="8701"/>
    <x v="3"/>
    <s v="OFF-AR-10001919"/>
    <x v="1"/>
    <x v="6"/>
    <x v="853"/>
    <n v="3.76"/>
    <n v="2"/>
    <n v="0"/>
    <n v="1.0904"/>
  </r>
  <r>
    <n v="1183"/>
    <x v="565"/>
    <x v="3"/>
    <x v="424"/>
    <d v="2014-01-16T00:00:00"/>
    <s v="First Class"/>
    <s v="RB-19570"/>
    <s v="Rob Beeghly"/>
    <x v="0"/>
    <s v="United States"/>
    <x v="108"/>
    <x v="3"/>
    <n v="28540"/>
    <x v="0"/>
    <s v="OFF-EN-10002504"/>
    <x v="1"/>
    <x v="12"/>
    <x v="113"/>
    <n v="21.744"/>
    <n v="1"/>
    <n v="0.2"/>
    <n v="7.3385999999999996"/>
  </r>
  <r>
    <n v="1184"/>
    <x v="565"/>
    <x v="3"/>
    <x v="424"/>
    <d v="2014-01-16T00:00:00"/>
    <s v="First Class"/>
    <s v="RB-19570"/>
    <s v="Rob Beeghly"/>
    <x v="0"/>
    <s v="United States"/>
    <x v="108"/>
    <x v="3"/>
    <n v="28540"/>
    <x v="0"/>
    <s v="TEC-PH-10003655"/>
    <x v="2"/>
    <x v="7"/>
    <x v="854"/>
    <n v="7.92"/>
    <n v="5"/>
    <n v="0.2"/>
    <n v="0.69299999999999995"/>
  </r>
  <r>
    <n v="1185"/>
    <x v="566"/>
    <x v="2"/>
    <x v="156"/>
    <d v="2011-11-30T00:00:00"/>
    <s v="Standard Class"/>
    <s v="HR-14830"/>
    <s v="Harold Ryan"/>
    <x v="1"/>
    <s v="United States"/>
    <x v="4"/>
    <x v="4"/>
    <n v="98103"/>
    <x v="1"/>
    <s v="OFF-BI-10004656"/>
    <x v="1"/>
    <x v="8"/>
    <x v="855"/>
    <n v="12.096"/>
    <n v="7"/>
    <n v="0.2"/>
    <n v="4.2336"/>
  </r>
  <r>
    <n v="1186"/>
    <x v="566"/>
    <x v="2"/>
    <x v="156"/>
    <d v="2011-11-30T00:00:00"/>
    <s v="Standard Class"/>
    <s v="HR-14830"/>
    <s v="Harold Ryan"/>
    <x v="1"/>
    <s v="United States"/>
    <x v="4"/>
    <x v="4"/>
    <n v="98103"/>
    <x v="1"/>
    <s v="OFF-ST-10002344"/>
    <x v="1"/>
    <x v="4"/>
    <x v="856"/>
    <n v="485.88"/>
    <n v="6"/>
    <n v="0"/>
    <n v="9.7175999999999991"/>
  </r>
  <r>
    <n v="1187"/>
    <x v="566"/>
    <x v="2"/>
    <x v="156"/>
    <d v="2011-11-30T00:00:00"/>
    <s v="Standard Class"/>
    <s v="HR-14830"/>
    <s v="Harold Ryan"/>
    <x v="1"/>
    <s v="United States"/>
    <x v="4"/>
    <x v="4"/>
    <n v="98103"/>
    <x v="1"/>
    <s v="OFF-PA-10001800"/>
    <x v="1"/>
    <x v="10"/>
    <x v="580"/>
    <n v="25.92"/>
    <n v="4"/>
    <n v="0"/>
    <n v="12.441599999999999"/>
  </r>
  <r>
    <n v="1188"/>
    <x v="566"/>
    <x v="2"/>
    <x v="156"/>
    <d v="2011-11-30T00:00:00"/>
    <s v="Standard Class"/>
    <s v="HR-14830"/>
    <s v="Harold Ryan"/>
    <x v="1"/>
    <s v="United States"/>
    <x v="4"/>
    <x v="4"/>
    <n v="98103"/>
    <x v="1"/>
    <s v="OFF-ST-10000036"/>
    <x v="1"/>
    <x v="4"/>
    <x v="590"/>
    <n v="197.58"/>
    <n v="2"/>
    <n v="0"/>
    <n v="53.346600000000002"/>
  </r>
  <r>
    <n v="1189"/>
    <x v="567"/>
    <x v="3"/>
    <x v="425"/>
    <d v="2014-01-03T00:00:00"/>
    <s v="Second Class"/>
    <s v="BT-11530"/>
    <s v="Bradley Talbott"/>
    <x v="2"/>
    <s v="United States"/>
    <x v="1"/>
    <x v="1"/>
    <n v="90036"/>
    <x v="1"/>
    <s v="OFF-AP-10004532"/>
    <x v="1"/>
    <x v="9"/>
    <x v="559"/>
    <n v="81.92"/>
    <n v="4"/>
    <n v="0"/>
    <n v="22.118400000000001"/>
  </r>
  <r>
    <n v="1190"/>
    <x v="567"/>
    <x v="3"/>
    <x v="425"/>
    <d v="2014-01-03T00:00:00"/>
    <s v="Second Class"/>
    <s v="BT-11530"/>
    <s v="Bradley Talbott"/>
    <x v="2"/>
    <s v="United States"/>
    <x v="1"/>
    <x v="1"/>
    <n v="90036"/>
    <x v="1"/>
    <s v="TEC-PH-10004447"/>
    <x v="2"/>
    <x v="7"/>
    <x v="857"/>
    <n v="889.53599999999994"/>
    <n v="8"/>
    <n v="0.2"/>
    <n v="66.715199999999996"/>
  </r>
  <r>
    <n v="1191"/>
    <x v="567"/>
    <x v="3"/>
    <x v="425"/>
    <d v="2014-01-03T00:00:00"/>
    <s v="Second Class"/>
    <s v="BT-11530"/>
    <s v="Bradley Talbott"/>
    <x v="2"/>
    <s v="United States"/>
    <x v="1"/>
    <x v="1"/>
    <n v="90036"/>
    <x v="1"/>
    <s v="FUR-CH-10003973"/>
    <x v="0"/>
    <x v="1"/>
    <x v="858"/>
    <n v="892.22400000000005"/>
    <n v="3"/>
    <n v="0.2"/>
    <n v="89.222399999999993"/>
  </r>
  <r>
    <n v="1192"/>
    <x v="567"/>
    <x v="3"/>
    <x v="425"/>
    <d v="2014-01-03T00:00:00"/>
    <s v="Second Class"/>
    <s v="BT-11530"/>
    <s v="Bradley Talbott"/>
    <x v="2"/>
    <s v="United States"/>
    <x v="1"/>
    <x v="1"/>
    <n v="90036"/>
    <x v="1"/>
    <s v="OFF-PA-10001970"/>
    <x v="1"/>
    <x v="10"/>
    <x v="361"/>
    <n v="223.92"/>
    <n v="4"/>
    <n v="0"/>
    <n v="109.7208"/>
  </r>
  <r>
    <n v="1193"/>
    <x v="567"/>
    <x v="3"/>
    <x v="425"/>
    <d v="2014-01-03T00:00:00"/>
    <s v="Second Class"/>
    <s v="BT-11530"/>
    <s v="Bradley Talbott"/>
    <x v="2"/>
    <s v="United States"/>
    <x v="1"/>
    <x v="1"/>
    <n v="90036"/>
    <x v="1"/>
    <s v="OFF-PA-10000682"/>
    <x v="1"/>
    <x v="10"/>
    <x v="859"/>
    <n v="23.12"/>
    <n v="4"/>
    <n v="0"/>
    <n v="11.328799999999999"/>
  </r>
  <r>
    <n v="1194"/>
    <x v="568"/>
    <x v="1"/>
    <x v="426"/>
    <d v="2012-09-15T00:00:00"/>
    <s v="Same Day"/>
    <s v="NG-18355"/>
    <s v="Nat Gilpin"/>
    <x v="1"/>
    <s v="United States"/>
    <x v="197"/>
    <x v="2"/>
    <n v="33065"/>
    <x v="0"/>
    <s v="OFF-PA-10001937"/>
    <x v="1"/>
    <x v="10"/>
    <x v="286"/>
    <n v="15.552"/>
    <n v="3"/>
    <n v="0.2"/>
    <n v="5.4432"/>
  </r>
  <r>
    <n v="1195"/>
    <x v="568"/>
    <x v="1"/>
    <x v="426"/>
    <d v="2012-09-15T00:00:00"/>
    <s v="Same Day"/>
    <s v="NG-18355"/>
    <s v="Nat Gilpin"/>
    <x v="1"/>
    <s v="United States"/>
    <x v="197"/>
    <x v="2"/>
    <n v="33065"/>
    <x v="0"/>
    <s v="FUR-FU-10002268"/>
    <x v="0"/>
    <x v="5"/>
    <x v="860"/>
    <n v="15.712"/>
    <n v="4"/>
    <n v="0.2"/>
    <n v="2.5531999999999999"/>
  </r>
  <r>
    <n v="1196"/>
    <x v="568"/>
    <x v="1"/>
    <x v="426"/>
    <d v="2012-09-15T00:00:00"/>
    <s v="Same Day"/>
    <s v="NG-18355"/>
    <s v="Nat Gilpin"/>
    <x v="1"/>
    <s v="United States"/>
    <x v="197"/>
    <x v="2"/>
    <n v="33065"/>
    <x v="0"/>
    <s v="OFF-ST-10001321"/>
    <x v="1"/>
    <x v="4"/>
    <x v="416"/>
    <n v="24.672000000000001"/>
    <n v="2"/>
    <n v="0.2"/>
    <n v="2.1587999999999998"/>
  </r>
  <r>
    <n v="1197"/>
    <x v="568"/>
    <x v="1"/>
    <x v="426"/>
    <d v="2012-09-15T00:00:00"/>
    <s v="Same Day"/>
    <s v="NG-18355"/>
    <s v="Nat Gilpin"/>
    <x v="1"/>
    <s v="United States"/>
    <x v="197"/>
    <x v="2"/>
    <n v="33065"/>
    <x v="0"/>
    <s v="FUR-FU-10003394"/>
    <x v="0"/>
    <x v="5"/>
    <x v="578"/>
    <n v="55.968000000000004"/>
    <n v="1"/>
    <n v="0.2"/>
    <n v="-2.0988000000000002"/>
  </r>
  <r>
    <n v="1198"/>
    <x v="569"/>
    <x v="0"/>
    <x v="143"/>
    <d v="2013-04-13T00:00:00"/>
    <s v="Standard Class"/>
    <s v="ZC-21910"/>
    <s v="Zuschuss Carroll"/>
    <x v="0"/>
    <s v="United States"/>
    <x v="12"/>
    <x v="5"/>
    <n v="77041"/>
    <x v="2"/>
    <s v="TEC-AC-10001990"/>
    <x v="2"/>
    <x v="11"/>
    <x v="861"/>
    <n v="431.928"/>
    <n v="9"/>
    <n v="0.2"/>
    <n v="64.789199999999994"/>
  </r>
  <r>
    <n v="1199"/>
    <x v="569"/>
    <x v="0"/>
    <x v="143"/>
    <d v="2013-04-13T00:00:00"/>
    <s v="Standard Class"/>
    <s v="ZC-21910"/>
    <s v="Zuschuss Carroll"/>
    <x v="0"/>
    <s v="United States"/>
    <x v="12"/>
    <x v="5"/>
    <n v="77041"/>
    <x v="2"/>
    <s v="FUR-CH-10004540"/>
    <x v="0"/>
    <x v="1"/>
    <x v="862"/>
    <n v="95.983999999999995"/>
    <n v="4"/>
    <n v="0.3"/>
    <n v="-4.1135999999999999"/>
  </r>
  <r>
    <n v="1200"/>
    <x v="569"/>
    <x v="0"/>
    <x v="143"/>
    <d v="2013-04-13T00:00:00"/>
    <s v="Standard Class"/>
    <s v="ZC-21910"/>
    <s v="Zuschuss Carroll"/>
    <x v="0"/>
    <s v="United States"/>
    <x v="12"/>
    <x v="5"/>
    <n v="77041"/>
    <x v="2"/>
    <s v="OFF-BI-10004995"/>
    <x v="1"/>
    <x v="8"/>
    <x v="313"/>
    <n v="1088.7919999999999"/>
    <n v="4"/>
    <n v="0.8"/>
    <n v="-1850.9464"/>
  </r>
  <r>
    <n v="1201"/>
    <x v="570"/>
    <x v="0"/>
    <x v="427"/>
    <d v="2013-07-25T00:00:00"/>
    <s v="Standard Class"/>
    <s v="LS-16945"/>
    <s v="Linda Southworth"/>
    <x v="1"/>
    <s v="United States"/>
    <x v="60"/>
    <x v="22"/>
    <n v="80219"/>
    <x v="1"/>
    <s v="FUR-CH-10002335"/>
    <x v="0"/>
    <x v="1"/>
    <x v="623"/>
    <n v="544.00800000000004"/>
    <n v="3"/>
    <n v="0.2"/>
    <n v="40.800600000000003"/>
  </r>
  <r>
    <n v="1202"/>
    <x v="570"/>
    <x v="0"/>
    <x v="427"/>
    <d v="2013-07-25T00:00:00"/>
    <s v="Standard Class"/>
    <s v="LS-16945"/>
    <s v="Linda Southworth"/>
    <x v="1"/>
    <s v="United States"/>
    <x v="60"/>
    <x v="22"/>
    <n v="80219"/>
    <x v="1"/>
    <s v="OFF-BI-10004967"/>
    <x v="1"/>
    <x v="8"/>
    <x v="253"/>
    <n v="1.8720000000000001"/>
    <n v="3"/>
    <n v="0.7"/>
    <n v="-1.4352"/>
  </r>
  <r>
    <n v="1203"/>
    <x v="570"/>
    <x v="0"/>
    <x v="427"/>
    <d v="2013-07-25T00:00:00"/>
    <s v="Standard Class"/>
    <s v="LS-16945"/>
    <s v="Linda Southworth"/>
    <x v="1"/>
    <s v="United States"/>
    <x v="60"/>
    <x v="22"/>
    <n v="80219"/>
    <x v="1"/>
    <s v="FUR-CH-10002331"/>
    <x v="0"/>
    <x v="1"/>
    <x v="402"/>
    <n v="854.35199999999998"/>
    <n v="3"/>
    <n v="0.2"/>
    <n v="10.679399999999999"/>
  </r>
  <r>
    <n v="1204"/>
    <x v="570"/>
    <x v="0"/>
    <x v="427"/>
    <d v="2013-07-25T00:00:00"/>
    <s v="Standard Class"/>
    <s v="LS-16945"/>
    <s v="Linda Southworth"/>
    <x v="1"/>
    <s v="United States"/>
    <x v="60"/>
    <x v="22"/>
    <n v="80219"/>
    <x v="1"/>
    <s v="OFF-ST-10002292"/>
    <x v="1"/>
    <x v="4"/>
    <x v="863"/>
    <n v="593.56799999999998"/>
    <n v="2"/>
    <n v="0.2"/>
    <n v="0"/>
  </r>
  <r>
    <n v="1205"/>
    <x v="570"/>
    <x v="0"/>
    <x v="427"/>
    <d v="2013-07-25T00:00:00"/>
    <s v="Standard Class"/>
    <s v="LS-16945"/>
    <s v="Linda Southworth"/>
    <x v="1"/>
    <s v="United States"/>
    <x v="60"/>
    <x v="22"/>
    <n v="80219"/>
    <x v="1"/>
    <s v="OFF-ST-10000689"/>
    <x v="1"/>
    <x v="4"/>
    <x v="421"/>
    <n v="338.04"/>
    <n v="3"/>
    <n v="0.2"/>
    <n v="-33.804000000000002"/>
  </r>
  <r>
    <n v="1206"/>
    <x v="571"/>
    <x v="3"/>
    <x v="378"/>
    <d v="2014-05-08T00:00:00"/>
    <s v="First Class"/>
    <s v="LH-16750"/>
    <s v="Larry Hughes"/>
    <x v="0"/>
    <s v="United States"/>
    <x v="35"/>
    <x v="3"/>
    <n v="28205"/>
    <x v="0"/>
    <s v="TEC-PH-10002660"/>
    <x v="2"/>
    <x v="7"/>
    <x v="697"/>
    <n v="271.95999999999998"/>
    <n v="5"/>
    <n v="0.2"/>
    <n v="16.997499999999999"/>
  </r>
  <r>
    <n v="1207"/>
    <x v="572"/>
    <x v="0"/>
    <x v="216"/>
    <d v="2013-07-19T00:00:00"/>
    <s v="Second Class"/>
    <s v="SW-20755"/>
    <s v="Steven Ward"/>
    <x v="1"/>
    <s v="United States"/>
    <x v="20"/>
    <x v="15"/>
    <n v="10009"/>
    <x v="3"/>
    <s v="OFF-ST-10004634"/>
    <x v="1"/>
    <x v="4"/>
    <x v="597"/>
    <n v="11.21"/>
    <n v="1"/>
    <n v="0"/>
    <n v="3.363"/>
  </r>
  <r>
    <n v="1208"/>
    <x v="572"/>
    <x v="0"/>
    <x v="216"/>
    <d v="2013-07-19T00:00:00"/>
    <s v="Second Class"/>
    <s v="SW-20755"/>
    <s v="Steven Ward"/>
    <x v="1"/>
    <s v="United States"/>
    <x v="20"/>
    <x v="15"/>
    <n v="10009"/>
    <x v="3"/>
    <s v="OFF-BI-10002160"/>
    <x v="1"/>
    <x v="8"/>
    <x v="312"/>
    <n v="9.1440000000000001"/>
    <n v="3"/>
    <n v="0.2"/>
    <n v="3.2004000000000001"/>
  </r>
  <r>
    <n v="1209"/>
    <x v="572"/>
    <x v="0"/>
    <x v="216"/>
    <d v="2013-07-19T00:00:00"/>
    <s v="Second Class"/>
    <s v="SW-20755"/>
    <s v="Steven Ward"/>
    <x v="1"/>
    <s v="United States"/>
    <x v="20"/>
    <x v="15"/>
    <n v="10009"/>
    <x v="3"/>
    <s v="OFF-FA-10002988"/>
    <x v="1"/>
    <x v="13"/>
    <x v="131"/>
    <n v="14.07"/>
    <n v="7"/>
    <n v="0"/>
    <n v="6.8943000000000003"/>
  </r>
  <r>
    <n v="1210"/>
    <x v="572"/>
    <x v="0"/>
    <x v="216"/>
    <d v="2013-07-19T00:00:00"/>
    <s v="Second Class"/>
    <s v="SW-20755"/>
    <s v="Steven Ward"/>
    <x v="1"/>
    <s v="United States"/>
    <x v="20"/>
    <x v="15"/>
    <n v="10009"/>
    <x v="3"/>
    <s v="OFF-AR-10004999"/>
    <x v="1"/>
    <x v="6"/>
    <x v="864"/>
    <n v="41.86"/>
    <n v="7"/>
    <n v="0"/>
    <n v="10.465"/>
  </r>
  <r>
    <n v="1211"/>
    <x v="572"/>
    <x v="0"/>
    <x v="216"/>
    <d v="2013-07-19T00:00:00"/>
    <s v="Second Class"/>
    <s v="SW-20755"/>
    <s v="Steven Ward"/>
    <x v="1"/>
    <s v="United States"/>
    <x v="20"/>
    <x v="15"/>
    <n v="10009"/>
    <x v="3"/>
    <s v="OFF-BI-10001031"/>
    <x v="1"/>
    <x v="8"/>
    <x v="865"/>
    <n v="8.5440000000000005"/>
    <n v="2"/>
    <n v="0.2"/>
    <n v="2.8835999999999999"/>
  </r>
  <r>
    <n v="1212"/>
    <x v="572"/>
    <x v="0"/>
    <x v="216"/>
    <d v="2013-07-19T00:00:00"/>
    <s v="Second Class"/>
    <s v="SW-20755"/>
    <s v="Steven Ward"/>
    <x v="1"/>
    <s v="United States"/>
    <x v="20"/>
    <x v="15"/>
    <n v="10009"/>
    <x v="3"/>
    <s v="FUR-BO-10004695"/>
    <x v="0"/>
    <x v="0"/>
    <x v="198"/>
    <n v="579.13599999999997"/>
    <n v="4"/>
    <n v="0.2"/>
    <n v="21.717600000000001"/>
  </r>
  <r>
    <n v="1213"/>
    <x v="573"/>
    <x v="3"/>
    <x v="428"/>
    <d v="2014-09-14T00:00:00"/>
    <s v="Standard Class"/>
    <s v="SP-20620"/>
    <s v="Stefania Perrino"/>
    <x v="1"/>
    <s v="United States"/>
    <x v="10"/>
    <x v="9"/>
    <n v="19134"/>
    <x v="3"/>
    <s v="FUR-CH-10004860"/>
    <x v="0"/>
    <x v="1"/>
    <x v="210"/>
    <n v="141.37200000000001"/>
    <n v="2"/>
    <n v="0.3"/>
    <n v="-48.470399999999998"/>
  </r>
  <r>
    <n v="1214"/>
    <x v="573"/>
    <x v="3"/>
    <x v="428"/>
    <d v="2014-09-14T00:00:00"/>
    <s v="Standard Class"/>
    <s v="SP-20620"/>
    <s v="Stefania Perrino"/>
    <x v="1"/>
    <s v="United States"/>
    <x v="10"/>
    <x v="9"/>
    <n v="19134"/>
    <x v="3"/>
    <s v="OFF-BI-10002432"/>
    <x v="1"/>
    <x v="8"/>
    <x v="866"/>
    <n v="3.036"/>
    <n v="2"/>
    <n v="0.7"/>
    <n v="-2.3275999999999999"/>
  </r>
  <r>
    <n v="1215"/>
    <x v="573"/>
    <x v="3"/>
    <x v="428"/>
    <d v="2014-09-14T00:00:00"/>
    <s v="Standard Class"/>
    <s v="SP-20620"/>
    <s v="Stefania Perrino"/>
    <x v="1"/>
    <s v="United States"/>
    <x v="10"/>
    <x v="9"/>
    <n v="19134"/>
    <x v="3"/>
    <s v="OFF-BI-10000069"/>
    <x v="1"/>
    <x v="8"/>
    <x v="486"/>
    <n v="4.5030000000000001"/>
    <n v="1"/>
    <n v="0.7"/>
    <n v="-3.6023999999999998"/>
  </r>
  <r>
    <n v="1216"/>
    <x v="573"/>
    <x v="3"/>
    <x v="428"/>
    <d v="2014-09-14T00:00:00"/>
    <s v="Standard Class"/>
    <s v="SP-20620"/>
    <s v="Stefania Perrino"/>
    <x v="1"/>
    <s v="United States"/>
    <x v="10"/>
    <x v="9"/>
    <n v="19134"/>
    <x v="3"/>
    <s v="OFF-AR-10003602"/>
    <x v="1"/>
    <x v="6"/>
    <x v="239"/>
    <n v="4.6719999999999997"/>
    <n v="1"/>
    <n v="0.2"/>
    <n v="1.5768"/>
  </r>
  <r>
    <n v="1217"/>
    <x v="573"/>
    <x v="3"/>
    <x v="428"/>
    <d v="2014-09-14T00:00:00"/>
    <s v="Standard Class"/>
    <s v="SP-20620"/>
    <s v="Stefania Perrino"/>
    <x v="1"/>
    <s v="United States"/>
    <x v="10"/>
    <x v="9"/>
    <n v="19134"/>
    <x v="3"/>
    <s v="TEC-AC-10004469"/>
    <x v="2"/>
    <x v="11"/>
    <x v="238"/>
    <n v="95.88"/>
    <n v="3"/>
    <n v="0.2"/>
    <n v="28.763999999999999"/>
  </r>
  <r>
    <n v="1218"/>
    <x v="573"/>
    <x v="3"/>
    <x v="428"/>
    <d v="2014-09-14T00:00:00"/>
    <s v="Standard Class"/>
    <s v="SP-20620"/>
    <s v="Stefania Perrino"/>
    <x v="1"/>
    <s v="United States"/>
    <x v="10"/>
    <x v="9"/>
    <n v="19134"/>
    <x v="3"/>
    <s v="FUR-FU-10001867"/>
    <x v="0"/>
    <x v="5"/>
    <x v="867"/>
    <n v="17.024000000000001"/>
    <n v="2"/>
    <n v="0.2"/>
    <n v="1.7023999999999999"/>
  </r>
  <r>
    <n v="1219"/>
    <x v="573"/>
    <x v="3"/>
    <x v="428"/>
    <d v="2014-09-14T00:00:00"/>
    <s v="Standard Class"/>
    <s v="SP-20620"/>
    <s v="Stefania Perrino"/>
    <x v="1"/>
    <s v="United States"/>
    <x v="10"/>
    <x v="9"/>
    <n v="19134"/>
    <x v="3"/>
    <s v="TEC-AC-10003174"/>
    <x v="2"/>
    <x v="11"/>
    <x v="614"/>
    <n v="258.69600000000003"/>
    <n v="3"/>
    <n v="0.2"/>
    <n v="64.674000000000007"/>
  </r>
  <r>
    <n v="1220"/>
    <x v="573"/>
    <x v="3"/>
    <x v="428"/>
    <d v="2014-09-14T00:00:00"/>
    <s v="Standard Class"/>
    <s v="SP-20620"/>
    <s v="Stefania Perrino"/>
    <x v="1"/>
    <s v="United States"/>
    <x v="10"/>
    <x v="9"/>
    <n v="19134"/>
    <x v="3"/>
    <s v="TEC-PH-10002200"/>
    <x v="2"/>
    <x v="7"/>
    <x v="868"/>
    <n v="1931.9580000000001"/>
    <n v="7"/>
    <n v="0.4"/>
    <n v="-386.39159999999998"/>
  </r>
  <r>
    <n v="1221"/>
    <x v="574"/>
    <x v="2"/>
    <x v="136"/>
    <d v="2011-07-16T00:00:00"/>
    <s v="Standard Class"/>
    <s v="BF-11170"/>
    <s v="Ben Ferrer"/>
    <x v="2"/>
    <s v="United States"/>
    <x v="1"/>
    <x v="1"/>
    <n v="90036"/>
    <x v="1"/>
    <s v="OFF-ST-10000107"/>
    <x v="1"/>
    <x v="4"/>
    <x v="17"/>
    <n v="249.75"/>
    <n v="9"/>
    <n v="0"/>
    <n v="44.954999999999998"/>
  </r>
  <r>
    <n v="1222"/>
    <x v="574"/>
    <x v="2"/>
    <x v="136"/>
    <d v="2011-07-16T00:00:00"/>
    <s v="Standard Class"/>
    <s v="BF-11170"/>
    <s v="Ben Ferrer"/>
    <x v="2"/>
    <s v="United States"/>
    <x v="1"/>
    <x v="1"/>
    <n v="90036"/>
    <x v="1"/>
    <s v="TEC-PH-10000439"/>
    <x v="2"/>
    <x v="7"/>
    <x v="869"/>
    <n v="255.93600000000001"/>
    <n v="8"/>
    <n v="0.2"/>
    <n v="28.7928"/>
  </r>
  <r>
    <n v="1223"/>
    <x v="575"/>
    <x v="0"/>
    <x v="429"/>
    <d v="2013-06-12T00:00:00"/>
    <s v="First Class"/>
    <s v="BM-11140"/>
    <s v="Becky Martin"/>
    <x v="0"/>
    <s v="United States"/>
    <x v="20"/>
    <x v="15"/>
    <n v="10024"/>
    <x v="3"/>
    <s v="FUR-FU-10001602"/>
    <x v="0"/>
    <x v="5"/>
    <x v="759"/>
    <n v="113.79"/>
    <n v="3"/>
    <n v="0"/>
    <n v="20.482199999999999"/>
  </r>
  <r>
    <n v="1224"/>
    <x v="575"/>
    <x v="0"/>
    <x v="429"/>
    <d v="2013-06-12T00:00:00"/>
    <s v="First Class"/>
    <s v="BM-11140"/>
    <s v="Becky Martin"/>
    <x v="0"/>
    <s v="United States"/>
    <x v="20"/>
    <x v="15"/>
    <n v="10024"/>
    <x v="3"/>
    <s v="TEC-AC-10001432"/>
    <x v="2"/>
    <x v="11"/>
    <x v="471"/>
    <n v="78.150000000000006"/>
    <n v="1"/>
    <n v="0"/>
    <n v="34.386000000000003"/>
  </r>
  <r>
    <n v="1225"/>
    <x v="575"/>
    <x v="0"/>
    <x v="429"/>
    <d v="2013-06-12T00:00:00"/>
    <s v="First Class"/>
    <s v="BM-11140"/>
    <s v="Becky Martin"/>
    <x v="0"/>
    <s v="United States"/>
    <x v="20"/>
    <x v="15"/>
    <n v="10024"/>
    <x v="3"/>
    <s v="OFF-BI-10004656"/>
    <x v="1"/>
    <x v="8"/>
    <x v="855"/>
    <n v="1.728"/>
    <n v="1"/>
    <n v="0.2"/>
    <n v="0.6048"/>
  </r>
  <r>
    <n v="1226"/>
    <x v="575"/>
    <x v="0"/>
    <x v="429"/>
    <d v="2013-06-12T00:00:00"/>
    <s v="First Class"/>
    <s v="BM-11140"/>
    <s v="Becky Martin"/>
    <x v="0"/>
    <s v="United States"/>
    <x v="20"/>
    <x v="15"/>
    <n v="10024"/>
    <x v="3"/>
    <s v="OFF-PA-10001685"/>
    <x v="1"/>
    <x v="10"/>
    <x v="33"/>
    <n v="40.56"/>
    <n v="4"/>
    <n v="0"/>
    <n v="19.874400000000001"/>
  </r>
  <r>
    <n v="1227"/>
    <x v="575"/>
    <x v="0"/>
    <x v="429"/>
    <d v="2013-06-12T00:00:00"/>
    <s v="First Class"/>
    <s v="BM-11140"/>
    <s v="Becky Martin"/>
    <x v="0"/>
    <s v="United States"/>
    <x v="20"/>
    <x v="15"/>
    <n v="10024"/>
    <x v="3"/>
    <s v="OFF-ST-10001418"/>
    <x v="1"/>
    <x v="4"/>
    <x v="870"/>
    <n v="182.94"/>
    <n v="3"/>
    <n v="0"/>
    <n v="3.6587999999999998"/>
  </r>
  <r>
    <n v="1228"/>
    <x v="575"/>
    <x v="0"/>
    <x v="429"/>
    <d v="2013-06-12T00:00:00"/>
    <s v="First Class"/>
    <s v="BM-11140"/>
    <s v="Becky Martin"/>
    <x v="0"/>
    <s v="United States"/>
    <x v="20"/>
    <x v="15"/>
    <n v="10024"/>
    <x v="3"/>
    <s v="OFF-ST-10000676"/>
    <x v="1"/>
    <x v="4"/>
    <x v="871"/>
    <n v="193.86"/>
    <n v="2"/>
    <n v="0"/>
    <n v="11.631600000000001"/>
  </r>
  <r>
    <n v="1229"/>
    <x v="576"/>
    <x v="3"/>
    <x v="44"/>
    <d v="2014-12-11T00:00:00"/>
    <s v="Standard Class"/>
    <s v="ZC-21910"/>
    <s v="Zuschuss Carroll"/>
    <x v="0"/>
    <s v="United States"/>
    <x v="1"/>
    <x v="1"/>
    <n v="90045"/>
    <x v="1"/>
    <s v="OFF-EN-10001219"/>
    <x v="1"/>
    <x v="12"/>
    <x v="583"/>
    <n v="15.28"/>
    <n v="2"/>
    <n v="0"/>
    <n v="7.4871999999999996"/>
  </r>
  <r>
    <n v="1230"/>
    <x v="576"/>
    <x v="3"/>
    <x v="44"/>
    <d v="2014-12-11T00:00:00"/>
    <s v="Standard Class"/>
    <s v="ZC-21910"/>
    <s v="Zuschuss Carroll"/>
    <x v="0"/>
    <s v="United States"/>
    <x v="1"/>
    <x v="1"/>
    <n v="90045"/>
    <x v="1"/>
    <s v="FUR-FU-10001424"/>
    <x v="0"/>
    <x v="5"/>
    <x v="691"/>
    <n v="8.73"/>
    <n v="1"/>
    <n v="0"/>
    <n v="2.9681999999999999"/>
  </r>
  <r>
    <n v="1231"/>
    <x v="576"/>
    <x v="3"/>
    <x v="44"/>
    <d v="2014-12-11T00:00:00"/>
    <s v="Standard Class"/>
    <s v="ZC-21910"/>
    <s v="Zuschuss Carroll"/>
    <x v="0"/>
    <s v="United States"/>
    <x v="1"/>
    <x v="1"/>
    <n v="90045"/>
    <x v="1"/>
    <s v="OFF-AR-10001022"/>
    <x v="1"/>
    <x v="6"/>
    <x v="872"/>
    <n v="5.68"/>
    <n v="2"/>
    <n v="0"/>
    <n v="1.7607999999999999"/>
  </r>
  <r>
    <n v="1232"/>
    <x v="577"/>
    <x v="1"/>
    <x v="89"/>
    <d v="2012-02-11T00:00:00"/>
    <s v="Second Class"/>
    <s v="KT-16480"/>
    <s v="Kean Thornton"/>
    <x v="0"/>
    <s v="United States"/>
    <x v="198"/>
    <x v="15"/>
    <n v="14215"/>
    <x v="3"/>
    <s v="OFF-AR-10000369"/>
    <x v="1"/>
    <x v="6"/>
    <x v="377"/>
    <n v="2.78"/>
    <n v="2"/>
    <n v="0"/>
    <n v="0.7228"/>
  </r>
  <r>
    <n v="1233"/>
    <x v="577"/>
    <x v="1"/>
    <x v="89"/>
    <d v="2012-02-11T00:00:00"/>
    <s v="Second Class"/>
    <s v="KT-16480"/>
    <s v="Kean Thornton"/>
    <x v="0"/>
    <s v="United States"/>
    <x v="198"/>
    <x v="15"/>
    <n v="14215"/>
    <x v="3"/>
    <s v="OFF-EN-10003055"/>
    <x v="1"/>
    <x v="12"/>
    <x v="873"/>
    <n v="79.959999999999994"/>
    <n v="2"/>
    <n v="0"/>
    <n v="35.981999999999999"/>
  </r>
  <r>
    <n v="1234"/>
    <x v="578"/>
    <x v="0"/>
    <x v="198"/>
    <d v="2013-02-06T00:00:00"/>
    <s v="First Class"/>
    <s v="BG-11695"/>
    <s v="Brooke Gillingham"/>
    <x v="1"/>
    <s v="United States"/>
    <x v="74"/>
    <x v="24"/>
    <n v="45231"/>
    <x v="3"/>
    <s v="TEC-CO-10001046"/>
    <x v="2"/>
    <x v="16"/>
    <x v="874"/>
    <n v="839.98800000000006"/>
    <n v="2"/>
    <n v="0.4"/>
    <n v="69.998999999999995"/>
  </r>
  <r>
    <n v="1235"/>
    <x v="579"/>
    <x v="0"/>
    <x v="99"/>
    <d v="2013-10-29T00:00:00"/>
    <s v="Same Day"/>
    <s v="PG-18820"/>
    <s v="Patrick Gardner"/>
    <x v="0"/>
    <s v="United States"/>
    <x v="199"/>
    <x v="2"/>
    <n v="33437"/>
    <x v="0"/>
    <s v="FUR-FU-10000076"/>
    <x v="0"/>
    <x v="5"/>
    <x v="875"/>
    <n v="47.951999999999998"/>
    <n v="3"/>
    <n v="0.2"/>
    <n v="13.786199999999999"/>
  </r>
  <r>
    <n v="1236"/>
    <x v="579"/>
    <x v="0"/>
    <x v="99"/>
    <d v="2013-10-29T00:00:00"/>
    <s v="Same Day"/>
    <s v="PG-18820"/>
    <s v="Patrick Gardner"/>
    <x v="0"/>
    <s v="United States"/>
    <x v="199"/>
    <x v="2"/>
    <n v="33437"/>
    <x v="0"/>
    <s v="OFF-BI-10003719"/>
    <x v="1"/>
    <x v="8"/>
    <x v="684"/>
    <n v="37.424999999999997"/>
    <n v="5"/>
    <n v="0.7"/>
    <n v="-29.94"/>
  </r>
  <r>
    <n v="1237"/>
    <x v="579"/>
    <x v="0"/>
    <x v="99"/>
    <d v="2013-10-29T00:00:00"/>
    <s v="Same Day"/>
    <s v="PG-18820"/>
    <s v="Patrick Gardner"/>
    <x v="0"/>
    <s v="United States"/>
    <x v="199"/>
    <x v="2"/>
    <n v="33437"/>
    <x v="0"/>
    <s v="FUR-FU-10003268"/>
    <x v="0"/>
    <x v="5"/>
    <x v="876"/>
    <n v="63.968000000000004"/>
    <n v="2"/>
    <n v="0.2"/>
    <n v="0"/>
  </r>
  <r>
    <n v="1238"/>
    <x v="579"/>
    <x v="0"/>
    <x v="99"/>
    <d v="2013-10-29T00:00:00"/>
    <s v="Same Day"/>
    <s v="PG-18820"/>
    <s v="Patrick Gardner"/>
    <x v="0"/>
    <s v="United States"/>
    <x v="199"/>
    <x v="2"/>
    <n v="33437"/>
    <x v="0"/>
    <s v="FUR-FU-10003553"/>
    <x v="0"/>
    <x v="5"/>
    <x v="563"/>
    <n v="165.048"/>
    <n v="3"/>
    <n v="0.2"/>
    <n v="41.262"/>
  </r>
  <r>
    <n v="1239"/>
    <x v="580"/>
    <x v="2"/>
    <x v="430"/>
    <d v="2011-08-15T00:00:00"/>
    <s v="Standard Class"/>
    <s v="GM-14680"/>
    <s v="Greg Matthias"/>
    <x v="0"/>
    <s v="United States"/>
    <x v="4"/>
    <x v="4"/>
    <n v="98105"/>
    <x v="1"/>
    <s v="FUR-FU-10003691"/>
    <x v="0"/>
    <x v="5"/>
    <x v="877"/>
    <n v="12.35"/>
    <n v="1"/>
    <n v="0"/>
    <n v="5.4340000000000002"/>
  </r>
  <r>
    <n v="1240"/>
    <x v="580"/>
    <x v="2"/>
    <x v="430"/>
    <d v="2011-08-15T00:00:00"/>
    <s v="Standard Class"/>
    <s v="GM-14680"/>
    <s v="Greg Matthias"/>
    <x v="0"/>
    <s v="United States"/>
    <x v="4"/>
    <x v="4"/>
    <n v="98105"/>
    <x v="1"/>
    <s v="OFF-AR-10003903"/>
    <x v="1"/>
    <x v="6"/>
    <x v="878"/>
    <n v="40.97"/>
    <n v="1"/>
    <n v="0"/>
    <n v="10.652200000000001"/>
  </r>
  <r>
    <n v="1241"/>
    <x v="580"/>
    <x v="2"/>
    <x v="430"/>
    <d v="2011-08-15T00:00:00"/>
    <s v="Standard Class"/>
    <s v="GM-14680"/>
    <s v="Greg Matthias"/>
    <x v="0"/>
    <s v="United States"/>
    <x v="4"/>
    <x v="4"/>
    <n v="98105"/>
    <x v="1"/>
    <s v="OFF-FA-10004854"/>
    <x v="1"/>
    <x v="13"/>
    <x v="268"/>
    <n v="22.96"/>
    <n v="2"/>
    <n v="0"/>
    <n v="10.7912"/>
  </r>
  <r>
    <n v="1242"/>
    <x v="581"/>
    <x v="0"/>
    <x v="48"/>
    <d v="2013-05-09T00:00:00"/>
    <s v="Standard Class"/>
    <s v="MO-17800"/>
    <s v="Meg O'Connel"/>
    <x v="2"/>
    <s v="United States"/>
    <x v="20"/>
    <x v="15"/>
    <n v="10024"/>
    <x v="3"/>
    <s v="TEC-PH-10003442"/>
    <x v="2"/>
    <x v="7"/>
    <x v="879"/>
    <n v="22"/>
    <n v="4"/>
    <n v="0"/>
    <n v="5.5"/>
  </r>
  <r>
    <n v="1243"/>
    <x v="582"/>
    <x v="0"/>
    <x v="431"/>
    <d v="2013-02-22T00:00:00"/>
    <s v="Standard Class"/>
    <s v="PG-18820"/>
    <s v="Patrick Gardner"/>
    <x v="0"/>
    <s v="United States"/>
    <x v="20"/>
    <x v="15"/>
    <n v="10009"/>
    <x v="3"/>
    <s v="OFF-BI-10004519"/>
    <x v="1"/>
    <x v="8"/>
    <x v="880"/>
    <n v="398.35199999999998"/>
    <n v="3"/>
    <n v="0.2"/>
    <n v="124.485"/>
  </r>
  <r>
    <n v="1244"/>
    <x v="582"/>
    <x v="0"/>
    <x v="431"/>
    <d v="2013-02-22T00:00:00"/>
    <s v="Standard Class"/>
    <s v="PG-18820"/>
    <s v="Patrick Gardner"/>
    <x v="0"/>
    <s v="United States"/>
    <x v="20"/>
    <x v="15"/>
    <n v="10009"/>
    <x v="3"/>
    <s v="OFF-FA-10000304"/>
    <x v="1"/>
    <x v="13"/>
    <x v="52"/>
    <n v="8.7200000000000006"/>
    <n v="4"/>
    <n v="0"/>
    <n v="3.5752000000000002"/>
  </r>
  <r>
    <n v="1245"/>
    <x v="583"/>
    <x v="3"/>
    <x v="304"/>
    <d v="2014-05-22T00:00:00"/>
    <s v="Standard Class"/>
    <s v="EJ-14155"/>
    <s v="Eva Jacobs"/>
    <x v="0"/>
    <s v="United States"/>
    <x v="200"/>
    <x v="35"/>
    <n v="39503"/>
    <x v="0"/>
    <s v="OFF-EN-10004955"/>
    <x v="1"/>
    <x v="12"/>
    <x v="881"/>
    <n v="48.69"/>
    <n v="9"/>
    <n v="0"/>
    <n v="23.8581"/>
  </r>
  <r>
    <n v="1246"/>
    <x v="584"/>
    <x v="2"/>
    <x v="432"/>
    <d v="2011-12-14T00:00:00"/>
    <s v="Second Class"/>
    <s v="NP-18700"/>
    <s v="Nora Preis"/>
    <x v="0"/>
    <s v="United States"/>
    <x v="201"/>
    <x v="1"/>
    <n v="93727"/>
    <x v="1"/>
    <s v="FUR-TA-10004619"/>
    <x v="0"/>
    <x v="3"/>
    <x v="882"/>
    <n v="764.68799999999999"/>
    <n v="6"/>
    <n v="0.2"/>
    <n v="95.585999999999999"/>
  </r>
  <r>
    <n v="1247"/>
    <x v="584"/>
    <x v="2"/>
    <x v="432"/>
    <d v="2011-12-14T00:00:00"/>
    <s v="Second Class"/>
    <s v="NP-18700"/>
    <s v="Nora Preis"/>
    <x v="0"/>
    <s v="United States"/>
    <x v="201"/>
    <x v="1"/>
    <n v="93727"/>
    <x v="1"/>
    <s v="FUR-TA-10003473"/>
    <x v="0"/>
    <x v="3"/>
    <x v="214"/>
    <n v="3610.848"/>
    <n v="12"/>
    <n v="0.2"/>
    <n v="135.4068"/>
  </r>
  <r>
    <n v="1248"/>
    <x v="584"/>
    <x v="2"/>
    <x v="432"/>
    <d v="2011-12-14T00:00:00"/>
    <s v="Second Class"/>
    <s v="NP-18700"/>
    <s v="Nora Preis"/>
    <x v="0"/>
    <s v="United States"/>
    <x v="201"/>
    <x v="1"/>
    <n v="93727"/>
    <x v="1"/>
    <s v="FUR-BO-10004467"/>
    <x v="0"/>
    <x v="0"/>
    <x v="883"/>
    <n v="254.97450000000001"/>
    <n v="3"/>
    <n v="0.15"/>
    <n v="11.998799999999999"/>
  </r>
  <r>
    <n v="1249"/>
    <x v="585"/>
    <x v="3"/>
    <x v="404"/>
    <d v="2014-12-25T00:00:00"/>
    <s v="Standard Class"/>
    <s v="DJ-13630"/>
    <s v="Doug Jacobs"/>
    <x v="0"/>
    <s v="United States"/>
    <x v="20"/>
    <x v="15"/>
    <n v="10009"/>
    <x v="3"/>
    <s v="OFF-AR-10002280"/>
    <x v="1"/>
    <x v="6"/>
    <x v="33"/>
    <n v="38.82"/>
    <n v="6"/>
    <n v="0"/>
    <n v="17.469000000000001"/>
  </r>
  <r>
    <n v="1250"/>
    <x v="585"/>
    <x v="3"/>
    <x v="404"/>
    <d v="2014-12-25T00:00:00"/>
    <s v="Standard Class"/>
    <s v="DJ-13630"/>
    <s v="Doug Jacobs"/>
    <x v="0"/>
    <s v="United States"/>
    <x v="20"/>
    <x v="15"/>
    <n v="10009"/>
    <x v="3"/>
    <s v="FUR-CH-10001708"/>
    <x v="0"/>
    <x v="1"/>
    <x v="884"/>
    <n v="1141.9380000000001"/>
    <n v="9"/>
    <n v="0.1"/>
    <n v="139.5702"/>
  </r>
  <r>
    <n v="1251"/>
    <x v="585"/>
    <x v="3"/>
    <x v="404"/>
    <d v="2014-12-25T00:00:00"/>
    <s v="Standard Class"/>
    <s v="DJ-13630"/>
    <s v="Doug Jacobs"/>
    <x v="0"/>
    <s v="United States"/>
    <x v="20"/>
    <x v="15"/>
    <n v="10009"/>
    <x v="3"/>
    <s v="OFF-AP-10000891"/>
    <x v="1"/>
    <x v="9"/>
    <x v="163"/>
    <n v="1704.56"/>
    <n v="13"/>
    <n v="0"/>
    <n v="511.36799999999999"/>
  </r>
  <r>
    <n v="1252"/>
    <x v="585"/>
    <x v="3"/>
    <x v="404"/>
    <d v="2014-12-25T00:00:00"/>
    <s v="Standard Class"/>
    <s v="DJ-13630"/>
    <s v="Doug Jacobs"/>
    <x v="0"/>
    <s v="United States"/>
    <x v="20"/>
    <x v="15"/>
    <n v="10009"/>
    <x v="3"/>
    <s v="OFF-AR-10000462"/>
    <x v="1"/>
    <x v="6"/>
    <x v="885"/>
    <n v="3.2"/>
    <n v="2"/>
    <n v="0"/>
    <n v="1.3759999999999999"/>
  </r>
  <r>
    <n v="1253"/>
    <x v="586"/>
    <x v="1"/>
    <x v="433"/>
    <d v="2012-09-07T00:00:00"/>
    <s v="Standard Class"/>
    <s v="IM-15070"/>
    <s v="Irene Maddox"/>
    <x v="0"/>
    <s v="United States"/>
    <x v="158"/>
    <x v="6"/>
    <n v="53209"/>
    <x v="2"/>
    <s v="TEC-PH-10004165"/>
    <x v="2"/>
    <x v="7"/>
    <x v="886"/>
    <n v="1099.96"/>
    <n v="4"/>
    <n v="0"/>
    <n v="285.9896"/>
  </r>
  <r>
    <n v="1254"/>
    <x v="587"/>
    <x v="3"/>
    <x v="434"/>
    <d v="2014-03-15T00:00:00"/>
    <s v="Standard Class"/>
    <s v="MH-18115"/>
    <s v="Mick Hernandez"/>
    <x v="2"/>
    <s v="United States"/>
    <x v="142"/>
    <x v="9"/>
    <n v="19013"/>
    <x v="3"/>
    <s v="OFF-AR-10003958"/>
    <x v="1"/>
    <x v="6"/>
    <x v="679"/>
    <n v="5.2480000000000002"/>
    <n v="2"/>
    <n v="0.2"/>
    <n v="0.59040000000000004"/>
  </r>
  <r>
    <n v="1255"/>
    <x v="587"/>
    <x v="3"/>
    <x v="434"/>
    <d v="2014-03-15T00:00:00"/>
    <s v="Standard Class"/>
    <s v="MH-18115"/>
    <s v="Mick Hernandez"/>
    <x v="2"/>
    <s v="United States"/>
    <x v="142"/>
    <x v="9"/>
    <n v="19013"/>
    <x v="3"/>
    <s v="TEC-PH-10000149"/>
    <x v="2"/>
    <x v="7"/>
    <x v="419"/>
    <n v="35.909999999999997"/>
    <n v="3"/>
    <n v="0.4"/>
    <n v="-8.3789999999999996"/>
  </r>
  <r>
    <n v="1256"/>
    <x v="587"/>
    <x v="3"/>
    <x v="434"/>
    <d v="2014-03-15T00:00:00"/>
    <s v="Standard Class"/>
    <s v="MH-18115"/>
    <s v="Mick Hernandez"/>
    <x v="2"/>
    <s v="United States"/>
    <x v="142"/>
    <x v="9"/>
    <n v="19013"/>
    <x v="3"/>
    <s v="FUR-FU-10003724"/>
    <x v="0"/>
    <x v="5"/>
    <x v="887"/>
    <n v="6.6959999999999997"/>
    <n v="1"/>
    <n v="0.2"/>
    <n v="0.50219999999999998"/>
  </r>
  <r>
    <n v="1257"/>
    <x v="587"/>
    <x v="3"/>
    <x v="434"/>
    <d v="2014-03-15T00:00:00"/>
    <s v="Standard Class"/>
    <s v="MH-18115"/>
    <s v="Mick Hernandez"/>
    <x v="2"/>
    <s v="United States"/>
    <x v="142"/>
    <x v="9"/>
    <n v="19013"/>
    <x v="3"/>
    <s v="FUR-FU-10003535"/>
    <x v="0"/>
    <x v="5"/>
    <x v="888"/>
    <n v="43.872"/>
    <n v="2"/>
    <n v="0.2"/>
    <n v="11.516400000000001"/>
  </r>
  <r>
    <n v="1258"/>
    <x v="588"/>
    <x v="0"/>
    <x v="435"/>
    <d v="2013-12-29T00:00:00"/>
    <s v="Second Class"/>
    <s v="RB-19795"/>
    <s v="Ross Baird"/>
    <x v="2"/>
    <s v="United States"/>
    <x v="35"/>
    <x v="3"/>
    <n v="28205"/>
    <x v="0"/>
    <s v="OFF-BI-10001575"/>
    <x v="1"/>
    <x v="8"/>
    <x v="577"/>
    <n v="27.882000000000001"/>
    <n v="3"/>
    <n v="0.7"/>
    <n v="-20.4468"/>
  </r>
  <r>
    <n v="1259"/>
    <x v="588"/>
    <x v="0"/>
    <x v="435"/>
    <d v="2013-12-29T00:00:00"/>
    <s v="Second Class"/>
    <s v="RB-19795"/>
    <s v="Ross Baird"/>
    <x v="2"/>
    <s v="United States"/>
    <x v="35"/>
    <x v="3"/>
    <n v="28205"/>
    <x v="0"/>
    <s v="OFF-ST-10003716"/>
    <x v="1"/>
    <x v="4"/>
    <x v="889"/>
    <n v="540.048"/>
    <n v="3"/>
    <n v="0.2"/>
    <n v="-47.254199999999997"/>
  </r>
  <r>
    <n v="1260"/>
    <x v="588"/>
    <x v="0"/>
    <x v="435"/>
    <d v="2013-12-29T00:00:00"/>
    <s v="Second Class"/>
    <s v="RB-19795"/>
    <s v="Ross Baird"/>
    <x v="2"/>
    <s v="United States"/>
    <x v="35"/>
    <x v="3"/>
    <n v="28205"/>
    <x v="0"/>
    <s v="TEC-AC-10004469"/>
    <x v="2"/>
    <x v="11"/>
    <x v="238"/>
    <n v="255.68"/>
    <n v="8"/>
    <n v="0.2"/>
    <n v="76.703999999999994"/>
  </r>
  <r>
    <n v="1261"/>
    <x v="589"/>
    <x v="3"/>
    <x v="436"/>
    <d v="2014-10-28T00:00:00"/>
    <s v="Standard Class"/>
    <s v="JR-15700"/>
    <s v="Jocasta Rupert"/>
    <x v="0"/>
    <s v="United States"/>
    <x v="108"/>
    <x v="2"/>
    <n v="32216"/>
    <x v="0"/>
    <s v="TEC-PH-10004586"/>
    <x v="2"/>
    <x v="7"/>
    <x v="890"/>
    <n v="863.88"/>
    <n v="3"/>
    <n v="0.2"/>
    <n v="107.985"/>
  </r>
  <r>
    <n v="1262"/>
    <x v="590"/>
    <x v="0"/>
    <x v="99"/>
    <d v="2013-05-11T00:00:00"/>
    <s v="Standard Class"/>
    <s v="SM-20950"/>
    <s v="Suzanne McNair"/>
    <x v="1"/>
    <s v="United States"/>
    <x v="202"/>
    <x v="3"/>
    <n v="27834"/>
    <x v="0"/>
    <s v="OFF-BI-10004236"/>
    <x v="1"/>
    <x v="8"/>
    <x v="891"/>
    <n v="17.616"/>
    <n v="4"/>
    <n v="0.7"/>
    <n v="-14.0928"/>
  </r>
  <r>
    <n v="1263"/>
    <x v="591"/>
    <x v="3"/>
    <x v="437"/>
    <d v="2014-10-07T00:00:00"/>
    <s v="Second Class"/>
    <s v="CS-12355"/>
    <s v="Christine Sundaresam"/>
    <x v="0"/>
    <s v="United States"/>
    <x v="85"/>
    <x v="15"/>
    <n v="11561"/>
    <x v="3"/>
    <s v="OFF-BI-10001634"/>
    <x v="1"/>
    <x v="8"/>
    <x v="24"/>
    <n v="17.472000000000001"/>
    <n v="3"/>
    <n v="0.2"/>
    <n v="6.3335999999999997"/>
  </r>
  <r>
    <n v="1264"/>
    <x v="592"/>
    <x v="0"/>
    <x v="393"/>
    <d v="2013-03-10T00:00:00"/>
    <s v="First Class"/>
    <s v="CC-12220"/>
    <s v="Chris Cortes"/>
    <x v="0"/>
    <s v="United States"/>
    <x v="189"/>
    <x v="14"/>
    <n v="46350"/>
    <x v="2"/>
    <s v="TEC-PH-10000215"/>
    <x v="2"/>
    <x v="7"/>
    <x v="139"/>
    <n v="69.900000000000006"/>
    <n v="2"/>
    <n v="0"/>
    <n v="18.873000000000001"/>
  </r>
  <r>
    <n v="1265"/>
    <x v="592"/>
    <x v="0"/>
    <x v="393"/>
    <d v="2013-03-10T00:00:00"/>
    <s v="First Class"/>
    <s v="CC-12220"/>
    <s v="Chris Cortes"/>
    <x v="0"/>
    <s v="United States"/>
    <x v="189"/>
    <x v="14"/>
    <n v="46350"/>
    <x v="2"/>
    <s v="FUR-FU-10003724"/>
    <x v="0"/>
    <x v="5"/>
    <x v="887"/>
    <n v="41.85"/>
    <n v="5"/>
    <n v="0"/>
    <n v="10.881"/>
  </r>
  <r>
    <n v="1266"/>
    <x v="593"/>
    <x v="3"/>
    <x v="264"/>
    <d v="2014-08-09T00:00:00"/>
    <s v="Standard Class"/>
    <s v="PF-19225"/>
    <s v="Phillip Flathmann"/>
    <x v="0"/>
    <s v="United States"/>
    <x v="8"/>
    <x v="1"/>
    <n v="94122"/>
    <x v="1"/>
    <s v="OFF-AR-10000422"/>
    <x v="1"/>
    <x v="6"/>
    <x v="892"/>
    <n v="6.57"/>
    <n v="3"/>
    <n v="0"/>
    <n v="1.7739"/>
  </r>
  <r>
    <n v="1267"/>
    <x v="594"/>
    <x v="2"/>
    <x v="163"/>
    <d v="2011-12-29T00:00:00"/>
    <s v="Standard Class"/>
    <s v="JC-16105"/>
    <s v="Julie Creighton"/>
    <x v="1"/>
    <s v="United States"/>
    <x v="1"/>
    <x v="1"/>
    <n v="90045"/>
    <x v="1"/>
    <s v="OFF-ST-10003306"/>
    <x v="1"/>
    <x v="4"/>
    <x v="380"/>
    <n v="142.86000000000001"/>
    <n v="1"/>
    <n v="0"/>
    <n v="41.429400000000001"/>
  </r>
  <r>
    <n v="1268"/>
    <x v="594"/>
    <x v="2"/>
    <x v="163"/>
    <d v="2011-12-29T00:00:00"/>
    <s v="Standard Class"/>
    <s v="JC-16105"/>
    <s v="Julie Creighton"/>
    <x v="1"/>
    <s v="United States"/>
    <x v="1"/>
    <x v="1"/>
    <n v="90045"/>
    <x v="1"/>
    <s v="FUR-CH-10001146"/>
    <x v="0"/>
    <x v="1"/>
    <x v="64"/>
    <n v="292.27199999999999"/>
    <n v="6"/>
    <n v="0.2"/>
    <n v="18.266999999999999"/>
  </r>
  <r>
    <n v="1269"/>
    <x v="595"/>
    <x v="3"/>
    <x v="397"/>
    <d v="2014-09-28T00:00:00"/>
    <s v="Standard Class"/>
    <s v="BG-11695"/>
    <s v="Brooke Gillingham"/>
    <x v="1"/>
    <s v="United States"/>
    <x v="103"/>
    <x v="22"/>
    <n v="80027"/>
    <x v="1"/>
    <s v="FUR-FU-10000246"/>
    <x v="0"/>
    <x v="5"/>
    <x v="386"/>
    <n v="29.327999999999999"/>
    <n v="3"/>
    <n v="0.2"/>
    <n v="3.6659999999999999"/>
  </r>
  <r>
    <n v="1270"/>
    <x v="596"/>
    <x v="3"/>
    <x v="400"/>
    <d v="2014-09-06T00:00:00"/>
    <s v="Standard Class"/>
    <s v="DC-12850"/>
    <s v="Dan Campbell"/>
    <x v="0"/>
    <s v="United States"/>
    <x v="159"/>
    <x v="19"/>
    <n v="35630"/>
    <x v="0"/>
    <s v="OFF-PA-10002870"/>
    <x v="1"/>
    <x v="10"/>
    <x v="893"/>
    <n v="12.48"/>
    <n v="2"/>
    <n v="0"/>
    <n v="5.6159999999999997"/>
  </r>
  <r>
    <n v="1271"/>
    <x v="597"/>
    <x v="0"/>
    <x v="438"/>
    <d v="2013-04-27T00:00:00"/>
    <s v="Standard Class"/>
    <s v="SP-20545"/>
    <s v="Sibella Parks"/>
    <x v="1"/>
    <s v="United States"/>
    <x v="22"/>
    <x v="10"/>
    <n v="60623"/>
    <x v="2"/>
    <s v="OFF-ST-10000563"/>
    <x v="1"/>
    <x v="4"/>
    <x v="894"/>
    <n v="102.336"/>
    <n v="4"/>
    <n v="0.2"/>
    <n v="-12.792"/>
  </r>
  <r>
    <n v="1272"/>
    <x v="597"/>
    <x v="0"/>
    <x v="438"/>
    <d v="2013-04-27T00:00:00"/>
    <s v="Standard Class"/>
    <s v="SP-20545"/>
    <s v="Sibella Parks"/>
    <x v="1"/>
    <s v="United States"/>
    <x v="22"/>
    <x v="10"/>
    <n v="60623"/>
    <x v="2"/>
    <s v="OFF-AP-10004487"/>
    <x v="1"/>
    <x v="9"/>
    <x v="715"/>
    <n v="48.792000000000002"/>
    <n v="3"/>
    <n v="0.8"/>
    <n v="-126.8592"/>
  </r>
  <r>
    <n v="1273"/>
    <x v="597"/>
    <x v="0"/>
    <x v="438"/>
    <d v="2013-04-27T00:00:00"/>
    <s v="Standard Class"/>
    <s v="SP-20545"/>
    <s v="Sibella Parks"/>
    <x v="1"/>
    <s v="United States"/>
    <x v="22"/>
    <x v="10"/>
    <n v="60623"/>
    <x v="2"/>
    <s v="OFF-BI-10002854"/>
    <x v="1"/>
    <x v="8"/>
    <x v="895"/>
    <n v="44.847999999999999"/>
    <n v="8"/>
    <n v="0.8"/>
    <n v="-67.272000000000006"/>
  </r>
  <r>
    <n v="1274"/>
    <x v="598"/>
    <x v="0"/>
    <x v="439"/>
    <d v="2013-05-27T00:00:00"/>
    <s v="Same Day"/>
    <s v="MS-17710"/>
    <s v="Maurice Satty"/>
    <x v="0"/>
    <s v="United States"/>
    <x v="5"/>
    <x v="5"/>
    <n v="76106"/>
    <x v="2"/>
    <s v="OFF-PA-10004621"/>
    <x v="1"/>
    <x v="10"/>
    <x v="738"/>
    <n v="10.368"/>
    <n v="2"/>
    <n v="0.2"/>
    <n v="3.6288"/>
  </r>
  <r>
    <n v="1275"/>
    <x v="598"/>
    <x v="0"/>
    <x v="439"/>
    <d v="2013-05-27T00:00:00"/>
    <s v="Same Day"/>
    <s v="MS-17710"/>
    <s v="Maurice Satty"/>
    <x v="0"/>
    <s v="United States"/>
    <x v="5"/>
    <x v="5"/>
    <n v="76106"/>
    <x v="2"/>
    <s v="FUR-CH-10001973"/>
    <x v="0"/>
    <x v="1"/>
    <x v="896"/>
    <n v="388.43"/>
    <n v="5"/>
    <n v="0.3"/>
    <n v="-88.784000000000006"/>
  </r>
  <r>
    <n v="1276"/>
    <x v="598"/>
    <x v="0"/>
    <x v="439"/>
    <d v="2013-05-27T00:00:00"/>
    <s v="Same Day"/>
    <s v="MS-17710"/>
    <s v="Maurice Satty"/>
    <x v="0"/>
    <s v="United States"/>
    <x v="5"/>
    <x v="5"/>
    <n v="76106"/>
    <x v="2"/>
    <s v="OFF-PA-10004040"/>
    <x v="1"/>
    <x v="10"/>
    <x v="99"/>
    <n v="14.352"/>
    <n v="3"/>
    <n v="0.2"/>
    <n v="5.2026000000000003"/>
  </r>
  <r>
    <n v="1277"/>
    <x v="598"/>
    <x v="0"/>
    <x v="439"/>
    <d v="2013-05-27T00:00:00"/>
    <s v="Same Day"/>
    <s v="MS-17710"/>
    <s v="Maurice Satty"/>
    <x v="0"/>
    <s v="United States"/>
    <x v="5"/>
    <x v="5"/>
    <n v="76106"/>
    <x v="2"/>
    <s v="TEC-AC-10000580"/>
    <x v="2"/>
    <x v="11"/>
    <x v="897"/>
    <n v="63.991999999999997"/>
    <n v="1"/>
    <n v="0.2"/>
    <n v="-7.1990999999999996"/>
  </r>
  <r>
    <n v="1278"/>
    <x v="599"/>
    <x v="0"/>
    <x v="440"/>
    <d v="2013-08-05T00:00:00"/>
    <s v="Standard Class"/>
    <s v="BD-11770"/>
    <s v="Bryan Davis"/>
    <x v="0"/>
    <s v="United States"/>
    <x v="12"/>
    <x v="5"/>
    <n v="77070"/>
    <x v="2"/>
    <s v="OFF-AR-10004022"/>
    <x v="1"/>
    <x v="6"/>
    <x v="898"/>
    <n v="86.352000000000004"/>
    <n v="3"/>
    <n v="0.2"/>
    <n v="5.3970000000000002"/>
  </r>
  <r>
    <n v="1279"/>
    <x v="600"/>
    <x v="2"/>
    <x v="78"/>
    <d v="2011-11-09T00:00:00"/>
    <s v="First Class"/>
    <s v="KC-16255"/>
    <s v="Karen Carlisle"/>
    <x v="1"/>
    <s v="United States"/>
    <x v="203"/>
    <x v="32"/>
    <n v="31204"/>
    <x v="0"/>
    <s v="TEC-AC-10004209"/>
    <x v="2"/>
    <x v="11"/>
    <x v="899"/>
    <n v="32.97"/>
    <n v="3"/>
    <n v="0"/>
    <n v="12.8583"/>
  </r>
  <r>
    <n v="1280"/>
    <x v="600"/>
    <x v="2"/>
    <x v="78"/>
    <d v="2011-11-09T00:00:00"/>
    <s v="First Class"/>
    <s v="KC-16255"/>
    <s v="Karen Carlisle"/>
    <x v="1"/>
    <s v="United States"/>
    <x v="203"/>
    <x v="32"/>
    <n v="31204"/>
    <x v="0"/>
    <s v="TEC-AC-10000023"/>
    <x v="2"/>
    <x v="11"/>
    <x v="900"/>
    <n v="83.88"/>
    <n v="4"/>
    <n v="0"/>
    <n v="30.1968"/>
  </r>
  <r>
    <n v="1281"/>
    <x v="601"/>
    <x v="0"/>
    <x v="64"/>
    <d v="2013-07-09T00:00:00"/>
    <s v="First Class"/>
    <s v="TR-21325"/>
    <s v="Toby Ritter"/>
    <x v="0"/>
    <s v="United States"/>
    <x v="204"/>
    <x v="23"/>
    <n v="52402"/>
    <x v="2"/>
    <s v="TEC-PH-10003505"/>
    <x v="2"/>
    <x v="7"/>
    <x v="901"/>
    <n v="278.39999999999998"/>
    <n v="3"/>
    <n v="0"/>
    <n v="80.736000000000004"/>
  </r>
  <r>
    <n v="1282"/>
    <x v="602"/>
    <x v="3"/>
    <x v="359"/>
    <d v="2014-12-04T00:00:00"/>
    <s v="First Class"/>
    <s v="SA-20830"/>
    <s v="Sue Ann Reed"/>
    <x v="0"/>
    <s v="United States"/>
    <x v="108"/>
    <x v="2"/>
    <n v="32216"/>
    <x v="0"/>
    <s v="OFF-LA-10000121"/>
    <x v="1"/>
    <x v="2"/>
    <x v="902"/>
    <n v="15.12"/>
    <n v="3"/>
    <n v="0.2"/>
    <n v="4.9139999999999997"/>
  </r>
  <r>
    <n v="1283"/>
    <x v="602"/>
    <x v="3"/>
    <x v="359"/>
    <d v="2014-12-04T00:00:00"/>
    <s v="First Class"/>
    <s v="SA-20830"/>
    <s v="Sue Ann Reed"/>
    <x v="0"/>
    <s v="United States"/>
    <x v="108"/>
    <x v="2"/>
    <n v="32216"/>
    <x v="0"/>
    <s v="OFF-BI-10002026"/>
    <x v="1"/>
    <x v="8"/>
    <x v="903"/>
    <n v="17.43"/>
    <n v="1"/>
    <n v="0.7"/>
    <n v="-13.363"/>
  </r>
  <r>
    <n v="1284"/>
    <x v="602"/>
    <x v="3"/>
    <x v="359"/>
    <d v="2014-12-04T00:00:00"/>
    <s v="First Class"/>
    <s v="SA-20830"/>
    <s v="Sue Ann Reed"/>
    <x v="0"/>
    <s v="United States"/>
    <x v="108"/>
    <x v="2"/>
    <n v="32216"/>
    <x v="0"/>
    <s v="OFF-PA-10000994"/>
    <x v="1"/>
    <x v="10"/>
    <x v="904"/>
    <n v="251.64"/>
    <n v="3"/>
    <n v="0.2"/>
    <n v="88.073999999999998"/>
  </r>
  <r>
    <n v="1285"/>
    <x v="603"/>
    <x v="1"/>
    <x v="401"/>
    <d v="2012-12-12T00:00:00"/>
    <s v="Standard Class"/>
    <s v="KW-16435"/>
    <s v="Katrina Willman"/>
    <x v="0"/>
    <s v="United States"/>
    <x v="89"/>
    <x v="5"/>
    <n v="78745"/>
    <x v="2"/>
    <s v="OFF-BI-10002813"/>
    <x v="1"/>
    <x v="8"/>
    <x v="905"/>
    <n v="2.7719999999999998"/>
    <n v="7"/>
    <n v="0.8"/>
    <n v="-4.851"/>
  </r>
  <r>
    <n v="1286"/>
    <x v="604"/>
    <x v="0"/>
    <x v="190"/>
    <d v="2013-04-07T00:00:00"/>
    <s v="Standard Class"/>
    <s v="GM-14500"/>
    <s v="Gene McClure"/>
    <x v="0"/>
    <s v="United States"/>
    <x v="205"/>
    <x v="34"/>
    <n v="2908"/>
    <x v="3"/>
    <s v="OFF-ST-10000617"/>
    <x v="1"/>
    <x v="4"/>
    <x v="379"/>
    <n v="14.9"/>
    <n v="5"/>
    <n v="0"/>
    <n v="1.0429999999999999"/>
  </r>
  <r>
    <n v="1287"/>
    <x v="605"/>
    <x v="1"/>
    <x v="433"/>
    <d v="2012-08-07T00:00:00"/>
    <s v="Standard Class"/>
    <s v="AD-10180"/>
    <s v="Alan Dominguez"/>
    <x v="2"/>
    <s v="United States"/>
    <x v="20"/>
    <x v="15"/>
    <n v="10035"/>
    <x v="3"/>
    <s v="OFF-AR-10004817"/>
    <x v="1"/>
    <x v="6"/>
    <x v="906"/>
    <n v="15.48"/>
    <n v="3"/>
    <n v="0"/>
    <n v="4.4892000000000003"/>
  </r>
  <r>
    <n v="1288"/>
    <x v="606"/>
    <x v="0"/>
    <x v="441"/>
    <d v="2013-11-27T00:00:00"/>
    <s v="Standard Class"/>
    <s v="TB-21355"/>
    <s v="Todd Boyes"/>
    <x v="1"/>
    <s v="United States"/>
    <x v="20"/>
    <x v="15"/>
    <n v="10009"/>
    <x v="3"/>
    <s v="FUR-FU-10000397"/>
    <x v="0"/>
    <x v="5"/>
    <x v="63"/>
    <n v="39.880000000000003"/>
    <n v="2"/>
    <n v="0"/>
    <n v="11.166399999999999"/>
  </r>
  <r>
    <n v="1289"/>
    <x v="606"/>
    <x v="0"/>
    <x v="441"/>
    <d v="2013-11-27T00:00:00"/>
    <s v="Standard Class"/>
    <s v="TB-21355"/>
    <s v="Todd Boyes"/>
    <x v="1"/>
    <s v="United States"/>
    <x v="20"/>
    <x v="15"/>
    <n v="10009"/>
    <x v="3"/>
    <s v="OFF-BI-10000605"/>
    <x v="1"/>
    <x v="8"/>
    <x v="531"/>
    <n v="12.192"/>
    <n v="4"/>
    <n v="0.2"/>
    <n v="4.1147999999999998"/>
  </r>
  <r>
    <n v="1290"/>
    <x v="606"/>
    <x v="0"/>
    <x v="441"/>
    <d v="2013-11-27T00:00:00"/>
    <s v="Standard Class"/>
    <s v="TB-21355"/>
    <s v="Todd Boyes"/>
    <x v="1"/>
    <s v="United States"/>
    <x v="20"/>
    <x v="15"/>
    <n v="10009"/>
    <x v="3"/>
    <s v="OFF-AR-10001860"/>
    <x v="1"/>
    <x v="6"/>
    <x v="907"/>
    <n v="20.82"/>
    <n v="3"/>
    <n v="0"/>
    <n v="7.4951999999999996"/>
  </r>
  <r>
    <n v="1291"/>
    <x v="607"/>
    <x v="0"/>
    <x v="338"/>
    <d v="2013-11-13T00:00:00"/>
    <s v="First Class"/>
    <s v="CC-12430"/>
    <s v="Chuck Clark"/>
    <x v="2"/>
    <s v="United States"/>
    <x v="8"/>
    <x v="1"/>
    <n v="94122"/>
    <x v="1"/>
    <s v="OFF-BI-10004970"/>
    <x v="1"/>
    <x v="8"/>
    <x v="908"/>
    <n v="13.215999999999999"/>
    <n v="4"/>
    <n v="0.2"/>
    <n v="4.4603999999999999"/>
  </r>
  <r>
    <n v="1292"/>
    <x v="607"/>
    <x v="0"/>
    <x v="338"/>
    <d v="2013-11-13T00:00:00"/>
    <s v="First Class"/>
    <s v="CC-12430"/>
    <s v="Chuck Clark"/>
    <x v="2"/>
    <s v="United States"/>
    <x v="8"/>
    <x v="1"/>
    <n v="94122"/>
    <x v="1"/>
    <s v="OFF-PA-10003172"/>
    <x v="1"/>
    <x v="10"/>
    <x v="846"/>
    <n v="32.4"/>
    <n v="5"/>
    <n v="0"/>
    <n v="15.552"/>
  </r>
  <r>
    <n v="1293"/>
    <x v="608"/>
    <x v="1"/>
    <x v="375"/>
    <d v="2012-01-09T00:00:00"/>
    <s v="Standard Class"/>
    <s v="PF-19165"/>
    <s v="Philip Fox"/>
    <x v="0"/>
    <s v="United States"/>
    <x v="70"/>
    <x v="1"/>
    <n v="92105"/>
    <x v="1"/>
    <s v="OFF-SU-10001218"/>
    <x v="1"/>
    <x v="14"/>
    <x v="133"/>
    <n v="32.94"/>
    <n v="3"/>
    <n v="0"/>
    <n v="9.2232000000000003"/>
  </r>
  <r>
    <n v="1294"/>
    <x v="608"/>
    <x v="1"/>
    <x v="375"/>
    <d v="2012-01-09T00:00:00"/>
    <s v="Standard Class"/>
    <s v="PF-19165"/>
    <s v="Philip Fox"/>
    <x v="0"/>
    <s v="United States"/>
    <x v="70"/>
    <x v="1"/>
    <n v="92105"/>
    <x v="1"/>
    <s v="OFF-PA-10002968"/>
    <x v="1"/>
    <x v="10"/>
    <x v="909"/>
    <n v="114.2"/>
    <n v="5"/>
    <n v="0"/>
    <n v="52.531999999999996"/>
  </r>
  <r>
    <n v="1295"/>
    <x v="608"/>
    <x v="1"/>
    <x v="375"/>
    <d v="2012-01-09T00:00:00"/>
    <s v="Standard Class"/>
    <s v="PF-19165"/>
    <s v="Philip Fox"/>
    <x v="0"/>
    <s v="United States"/>
    <x v="70"/>
    <x v="1"/>
    <n v="92105"/>
    <x v="1"/>
    <s v="OFF-LA-10000134"/>
    <x v="1"/>
    <x v="2"/>
    <x v="85"/>
    <n v="3.08"/>
    <n v="1"/>
    <n v="0"/>
    <n v="1.4783999999999999"/>
  </r>
  <r>
    <n v="1296"/>
    <x v="609"/>
    <x v="1"/>
    <x v="442"/>
    <d v="2012-05-29T00:00:00"/>
    <s v="Standard Class"/>
    <s v="JH-16180"/>
    <s v="Justin Hirsh"/>
    <x v="0"/>
    <s v="United States"/>
    <x v="206"/>
    <x v="22"/>
    <n v="81001"/>
    <x v="1"/>
    <s v="OFF-AP-10004487"/>
    <x v="1"/>
    <x v="9"/>
    <x v="715"/>
    <n v="845.72799999999995"/>
    <n v="13"/>
    <n v="0.2"/>
    <n v="84.572800000000001"/>
  </r>
  <r>
    <n v="1297"/>
    <x v="610"/>
    <x v="3"/>
    <x v="247"/>
    <d v="2015-04-01T00:00:00"/>
    <s v="Standard Class"/>
    <s v="EB-13975"/>
    <s v="Erica Bern"/>
    <x v="1"/>
    <s v="United States"/>
    <x v="54"/>
    <x v="1"/>
    <n v="94533"/>
    <x v="1"/>
    <s v="OFF-BI-10002103"/>
    <x v="1"/>
    <x v="8"/>
    <x v="525"/>
    <n v="13.904"/>
    <n v="2"/>
    <n v="0.2"/>
    <n v="4.5187999999999997"/>
  </r>
  <r>
    <n v="1298"/>
    <x v="610"/>
    <x v="3"/>
    <x v="247"/>
    <d v="2015-04-01T00:00:00"/>
    <s v="Standard Class"/>
    <s v="EB-13975"/>
    <s v="Erica Bern"/>
    <x v="1"/>
    <s v="United States"/>
    <x v="54"/>
    <x v="1"/>
    <n v="94533"/>
    <x v="1"/>
    <s v="OFF-BI-10004632"/>
    <x v="1"/>
    <x v="8"/>
    <x v="910"/>
    <n v="20.72"/>
    <n v="2"/>
    <n v="0.2"/>
    <n v="6.4749999999999996"/>
  </r>
  <r>
    <n v="1299"/>
    <x v="611"/>
    <x v="0"/>
    <x v="16"/>
    <d v="2013-12-13T00:00:00"/>
    <s v="Second Class"/>
    <s v="QJ-19255"/>
    <s v="Quincy Jones"/>
    <x v="1"/>
    <s v="United States"/>
    <x v="33"/>
    <x v="11"/>
    <n v="55106"/>
    <x v="2"/>
    <s v="TEC-PH-10003555"/>
    <x v="2"/>
    <x v="7"/>
    <x v="457"/>
    <n v="114.95"/>
    <n v="5"/>
    <n v="0"/>
    <n v="2.2989999999999999"/>
  </r>
  <r>
    <n v="1300"/>
    <x v="612"/>
    <x v="1"/>
    <x v="242"/>
    <d v="2012-07-10T00:00:00"/>
    <s v="First Class"/>
    <s v="AA-10315"/>
    <s v="Alex Avila"/>
    <x v="0"/>
    <s v="United States"/>
    <x v="8"/>
    <x v="1"/>
    <n v="94109"/>
    <x v="1"/>
    <s v="OFF-ST-10001590"/>
    <x v="1"/>
    <x v="4"/>
    <x v="146"/>
    <n v="26.96"/>
    <n v="2"/>
    <n v="0"/>
    <n v="7.0095999999999998"/>
  </r>
  <r>
    <n v="1301"/>
    <x v="613"/>
    <x v="0"/>
    <x v="443"/>
    <d v="2013-12-26T00:00:00"/>
    <s v="Second Class"/>
    <s v="LC-17140"/>
    <s v="Logan Currie"/>
    <x v="0"/>
    <s v="United States"/>
    <x v="24"/>
    <x v="17"/>
    <n v="22153"/>
    <x v="0"/>
    <s v="FUR-FU-10003664"/>
    <x v="0"/>
    <x v="5"/>
    <x v="35"/>
    <n v="572.76"/>
    <n v="6"/>
    <n v="0"/>
    <n v="166.10040000000001"/>
  </r>
  <r>
    <n v="1302"/>
    <x v="613"/>
    <x v="0"/>
    <x v="443"/>
    <d v="2013-12-26T00:00:00"/>
    <s v="Second Class"/>
    <s v="LC-17140"/>
    <s v="Logan Currie"/>
    <x v="0"/>
    <s v="United States"/>
    <x v="24"/>
    <x v="17"/>
    <n v="22153"/>
    <x v="0"/>
    <s v="FUR-FU-10003664"/>
    <x v="0"/>
    <x v="5"/>
    <x v="35"/>
    <n v="286.38"/>
    <n v="3"/>
    <n v="0"/>
    <n v="83.050200000000004"/>
  </r>
  <r>
    <n v="1303"/>
    <x v="614"/>
    <x v="1"/>
    <x v="444"/>
    <d v="2012-09-24T00:00:00"/>
    <s v="Second Class"/>
    <s v="TC-21535"/>
    <s v="Tracy Collins"/>
    <x v="2"/>
    <s v="United States"/>
    <x v="81"/>
    <x v="17"/>
    <n v="22204"/>
    <x v="0"/>
    <s v="FUR-BO-10003433"/>
    <x v="0"/>
    <x v="0"/>
    <x v="911"/>
    <n v="61.96"/>
    <n v="2"/>
    <n v="0"/>
    <n v="4.3372000000000002"/>
  </r>
  <r>
    <n v="1304"/>
    <x v="615"/>
    <x v="3"/>
    <x v="445"/>
    <d v="2014-08-07T00:00:00"/>
    <s v="Standard Class"/>
    <s v="CS-12460"/>
    <s v="Chuck Sachs"/>
    <x v="0"/>
    <s v="United States"/>
    <x v="38"/>
    <x v="32"/>
    <n v="31907"/>
    <x v="0"/>
    <s v="FUR-FU-10002554"/>
    <x v="0"/>
    <x v="5"/>
    <x v="912"/>
    <n v="23.99"/>
    <n v="1"/>
    <n v="0"/>
    <n v="5.5176999999999996"/>
  </r>
  <r>
    <n v="1305"/>
    <x v="615"/>
    <x v="3"/>
    <x v="445"/>
    <d v="2014-08-07T00:00:00"/>
    <s v="Standard Class"/>
    <s v="CS-12460"/>
    <s v="Chuck Sachs"/>
    <x v="0"/>
    <s v="United States"/>
    <x v="38"/>
    <x v="32"/>
    <n v="31907"/>
    <x v="0"/>
    <s v="TEC-PH-10001557"/>
    <x v="2"/>
    <x v="7"/>
    <x v="658"/>
    <n v="287.97000000000003"/>
    <n v="3"/>
    <n v="0"/>
    <n v="77.751900000000006"/>
  </r>
  <r>
    <n v="1306"/>
    <x v="616"/>
    <x v="0"/>
    <x v="216"/>
    <d v="2013-07-17T00:00:00"/>
    <s v="Second Class"/>
    <s v="BM-11785"/>
    <s v="Bryan Mills"/>
    <x v="0"/>
    <s v="United States"/>
    <x v="12"/>
    <x v="5"/>
    <n v="77036"/>
    <x v="2"/>
    <s v="TEC-PH-10003437"/>
    <x v="2"/>
    <x v="7"/>
    <x v="913"/>
    <n v="419.94400000000002"/>
    <n v="7"/>
    <n v="0.2"/>
    <n v="52.493000000000002"/>
  </r>
  <r>
    <n v="1307"/>
    <x v="617"/>
    <x v="0"/>
    <x v="23"/>
    <d v="2013-06-22T00:00:00"/>
    <s v="First Class"/>
    <s v="RC-19825"/>
    <s v="Roy Collins"/>
    <x v="0"/>
    <s v="United States"/>
    <x v="45"/>
    <x v="1"/>
    <n v="91104"/>
    <x v="1"/>
    <s v="OFF-PA-10002986"/>
    <x v="1"/>
    <x v="10"/>
    <x v="477"/>
    <n v="46.76"/>
    <n v="7"/>
    <n v="0"/>
    <n v="22.444800000000001"/>
  </r>
  <r>
    <n v="1308"/>
    <x v="617"/>
    <x v="0"/>
    <x v="23"/>
    <d v="2013-06-22T00:00:00"/>
    <s v="First Class"/>
    <s v="RC-19825"/>
    <s v="Roy Collins"/>
    <x v="0"/>
    <s v="United States"/>
    <x v="45"/>
    <x v="1"/>
    <n v="91104"/>
    <x v="1"/>
    <s v="OFF-BI-10000320"/>
    <x v="1"/>
    <x v="8"/>
    <x v="768"/>
    <n v="17.712"/>
    <n v="3"/>
    <n v="0.2"/>
    <n v="6.4206000000000003"/>
  </r>
  <r>
    <n v="1309"/>
    <x v="617"/>
    <x v="0"/>
    <x v="23"/>
    <d v="2013-06-22T00:00:00"/>
    <s v="First Class"/>
    <s v="RC-19825"/>
    <s v="Roy Collins"/>
    <x v="0"/>
    <s v="United States"/>
    <x v="45"/>
    <x v="1"/>
    <n v="91104"/>
    <x v="1"/>
    <s v="OFF-AP-10003971"/>
    <x v="1"/>
    <x v="9"/>
    <x v="914"/>
    <n v="21.78"/>
    <n v="2"/>
    <n v="0"/>
    <n v="5.6627999999999998"/>
  </r>
  <r>
    <n v="1310"/>
    <x v="617"/>
    <x v="0"/>
    <x v="23"/>
    <d v="2013-06-22T00:00:00"/>
    <s v="First Class"/>
    <s v="RC-19825"/>
    <s v="Roy Collins"/>
    <x v="0"/>
    <s v="United States"/>
    <x v="45"/>
    <x v="1"/>
    <n v="91104"/>
    <x v="1"/>
    <s v="OFF-ST-10001469"/>
    <x v="1"/>
    <x v="4"/>
    <x v="394"/>
    <n v="161.94"/>
    <n v="3"/>
    <n v="0"/>
    <n v="9.7164000000000001"/>
  </r>
  <r>
    <n v="1311"/>
    <x v="617"/>
    <x v="0"/>
    <x v="23"/>
    <d v="2013-06-22T00:00:00"/>
    <s v="First Class"/>
    <s v="RC-19825"/>
    <s v="Roy Collins"/>
    <x v="0"/>
    <s v="United States"/>
    <x v="45"/>
    <x v="1"/>
    <n v="91104"/>
    <x v="1"/>
    <s v="FUR-CH-10003846"/>
    <x v="0"/>
    <x v="1"/>
    <x v="915"/>
    <n v="161.56800000000001"/>
    <n v="2"/>
    <n v="0.2"/>
    <n v="-8.0784000000000002"/>
  </r>
  <r>
    <n v="1312"/>
    <x v="618"/>
    <x v="0"/>
    <x v="10"/>
    <d v="2013-12-14T00:00:00"/>
    <s v="Standard Class"/>
    <s v="FM-14380"/>
    <s v="Fred McMath"/>
    <x v="0"/>
    <s v="United States"/>
    <x v="104"/>
    <x v="31"/>
    <n v="1841"/>
    <x v="3"/>
    <s v="OFF-LA-10001404"/>
    <x v="1"/>
    <x v="2"/>
    <x v="916"/>
    <n v="3.69"/>
    <n v="1"/>
    <n v="0"/>
    <n v="1.7343"/>
  </r>
  <r>
    <n v="1313"/>
    <x v="618"/>
    <x v="0"/>
    <x v="10"/>
    <d v="2013-12-14T00:00:00"/>
    <s v="Standard Class"/>
    <s v="FM-14380"/>
    <s v="Fred McMath"/>
    <x v="0"/>
    <s v="United States"/>
    <x v="104"/>
    <x v="31"/>
    <n v="1841"/>
    <x v="3"/>
    <s v="OFF-LA-10001474"/>
    <x v="1"/>
    <x v="2"/>
    <x v="917"/>
    <n v="122.12"/>
    <n v="4"/>
    <n v="0"/>
    <n v="56.175199999999997"/>
  </r>
  <r>
    <n v="1314"/>
    <x v="619"/>
    <x v="0"/>
    <x v="446"/>
    <d v="2013-02-10T00:00:00"/>
    <s v="Standard Class"/>
    <s v="PK-19075"/>
    <s v="Pete Kriz"/>
    <x v="0"/>
    <s v="United States"/>
    <x v="38"/>
    <x v="24"/>
    <n v="43229"/>
    <x v="3"/>
    <s v="FUR-CH-10003199"/>
    <x v="0"/>
    <x v="1"/>
    <x v="631"/>
    <n v="155.37200000000001"/>
    <n v="2"/>
    <n v="0.3"/>
    <n v="-13.317600000000001"/>
  </r>
  <r>
    <n v="1315"/>
    <x v="620"/>
    <x v="0"/>
    <x v="122"/>
    <d v="2013-12-24T00:00:00"/>
    <s v="Standard Class"/>
    <s v="HG-14965"/>
    <s v="Henry Goldwyn"/>
    <x v="1"/>
    <s v="United States"/>
    <x v="1"/>
    <x v="1"/>
    <n v="90032"/>
    <x v="1"/>
    <s v="OFF-PA-10003072"/>
    <x v="1"/>
    <x v="10"/>
    <x v="918"/>
    <n v="38.880000000000003"/>
    <n v="6"/>
    <n v="0"/>
    <n v="18.662400000000002"/>
  </r>
  <r>
    <n v="1316"/>
    <x v="620"/>
    <x v="0"/>
    <x v="122"/>
    <d v="2013-12-24T00:00:00"/>
    <s v="Standard Class"/>
    <s v="HG-14965"/>
    <s v="Henry Goldwyn"/>
    <x v="1"/>
    <s v="United States"/>
    <x v="1"/>
    <x v="1"/>
    <n v="90032"/>
    <x v="1"/>
    <s v="FUR-FU-10004960"/>
    <x v="0"/>
    <x v="5"/>
    <x v="919"/>
    <n v="183.84"/>
    <n v="8"/>
    <n v="0"/>
    <n v="62.505600000000001"/>
  </r>
  <r>
    <n v="1317"/>
    <x v="620"/>
    <x v="0"/>
    <x v="122"/>
    <d v="2013-12-24T00:00:00"/>
    <s v="Standard Class"/>
    <s v="HG-14965"/>
    <s v="Henry Goldwyn"/>
    <x v="1"/>
    <s v="United States"/>
    <x v="1"/>
    <x v="1"/>
    <n v="90032"/>
    <x v="1"/>
    <s v="OFF-SU-10003505"/>
    <x v="1"/>
    <x v="14"/>
    <x v="408"/>
    <n v="579.29999999999995"/>
    <n v="5"/>
    <n v="0"/>
    <n v="28.965"/>
  </r>
  <r>
    <n v="1318"/>
    <x v="621"/>
    <x v="3"/>
    <x v="389"/>
    <d v="2014-12-15T00:00:00"/>
    <s v="Standard Class"/>
    <s v="HA-14920"/>
    <s v="Helen Andreada"/>
    <x v="0"/>
    <s v="United States"/>
    <x v="10"/>
    <x v="9"/>
    <n v="19120"/>
    <x v="3"/>
    <s v="TEC-AC-10003116"/>
    <x v="2"/>
    <x v="11"/>
    <x v="920"/>
    <n v="14.2"/>
    <n v="1"/>
    <n v="0.2"/>
    <n v="3.3725000000000001"/>
  </r>
  <r>
    <n v="1319"/>
    <x v="622"/>
    <x v="2"/>
    <x v="268"/>
    <d v="2011-05-07T00:00:00"/>
    <s v="Standard Class"/>
    <s v="LW-16825"/>
    <s v="Laurel Workman"/>
    <x v="1"/>
    <s v="United States"/>
    <x v="207"/>
    <x v="2"/>
    <n v="32725"/>
    <x v="0"/>
    <s v="TEC-PH-10004586"/>
    <x v="2"/>
    <x v="7"/>
    <x v="890"/>
    <n v="575.91999999999996"/>
    <n v="2"/>
    <n v="0.2"/>
    <n v="71.989999999999995"/>
  </r>
  <r>
    <n v="1320"/>
    <x v="622"/>
    <x v="2"/>
    <x v="268"/>
    <d v="2011-05-07T00:00:00"/>
    <s v="Standard Class"/>
    <s v="LW-16825"/>
    <s v="Laurel Workman"/>
    <x v="1"/>
    <s v="United States"/>
    <x v="207"/>
    <x v="2"/>
    <n v="32725"/>
    <x v="0"/>
    <s v="OFF-BI-10000546"/>
    <x v="1"/>
    <x v="8"/>
    <x v="609"/>
    <n v="5.1840000000000002"/>
    <n v="6"/>
    <n v="0.7"/>
    <n v="-3.6288"/>
  </r>
  <r>
    <n v="1321"/>
    <x v="623"/>
    <x v="3"/>
    <x v="447"/>
    <d v="2014-09-02T00:00:00"/>
    <s v="Standard Class"/>
    <s v="MC-17575"/>
    <s v="Matt Collins"/>
    <x v="0"/>
    <s v="United States"/>
    <x v="74"/>
    <x v="24"/>
    <n v="45231"/>
    <x v="3"/>
    <s v="OFF-BI-10002071"/>
    <x v="1"/>
    <x v="8"/>
    <x v="692"/>
    <n v="5.2290000000000001"/>
    <n v="3"/>
    <n v="0.7"/>
    <n v="-4.1832000000000003"/>
  </r>
  <r>
    <n v="1322"/>
    <x v="623"/>
    <x v="3"/>
    <x v="447"/>
    <d v="2014-09-02T00:00:00"/>
    <s v="Standard Class"/>
    <s v="MC-17575"/>
    <s v="Matt Collins"/>
    <x v="0"/>
    <s v="United States"/>
    <x v="74"/>
    <x v="24"/>
    <n v="45231"/>
    <x v="3"/>
    <s v="OFF-ST-10001490"/>
    <x v="1"/>
    <x v="4"/>
    <x v="513"/>
    <n v="285.55200000000002"/>
    <n v="2"/>
    <n v="0.2"/>
    <n v="35.694000000000003"/>
  </r>
  <r>
    <n v="1323"/>
    <x v="624"/>
    <x v="3"/>
    <x v="448"/>
    <d v="2014-09-03T00:00:00"/>
    <s v="Standard Class"/>
    <s v="LP-17095"/>
    <s v="Liz Preis"/>
    <x v="0"/>
    <s v="United States"/>
    <x v="208"/>
    <x v="0"/>
    <n v="42071"/>
    <x v="0"/>
    <s v="OFF-AP-10004859"/>
    <x v="1"/>
    <x v="9"/>
    <x v="921"/>
    <n v="72.8"/>
    <n v="5"/>
    <n v="0"/>
    <n v="19.655999999999999"/>
  </r>
  <r>
    <n v="1324"/>
    <x v="625"/>
    <x v="3"/>
    <x v="449"/>
    <d v="2014-11-10T00:00:00"/>
    <s v="First Class"/>
    <s v="EB-14170"/>
    <s v="Evan Bailliet"/>
    <x v="0"/>
    <s v="United States"/>
    <x v="40"/>
    <x v="3"/>
    <n v="28403"/>
    <x v="0"/>
    <s v="OFF-PA-10002659"/>
    <x v="1"/>
    <x v="10"/>
    <x v="922"/>
    <n v="10.816000000000001"/>
    <n v="4"/>
    <n v="0.2"/>
    <n v="3.5152000000000001"/>
  </r>
  <r>
    <n v="1325"/>
    <x v="626"/>
    <x v="2"/>
    <x v="450"/>
    <d v="2011-03-10T00:00:00"/>
    <s v="Standard Class"/>
    <s v="GZ-14545"/>
    <s v="George Zrebassa"/>
    <x v="1"/>
    <s v="United States"/>
    <x v="104"/>
    <x v="31"/>
    <n v="1841"/>
    <x v="3"/>
    <s v="OFF-ST-10001321"/>
    <x v="1"/>
    <x v="4"/>
    <x v="416"/>
    <n v="46.26"/>
    <n v="3"/>
    <n v="0"/>
    <n v="12.4902"/>
  </r>
  <r>
    <n v="1326"/>
    <x v="627"/>
    <x v="2"/>
    <x v="279"/>
    <d v="2011-05-30T00:00:00"/>
    <s v="First Class"/>
    <s v="LE-16810"/>
    <s v="Laurel Elliston"/>
    <x v="0"/>
    <s v="United States"/>
    <x v="22"/>
    <x v="10"/>
    <n v="60653"/>
    <x v="2"/>
    <s v="OFF-BI-10004139"/>
    <x v="1"/>
    <x v="8"/>
    <x v="923"/>
    <n v="17.46"/>
    <n v="6"/>
    <n v="0.8"/>
    <n v="-30.555"/>
  </r>
  <r>
    <n v="1327"/>
    <x v="628"/>
    <x v="1"/>
    <x v="451"/>
    <d v="2012-06-18T00:00:00"/>
    <s v="Standard Class"/>
    <s v="AD-10180"/>
    <s v="Alan Dominguez"/>
    <x v="2"/>
    <s v="United States"/>
    <x v="10"/>
    <x v="9"/>
    <n v="19120"/>
    <x v="3"/>
    <s v="FUR-FU-10001867"/>
    <x v="0"/>
    <x v="5"/>
    <x v="867"/>
    <n v="51.072000000000003"/>
    <n v="6"/>
    <n v="0.2"/>
    <n v="5.1071999999999997"/>
  </r>
  <r>
    <n v="1328"/>
    <x v="629"/>
    <x v="0"/>
    <x v="452"/>
    <d v="2013-02-04T00:00:00"/>
    <s v="First Class"/>
    <s v="CP-12085"/>
    <s v="Cathy Prescott"/>
    <x v="1"/>
    <s v="United States"/>
    <x v="165"/>
    <x v="29"/>
    <n v="6360"/>
    <x v="3"/>
    <s v="OFF-PA-10004156"/>
    <x v="1"/>
    <x v="10"/>
    <x v="743"/>
    <n v="11.34"/>
    <n v="1"/>
    <n v="0"/>
    <n v="5.5566000000000004"/>
  </r>
  <r>
    <n v="1329"/>
    <x v="630"/>
    <x v="3"/>
    <x v="453"/>
    <d v="2014-10-19T00:00:00"/>
    <s v="Second Class"/>
    <s v="FG-14260"/>
    <s v="Frank Gastineau"/>
    <x v="2"/>
    <s v="United States"/>
    <x v="8"/>
    <x v="1"/>
    <n v="94110"/>
    <x v="1"/>
    <s v="OFF-AR-10002818"/>
    <x v="1"/>
    <x v="6"/>
    <x v="924"/>
    <n v="87.92"/>
    <n v="4"/>
    <n v="0"/>
    <n v="26.376000000000001"/>
  </r>
  <r>
    <n v="1330"/>
    <x v="631"/>
    <x v="0"/>
    <x v="454"/>
    <d v="2013-05-28T00:00:00"/>
    <s v="Standard Class"/>
    <s v="LD-17005"/>
    <s v="Lisa DeCherney"/>
    <x v="0"/>
    <s v="United States"/>
    <x v="8"/>
    <x v="1"/>
    <n v="94109"/>
    <x v="1"/>
    <s v="FUR-FU-10003691"/>
    <x v="0"/>
    <x v="5"/>
    <x v="877"/>
    <n v="37.049999999999997"/>
    <n v="3"/>
    <n v="0"/>
    <n v="16.302"/>
  </r>
  <r>
    <n v="1331"/>
    <x v="632"/>
    <x v="3"/>
    <x v="455"/>
    <d v="2014-07-06T00:00:00"/>
    <s v="Standard Class"/>
    <s v="AB-10255"/>
    <s v="Alejandro Ballentine"/>
    <x v="2"/>
    <s v="United States"/>
    <x v="160"/>
    <x v="24"/>
    <n v="44052"/>
    <x v="3"/>
    <s v="TEC-PH-10000347"/>
    <x v="2"/>
    <x v="7"/>
    <x v="495"/>
    <n v="2.97"/>
    <n v="1"/>
    <n v="0.4"/>
    <n v="-0.64349999999999996"/>
  </r>
  <r>
    <n v="1332"/>
    <x v="632"/>
    <x v="3"/>
    <x v="455"/>
    <d v="2014-07-06T00:00:00"/>
    <s v="Standard Class"/>
    <s v="AB-10255"/>
    <s v="Alejandro Ballentine"/>
    <x v="2"/>
    <s v="United States"/>
    <x v="160"/>
    <x v="24"/>
    <n v="44052"/>
    <x v="3"/>
    <s v="OFF-ST-10004507"/>
    <x v="1"/>
    <x v="4"/>
    <x v="452"/>
    <n v="27.44"/>
    <n v="2"/>
    <n v="0.2"/>
    <n v="2.4009999999999998"/>
  </r>
  <r>
    <n v="1333"/>
    <x v="633"/>
    <x v="2"/>
    <x v="456"/>
    <d v="2011-02-22T00:00:00"/>
    <s v="Standard Class"/>
    <s v="MN-17935"/>
    <s v="Michael Nguyen"/>
    <x v="0"/>
    <s v="United States"/>
    <x v="61"/>
    <x v="5"/>
    <n v="75220"/>
    <x v="2"/>
    <s v="OFF-BI-10002012"/>
    <x v="1"/>
    <x v="8"/>
    <x v="742"/>
    <n v="1.08"/>
    <n v="3"/>
    <n v="0.8"/>
    <n v="-1.728"/>
  </r>
  <r>
    <n v="1334"/>
    <x v="633"/>
    <x v="2"/>
    <x v="456"/>
    <d v="2011-02-22T00:00:00"/>
    <s v="Standard Class"/>
    <s v="MN-17935"/>
    <s v="Michael Nguyen"/>
    <x v="0"/>
    <s v="United States"/>
    <x v="61"/>
    <x v="5"/>
    <n v="75220"/>
    <x v="2"/>
    <s v="OFF-AP-10001303"/>
    <x v="1"/>
    <x v="9"/>
    <x v="925"/>
    <n v="7.96"/>
    <n v="2"/>
    <n v="0.8"/>
    <n v="-13.93"/>
  </r>
  <r>
    <n v="1335"/>
    <x v="634"/>
    <x v="2"/>
    <x v="457"/>
    <d v="2011-10-05T00:00:00"/>
    <s v="Standard Class"/>
    <s v="HP-14815"/>
    <s v="Harold Pawlan"/>
    <x v="2"/>
    <s v="United States"/>
    <x v="1"/>
    <x v="1"/>
    <n v="90049"/>
    <x v="1"/>
    <s v="OFF-BI-10003684"/>
    <x v="1"/>
    <x v="8"/>
    <x v="707"/>
    <n v="140.73599999999999"/>
    <n v="8"/>
    <n v="0.2"/>
    <n v="52.776000000000003"/>
  </r>
  <r>
    <n v="1336"/>
    <x v="635"/>
    <x v="0"/>
    <x v="458"/>
    <d v="2013-05-24T00:00:00"/>
    <s v="Standard Class"/>
    <s v="JR-15670"/>
    <s v="Jim Radford"/>
    <x v="0"/>
    <s v="United States"/>
    <x v="209"/>
    <x v="29"/>
    <n v="6457"/>
    <x v="3"/>
    <s v="OFF-ST-10002574"/>
    <x v="1"/>
    <x v="4"/>
    <x v="926"/>
    <n v="552.55999999999995"/>
    <n v="4"/>
    <n v="0"/>
    <n v="0"/>
  </r>
  <r>
    <n v="1337"/>
    <x v="636"/>
    <x v="3"/>
    <x v="459"/>
    <d v="2014-08-04T00:00:00"/>
    <s v="Standard Class"/>
    <s v="JF-15190"/>
    <s v="Jamie Frazer"/>
    <x v="0"/>
    <s v="United States"/>
    <x v="1"/>
    <x v="1"/>
    <n v="90008"/>
    <x v="1"/>
    <s v="FUR-FU-10003724"/>
    <x v="0"/>
    <x v="5"/>
    <x v="887"/>
    <n v="25.11"/>
    <n v="3"/>
    <n v="0"/>
    <n v="6.5286"/>
  </r>
  <r>
    <n v="1338"/>
    <x v="637"/>
    <x v="3"/>
    <x v="185"/>
    <d v="2014-03-04T00:00:00"/>
    <s v="Second Class"/>
    <s v="CM-12115"/>
    <s v="Chad McGuire"/>
    <x v="0"/>
    <s v="United States"/>
    <x v="20"/>
    <x v="15"/>
    <n v="10011"/>
    <x v="3"/>
    <s v="FUR-FU-10004018"/>
    <x v="0"/>
    <x v="5"/>
    <x v="927"/>
    <n v="29.78"/>
    <n v="2"/>
    <n v="0"/>
    <n v="8.0405999999999995"/>
  </r>
  <r>
    <n v="1339"/>
    <x v="637"/>
    <x v="3"/>
    <x v="185"/>
    <d v="2014-03-04T00:00:00"/>
    <s v="Second Class"/>
    <s v="CM-12115"/>
    <s v="Chad McGuire"/>
    <x v="0"/>
    <s v="United States"/>
    <x v="20"/>
    <x v="15"/>
    <n v="10011"/>
    <x v="3"/>
    <s v="TEC-PH-10002549"/>
    <x v="2"/>
    <x v="7"/>
    <x v="928"/>
    <n v="677.58"/>
    <n v="3"/>
    <n v="0"/>
    <n v="176.17080000000001"/>
  </r>
  <r>
    <n v="1340"/>
    <x v="637"/>
    <x v="3"/>
    <x v="185"/>
    <d v="2014-03-04T00:00:00"/>
    <s v="Second Class"/>
    <s v="CM-12115"/>
    <s v="Chad McGuire"/>
    <x v="0"/>
    <s v="United States"/>
    <x v="20"/>
    <x v="15"/>
    <n v="10011"/>
    <x v="3"/>
    <s v="OFF-PA-10004911"/>
    <x v="1"/>
    <x v="10"/>
    <x v="929"/>
    <n v="75.040000000000006"/>
    <n v="8"/>
    <n v="0"/>
    <n v="36.019199999999998"/>
  </r>
  <r>
    <n v="1341"/>
    <x v="638"/>
    <x v="3"/>
    <x v="460"/>
    <d v="2014-05-01T00:00:00"/>
    <s v="First Class"/>
    <s v="AS-10045"/>
    <s v="Aaron Smayling"/>
    <x v="1"/>
    <s v="United States"/>
    <x v="108"/>
    <x v="3"/>
    <n v="28540"/>
    <x v="0"/>
    <s v="TEC-MA-10002178"/>
    <x v="2"/>
    <x v="15"/>
    <x v="930"/>
    <n v="695.7"/>
    <n v="2"/>
    <n v="0.5"/>
    <n v="-27.827999999999999"/>
  </r>
  <r>
    <n v="1342"/>
    <x v="638"/>
    <x v="3"/>
    <x v="460"/>
    <d v="2014-05-01T00:00:00"/>
    <s v="First Class"/>
    <s v="AS-10045"/>
    <s v="Aaron Smayling"/>
    <x v="1"/>
    <s v="United States"/>
    <x v="108"/>
    <x v="3"/>
    <n v="28540"/>
    <x v="0"/>
    <s v="OFF-BI-10003694"/>
    <x v="1"/>
    <x v="8"/>
    <x v="850"/>
    <n v="15.66"/>
    <n v="5"/>
    <n v="0.7"/>
    <n v="-12.528"/>
  </r>
  <r>
    <n v="1343"/>
    <x v="638"/>
    <x v="3"/>
    <x v="460"/>
    <d v="2014-05-01T00:00:00"/>
    <s v="First Class"/>
    <s v="AS-10045"/>
    <s v="Aaron Smayling"/>
    <x v="1"/>
    <s v="United States"/>
    <x v="108"/>
    <x v="3"/>
    <n v="28540"/>
    <x v="0"/>
    <s v="OFF-BI-10000474"/>
    <x v="1"/>
    <x v="8"/>
    <x v="27"/>
    <n v="28.853999999999999"/>
    <n v="6"/>
    <n v="0.7"/>
    <n v="-21.159600000000001"/>
  </r>
  <r>
    <n v="1344"/>
    <x v="639"/>
    <x v="1"/>
    <x v="71"/>
    <d v="2012-01-06T00:00:00"/>
    <s v="Standard Class"/>
    <s v="KB-16315"/>
    <s v="Karl Braun"/>
    <x v="0"/>
    <s v="United States"/>
    <x v="210"/>
    <x v="15"/>
    <n v="11520"/>
    <x v="3"/>
    <s v="OFF-AR-10000411"/>
    <x v="1"/>
    <x v="6"/>
    <x v="931"/>
    <n v="47.82"/>
    <n v="3"/>
    <n v="0"/>
    <n v="14.346"/>
  </r>
  <r>
    <n v="1345"/>
    <x v="639"/>
    <x v="1"/>
    <x v="71"/>
    <d v="2012-01-06T00:00:00"/>
    <s v="Standard Class"/>
    <s v="KB-16315"/>
    <s v="Karl Braun"/>
    <x v="0"/>
    <s v="United States"/>
    <x v="210"/>
    <x v="15"/>
    <n v="11520"/>
    <x v="3"/>
    <s v="OFF-LA-10000262"/>
    <x v="1"/>
    <x v="2"/>
    <x v="932"/>
    <n v="13.05"/>
    <n v="5"/>
    <n v="0"/>
    <n v="6.0030000000000001"/>
  </r>
  <r>
    <n v="1346"/>
    <x v="640"/>
    <x v="2"/>
    <x v="461"/>
    <d v="2011-03-24T00:00:00"/>
    <s v="Standard Class"/>
    <s v="BN-11515"/>
    <s v="Bradley Nguyen"/>
    <x v="0"/>
    <s v="United States"/>
    <x v="69"/>
    <x v="11"/>
    <n v="55044"/>
    <x v="2"/>
    <s v="OFF-AP-10001154"/>
    <x v="1"/>
    <x v="9"/>
    <x v="584"/>
    <n v="93.78"/>
    <n v="2"/>
    <n v="0"/>
    <n v="36.574199999999998"/>
  </r>
  <r>
    <n v="1347"/>
    <x v="640"/>
    <x v="2"/>
    <x v="461"/>
    <d v="2011-03-24T00:00:00"/>
    <s v="Standard Class"/>
    <s v="BN-11515"/>
    <s v="Bradley Nguyen"/>
    <x v="0"/>
    <s v="United States"/>
    <x v="69"/>
    <x v="11"/>
    <n v="55044"/>
    <x v="2"/>
    <s v="OFF-PA-10000466"/>
    <x v="1"/>
    <x v="10"/>
    <x v="933"/>
    <n v="47.18"/>
    <n v="7"/>
    <n v="0"/>
    <n v="23.59"/>
  </r>
  <r>
    <n v="1348"/>
    <x v="640"/>
    <x v="2"/>
    <x v="461"/>
    <d v="2011-03-24T00:00:00"/>
    <s v="Standard Class"/>
    <s v="BN-11515"/>
    <s v="Bradley Nguyen"/>
    <x v="0"/>
    <s v="United States"/>
    <x v="69"/>
    <x v="11"/>
    <n v="55044"/>
    <x v="2"/>
    <s v="OFF-AR-10003829"/>
    <x v="1"/>
    <x v="6"/>
    <x v="934"/>
    <n v="19.68"/>
    <n v="6"/>
    <n v="0"/>
    <n v="5.7072000000000003"/>
  </r>
  <r>
    <n v="1349"/>
    <x v="640"/>
    <x v="2"/>
    <x v="461"/>
    <d v="2011-03-24T00:00:00"/>
    <s v="Standard Class"/>
    <s v="BN-11515"/>
    <s v="Bradley Nguyen"/>
    <x v="0"/>
    <s v="United States"/>
    <x v="69"/>
    <x v="11"/>
    <n v="55044"/>
    <x v="2"/>
    <s v="OFF-BI-10001758"/>
    <x v="1"/>
    <x v="8"/>
    <x v="935"/>
    <n v="53.4"/>
    <n v="10"/>
    <n v="0"/>
    <n v="25.097999999999999"/>
  </r>
  <r>
    <n v="1350"/>
    <x v="640"/>
    <x v="2"/>
    <x v="461"/>
    <d v="2011-03-24T00:00:00"/>
    <s v="Standard Class"/>
    <s v="BN-11515"/>
    <s v="Bradley Nguyen"/>
    <x v="0"/>
    <s v="United States"/>
    <x v="69"/>
    <x v="11"/>
    <n v="55044"/>
    <x v="2"/>
    <s v="OFF-BI-10000136"/>
    <x v="1"/>
    <x v="8"/>
    <x v="936"/>
    <n v="35.880000000000003"/>
    <n v="6"/>
    <n v="0"/>
    <n v="17.2224"/>
  </r>
  <r>
    <n v="1351"/>
    <x v="641"/>
    <x v="2"/>
    <x v="462"/>
    <d v="2011-08-10T00:00:00"/>
    <s v="Second Class"/>
    <s v="BP-11290"/>
    <s v="Beth Paige"/>
    <x v="0"/>
    <s v="United States"/>
    <x v="148"/>
    <x v="10"/>
    <n v="60201"/>
    <x v="2"/>
    <s v="FUR-CH-10002880"/>
    <x v="0"/>
    <x v="1"/>
    <x v="801"/>
    <n v="258.279"/>
    <n v="3"/>
    <n v="0.3"/>
    <n v="-70.104299999999995"/>
  </r>
  <r>
    <n v="1352"/>
    <x v="642"/>
    <x v="0"/>
    <x v="463"/>
    <d v="2013-01-04T00:00:00"/>
    <s v="First Class"/>
    <s v="AS-10045"/>
    <s v="Aaron Smayling"/>
    <x v="1"/>
    <s v="United States"/>
    <x v="81"/>
    <x v="17"/>
    <n v="22204"/>
    <x v="0"/>
    <s v="OFF-ST-10000649"/>
    <x v="1"/>
    <x v="4"/>
    <x v="937"/>
    <n v="31.4"/>
    <n v="2"/>
    <n v="0"/>
    <n v="7.85"/>
  </r>
  <r>
    <n v="1353"/>
    <x v="643"/>
    <x v="3"/>
    <x v="464"/>
    <d v="2014-10-05T00:00:00"/>
    <s v="Standard Class"/>
    <s v="LW-16990"/>
    <s v="Lindsay Williams"/>
    <x v="1"/>
    <s v="United States"/>
    <x v="8"/>
    <x v="1"/>
    <n v="94109"/>
    <x v="1"/>
    <s v="TEC-PH-10003092"/>
    <x v="2"/>
    <x v="7"/>
    <x v="516"/>
    <n v="183.96"/>
    <n v="5"/>
    <n v="0.2"/>
    <n v="20.695499999999999"/>
  </r>
  <r>
    <n v="1354"/>
    <x v="643"/>
    <x v="3"/>
    <x v="464"/>
    <d v="2014-10-05T00:00:00"/>
    <s v="Standard Class"/>
    <s v="LW-16990"/>
    <s v="Lindsay Williams"/>
    <x v="1"/>
    <s v="United States"/>
    <x v="8"/>
    <x v="1"/>
    <n v="94109"/>
    <x v="1"/>
    <s v="OFF-PA-10002250"/>
    <x v="1"/>
    <x v="10"/>
    <x v="699"/>
    <n v="17.61"/>
    <n v="3"/>
    <n v="0"/>
    <n v="8.4527999999999999"/>
  </r>
  <r>
    <n v="1355"/>
    <x v="643"/>
    <x v="3"/>
    <x v="464"/>
    <d v="2014-10-05T00:00:00"/>
    <s v="Standard Class"/>
    <s v="LW-16990"/>
    <s v="Lindsay Williams"/>
    <x v="1"/>
    <s v="United States"/>
    <x v="8"/>
    <x v="1"/>
    <n v="94109"/>
    <x v="1"/>
    <s v="FUR-TA-10003473"/>
    <x v="0"/>
    <x v="3"/>
    <x v="214"/>
    <n v="300.904"/>
    <n v="1"/>
    <n v="0.2"/>
    <n v="11.283899999999999"/>
  </r>
  <r>
    <n v="1356"/>
    <x v="644"/>
    <x v="2"/>
    <x v="260"/>
    <d v="2011-05-07T00:00:00"/>
    <s v="Same Day"/>
    <s v="DC-12850"/>
    <s v="Dan Campbell"/>
    <x v="0"/>
    <s v="United States"/>
    <x v="12"/>
    <x v="5"/>
    <n v="77036"/>
    <x v="2"/>
    <s v="OFF-ST-10001522"/>
    <x v="1"/>
    <x v="4"/>
    <x v="195"/>
    <n v="220.77600000000001"/>
    <n v="3"/>
    <n v="0.2"/>
    <n v="-44.155200000000001"/>
  </r>
  <r>
    <n v="1357"/>
    <x v="644"/>
    <x v="2"/>
    <x v="260"/>
    <d v="2011-05-07T00:00:00"/>
    <s v="Same Day"/>
    <s v="DC-12850"/>
    <s v="Dan Campbell"/>
    <x v="0"/>
    <s v="United States"/>
    <x v="12"/>
    <x v="5"/>
    <n v="77036"/>
    <x v="2"/>
    <s v="OFF-ST-10000563"/>
    <x v="1"/>
    <x v="4"/>
    <x v="894"/>
    <n v="281.42399999999998"/>
    <n v="11"/>
    <n v="0.2"/>
    <n v="-35.177999999999997"/>
  </r>
  <r>
    <n v="1358"/>
    <x v="645"/>
    <x v="0"/>
    <x v="465"/>
    <d v="2013-08-05T00:00:00"/>
    <s v="First Class"/>
    <s v="ND-18370"/>
    <s v="Natalie DeCherney"/>
    <x v="0"/>
    <s v="United States"/>
    <x v="103"/>
    <x v="0"/>
    <n v="40214"/>
    <x v="0"/>
    <s v="OFF-PA-10003641"/>
    <x v="1"/>
    <x v="10"/>
    <x v="938"/>
    <n v="79.14"/>
    <n v="3"/>
    <n v="0"/>
    <n v="36.404400000000003"/>
  </r>
  <r>
    <n v="1359"/>
    <x v="646"/>
    <x v="3"/>
    <x v="466"/>
    <d v="2014-04-28T00:00:00"/>
    <s v="First Class"/>
    <s v="LB-16735"/>
    <s v="Larry Blacks"/>
    <x v="0"/>
    <s v="United States"/>
    <x v="5"/>
    <x v="5"/>
    <n v="76106"/>
    <x v="2"/>
    <s v="FUR-FU-10000010"/>
    <x v="0"/>
    <x v="5"/>
    <x v="522"/>
    <n v="1.988"/>
    <n v="1"/>
    <n v="0.6"/>
    <n v="-1.4413"/>
  </r>
  <r>
    <n v="1360"/>
    <x v="647"/>
    <x v="2"/>
    <x v="467"/>
    <d v="2011-01-10T00:00:00"/>
    <s v="Second Class"/>
    <s v="KT-16465"/>
    <s v="Kean Takahito"/>
    <x v="0"/>
    <s v="United States"/>
    <x v="1"/>
    <x v="1"/>
    <n v="90049"/>
    <x v="1"/>
    <s v="FUR-CH-10002961"/>
    <x v="0"/>
    <x v="1"/>
    <x v="939"/>
    <n v="145.56800000000001"/>
    <n v="2"/>
    <n v="0.2"/>
    <n v="0"/>
  </r>
  <r>
    <n v="1361"/>
    <x v="648"/>
    <x v="3"/>
    <x v="15"/>
    <d v="2014-10-26T00:00:00"/>
    <s v="Standard Class"/>
    <s v="HM-14860"/>
    <s v="Harry Marie"/>
    <x v="1"/>
    <s v="United States"/>
    <x v="10"/>
    <x v="9"/>
    <n v="19120"/>
    <x v="3"/>
    <s v="OFF-AR-10002956"/>
    <x v="1"/>
    <x v="6"/>
    <x v="660"/>
    <n v="123.256"/>
    <n v="7"/>
    <n v="0.2"/>
    <n v="9.2441999999999993"/>
  </r>
  <r>
    <n v="1362"/>
    <x v="648"/>
    <x v="3"/>
    <x v="15"/>
    <d v="2014-10-26T00:00:00"/>
    <s v="Standard Class"/>
    <s v="HM-14860"/>
    <s v="Harry Marie"/>
    <x v="1"/>
    <s v="United States"/>
    <x v="10"/>
    <x v="9"/>
    <n v="19120"/>
    <x v="3"/>
    <s v="OFF-PA-10004041"/>
    <x v="1"/>
    <x v="10"/>
    <x v="940"/>
    <n v="23.68"/>
    <n v="4"/>
    <n v="0.2"/>
    <n v="7.4"/>
  </r>
  <r>
    <n v="1363"/>
    <x v="648"/>
    <x v="3"/>
    <x v="15"/>
    <d v="2014-10-26T00:00:00"/>
    <s v="Standard Class"/>
    <s v="HM-14860"/>
    <s v="Harry Marie"/>
    <x v="1"/>
    <s v="United States"/>
    <x v="10"/>
    <x v="9"/>
    <n v="19120"/>
    <x v="3"/>
    <s v="TEC-PH-10001336"/>
    <x v="2"/>
    <x v="7"/>
    <x v="941"/>
    <n v="309.57600000000002"/>
    <n v="4"/>
    <n v="0.4"/>
    <n v="-56.755600000000001"/>
  </r>
  <r>
    <n v="1364"/>
    <x v="649"/>
    <x v="3"/>
    <x v="468"/>
    <d v="2014-12-11T00:00:00"/>
    <s v="First Class"/>
    <s v="AB-10600"/>
    <s v="Ann Blume"/>
    <x v="1"/>
    <s v="United States"/>
    <x v="93"/>
    <x v="16"/>
    <n v="85705"/>
    <x v="1"/>
    <s v="OFF-BI-10001036"/>
    <x v="1"/>
    <x v="8"/>
    <x v="618"/>
    <n v="38.387999999999998"/>
    <n v="14"/>
    <n v="0.7"/>
    <n v="-25.591999999999999"/>
  </r>
  <r>
    <n v="1365"/>
    <x v="649"/>
    <x v="3"/>
    <x v="468"/>
    <d v="2014-12-11T00:00:00"/>
    <s v="First Class"/>
    <s v="AB-10600"/>
    <s v="Ann Blume"/>
    <x v="1"/>
    <s v="United States"/>
    <x v="93"/>
    <x v="16"/>
    <n v="85705"/>
    <x v="1"/>
    <s v="TEC-MA-10003183"/>
    <x v="2"/>
    <x v="15"/>
    <x v="942"/>
    <n v="95.994"/>
    <n v="2"/>
    <n v="0.7"/>
    <n v="-63.996000000000002"/>
  </r>
  <r>
    <n v="1366"/>
    <x v="649"/>
    <x v="3"/>
    <x v="468"/>
    <d v="2014-12-11T00:00:00"/>
    <s v="First Class"/>
    <s v="AB-10600"/>
    <s v="Ann Blume"/>
    <x v="1"/>
    <s v="United States"/>
    <x v="93"/>
    <x v="16"/>
    <n v="85705"/>
    <x v="1"/>
    <s v="TEC-AC-10001314"/>
    <x v="2"/>
    <x v="11"/>
    <x v="943"/>
    <n v="239.952"/>
    <n v="6"/>
    <n v="0.2"/>
    <n v="-35.992800000000003"/>
  </r>
  <r>
    <n v="1367"/>
    <x v="649"/>
    <x v="3"/>
    <x v="468"/>
    <d v="2014-12-11T00:00:00"/>
    <s v="First Class"/>
    <s v="AB-10600"/>
    <s v="Ann Blume"/>
    <x v="1"/>
    <s v="United States"/>
    <x v="93"/>
    <x v="16"/>
    <n v="85705"/>
    <x v="1"/>
    <s v="TEC-PH-10002563"/>
    <x v="2"/>
    <x v="7"/>
    <x v="201"/>
    <n v="201.584"/>
    <n v="2"/>
    <n v="0.2"/>
    <n v="15.1188"/>
  </r>
  <r>
    <n v="1368"/>
    <x v="649"/>
    <x v="3"/>
    <x v="468"/>
    <d v="2014-12-11T00:00:00"/>
    <s v="First Class"/>
    <s v="AB-10600"/>
    <s v="Ann Blume"/>
    <x v="1"/>
    <s v="United States"/>
    <x v="93"/>
    <x v="16"/>
    <n v="85705"/>
    <x v="1"/>
    <s v="FUR-CH-10003312"/>
    <x v="0"/>
    <x v="1"/>
    <x v="296"/>
    <n v="899.13599999999997"/>
    <n v="4"/>
    <n v="0.2"/>
    <n v="-146.1096"/>
  </r>
  <r>
    <n v="1369"/>
    <x v="650"/>
    <x v="3"/>
    <x v="141"/>
    <d v="2014-12-07T00:00:00"/>
    <s v="First Class"/>
    <s v="SZ-20035"/>
    <s v="Sam Zeldin"/>
    <x v="2"/>
    <s v="United States"/>
    <x v="211"/>
    <x v="1"/>
    <n v="90660"/>
    <x v="1"/>
    <s v="FUR-FU-10001588"/>
    <x v="0"/>
    <x v="5"/>
    <x v="284"/>
    <n v="145.9"/>
    <n v="5"/>
    <n v="0"/>
    <n v="62.737000000000002"/>
  </r>
  <r>
    <n v="1370"/>
    <x v="651"/>
    <x v="1"/>
    <x v="100"/>
    <d v="2012-12-28T00:00:00"/>
    <s v="Standard Class"/>
    <s v="JR-15670"/>
    <s v="Jim Radford"/>
    <x v="0"/>
    <s v="United States"/>
    <x v="77"/>
    <x v="22"/>
    <n v="80906"/>
    <x v="1"/>
    <s v="FUR-BO-10002613"/>
    <x v="0"/>
    <x v="0"/>
    <x v="177"/>
    <n v="590.05799999999999"/>
    <n v="7"/>
    <n v="0.7"/>
    <n v="-786.74400000000003"/>
  </r>
  <r>
    <n v="1371"/>
    <x v="651"/>
    <x v="1"/>
    <x v="100"/>
    <d v="2012-12-28T00:00:00"/>
    <s v="Standard Class"/>
    <s v="JR-15670"/>
    <s v="Jim Radford"/>
    <x v="0"/>
    <s v="United States"/>
    <x v="77"/>
    <x v="22"/>
    <n v="80906"/>
    <x v="1"/>
    <s v="OFF-AR-10003405"/>
    <x v="1"/>
    <x v="6"/>
    <x v="622"/>
    <n v="14.04"/>
    <n v="3"/>
    <n v="0.2"/>
    <n v="1.5794999999999999"/>
  </r>
  <r>
    <n v="1372"/>
    <x v="652"/>
    <x v="3"/>
    <x v="469"/>
    <d v="2014-03-13T00:00:00"/>
    <s v="Standard Class"/>
    <s v="MG-17890"/>
    <s v="Michael Granlund"/>
    <x v="2"/>
    <s v="United States"/>
    <x v="183"/>
    <x v="39"/>
    <n v="20735"/>
    <x v="3"/>
    <s v="TEC-AC-10004510"/>
    <x v="2"/>
    <x v="11"/>
    <x v="944"/>
    <n v="49.08"/>
    <n v="3"/>
    <n v="0"/>
    <n v="4.9080000000000004"/>
  </r>
  <r>
    <n v="1373"/>
    <x v="653"/>
    <x v="2"/>
    <x v="470"/>
    <d v="2011-06-04T00:00:00"/>
    <s v="Second Class"/>
    <s v="KM-16720"/>
    <s v="Kunst Miller"/>
    <x v="0"/>
    <s v="United States"/>
    <x v="132"/>
    <x v="1"/>
    <n v="94591"/>
    <x v="1"/>
    <s v="OFF-LA-10002312"/>
    <x v="1"/>
    <x v="2"/>
    <x v="574"/>
    <n v="29.6"/>
    <n v="2"/>
    <n v="0"/>
    <n v="14.8"/>
  </r>
  <r>
    <n v="1374"/>
    <x v="653"/>
    <x v="2"/>
    <x v="470"/>
    <d v="2011-06-04T00:00:00"/>
    <s v="Second Class"/>
    <s v="KM-16720"/>
    <s v="Kunst Miller"/>
    <x v="0"/>
    <s v="United States"/>
    <x v="132"/>
    <x v="1"/>
    <n v="94591"/>
    <x v="1"/>
    <s v="OFF-BI-10000042"/>
    <x v="1"/>
    <x v="8"/>
    <x v="945"/>
    <n v="17.088000000000001"/>
    <n v="4"/>
    <n v="0.2"/>
    <n v="5.5536000000000003"/>
  </r>
  <r>
    <n v="1375"/>
    <x v="654"/>
    <x v="1"/>
    <x v="471"/>
    <d v="2012-09-19T00:00:00"/>
    <s v="Standard Class"/>
    <s v="CA-12265"/>
    <s v="Christina Anderson"/>
    <x v="0"/>
    <s v="United States"/>
    <x v="212"/>
    <x v="7"/>
    <n v="84604"/>
    <x v="1"/>
    <s v="FUR-TA-10003008"/>
    <x v="0"/>
    <x v="3"/>
    <x v="946"/>
    <n v="912.75"/>
    <n v="5"/>
    <n v="0"/>
    <n v="118.6575"/>
  </r>
  <r>
    <n v="1376"/>
    <x v="655"/>
    <x v="2"/>
    <x v="472"/>
    <d v="2011-09-08T00:00:00"/>
    <s v="Second Class"/>
    <s v="VD-21670"/>
    <s v="Valerie Dominguez"/>
    <x v="0"/>
    <s v="United States"/>
    <x v="213"/>
    <x v="7"/>
    <n v="84062"/>
    <x v="1"/>
    <s v="OFF-AP-10003590"/>
    <x v="1"/>
    <x v="9"/>
    <x v="947"/>
    <n v="1089.75"/>
    <n v="3"/>
    <n v="0"/>
    <n v="305.13"/>
  </r>
  <r>
    <n v="1377"/>
    <x v="655"/>
    <x v="2"/>
    <x v="472"/>
    <d v="2011-09-08T00:00:00"/>
    <s v="Second Class"/>
    <s v="VD-21670"/>
    <s v="Valerie Dominguez"/>
    <x v="0"/>
    <s v="United States"/>
    <x v="213"/>
    <x v="7"/>
    <n v="84062"/>
    <x v="1"/>
    <s v="OFF-PA-10000806"/>
    <x v="1"/>
    <x v="10"/>
    <x v="948"/>
    <n v="447.84"/>
    <n v="8"/>
    <n v="0"/>
    <n v="219.44159999999999"/>
  </r>
  <r>
    <n v="1378"/>
    <x v="655"/>
    <x v="2"/>
    <x v="472"/>
    <d v="2011-09-08T00:00:00"/>
    <s v="Second Class"/>
    <s v="VD-21670"/>
    <s v="Valerie Dominguez"/>
    <x v="0"/>
    <s v="United States"/>
    <x v="213"/>
    <x v="7"/>
    <n v="84062"/>
    <x v="1"/>
    <s v="OFF-AR-10000896"/>
    <x v="1"/>
    <x v="6"/>
    <x v="949"/>
    <n v="16.399999999999999"/>
    <n v="5"/>
    <n v="0"/>
    <n v="4.2640000000000002"/>
  </r>
  <r>
    <n v="1379"/>
    <x v="655"/>
    <x v="2"/>
    <x v="472"/>
    <d v="2011-09-08T00:00:00"/>
    <s v="Second Class"/>
    <s v="VD-21670"/>
    <s v="Valerie Dominguez"/>
    <x v="0"/>
    <s v="United States"/>
    <x v="213"/>
    <x v="7"/>
    <n v="84062"/>
    <x v="1"/>
    <s v="TEC-PH-10002310"/>
    <x v="2"/>
    <x v="7"/>
    <x v="950"/>
    <n v="399.96"/>
    <n v="5"/>
    <n v="0.2"/>
    <n v="34.996499999999997"/>
  </r>
  <r>
    <n v="1380"/>
    <x v="655"/>
    <x v="2"/>
    <x v="472"/>
    <d v="2011-09-08T00:00:00"/>
    <s v="Second Class"/>
    <s v="VD-21670"/>
    <s v="Valerie Dominguez"/>
    <x v="0"/>
    <s v="United States"/>
    <x v="213"/>
    <x v="7"/>
    <n v="84062"/>
    <x v="1"/>
    <s v="OFF-ST-10002289"/>
    <x v="1"/>
    <x v="4"/>
    <x v="951"/>
    <n v="158.9"/>
    <n v="5"/>
    <n v="0"/>
    <n v="7.9450000000000003"/>
  </r>
  <r>
    <n v="1381"/>
    <x v="655"/>
    <x v="2"/>
    <x v="472"/>
    <d v="2011-09-08T00:00:00"/>
    <s v="Second Class"/>
    <s v="VD-21670"/>
    <s v="Valerie Dominguez"/>
    <x v="0"/>
    <s v="United States"/>
    <x v="213"/>
    <x v="7"/>
    <n v="84062"/>
    <x v="1"/>
    <s v="OFF-BI-10002852"/>
    <x v="1"/>
    <x v="8"/>
    <x v="91"/>
    <n v="13.183999999999999"/>
    <n v="1"/>
    <n v="0.2"/>
    <n v="4.7792000000000003"/>
  </r>
  <r>
    <n v="1382"/>
    <x v="656"/>
    <x v="0"/>
    <x v="323"/>
    <d v="2013-10-09T00:00:00"/>
    <s v="Standard Class"/>
    <s v="JK-16120"/>
    <s v="Julie Kriz"/>
    <x v="2"/>
    <s v="United States"/>
    <x v="34"/>
    <x v="10"/>
    <n v="60505"/>
    <x v="2"/>
    <s v="FUR-FU-10003394"/>
    <x v="0"/>
    <x v="5"/>
    <x v="578"/>
    <n v="83.951999999999998"/>
    <n v="3"/>
    <n v="0.6"/>
    <n v="-90.248400000000004"/>
  </r>
  <r>
    <n v="1383"/>
    <x v="657"/>
    <x v="0"/>
    <x v="473"/>
    <d v="2013-05-02T00:00:00"/>
    <s v="Same Day"/>
    <s v="PP-18955"/>
    <s v="Paul Prost"/>
    <x v="2"/>
    <s v="United States"/>
    <x v="214"/>
    <x v="32"/>
    <n v="30080"/>
    <x v="0"/>
    <s v="OFF-ST-10002344"/>
    <x v="1"/>
    <x v="4"/>
    <x v="856"/>
    <n v="80.98"/>
    <n v="1"/>
    <n v="0"/>
    <n v="1.6195999999999999"/>
  </r>
  <r>
    <n v="1384"/>
    <x v="657"/>
    <x v="0"/>
    <x v="473"/>
    <d v="2013-05-02T00:00:00"/>
    <s v="Same Day"/>
    <s v="PP-18955"/>
    <s v="Paul Prost"/>
    <x v="2"/>
    <s v="United States"/>
    <x v="214"/>
    <x v="32"/>
    <n v="30080"/>
    <x v="0"/>
    <s v="OFF-PA-10001289"/>
    <x v="1"/>
    <x v="10"/>
    <x v="952"/>
    <n v="348.84"/>
    <n v="9"/>
    <n v="0"/>
    <n v="170.9316"/>
  </r>
  <r>
    <n v="1385"/>
    <x v="657"/>
    <x v="0"/>
    <x v="473"/>
    <d v="2013-05-02T00:00:00"/>
    <s v="Same Day"/>
    <s v="PP-18955"/>
    <s v="Paul Prost"/>
    <x v="2"/>
    <s v="United States"/>
    <x v="214"/>
    <x v="32"/>
    <n v="30080"/>
    <x v="0"/>
    <s v="OFF-FA-10000053"/>
    <x v="1"/>
    <x v="13"/>
    <x v="953"/>
    <n v="9.4499999999999993"/>
    <n v="5"/>
    <n v="0"/>
    <n v="0.189"/>
  </r>
  <r>
    <n v="1386"/>
    <x v="657"/>
    <x v="0"/>
    <x v="473"/>
    <d v="2013-05-02T00:00:00"/>
    <s v="Same Day"/>
    <s v="PP-18955"/>
    <s v="Paul Prost"/>
    <x v="2"/>
    <s v="United States"/>
    <x v="214"/>
    <x v="32"/>
    <n v="30080"/>
    <x v="0"/>
    <s v="FUR-FU-10004091"/>
    <x v="0"/>
    <x v="5"/>
    <x v="954"/>
    <n v="18.84"/>
    <n v="3"/>
    <n v="0"/>
    <n v="7.1592000000000002"/>
  </r>
  <r>
    <n v="1387"/>
    <x v="657"/>
    <x v="0"/>
    <x v="473"/>
    <d v="2013-05-02T00:00:00"/>
    <s v="Same Day"/>
    <s v="PP-18955"/>
    <s v="Paul Prost"/>
    <x v="2"/>
    <s v="United States"/>
    <x v="214"/>
    <x v="32"/>
    <n v="30080"/>
    <x v="0"/>
    <s v="FUR-BO-10004015"/>
    <x v="0"/>
    <x v="0"/>
    <x v="569"/>
    <n v="239.98"/>
    <n v="2"/>
    <n v="0"/>
    <n v="52.7956"/>
  </r>
  <r>
    <n v="1388"/>
    <x v="657"/>
    <x v="0"/>
    <x v="473"/>
    <d v="2013-05-02T00:00:00"/>
    <s v="Same Day"/>
    <s v="PP-18955"/>
    <s v="Paul Prost"/>
    <x v="2"/>
    <s v="United States"/>
    <x v="214"/>
    <x v="32"/>
    <n v="30080"/>
    <x v="0"/>
    <s v="OFF-EN-10003001"/>
    <x v="1"/>
    <x v="12"/>
    <x v="955"/>
    <n v="167.96"/>
    <n v="2"/>
    <n v="0"/>
    <n v="78.941199999999995"/>
  </r>
  <r>
    <n v="1389"/>
    <x v="657"/>
    <x v="0"/>
    <x v="473"/>
    <d v="2013-05-02T00:00:00"/>
    <s v="Same Day"/>
    <s v="PP-18955"/>
    <s v="Paul Prost"/>
    <x v="2"/>
    <s v="United States"/>
    <x v="214"/>
    <x v="32"/>
    <n v="30080"/>
    <x v="0"/>
    <s v="TEC-PH-10000215"/>
    <x v="2"/>
    <x v="7"/>
    <x v="139"/>
    <n v="104.85"/>
    <n v="3"/>
    <n v="0"/>
    <n v="28.3095"/>
  </r>
  <r>
    <n v="1390"/>
    <x v="657"/>
    <x v="0"/>
    <x v="473"/>
    <d v="2013-05-02T00:00:00"/>
    <s v="Same Day"/>
    <s v="PP-18955"/>
    <s v="Paul Prost"/>
    <x v="2"/>
    <s v="United States"/>
    <x v="214"/>
    <x v="32"/>
    <n v="30080"/>
    <x v="0"/>
    <s v="TEC-PH-10003645"/>
    <x v="2"/>
    <x v="7"/>
    <x v="294"/>
    <n v="484.83"/>
    <n v="3"/>
    <n v="0"/>
    <n v="126.0558"/>
  </r>
  <r>
    <n v="1391"/>
    <x v="657"/>
    <x v="0"/>
    <x v="473"/>
    <d v="2013-05-02T00:00:00"/>
    <s v="Same Day"/>
    <s v="PP-18955"/>
    <s v="Paul Prost"/>
    <x v="2"/>
    <s v="United States"/>
    <x v="214"/>
    <x v="32"/>
    <n v="30080"/>
    <x v="0"/>
    <s v="OFF-PA-10000357"/>
    <x v="1"/>
    <x v="10"/>
    <x v="442"/>
    <n v="122.97"/>
    <n v="3"/>
    <n v="0"/>
    <n v="60.255299999999998"/>
  </r>
  <r>
    <n v="1392"/>
    <x v="657"/>
    <x v="0"/>
    <x v="473"/>
    <d v="2013-05-02T00:00:00"/>
    <s v="Same Day"/>
    <s v="PP-18955"/>
    <s v="Paul Prost"/>
    <x v="2"/>
    <s v="United States"/>
    <x v="214"/>
    <x v="32"/>
    <n v="30080"/>
    <x v="0"/>
    <s v="OFF-ST-10004804"/>
    <x v="1"/>
    <x v="4"/>
    <x v="230"/>
    <n v="154.44"/>
    <n v="3"/>
    <n v="0"/>
    <n v="1.5444"/>
  </r>
  <r>
    <n v="1393"/>
    <x v="657"/>
    <x v="0"/>
    <x v="473"/>
    <d v="2013-05-02T00:00:00"/>
    <s v="Same Day"/>
    <s v="PP-18955"/>
    <s v="Paul Prost"/>
    <x v="2"/>
    <s v="United States"/>
    <x v="214"/>
    <x v="32"/>
    <n v="30080"/>
    <x v="0"/>
    <s v="OFF-PA-10003892"/>
    <x v="1"/>
    <x v="10"/>
    <x v="62"/>
    <n v="342.37"/>
    <n v="7"/>
    <n v="0"/>
    <n v="160.91390000000001"/>
  </r>
  <r>
    <n v="1394"/>
    <x v="658"/>
    <x v="3"/>
    <x v="445"/>
    <d v="2014-05-07T00:00:00"/>
    <s v="First Class"/>
    <s v="YS-21880"/>
    <s v="Yana Sorensen"/>
    <x v="1"/>
    <s v="United States"/>
    <x v="140"/>
    <x v="3"/>
    <n v="27217"/>
    <x v="0"/>
    <s v="OFF-AR-10003514"/>
    <x v="1"/>
    <x v="6"/>
    <x v="180"/>
    <n v="9.5519999999999996"/>
    <n v="3"/>
    <n v="0.2"/>
    <n v="1.5522"/>
  </r>
  <r>
    <n v="1395"/>
    <x v="659"/>
    <x v="3"/>
    <x v="449"/>
    <d v="2014-10-15T00:00:00"/>
    <s v="Standard Class"/>
    <s v="CK-12760"/>
    <s v="Cyma Kinney"/>
    <x v="1"/>
    <s v="United States"/>
    <x v="34"/>
    <x v="10"/>
    <n v="60505"/>
    <x v="2"/>
    <s v="FUR-TA-10002958"/>
    <x v="0"/>
    <x v="3"/>
    <x v="956"/>
    <n v="652.45000000000005"/>
    <n v="5"/>
    <n v="0.5"/>
    <n v="-430.61700000000002"/>
  </r>
  <r>
    <n v="1396"/>
    <x v="659"/>
    <x v="3"/>
    <x v="449"/>
    <d v="2014-10-15T00:00:00"/>
    <s v="Standard Class"/>
    <s v="CK-12760"/>
    <s v="Cyma Kinney"/>
    <x v="1"/>
    <s v="United States"/>
    <x v="34"/>
    <x v="10"/>
    <n v="60505"/>
    <x v="2"/>
    <s v="FUR-TA-10001676"/>
    <x v="0"/>
    <x v="3"/>
    <x v="957"/>
    <n v="66.644999999999996"/>
    <n v="3"/>
    <n v="0.5"/>
    <n v="-42.652799999999999"/>
  </r>
  <r>
    <n v="1397"/>
    <x v="660"/>
    <x v="0"/>
    <x v="390"/>
    <d v="2013-11-27T00:00:00"/>
    <s v="First Class"/>
    <s v="NC-18340"/>
    <s v="Nat Carroll"/>
    <x v="0"/>
    <s v="United States"/>
    <x v="20"/>
    <x v="15"/>
    <n v="10035"/>
    <x v="3"/>
    <s v="OFF-BI-10000822"/>
    <x v="1"/>
    <x v="8"/>
    <x v="958"/>
    <n v="17.216000000000001"/>
    <n v="4"/>
    <n v="0.2"/>
    <n v="6.0255999999999998"/>
  </r>
  <r>
    <n v="1398"/>
    <x v="660"/>
    <x v="0"/>
    <x v="390"/>
    <d v="2013-11-27T00:00:00"/>
    <s v="First Class"/>
    <s v="NC-18340"/>
    <s v="Nat Carroll"/>
    <x v="0"/>
    <s v="United States"/>
    <x v="20"/>
    <x v="15"/>
    <n v="10035"/>
    <x v="3"/>
    <s v="OFF-PA-10004971"/>
    <x v="1"/>
    <x v="10"/>
    <x v="604"/>
    <n v="11.56"/>
    <n v="2"/>
    <n v="0"/>
    <n v="5.6643999999999997"/>
  </r>
  <r>
    <n v="1399"/>
    <x v="660"/>
    <x v="0"/>
    <x v="390"/>
    <d v="2013-11-27T00:00:00"/>
    <s v="First Class"/>
    <s v="NC-18340"/>
    <s v="Nat Carroll"/>
    <x v="0"/>
    <s v="United States"/>
    <x v="20"/>
    <x v="15"/>
    <n v="10035"/>
    <x v="3"/>
    <s v="TEC-AC-10002323"/>
    <x v="2"/>
    <x v="11"/>
    <x v="175"/>
    <n v="88.4"/>
    <n v="4"/>
    <n v="0"/>
    <n v="11.492000000000001"/>
  </r>
  <r>
    <n v="1400"/>
    <x v="660"/>
    <x v="0"/>
    <x v="390"/>
    <d v="2013-11-27T00:00:00"/>
    <s v="First Class"/>
    <s v="NC-18340"/>
    <s v="Nat Carroll"/>
    <x v="0"/>
    <s v="United States"/>
    <x v="20"/>
    <x v="15"/>
    <n v="10035"/>
    <x v="3"/>
    <s v="OFF-PA-10004888"/>
    <x v="1"/>
    <x v="10"/>
    <x v="959"/>
    <n v="6.48"/>
    <n v="1"/>
    <n v="0"/>
    <n v="3.1103999999999998"/>
  </r>
  <r>
    <n v="1401"/>
    <x v="661"/>
    <x v="0"/>
    <x v="474"/>
    <d v="2013-06-11T00:00:00"/>
    <s v="Standard Class"/>
    <s v="KM-16375"/>
    <s v="Katherine Murray"/>
    <x v="2"/>
    <s v="United States"/>
    <x v="127"/>
    <x v="17"/>
    <n v="24153"/>
    <x v="0"/>
    <s v="TEC-PH-10003988"/>
    <x v="2"/>
    <x v="7"/>
    <x v="47"/>
    <n v="21.8"/>
    <n v="2"/>
    <n v="0"/>
    <n v="6.1040000000000001"/>
  </r>
  <r>
    <n v="1402"/>
    <x v="661"/>
    <x v="0"/>
    <x v="474"/>
    <d v="2013-06-11T00:00:00"/>
    <s v="Standard Class"/>
    <s v="KM-16375"/>
    <s v="Katherine Murray"/>
    <x v="2"/>
    <s v="United States"/>
    <x v="127"/>
    <x v="17"/>
    <n v="24153"/>
    <x v="0"/>
    <s v="OFF-EN-10002230"/>
    <x v="1"/>
    <x v="12"/>
    <x v="550"/>
    <n v="251.79"/>
    <n v="3"/>
    <n v="0"/>
    <n v="118.3413"/>
  </r>
  <r>
    <n v="1403"/>
    <x v="662"/>
    <x v="0"/>
    <x v="475"/>
    <d v="2013-04-26T00:00:00"/>
    <s v="Standard Class"/>
    <s v="GM-14455"/>
    <s v="Gary Mitchum"/>
    <x v="2"/>
    <s v="United States"/>
    <x v="38"/>
    <x v="24"/>
    <n v="43229"/>
    <x v="3"/>
    <s v="FUR-TA-10002622"/>
    <x v="0"/>
    <x v="3"/>
    <x v="960"/>
    <n v="205.17599999999999"/>
    <n v="2"/>
    <n v="0.4"/>
    <n v="-58.133200000000002"/>
  </r>
  <r>
    <n v="1404"/>
    <x v="662"/>
    <x v="0"/>
    <x v="475"/>
    <d v="2013-04-26T00:00:00"/>
    <s v="Standard Class"/>
    <s v="GM-14455"/>
    <s v="Gary Mitchum"/>
    <x v="2"/>
    <s v="United States"/>
    <x v="38"/>
    <x v="24"/>
    <n v="43229"/>
    <x v="3"/>
    <s v="OFF-PA-10000418"/>
    <x v="1"/>
    <x v="10"/>
    <x v="961"/>
    <n v="419.4"/>
    <n v="5"/>
    <n v="0.2"/>
    <n v="146.79"/>
  </r>
  <r>
    <n v="1405"/>
    <x v="663"/>
    <x v="2"/>
    <x v="322"/>
    <d v="2011-08-04T00:00:00"/>
    <s v="First Class"/>
    <s v="SD-20485"/>
    <s v="Shirley Daniels"/>
    <x v="2"/>
    <s v="United States"/>
    <x v="10"/>
    <x v="9"/>
    <n v="19143"/>
    <x v="3"/>
    <s v="OFF-SU-10004498"/>
    <x v="1"/>
    <x v="14"/>
    <x v="500"/>
    <n v="10.304"/>
    <n v="1"/>
    <n v="0.2"/>
    <n v="-2.1896"/>
  </r>
  <r>
    <n v="1406"/>
    <x v="663"/>
    <x v="2"/>
    <x v="322"/>
    <d v="2011-08-04T00:00:00"/>
    <s v="First Class"/>
    <s v="SD-20485"/>
    <s v="Shirley Daniels"/>
    <x v="2"/>
    <s v="United States"/>
    <x v="10"/>
    <x v="9"/>
    <n v="19143"/>
    <x v="3"/>
    <s v="FUR-TA-10001039"/>
    <x v="0"/>
    <x v="3"/>
    <x v="824"/>
    <n v="154.76400000000001"/>
    <n v="3"/>
    <n v="0.4"/>
    <n v="-36.111600000000003"/>
  </r>
  <r>
    <n v="1407"/>
    <x v="663"/>
    <x v="2"/>
    <x v="322"/>
    <d v="2011-08-04T00:00:00"/>
    <s v="First Class"/>
    <s v="SD-20485"/>
    <s v="Shirley Daniels"/>
    <x v="2"/>
    <s v="United States"/>
    <x v="10"/>
    <x v="9"/>
    <n v="19143"/>
    <x v="3"/>
    <s v="TEC-AC-10004659"/>
    <x v="2"/>
    <x v="11"/>
    <x v="170"/>
    <n v="116.78400000000001"/>
    <n v="2"/>
    <n v="0.2"/>
    <n v="21.896999999999998"/>
  </r>
  <r>
    <n v="1408"/>
    <x v="664"/>
    <x v="0"/>
    <x v="476"/>
    <d v="2013-07-09T00:00:00"/>
    <s v="Standard Class"/>
    <s v="KD-16270"/>
    <s v="Karen Daniels"/>
    <x v="0"/>
    <s v="United States"/>
    <x v="20"/>
    <x v="15"/>
    <n v="10024"/>
    <x v="3"/>
    <s v="OFF-AR-10002240"/>
    <x v="1"/>
    <x v="6"/>
    <x v="962"/>
    <n v="75.48"/>
    <n v="2"/>
    <n v="0"/>
    <n v="19.6248"/>
  </r>
  <r>
    <n v="1409"/>
    <x v="664"/>
    <x v="0"/>
    <x v="476"/>
    <d v="2013-07-09T00:00:00"/>
    <s v="Standard Class"/>
    <s v="KD-16270"/>
    <s v="Karen Daniels"/>
    <x v="0"/>
    <s v="United States"/>
    <x v="20"/>
    <x v="15"/>
    <n v="10024"/>
    <x v="3"/>
    <s v="FUR-FU-10001967"/>
    <x v="0"/>
    <x v="5"/>
    <x v="293"/>
    <n v="39.979999999999997"/>
    <n v="2"/>
    <n v="0"/>
    <n v="9.9949999999999992"/>
  </r>
  <r>
    <n v="1410"/>
    <x v="665"/>
    <x v="0"/>
    <x v="477"/>
    <d v="2013-01-10T00:00:00"/>
    <s v="Standard Class"/>
    <s v="AB-10105"/>
    <s v="Adrian Barton"/>
    <x v="0"/>
    <s v="United States"/>
    <x v="42"/>
    <x v="16"/>
    <n v="85023"/>
    <x v="1"/>
    <s v="FUR-TA-10002356"/>
    <x v="0"/>
    <x v="3"/>
    <x v="728"/>
    <n v="393.16500000000002"/>
    <n v="3"/>
    <n v="0.5"/>
    <n v="-204.44579999999999"/>
  </r>
  <r>
    <n v="1411"/>
    <x v="666"/>
    <x v="3"/>
    <x v="259"/>
    <d v="2014-12-11T00:00:00"/>
    <s v="Standard Class"/>
    <s v="SZ-20035"/>
    <s v="Sam Zeldin"/>
    <x v="2"/>
    <s v="United States"/>
    <x v="55"/>
    <x v="5"/>
    <n v="75051"/>
    <x v="2"/>
    <s v="OFF-LA-10003923"/>
    <x v="1"/>
    <x v="2"/>
    <x v="424"/>
    <n v="23.68"/>
    <n v="2"/>
    <n v="0.2"/>
    <n v="8.8800000000000008"/>
  </r>
  <r>
    <n v="1412"/>
    <x v="667"/>
    <x v="0"/>
    <x v="478"/>
    <d v="2013-07-14T00:00:00"/>
    <s v="Standard Class"/>
    <s v="JD-15895"/>
    <s v="Jonathan Doherty"/>
    <x v="1"/>
    <s v="United States"/>
    <x v="20"/>
    <x v="15"/>
    <n v="10035"/>
    <x v="3"/>
    <s v="FUR-CH-10002335"/>
    <x v="0"/>
    <x v="1"/>
    <x v="623"/>
    <n v="408.00599999999997"/>
    <n v="2"/>
    <n v="0.1"/>
    <n v="72.534400000000005"/>
  </r>
  <r>
    <n v="1413"/>
    <x v="667"/>
    <x v="0"/>
    <x v="478"/>
    <d v="2013-07-14T00:00:00"/>
    <s v="Standard Class"/>
    <s v="JD-15895"/>
    <s v="Jonathan Doherty"/>
    <x v="1"/>
    <s v="United States"/>
    <x v="20"/>
    <x v="15"/>
    <n v="10035"/>
    <x v="3"/>
    <s v="FUR-FU-10000723"/>
    <x v="0"/>
    <x v="5"/>
    <x v="475"/>
    <n v="165.28"/>
    <n v="4"/>
    <n v="0"/>
    <n v="14.8752"/>
  </r>
  <r>
    <n v="1414"/>
    <x v="668"/>
    <x v="2"/>
    <x v="479"/>
    <d v="2011-05-07T00:00:00"/>
    <s v="Standard Class"/>
    <s v="HA-14905"/>
    <s v="Helen Abelman"/>
    <x v="0"/>
    <s v="United States"/>
    <x v="20"/>
    <x v="15"/>
    <n v="10024"/>
    <x v="3"/>
    <s v="OFF-BI-10002867"/>
    <x v="1"/>
    <x v="8"/>
    <x v="963"/>
    <n v="334.76799999999997"/>
    <n v="7"/>
    <n v="0.2"/>
    <n v="108.7996"/>
  </r>
  <r>
    <n v="1415"/>
    <x v="669"/>
    <x v="3"/>
    <x v="480"/>
    <d v="2014-01-02T00:00:00"/>
    <s v="Second Class"/>
    <s v="BT-11305"/>
    <s v="Beth Thompson"/>
    <x v="2"/>
    <s v="United States"/>
    <x v="116"/>
    <x v="1"/>
    <n v="92627"/>
    <x v="1"/>
    <s v="TEC-AC-10000580"/>
    <x v="2"/>
    <x v="11"/>
    <x v="897"/>
    <n v="239.97"/>
    <n v="3"/>
    <n v="0"/>
    <n v="26.396699999999999"/>
  </r>
  <r>
    <n v="1416"/>
    <x v="669"/>
    <x v="3"/>
    <x v="480"/>
    <d v="2014-01-02T00:00:00"/>
    <s v="Second Class"/>
    <s v="BT-11305"/>
    <s v="Beth Thompson"/>
    <x v="2"/>
    <s v="United States"/>
    <x v="116"/>
    <x v="1"/>
    <n v="92627"/>
    <x v="1"/>
    <s v="FUR-FU-10003976"/>
    <x v="0"/>
    <x v="5"/>
    <x v="964"/>
    <n v="37.74"/>
    <n v="3"/>
    <n v="0"/>
    <n v="12.8316"/>
  </r>
  <r>
    <n v="1417"/>
    <x v="670"/>
    <x v="1"/>
    <x v="481"/>
    <d v="2012-09-24T00:00:00"/>
    <s v="First Class"/>
    <s v="SV-20815"/>
    <s v="Stuart Van"/>
    <x v="1"/>
    <s v="United States"/>
    <x v="12"/>
    <x v="5"/>
    <n v="77041"/>
    <x v="2"/>
    <s v="TEC-PH-10002922"/>
    <x v="2"/>
    <x v="7"/>
    <x v="965"/>
    <n v="946.34400000000005"/>
    <n v="7"/>
    <n v="0.2"/>
    <n v="118.29300000000001"/>
  </r>
  <r>
    <n v="1418"/>
    <x v="670"/>
    <x v="1"/>
    <x v="481"/>
    <d v="2012-09-24T00:00:00"/>
    <s v="First Class"/>
    <s v="SV-20815"/>
    <s v="Stuart Van"/>
    <x v="1"/>
    <s v="United States"/>
    <x v="12"/>
    <x v="5"/>
    <n v="77041"/>
    <x v="2"/>
    <s v="TEC-AC-10004353"/>
    <x v="2"/>
    <x v="11"/>
    <x v="717"/>
    <n v="151.19999999999999"/>
    <n v="3"/>
    <n v="0.2"/>
    <n v="32.130000000000003"/>
  </r>
  <r>
    <n v="1419"/>
    <x v="670"/>
    <x v="1"/>
    <x v="481"/>
    <d v="2012-09-24T00:00:00"/>
    <s v="First Class"/>
    <s v="SV-20815"/>
    <s v="Stuart Van"/>
    <x v="1"/>
    <s v="United States"/>
    <x v="12"/>
    <x v="5"/>
    <n v="77041"/>
    <x v="2"/>
    <s v="FUR-FU-10001706"/>
    <x v="0"/>
    <x v="5"/>
    <x v="50"/>
    <n v="4.9279999999999999"/>
    <n v="4"/>
    <n v="0.6"/>
    <n v="-1.4783999999999999"/>
  </r>
  <r>
    <n v="1420"/>
    <x v="671"/>
    <x v="1"/>
    <x v="120"/>
    <d v="2012-09-30T00:00:00"/>
    <s v="Standard Class"/>
    <s v="RW-19540"/>
    <s v="Rick Wilson"/>
    <x v="1"/>
    <s v="United States"/>
    <x v="123"/>
    <x v="16"/>
    <n v="85204"/>
    <x v="1"/>
    <s v="OFF-PA-10000501"/>
    <x v="1"/>
    <x v="10"/>
    <x v="966"/>
    <n v="86.272000000000006"/>
    <n v="4"/>
    <n v="0.2"/>
    <n v="31.273599999999998"/>
  </r>
  <r>
    <n v="1421"/>
    <x v="671"/>
    <x v="1"/>
    <x v="120"/>
    <d v="2012-09-30T00:00:00"/>
    <s v="Standard Class"/>
    <s v="RW-19540"/>
    <s v="Rick Wilson"/>
    <x v="1"/>
    <s v="United States"/>
    <x v="123"/>
    <x v="16"/>
    <n v="85204"/>
    <x v="1"/>
    <s v="OFF-BI-10000778"/>
    <x v="1"/>
    <x v="8"/>
    <x v="258"/>
    <n v="72.587999999999994"/>
    <n v="2"/>
    <n v="0.7"/>
    <n v="-48.392000000000003"/>
  </r>
  <r>
    <n v="1422"/>
    <x v="671"/>
    <x v="1"/>
    <x v="120"/>
    <d v="2012-09-30T00:00:00"/>
    <s v="Standard Class"/>
    <s v="RW-19540"/>
    <s v="Rick Wilson"/>
    <x v="1"/>
    <s v="United States"/>
    <x v="123"/>
    <x v="16"/>
    <n v="85204"/>
    <x v="1"/>
    <s v="OFF-AP-10004980"/>
    <x v="1"/>
    <x v="9"/>
    <x v="967"/>
    <n v="60.671999999999997"/>
    <n v="2"/>
    <n v="0.2"/>
    <n v="14.409599999999999"/>
  </r>
  <r>
    <n v="1423"/>
    <x v="671"/>
    <x v="1"/>
    <x v="120"/>
    <d v="2012-09-30T00:00:00"/>
    <s v="Standard Class"/>
    <s v="RW-19540"/>
    <s v="Rick Wilson"/>
    <x v="1"/>
    <s v="United States"/>
    <x v="123"/>
    <x v="16"/>
    <n v="85204"/>
    <x v="1"/>
    <s v="OFF-BI-10003984"/>
    <x v="1"/>
    <x v="8"/>
    <x v="690"/>
    <n v="77.031000000000006"/>
    <n v="9"/>
    <n v="0.7"/>
    <n v="-59.057099999999998"/>
  </r>
  <r>
    <n v="1424"/>
    <x v="671"/>
    <x v="1"/>
    <x v="120"/>
    <d v="2012-09-30T00:00:00"/>
    <s v="Standard Class"/>
    <s v="RW-19540"/>
    <s v="Rick Wilson"/>
    <x v="1"/>
    <s v="United States"/>
    <x v="123"/>
    <x v="16"/>
    <n v="85204"/>
    <x v="1"/>
    <s v="OFF-ST-10000798"/>
    <x v="1"/>
    <x v="4"/>
    <x v="348"/>
    <n v="119.904"/>
    <n v="6"/>
    <n v="0.2"/>
    <n v="-1.4987999999999999"/>
  </r>
  <r>
    <n v="1425"/>
    <x v="671"/>
    <x v="1"/>
    <x v="120"/>
    <d v="2012-09-30T00:00:00"/>
    <s v="Standard Class"/>
    <s v="RW-19540"/>
    <s v="Rick Wilson"/>
    <x v="1"/>
    <s v="United States"/>
    <x v="123"/>
    <x v="16"/>
    <n v="85204"/>
    <x v="1"/>
    <s v="TEC-PH-10001750"/>
    <x v="2"/>
    <x v="7"/>
    <x v="968"/>
    <n v="263.95999999999998"/>
    <n v="5"/>
    <n v="0.2"/>
    <n v="23.096499999999999"/>
  </r>
  <r>
    <n v="1426"/>
    <x v="671"/>
    <x v="1"/>
    <x v="120"/>
    <d v="2012-09-30T00:00:00"/>
    <s v="Standard Class"/>
    <s v="RW-19540"/>
    <s v="Rick Wilson"/>
    <x v="1"/>
    <s v="United States"/>
    <x v="123"/>
    <x v="16"/>
    <n v="85204"/>
    <x v="1"/>
    <s v="OFF-ST-10002743"/>
    <x v="1"/>
    <x v="4"/>
    <x v="413"/>
    <n v="363.64800000000002"/>
    <n v="4"/>
    <n v="0.2"/>
    <n v="-86.366399999999999"/>
  </r>
  <r>
    <n v="1427"/>
    <x v="672"/>
    <x v="1"/>
    <x v="89"/>
    <d v="2012-04-11T00:00:00"/>
    <s v="Second Class"/>
    <s v="DK-12835"/>
    <s v="Damala Kotsonis"/>
    <x v="1"/>
    <s v="United States"/>
    <x v="162"/>
    <x v="1"/>
    <n v="93905"/>
    <x v="1"/>
    <s v="OFF-BI-10002949"/>
    <x v="1"/>
    <x v="8"/>
    <x v="520"/>
    <n v="9.7279999999999998"/>
    <n v="2"/>
    <n v="0.2"/>
    <n v="3.2831999999999999"/>
  </r>
  <r>
    <n v="1428"/>
    <x v="672"/>
    <x v="1"/>
    <x v="89"/>
    <d v="2012-04-11T00:00:00"/>
    <s v="Second Class"/>
    <s v="DK-12835"/>
    <s v="Damala Kotsonis"/>
    <x v="1"/>
    <s v="United States"/>
    <x v="162"/>
    <x v="1"/>
    <n v="93905"/>
    <x v="1"/>
    <s v="OFF-EN-10002600"/>
    <x v="1"/>
    <x v="12"/>
    <x v="111"/>
    <n v="14.75"/>
    <n v="5"/>
    <n v="0"/>
    <n v="7.08"/>
  </r>
  <r>
    <n v="1429"/>
    <x v="672"/>
    <x v="1"/>
    <x v="89"/>
    <d v="2012-04-11T00:00:00"/>
    <s v="Second Class"/>
    <s v="DK-12835"/>
    <s v="Damala Kotsonis"/>
    <x v="1"/>
    <s v="United States"/>
    <x v="162"/>
    <x v="1"/>
    <n v="93905"/>
    <x v="1"/>
    <s v="OFF-BI-10003708"/>
    <x v="1"/>
    <x v="8"/>
    <x v="969"/>
    <n v="29.8"/>
    <n v="5"/>
    <n v="0.2"/>
    <n v="9.3125"/>
  </r>
  <r>
    <n v="1430"/>
    <x v="672"/>
    <x v="1"/>
    <x v="89"/>
    <d v="2012-04-11T00:00:00"/>
    <s v="Second Class"/>
    <s v="DK-12835"/>
    <s v="Damala Kotsonis"/>
    <x v="1"/>
    <s v="United States"/>
    <x v="162"/>
    <x v="1"/>
    <n v="93905"/>
    <x v="1"/>
    <s v="OFF-LA-10003510"/>
    <x v="1"/>
    <x v="2"/>
    <x v="575"/>
    <n v="427.42"/>
    <n v="14"/>
    <n v="0"/>
    <n v="196.61320000000001"/>
  </r>
  <r>
    <n v="1431"/>
    <x v="673"/>
    <x v="3"/>
    <x v="200"/>
    <d v="2014-01-12T00:00:00"/>
    <s v="Standard Class"/>
    <s v="LT-17110"/>
    <s v="Liz Thompson"/>
    <x v="0"/>
    <s v="United States"/>
    <x v="38"/>
    <x v="24"/>
    <n v="43229"/>
    <x v="3"/>
    <s v="TEC-PH-10003092"/>
    <x v="2"/>
    <x v="7"/>
    <x v="516"/>
    <n v="220.75200000000001"/>
    <n v="8"/>
    <n v="0.4"/>
    <n v="-40.471200000000003"/>
  </r>
  <r>
    <n v="1432"/>
    <x v="674"/>
    <x v="2"/>
    <x v="174"/>
    <d v="2011-12-21T00:00:00"/>
    <s v="Second Class"/>
    <s v="IM-15070"/>
    <s v="Irene Maddox"/>
    <x v="0"/>
    <s v="United States"/>
    <x v="159"/>
    <x v="19"/>
    <n v="35630"/>
    <x v="0"/>
    <s v="OFF-BI-10001191"/>
    <x v="1"/>
    <x v="8"/>
    <x v="970"/>
    <n v="152.76"/>
    <n v="6"/>
    <n v="0"/>
    <n v="74.852400000000003"/>
  </r>
  <r>
    <n v="1433"/>
    <x v="674"/>
    <x v="2"/>
    <x v="174"/>
    <d v="2011-12-21T00:00:00"/>
    <s v="Second Class"/>
    <s v="IM-15070"/>
    <s v="Irene Maddox"/>
    <x v="0"/>
    <s v="United States"/>
    <x v="159"/>
    <x v="19"/>
    <n v="35630"/>
    <x v="0"/>
    <s v="OFF-SU-10004115"/>
    <x v="1"/>
    <x v="14"/>
    <x v="510"/>
    <n v="7.27"/>
    <n v="1"/>
    <n v="0"/>
    <n v="1.9629000000000001"/>
  </r>
  <r>
    <n v="1434"/>
    <x v="674"/>
    <x v="2"/>
    <x v="174"/>
    <d v="2011-12-21T00:00:00"/>
    <s v="Second Class"/>
    <s v="IM-15070"/>
    <s v="Irene Maddox"/>
    <x v="0"/>
    <s v="United States"/>
    <x v="159"/>
    <x v="19"/>
    <n v="35630"/>
    <x v="0"/>
    <s v="FUR-CH-10000513"/>
    <x v="0"/>
    <x v="1"/>
    <x v="70"/>
    <n v="1819.86"/>
    <n v="14"/>
    <n v="0"/>
    <n v="163.78739999999999"/>
  </r>
  <r>
    <n v="1435"/>
    <x v="675"/>
    <x v="0"/>
    <x v="482"/>
    <d v="2013-12-31T00:00:00"/>
    <s v="Standard Class"/>
    <s v="FP-14320"/>
    <s v="Frank Preis"/>
    <x v="0"/>
    <s v="United States"/>
    <x v="4"/>
    <x v="4"/>
    <n v="98105"/>
    <x v="1"/>
    <s v="OFF-PA-10003673"/>
    <x v="1"/>
    <x v="10"/>
    <x v="971"/>
    <n v="33.9"/>
    <n v="5"/>
    <n v="0"/>
    <n v="15.593999999999999"/>
  </r>
  <r>
    <n v="1436"/>
    <x v="676"/>
    <x v="3"/>
    <x v="308"/>
    <d v="2014-06-28T00:00:00"/>
    <s v="Standard Class"/>
    <s v="ST-20530"/>
    <s v="Shui Tom"/>
    <x v="0"/>
    <s v="United States"/>
    <x v="215"/>
    <x v="24"/>
    <n v="44134"/>
    <x v="3"/>
    <s v="OFF-PA-10001639"/>
    <x v="1"/>
    <x v="10"/>
    <x v="972"/>
    <n v="31.103999999999999"/>
    <n v="6"/>
    <n v="0.2"/>
    <n v="10.8864"/>
  </r>
  <r>
    <n v="1437"/>
    <x v="676"/>
    <x v="3"/>
    <x v="308"/>
    <d v="2014-06-28T00:00:00"/>
    <s v="Standard Class"/>
    <s v="ST-20530"/>
    <s v="Shui Tom"/>
    <x v="0"/>
    <s v="United States"/>
    <x v="215"/>
    <x v="24"/>
    <n v="44134"/>
    <x v="3"/>
    <s v="OFF-AR-10003829"/>
    <x v="1"/>
    <x v="6"/>
    <x v="934"/>
    <n v="5.2480000000000002"/>
    <n v="2"/>
    <n v="0.2"/>
    <n v="0.59040000000000004"/>
  </r>
  <r>
    <n v="1438"/>
    <x v="677"/>
    <x v="1"/>
    <x v="52"/>
    <d v="2012-10-15T00:00:00"/>
    <s v="Same Day"/>
    <s v="JE-15745"/>
    <s v="Joel Eaton"/>
    <x v="0"/>
    <s v="United States"/>
    <x v="112"/>
    <x v="5"/>
    <n v="79109"/>
    <x v="2"/>
    <s v="TEC-AC-10004975"/>
    <x v="2"/>
    <x v="11"/>
    <x v="973"/>
    <n v="263.88"/>
    <n v="3"/>
    <n v="0.2"/>
    <n v="42.880499999999998"/>
  </r>
  <r>
    <n v="1439"/>
    <x v="677"/>
    <x v="1"/>
    <x v="52"/>
    <d v="2012-10-15T00:00:00"/>
    <s v="Same Day"/>
    <s v="JE-15745"/>
    <s v="Joel Eaton"/>
    <x v="0"/>
    <s v="United States"/>
    <x v="112"/>
    <x v="5"/>
    <n v="79109"/>
    <x v="2"/>
    <s v="FUR-CH-10002024"/>
    <x v="0"/>
    <x v="1"/>
    <x v="478"/>
    <n v="2453.4299999999998"/>
    <n v="5"/>
    <n v="0.3"/>
    <n v="-350.49"/>
  </r>
  <r>
    <n v="1440"/>
    <x v="678"/>
    <x v="3"/>
    <x v="483"/>
    <d v="2014-04-16T00:00:00"/>
    <s v="Second Class"/>
    <s v="BD-11320"/>
    <s v="Bill Donatelli"/>
    <x v="0"/>
    <s v="United States"/>
    <x v="205"/>
    <x v="34"/>
    <n v="2908"/>
    <x v="3"/>
    <s v="OFF-BI-10004364"/>
    <x v="1"/>
    <x v="8"/>
    <x v="302"/>
    <n v="29.7"/>
    <n v="5"/>
    <n v="0"/>
    <n v="13.365"/>
  </r>
  <r>
    <n v="1441"/>
    <x v="678"/>
    <x v="3"/>
    <x v="483"/>
    <d v="2014-04-16T00:00:00"/>
    <s v="Second Class"/>
    <s v="BD-11320"/>
    <s v="Bill Donatelli"/>
    <x v="0"/>
    <s v="United States"/>
    <x v="205"/>
    <x v="34"/>
    <n v="2908"/>
    <x v="3"/>
    <s v="OFF-PA-10001712"/>
    <x v="1"/>
    <x v="10"/>
    <x v="974"/>
    <n v="39.96"/>
    <n v="4"/>
    <n v="0"/>
    <n v="17.981999999999999"/>
  </r>
  <r>
    <n v="1442"/>
    <x v="679"/>
    <x v="3"/>
    <x v="484"/>
    <d v="2014-12-25T00:00:00"/>
    <s v="Second Class"/>
    <s v="MM-17920"/>
    <s v="Michael Moore"/>
    <x v="0"/>
    <s v="United States"/>
    <x v="8"/>
    <x v="1"/>
    <n v="94110"/>
    <x v="1"/>
    <s v="OFF-BI-10001510"/>
    <x v="1"/>
    <x v="8"/>
    <x v="702"/>
    <n v="36.671999999999997"/>
    <n v="2"/>
    <n v="0.2"/>
    <n v="11.46"/>
  </r>
  <r>
    <n v="1443"/>
    <x v="680"/>
    <x v="3"/>
    <x v="485"/>
    <d v="2014-09-08T00:00:00"/>
    <s v="First Class"/>
    <s v="PW-19030"/>
    <s v="Pauline Webber"/>
    <x v="1"/>
    <s v="United States"/>
    <x v="102"/>
    <x v="0"/>
    <n v="40475"/>
    <x v="0"/>
    <s v="OFF-PA-10002713"/>
    <x v="1"/>
    <x v="10"/>
    <x v="317"/>
    <n v="13.76"/>
    <n v="2"/>
    <n v="0"/>
    <n v="6.3296000000000001"/>
  </r>
  <r>
    <n v="1444"/>
    <x v="681"/>
    <x v="1"/>
    <x v="486"/>
    <d v="2012-06-10T00:00:00"/>
    <s v="Standard Class"/>
    <s v="SC-20440"/>
    <s v="Shaun Chance"/>
    <x v="1"/>
    <s v="United States"/>
    <x v="34"/>
    <x v="22"/>
    <n v="80013"/>
    <x v="1"/>
    <s v="OFF-ST-10002974"/>
    <x v="1"/>
    <x v="4"/>
    <x v="123"/>
    <n v="139.42400000000001"/>
    <n v="4"/>
    <n v="0.2"/>
    <n v="17.428000000000001"/>
  </r>
  <r>
    <n v="1445"/>
    <x v="682"/>
    <x v="0"/>
    <x v="454"/>
    <d v="2013-05-29T00:00:00"/>
    <s v="Standard Class"/>
    <s v="KL-16645"/>
    <s v="Ken Lonsdale"/>
    <x v="0"/>
    <s v="United States"/>
    <x v="22"/>
    <x v="10"/>
    <n v="60623"/>
    <x v="2"/>
    <s v="TEC-PH-10004165"/>
    <x v="2"/>
    <x v="7"/>
    <x v="886"/>
    <n v="1979.9280000000001"/>
    <n v="9"/>
    <n v="0.2"/>
    <n v="148.49459999999999"/>
  </r>
  <r>
    <n v="1446"/>
    <x v="683"/>
    <x v="3"/>
    <x v="487"/>
    <d v="2014-06-17T00:00:00"/>
    <s v="First Class"/>
    <s v="SD-20485"/>
    <s v="Shirley Daniels"/>
    <x v="2"/>
    <s v="United States"/>
    <x v="22"/>
    <x v="10"/>
    <n v="60653"/>
    <x v="2"/>
    <s v="OFF-ST-10004804"/>
    <x v="1"/>
    <x v="4"/>
    <x v="230"/>
    <n v="164.73599999999999"/>
    <n v="4"/>
    <n v="0.2"/>
    <n v="-39.1248"/>
  </r>
  <r>
    <n v="1447"/>
    <x v="683"/>
    <x v="3"/>
    <x v="487"/>
    <d v="2014-06-17T00:00:00"/>
    <s v="First Class"/>
    <s v="SD-20485"/>
    <s v="Shirley Daniels"/>
    <x v="2"/>
    <s v="United States"/>
    <x v="22"/>
    <x v="10"/>
    <n v="60653"/>
    <x v="2"/>
    <s v="FUR-CH-10004289"/>
    <x v="0"/>
    <x v="1"/>
    <x v="975"/>
    <n v="470.30200000000002"/>
    <n v="7"/>
    <n v="0.3"/>
    <n v="-87.341800000000006"/>
  </r>
  <r>
    <n v="1448"/>
    <x v="683"/>
    <x v="3"/>
    <x v="487"/>
    <d v="2014-06-17T00:00:00"/>
    <s v="First Class"/>
    <s v="SD-20485"/>
    <s v="Shirley Daniels"/>
    <x v="2"/>
    <s v="United States"/>
    <x v="22"/>
    <x v="10"/>
    <n v="60653"/>
    <x v="2"/>
    <s v="TEC-PH-10002564"/>
    <x v="2"/>
    <x v="7"/>
    <x v="976"/>
    <n v="47.984000000000002"/>
    <n v="2"/>
    <n v="0.2"/>
    <n v="5.9980000000000002"/>
  </r>
  <r>
    <n v="1449"/>
    <x v="684"/>
    <x v="2"/>
    <x v="488"/>
    <d v="2011-04-24T00:00:00"/>
    <s v="First Class"/>
    <s v="TS-21160"/>
    <s v="Theresa Swint"/>
    <x v="1"/>
    <s v="United States"/>
    <x v="10"/>
    <x v="9"/>
    <n v="19134"/>
    <x v="3"/>
    <s v="OFF-BI-10004876"/>
    <x v="1"/>
    <x v="8"/>
    <x v="977"/>
    <n v="2.5019999999999998"/>
    <n v="3"/>
    <n v="0.7"/>
    <n v="-1.7514000000000001"/>
  </r>
  <r>
    <n v="1450"/>
    <x v="685"/>
    <x v="1"/>
    <x v="489"/>
    <d v="2012-07-05T00:00:00"/>
    <s v="Standard Class"/>
    <s v="JB-15400"/>
    <s v="Jennifer Braxton"/>
    <x v="1"/>
    <s v="United States"/>
    <x v="1"/>
    <x v="1"/>
    <n v="90008"/>
    <x v="1"/>
    <s v="TEC-PH-10004348"/>
    <x v="2"/>
    <x v="7"/>
    <x v="978"/>
    <n v="88.751999999999995"/>
    <n v="3"/>
    <n v="0.2"/>
    <n v="11.093999999999999"/>
  </r>
  <r>
    <n v="1451"/>
    <x v="686"/>
    <x v="1"/>
    <x v="490"/>
    <d v="2012-07-20T00:00:00"/>
    <s v="First Class"/>
    <s v="TS-21085"/>
    <s v="Thais Sissman"/>
    <x v="0"/>
    <s v="United States"/>
    <x v="42"/>
    <x v="16"/>
    <n v="85023"/>
    <x v="1"/>
    <s v="OFF-BI-10004352"/>
    <x v="1"/>
    <x v="8"/>
    <x v="979"/>
    <n v="2.0249999999999999"/>
    <n v="1"/>
    <n v="0.7"/>
    <n v="-1.35"/>
  </r>
  <r>
    <n v="1452"/>
    <x v="687"/>
    <x v="0"/>
    <x v="491"/>
    <d v="2013-11-30T00:00:00"/>
    <s v="First Class"/>
    <s v="MC-17425"/>
    <s v="Mark Cousins"/>
    <x v="1"/>
    <s v="United States"/>
    <x v="216"/>
    <x v="19"/>
    <n v="36608"/>
    <x v="0"/>
    <s v="OFF-PA-10001685"/>
    <x v="1"/>
    <x v="10"/>
    <x v="33"/>
    <n v="70.98"/>
    <n v="7"/>
    <n v="0"/>
    <n v="34.780200000000001"/>
  </r>
  <r>
    <n v="1453"/>
    <x v="687"/>
    <x v="0"/>
    <x v="491"/>
    <d v="2013-11-30T00:00:00"/>
    <s v="First Class"/>
    <s v="MC-17425"/>
    <s v="Mark Cousins"/>
    <x v="1"/>
    <s v="United States"/>
    <x v="216"/>
    <x v="19"/>
    <n v="36608"/>
    <x v="0"/>
    <s v="OFF-BI-10000666"/>
    <x v="1"/>
    <x v="8"/>
    <x v="980"/>
    <n v="91.68"/>
    <n v="3"/>
    <n v="0"/>
    <n v="45.84"/>
  </r>
  <r>
    <n v="1454"/>
    <x v="687"/>
    <x v="0"/>
    <x v="491"/>
    <d v="2013-11-30T00:00:00"/>
    <s v="First Class"/>
    <s v="MC-17425"/>
    <s v="Mark Cousins"/>
    <x v="1"/>
    <s v="United States"/>
    <x v="216"/>
    <x v="19"/>
    <n v="36608"/>
    <x v="0"/>
    <s v="OFF-BI-10004352"/>
    <x v="1"/>
    <x v="8"/>
    <x v="979"/>
    <n v="33.75"/>
    <n v="5"/>
    <n v="0"/>
    <n v="16.875"/>
  </r>
  <r>
    <n v="1455"/>
    <x v="687"/>
    <x v="0"/>
    <x v="491"/>
    <d v="2013-11-30T00:00:00"/>
    <s v="First Class"/>
    <s v="MC-17425"/>
    <s v="Mark Cousins"/>
    <x v="1"/>
    <s v="United States"/>
    <x v="216"/>
    <x v="19"/>
    <n v="36608"/>
    <x v="0"/>
    <s v="TEC-MA-10000010"/>
    <x v="2"/>
    <x v="15"/>
    <x v="981"/>
    <n v="3040"/>
    <n v="8"/>
    <n v="0"/>
    <n v="1459.2"/>
  </r>
  <r>
    <n v="1456"/>
    <x v="688"/>
    <x v="3"/>
    <x v="492"/>
    <d v="2014-06-20T00:00:00"/>
    <s v="Standard Class"/>
    <s v="ME-17320"/>
    <s v="Maria Etezadi"/>
    <x v="2"/>
    <s v="United States"/>
    <x v="38"/>
    <x v="32"/>
    <n v="31907"/>
    <x v="0"/>
    <s v="OFF-BI-10000977"/>
    <x v="1"/>
    <x v="8"/>
    <x v="982"/>
    <n v="91.2"/>
    <n v="3"/>
    <n v="0"/>
    <n v="41.951999999999998"/>
  </r>
  <r>
    <n v="1457"/>
    <x v="688"/>
    <x v="3"/>
    <x v="492"/>
    <d v="2014-06-20T00:00:00"/>
    <s v="Standard Class"/>
    <s v="ME-17320"/>
    <s v="Maria Etezadi"/>
    <x v="2"/>
    <s v="United States"/>
    <x v="38"/>
    <x v="32"/>
    <n v="31907"/>
    <x v="0"/>
    <s v="FUR-TA-10002530"/>
    <x v="0"/>
    <x v="3"/>
    <x v="983"/>
    <n v="452.94"/>
    <n v="3"/>
    <n v="0"/>
    <n v="67.941000000000003"/>
  </r>
  <r>
    <n v="1458"/>
    <x v="689"/>
    <x v="1"/>
    <x v="493"/>
    <d v="2012-08-21T00:00:00"/>
    <s v="Standard Class"/>
    <s v="SC-20440"/>
    <s v="Shaun Chance"/>
    <x v="1"/>
    <s v="United States"/>
    <x v="217"/>
    <x v="31"/>
    <n v="2740"/>
    <x v="3"/>
    <s v="OFF-BI-10002412"/>
    <x v="1"/>
    <x v="8"/>
    <x v="323"/>
    <n v="52.2"/>
    <n v="9"/>
    <n v="0"/>
    <n v="23.49"/>
  </r>
  <r>
    <n v="1459"/>
    <x v="690"/>
    <x v="0"/>
    <x v="477"/>
    <d v="2013-02-10T00:00:00"/>
    <s v="Standard Class"/>
    <s v="NH-18610"/>
    <s v="Nicole Hansen"/>
    <x v="1"/>
    <s v="United States"/>
    <x v="218"/>
    <x v="5"/>
    <n v="75061"/>
    <x v="2"/>
    <s v="OFF-LA-10001569"/>
    <x v="1"/>
    <x v="2"/>
    <x v="633"/>
    <n v="15.936"/>
    <n v="4"/>
    <n v="0.2"/>
    <n v="5.1791999999999998"/>
  </r>
  <r>
    <n v="1460"/>
    <x v="691"/>
    <x v="2"/>
    <x v="417"/>
    <d v="2011-04-05T00:00:00"/>
    <s v="Same Day"/>
    <s v="AA-10480"/>
    <s v="Andrew Allen"/>
    <x v="0"/>
    <s v="United States"/>
    <x v="209"/>
    <x v="29"/>
    <n v="6457"/>
    <x v="3"/>
    <s v="FUR-FU-10001473"/>
    <x v="0"/>
    <x v="5"/>
    <x v="984"/>
    <n v="27.46"/>
    <n v="2"/>
    <n v="0"/>
    <n v="9.8856000000000002"/>
  </r>
  <r>
    <n v="1461"/>
    <x v="692"/>
    <x v="1"/>
    <x v="494"/>
    <d v="2012-08-12T00:00:00"/>
    <s v="Standard Class"/>
    <s v="LC-17140"/>
    <s v="Logan Currie"/>
    <x v="0"/>
    <s v="United States"/>
    <x v="4"/>
    <x v="4"/>
    <n v="98103"/>
    <x v="1"/>
    <s v="OFF-BI-10001765"/>
    <x v="1"/>
    <x v="8"/>
    <x v="985"/>
    <n v="55.423999999999999"/>
    <n v="2"/>
    <n v="0.2"/>
    <n v="19.398399999999999"/>
  </r>
  <r>
    <n v="1462"/>
    <x v="693"/>
    <x v="0"/>
    <x v="21"/>
    <d v="2013-03-16T00:00:00"/>
    <s v="Standard Class"/>
    <s v="MB-18085"/>
    <s v="Mick Brown"/>
    <x v="0"/>
    <s v="United States"/>
    <x v="219"/>
    <x v="30"/>
    <n v="8360"/>
    <x v="3"/>
    <s v="FUR-TA-10001095"/>
    <x v="0"/>
    <x v="3"/>
    <x v="611"/>
    <n v="244.006"/>
    <n v="2"/>
    <n v="0.3"/>
    <n v="-31.372199999999999"/>
  </r>
  <r>
    <n v="1463"/>
    <x v="694"/>
    <x v="0"/>
    <x v="370"/>
    <d v="2013-08-29T00:00:00"/>
    <s v="First Class"/>
    <s v="LC-16930"/>
    <s v="Linda Cazamias"/>
    <x v="1"/>
    <s v="United States"/>
    <x v="45"/>
    <x v="5"/>
    <n v="77506"/>
    <x v="2"/>
    <s v="TEC-AC-10004571"/>
    <x v="2"/>
    <x v="11"/>
    <x v="404"/>
    <n v="159.98400000000001"/>
    <n v="2"/>
    <n v="0.2"/>
    <n v="43.995600000000003"/>
  </r>
  <r>
    <n v="1464"/>
    <x v="694"/>
    <x v="0"/>
    <x v="370"/>
    <d v="2013-08-29T00:00:00"/>
    <s v="First Class"/>
    <s v="LC-16930"/>
    <s v="Linda Cazamias"/>
    <x v="1"/>
    <s v="United States"/>
    <x v="45"/>
    <x v="5"/>
    <n v="77506"/>
    <x v="2"/>
    <s v="FUR-CH-10002126"/>
    <x v="0"/>
    <x v="1"/>
    <x v="841"/>
    <n v="1024.7159999999999"/>
    <n v="6"/>
    <n v="0.3"/>
    <n v="-29.2776"/>
  </r>
  <r>
    <n v="1465"/>
    <x v="695"/>
    <x v="0"/>
    <x v="186"/>
    <d v="2013-12-20T00:00:00"/>
    <s v="First Class"/>
    <s v="KD-16495"/>
    <s v="Keith Dawkins"/>
    <x v="1"/>
    <s v="United States"/>
    <x v="20"/>
    <x v="15"/>
    <n v="10009"/>
    <x v="3"/>
    <s v="OFF-FA-10001754"/>
    <x v="1"/>
    <x v="13"/>
    <x v="791"/>
    <n v="3.68"/>
    <n v="2"/>
    <n v="0"/>
    <n v="1.8031999999999999"/>
  </r>
  <r>
    <n v="1466"/>
    <x v="696"/>
    <x v="2"/>
    <x v="233"/>
    <d v="2011-08-14T00:00:00"/>
    <s v="Standard Class"/>
    <s v="MB-17305"/>
    <s v="Maria Bertelson"/>
    <x v="0"/>
    <s v="United States"/>
    <x v="220"/>
    <x v="16"/>
    <n v="85301"/>
    <x v="1"/>
    <s v="FUR-FU-10001602"/>
    <x v="0"/>
    <x v="5"/>
    <x v="759"/>
    <n v="121.376"/>
    <n v="4"/>
    <n v="0.2"/>
    <n v="-3.0344000000000002"/>
  </r>
  <r>
    <n v="1467"/>
    <x v="696"/>
    <x v="2"/>
    <x v="233"/>
    <d v="2011-08-14T00:00:00"/>
    <s v="Standard Class"/>
    <s v="MB-17305"/>
    <s v="Maria Bertelson"/>
    <x v="0"/>
    <s v="United States"/>
    <x v="220"/>
    <x v="16"/>
    <n v="85301"/>
    <x v="1"/>
    <s v="TEC-AC-10001767"/>
    <x v="2"/>
    <x v="11"/>
    <x v="97"/>
    <n v="95.975999999999999"/>
    <n v="3"/>
    <n v="0.2"/>
    <n v="-10.7973"/>
  </r>
  <r>
    <n v="1468"/>
    <x v="697"/>
    <x v="1"/>
    <x v="495"/>
    <d v="2012-05-16T00:00:00"/>
    <s v="Same Day"/>
    <s v="TH-21550"/>
    <s v="Tracy Hopkins"/>
    <x v="2"/>
    <s v="United States"/>
    <x v="108"/>
    <x v="2"/>
    <n v="32216"/>
    <x v="0"/>
    <s v="TEC-AC-10002402"/>
    <x v="2"/>
    <x v="11"/>
    <x v="651"/>
    <n v="255.96799999999999"/>
    <n v="4"/>
    <n v="0.2"/>
    <n v="31.995999999999999"/>
  </r>
  <r>
    <n v="1469"/>
    <x v="698"/>
    <x v="3"/>
    <x v="34"/>
    <d v="2014-12-14T00:00:00"/>
    <s v="Standard Class"/>
    <s v="DK-12835"/>
    <s v="Damala Kotsonis"/>
    <x v="1"/>
    <s v="United States"/>
    <x v="66"/>
    <x v="12"/>
    <n v="48234"/>
    <x v="2"/>
    <s v="FUR-CH-10000847"/>
    <x v="0"/>
    <x v="1"/>
    <x v="986"/>
    <n v="872.94"/>
    <n v="3"/>
    <n v="0"/>
    <n v="226.96440000000001"/>
  </r>
  <r>
    <n v="1470"/>
    <x v="698"/>
    <x v="3"/>
    <x v="34"/>
    <d v="2014-12-14T00:00:00"/>
    <s v="Standard Class"/>
    <s v="DK-12835"/>
    <s v="Damala Kotsonis"/>
    <x v="1"/>
    <s v="United States"/>
    <x v="66"/>
    <x v="12"/>
    <n v="48234"/>
    <x v="2"/>
    <s v="OFF-BI-10003982"/>
    <x v="1"/>
    <x v="8"/>
    <x v="346"/>
    <n v="41.54"/>
    <n v="2"/>
    <n v="0"/>
    <n v="19.523800000000001"/>
  </r>
  <r>
    <n v="1471"/>
    <x v="698"/>
    <x v="3"/>
    <x v="34"/>
    <d v="2014-12-14T00:00:00"/>
    <s v="Standard Class"/>
    <s v="DK-12835"/>
    <s v="Damala Kotsonis"/>
    <x v="1"/>
    <s v="United States"/>
    <x v="66"/>
    <x v="12"/>
    <n v="48234"/>
    <x v="2"/>
    <s v="OFF-PA-10001293"/>
    <x v="1"/>
    <x v="10"/>
    <x v="987"/>
    <n v="12.96"/>
    <n v="2"/>
    <n v="0"/>
    <n v="6.2207999999999997"/>
  </r>
  <r>
    <n v="1472"/>
    <x v="699"/>
    <x v="1"/>
    <x v="496"/>
    <d v="2012-09-27T00:00:00"/>
    <s v="Second Class"/>
    <s v="ON-18715"/>
    <s v="Odella Nelson"/>
    <x v="1"/>
    <s v="United States"/>
    <x v="10"/>
    <x v="9"/>
    <n v="19120"/>
    <x v="3"/>
    <s v="OFF-AR-10000634"/>
    <x v="1"/>
    <x v="6"/>
    <x v="988"/>
    <n v="6.8479999999999999"/>
    <n v="2"/>
    <n v="0.2"/>
    <n v="0.59919999999999995"/>
  </r>
  <r>
    <n v="1473"/>
    <x v="700"/>
    <x v="3"/>
    <x v="497"/>
    <d v="2014-07-16T00:00:00"/>
    <s v="Standard Class"/>
    <s v="KN-16390"/>
    <s v="Katherine Nockton"/>
    <x v="1"/>
    <s v="United States"/>
    <x v="1"/>
    <x v="1"/>
    <n v="90004"/>
    <x v="1"/>
    <s v="OFF-LA-10004272"/>
    <x v="1"/>
    <x v="2"/>
    <x v="681"/>
    <n v="8.67"/>
    <n v="3"/>
    <n v="0"/>
    <n v="4.0749000000000004"/>
  </r>
  <r>
    <n v="1474"/>
    <x v="701"/>
    <x v="1"/>
    <x v="494"/>
    <d v="2012-02-12T00:00:00"/>
    <s v="Same Day"/>
    <s v="NM-18520"/>
    <s v="Neoma Murray"/>
    <x v="0"/>
    <s v="United States"/>
    <x v="12"/>
    <x v="5"/>
    <n v="77036"/>
    <x v="2"/>
    <s v="FUR-FU-10004270"/>
    <x v="0"/>
    <x v="5"/>
    <x v="989"/>
    <n v="6.6879999999999997"/>
    <n v="4"/>
    <n v="0.6"/>
    <n v="-4.0128000000000004"/>
  </r>
  <r>
    <n v="1475"/>
    <x v="702"/>
    <x v="0"/>
    <x v="258"/>
    <d v="2013-11-26T00:00:00"/>
    <s v="Standard Class"/>
    <s v="NP-18685"/>
    <s v="Nora Pelletier"/>
    <x v="2"/>
    <s v="United States"/>
    <x v="221"/>
    <x v="15"/>
    <n v="14304"/>
    <x v="3"/>
    <s v="OFF-AR-10003770"/>
    <x v="1"/>
    <x v="6"/>
    <x v="990"/>
    <n v="17.28"/>
    <n v="6"/>
    <n v="0"/>
    <n v="5.0111999999999997"/>
  </r>
  <r>
    <n v="1476"/>
    <x v="702"/>
    <x v="0"/>
    <x v="258"/>
    <d v="2013-11-26T00:00:00"/>
    <s v="Standard Class"/>
    <s v="NP-18685"/>
    <s v="Nora Pelletier"/>
    <x v="2"/>
    <s v="United States"/>
    <x v="221"/>
    <x v="15"/>
    <n v="14304"/>
    <x v="3"/>
    <s v="OFF-BI-10000320"/>
    <x v="1"/>
    <x v="8"/>
    <x v="768"/>
    <n v="17.712"/>
    <n v="3"/>
    <n v="0.2"/>
    <n v="6.4206000000000003"/>
  </r>
  <r>
    <n v="1477"/>
    <x v="703"/>
    <x v="3"/>
    <x v="498"/>
    <d v="2014-03-25T00:00:00"/>
    <s v="Standard Class"/>
    <s v="CG-12040"/>
    <s v="Catherine Glotzbach"/>
    <x v="2"/>
    <s v="United States"/>
    <x v="20"/>
    <x v="15"/>
    <n v="10024"/>
    <x v="3"/>
    <s v="OFF-LA-10003121"/>
    <x v="1"/>
    <x v="2"/>
    <x v="991"/>
    <n v="28.91"/>
    <n v="7"/>
    <n v="0"/>
    <n v="13.2986"/>
  </r>
  <r>
    <n v="1478"/>
    <x v="704"/>
    <x v="0"/>
    <x v="373"/>
    <d v="2013-11-18T00:00:00"/>
    <s v="Standard Class"/>
    <s v="CS-12505"/>
    <s v="Cindy Stewart"/>
    <x v="0"/>
    <s v="United States"/>
    <x v="222"/>
    <x v="3"/>
    <n v="27360"/>
    <x v="0"/>
    <s v="OFF-SU-10000381"/>
    <x v="1"/>
    <x v="14"/>
    <x v="654"/>
    <n v="52.136000000000003"/>
    <n v="7"/>
    <n v="0.2"/>
    <n v="5.8653000000000004"/>
  </r>
  <r>
    <n v="1479"/>
    <x v="705"/>
    <x v="3"/>
    <x v="123"/>
    <d v="2014-11-21T00:00:00"/>
    <s v="First Class"/>
    <s v="KD-16345"/>
    <s v="Katherine Ducich"/>
    <x v="0"/>
    <s v="United States"/>
    <x v="223"/>
    <x v="1"/>
    <n v="92683"/>
    <x v="1"/>
    <s v="TEC-PH-10000376"/>
    <x v="2"/>
    <x v="7"/>
    <x v="428"/>
    <n v="31.968"/>
    <n v="4"/>
    <n v="0.2"/>
    <n v="2.3976000000000002"/>
  </r>
  <r>
    <n v="1480"/>
    <x v="706"/>
    <x v="0"/>
    <x v="499"/>
    <d v="2013-09-12T00:00:00"/>
    <s v="Standard Class"/>
    <s v="MK-18160"/>
    <s v="Mike Kennedy"/>
    <x v="0"/>
    <s v="United States"/>
    <x v="8"/>
    <x v="1"/>
    <n v="94122"/>
    <x v="1"/>
    <s v="OFF-PA-10002262"/>
    <x v="1"/>
    <x v="10"/>
    <x v="992"/>
    <n v="25.92"/>
    <n v="4"/>
    <n v="0"/>
    <n v="12.441599999999999"/>
  </r>
  <r>
    <n v="1481"/>
    <x v="706"/>
    <x v="0"/>
    <x v="499"/>
    <d v="2013-09-12T00:00:00"/>
    <s v="Standard Class"/>
    <s v="MK-18160"/>
    <s v="Mike Kennedy"/>
    <x v="0"/>
    <s v="United States"/>
    <x v="8"/>
    <x v="1"/>
    <n v="94122"/>
    <x v="1"/>
    <s v="OFF-PA-10002464"/>
    <x v="1"/>
    <x v="10"/>
    <x v="993"/>
    <n v="40.46"/>
    <n v="7"/>
    <n v="0"/>
    <n v="19.825399999999998"/>
  </r>
  <r>
    <n v="1482"/>
    <x v="706"/>
    <x v="0"/>
    <x v="499"/>
    <d v="2013-09-12T00:00:00"/>
    <s v="Standard Class"/>
    <s v="MK-18160"/>
    <s v="Mike Kennedy"/>
    <x v="0"/>
    <s v="United States"/>
    <x v="8"/>
    <x v="1"/>
    <n v="94122"/>
    <x v="1"/>
    <s v="OFF-ST-10002214"/>
    <x v="1"/>
    <x v="4"/>
    <x v="994"/>
    <n v="33.869999999999997"/>
    <n v="3"/>
    <n v="0"/>
    <n v="8.8062000000000005"/>
  </r>
  <r>
    <n v="1483"/>
    <x v="707"/>
    <x v="3"/>
    <x v="326"/>
    <d v="2014-08-29T00:00:00"/>
    <s v="Second Class"/>
    <s v="DW-13540"/>
    <s v="Don Weiss"/>
    <x v="0"/>
    <s v="United States"/>
    <x v="25"/>
    <x v="18"/>
    <n v="38301"/>
    <x v="0"/>
    <s v="OFF-AR-10003560"/>
    <x v="1"/>
    <x v="6"/>
    <x v="482"/>
    <n v="9.7279999999999998"/>
    <n v="2"/>
    <n v="0.2"/>
    <n v="1.7023999999999999"/>
  </r>
  <r>
    <n v="1484"/>
    <x v="707"/>
    <x v="3"/>
    <x v="326"/>
    <d v="2014-08-29T00:00:00"/>
    <s v="Second Class"/>
    <s v="DW-13540"/>
    <s v="Don Weiss"/>
    <x v="0"/>
    <s v="United States"/>
    <x v="25"/>
    <x v="18"/>
    <n v="38301"/>
    <x v="0"/>
    <s v="OFF-PA-10000130"/>
    <x v="1"/>
    <x v="10"/>
    <x v="995"/>
    <n v="3.4239999999999999"/>
    <n v="1"/>
    <n v="0.2"/>
    <n v="1.07"/>
  </r>
  <r>
    <n v="1485"/>
    <x v="708"/>
    <x v="0"/>
    <x v="500"/>
    <d v="2013-10-19T00:00:00"/>
    <s v="Standard Class"/>
    <s v="CP-12340"/>
    <s v="Christine Phan"/>
    <x v="1"/>
    <s v="United States"/>
    <x v="4"/>
    <x v="4"/>
    <n v="98115"/>
    <x v="1"/>
    <s v="TEC-AC-10000865"/>
    <x v="2"/>
    <x v="11"/>
    <x v="996"/>
    <n v="177"/>
    <n v="3"/>
    <n v="0"/>
    <n v="30.09"/>
  </r>
  <r>
    <n v="1486"/>
    <x v="709"/>
    <x v="2"/>
    <x v="501"/>
    <d v="2011-03-12T00:00:00"/>
    <s v="Standard Class"/>
    <s v="MS-17770"/>
    <s v="Maxwell Schwartz"/>
    <x v="0"/>
    <s v="United States"/>
    <x v="20"/>
    <x v="15"/>
    <n v="10035"/>
    <x v="3"/>
    <s v="OFF-FA-10003021"/>
    <x v="1"/>
    <x v="13"/>
    <x v="33"/>
    <n v="3.76"/>
    <n v="2"/>
    <n v="0"/>
    <n v="1.3160000000000001"/>
  </r>
  <r>
    <n v="1487"/>
    <x v="710"/>
    <x v="1"/>
    <x v="502"/>
    <d v="2012-07-11T00:00:00"/>
    <s v="Standard Class"/>
    <s v="CM-12655"/>
    <s v="Corinna Mitchell"/>
    <x v="2"/>
    <s v="United States"/>
    <x v="1"/>
    <x v="1"/>
    <n v="90008"/>
    <x v="1"/>
    <s v="TEC-PH-10003580"/>
    <x v="2"/>
    <x v="7"/>
    <x v="997"/>
    <n v="1212.848"/>
    <n v="7"/>
    <n v="0.2"/>
    <n v="106.1242"/>
  </r>
  <r>
    <n v="1488"/>
    <x v="710"/>
    <x v="1"/>
    <x v="502"/>
    <d v="2012-07-11T00:00:00"/>
    <s v="Standard Class"/>
    <s v="CM-12655"/>
    <s v="Corinna Mitchell"/>
    <x v="2"/>
    <s v="United States"/>
    <x v="1"/>
    <x v="1"/>
    <n v="90008"/>
    <x v="1"/>
    <s v="TEC-AC-10001109"/>
    <x v="2"/>
    <x v="11"/>
    <x v="998"/>
    <n v="89.97"/>
    <n v="3"/>
    <n v="0"/>
    <n v="37.787399999999998"/>
  </r>
  <r>
    <n v="1489"/>
    <x v="710"/>
    <x v="1"/>
    <x v="502"/>
    <d v="2012-07-11T00:00:00"/>
    <s v="Standard Class"/>
    <s v="CM-12655"/>
    <s v="Corinna Mitchell"/>
    <x v="2"/>
    <s v="United States"/>
    <x v="1"/>
    <x v="1"/>
    <n v="90008"/>
    <x v="1"/>
    <s v="FUR-FU-10003347"/>
    <x v="0"/>
    <x v="5"/>
    <x v="374"/>
    <n v="42.6"/>
    <n v="3"/>
    <n v="0"/>
    <n v="16.614000000000001"/>
  </r>
  <r>
    <n v="1490"/>
    <x v="711"/>
    <x v="2"/>
    <x v="503"/>
    <d v="2011-06-12T00:00:00"/>
    <s v="Standard Class"/>
    <s v="Co-12640"/>
    <s v="Corey-Lock"/>
    <x v="0"/>
    <s v="United States"/>
    <x v="10"/>
    <x v="9"/>
    <n v="19143"/>
    <x v="3"/>
    <s v="OFF-LA-10000452"/>
    <x v="1"/>
    <x v="2"/>
    <x v="804"/>
    <n v="5.04"/>
    <n v="2"/>
    <n v="0.2"/>
    <n v="1.764"/>
  </r>
  <r>
    <n v="1491"/>
    <x v="712"/>
    <x v="3"/>
    <x v="504"/>
    <d v="2014-06-05T00:00:00"/>
    <s v="Second Class"/>
    <s v="DL-13495"/>
    <s v="Dionis Lloyd"/>
    <x v="1"/>
    <s v="United States"/>
    <x v="20"/>
    <x v="15"/>
    <n v="10024"/>
    <x v="3"/>
    <s v="OFF-EN-10002986"/>
    <x v="1"/>
    <x v="12"/>
    <x v="36"/>
    <n v="62.96"/>
    <n v="4"/>
    <n v="0"/>
    <n v="28.332000000000001"/>
  </r>
  <r>
    <n v="1492"/>
    <x v="713"/>
    <x v="3"/>
    <x v="221"/>
    <d v="2014-11-29T00:00:00"/>
    <s v="Standard Class"/>
    <s v="TS-21370"/>
    <s v="Todd Sumrall"/>
    <x v="1"/>
    <s v="United States"/>
    <x v="20"/>
    <x v="15"/>
    <n v="10035"/>
    <x v="3"/>
    <s v="OFF-PA-10001838"/>
    <x v="1"/>
    <x v="10"/>
    <x v="999"/>
    <n v="5.88"/>
    <n v="1"/>
    <n v="0"/>
    <n v="2.8812000000000002"/>
  </r>
  <r>
    <n v="1493"/>
    <x v="713"/>
    <x v="3"/>
    <x v="221"/>
    <d v="2014-11-29T00:00:00"/>
    <s v="Standard Class"/>
    <s v="TS-21370"/>
    <s v="Todd Sumrall"/>
    <x v="1"/>
    <s v="United States"/>
    <x v="20"/>
    <x v="15"/>
    <n v="10035"/>
    <x v="3"/>
    <s v="FUR-CH-10000785"/>
    <x v="0"/>
    <x v="1"/>
    <x v="320"/>
    <n v="977.29200000000003"/>
    <n v="6"/>
    <n v="0.1"/>
    <n v="173.74080000000001"/>
  </r>
  <r>
    <n v="1494"/>
    <x v="714"/>
    <x v="3"/>
    <x v="505"/>
    <d v="2014-04-11T00:00:00"/>
    <s v="Standard Class"/>
    <s v="JW-15220"/>
    <s v="Jane Waco"/>
    <x v="1"/>
    <s v="United States"/>
    <x v="137"/>
    <x v="4"/>
    <n v="98661"/>
    <x v="1"/>
    <s v="FUR-FU-10002885"/>
    <x v="0"/>
    <x v="5"/>
    <x v="755"/>
    <n v="9.64"/>
    <n v="2"/>
    <n v="0"/>
    <n v="3.6631999999999998"/>
  </r>
  <r>
    <n v="1495"/>
    <x v="715"/>
    <x v="2"/>
    <x v="506"/>
    <d v="2011-12-19T00:00:00"/>
    <s v="Second Class"/>
    <s v="RF-19840"/>
    <s v="Roy FranzÃ¶sisch"/>
    <x v="0"/>
    <s v="United States"/>
    <x v="38"/>
    <x v="32"/>
    <n v="31907"/>
    <x v="0"/>
    <s v="OFF-AR-10002952"/>
    <x v="1"/>
    <x v="6"/>
    <x v="806"/>
    <n v="40.049999999999997"/>
    <n v="3"/>
    <n v="0"/>
    <n v="11.214"/>
  </r>
  <r>
    <n v="1496"/>
    <x v="716"/>
    <x v="3"/>
    <x v="507"/>
    <d v="2014-09-09T00:00:00"/>
    <s v="Standard Class"/>
    <s v="JD-15790"/>
    <s v="John Dryer"/>
    <x v="0"/>
    <s v="United States"/>
    <x v="224"/>
    <x v="5"/>
    <n v="75019"/>
    <x v="2"/>
    <s v="OFF-AR-10003759"/>
    <x v="1"/>
    <x v="6"/>
    <x v="838"/>
    <n v="10.192"/>
    <n v="7"/>
    <n v="0.2"/>
    <n v="3.1850000000000001"/>
  </r>
  <r>
    <n v="1497"/>
    <x v="716"/>
    <x v="3"/>
    <x v="507"/>
    <d v="2014-09-09T00:00:00"/>
    <s v="Standard Class"/>
    <s v="JD-15790"/>
    <s v="John Dryer"/>
    <x v="0"/>
    <s v="United States"/>
    <x v="224"/>
    <x v="5"/>
    <n v="75019"/>
    <x v="2"/>
    <s v="OFF-ST-10004950"/>
    <x v="1"/>
    <x v="4"/>
    <x v="1000"/>
    <n v="16.783999999999999"/>
    <n v="1"/>
    <n v="0.2"/>
    <n v="-0.20979999999999999"/>
  </r>
  <r>
    <n v="1498"/>
    <x v="716"/>
    <x v="3"/>
    <x v="507"/>
    <d v="2014-09-09T00:00:00"/>
    <s v="Standard Class"/>
    <s v="JD-15790"/>
    <s v="John Dryer"/>
    <x v="0"/>
    <s v="United States"/>
    <x v="224"/>
    <x v="5"/>
    <n v="75019"/>
    <x v="2"/>
    <s v="OFF-AR-10001940"/>
    <x v="1"/>
    <x v="6"/>
    <x v="168"/>
    <n v="13.12"/>
    <n v="5"/>
    <n v="0.2"/>
    <n v="3.7719999999999998"/>
  </r>
  <r>
    <n v="1499"/>
    <x v="717"/>
    <x v="0"/>
    <x v="508"/>
    <d v="2013-10-21T00:00:00"/>
    <s v="First Class"/>
    <s v="NK-18490"/>
    <s v="Neil Knudson"/>
    <x v="2"/>
    <s v="United States"/>
    <x v="8"/>
    <x v="1"/>
    <n v="94122"/>
    <x v="1"/>
    <s v="OFF-BI-10003981"/>
    <x v="1"/>
    <x v="8"/>
    <x v="109"/>
    <n v="18.16"/>
    <n v="5"/>
    <n v="0.2"/>
    <n v="6.5830000000000002"/>
  </r>
  <r>
    <n v="1500"/>
    <x v="718"/>
    <x v="3"/>
    <x v="105"/>
    <d v="2014-11-19T00:00:00"/>
    <s v="Standard Class"/>
    <s v="NG-18430"/>
    <s v="Nathan Gelder"/>
    <x v="0"/>
    <s v="United States"/>
    <x v="89"/>
    <x v="5"/>
    <n v="78745"/>
    <x v="2"/>
    <s v="OFF-PA-10002749"/>
    <x v="1"/>
    <x v="10"/>
    <x v="185"/>
    <n v="16.056000000000001"/>
    <n v="3"/>
    <n v="0.2"/>
    <n v="5.8202999999999996"/>
  </r>
  <r>
    <n v="1501"/>
    <x v="718"/>
    <x v="3"/>
    <x v="105"/>
    <d v="2014-11-19T00:00:00"/>
    <s v="Standard Class"/>
    <s v="NG-18430"/>
    <s v="Nathan Gelder"/>
    <x v="0"/>
    <s v="United States"/>
    <x v="89"/>
    <x v="5"/>
    <n v="78745"/>
    <x v="2"/>
    <s v="OFF-PA-10003823"/>
    <x v="1"/>
    <x v="10"/>
    <x v="1001"/>
    <n v="223.05600000000001"/>
    <n v="9"/>
    <n v="0.2"/>
    <n v="69.704999999999998"/>
  </r>
  <r>
    <n v="1502"/>
    <x v="718"/>
    <x v="3"/>
    <x v="105"/>
    <d v="2014-11-19T00:00:00"/>
    <s v="Standard Class"/>
    <s v="NG-18430"/>
    <s v="Nathan Gelder"/>
    <x v="0"/>
    <s v="United States"/>
    <x v="89"/>
    <x v="5"/>
    <n v="78745"/>
    <x v="2"/>
    <s v="OFF-ST-10003716"/>
    <x v="1"/>
    <x v="4"/>
    <x v="889"/>
    <n v="540.048"/>
    <n v="3"/>
    <n v="0.2"/>
    <n v="-47.254199999999997"/>
  </r>
  <r>
    <n v="1503"/>
    <x v="719"/>
    <x v="0"/>
    <x v="390"/>
    <d v="2013-02-12T00:00:00"/>
    <s v="Standard Class"/>
    <s v="AT-10435"/>
    <s v="Alyssa Tate"/>
    <x v="2"/>
    <s v="United States"/>
    <x v="1"/>
    <x v="1"/>
    <n v="90045"/>
    <x v="1"/>
    <s v="TEC-PH-10001300"/>
    <x v="2"/>
    <x v="7"/>
    <x v="1002"/>
    <n v="33.520000000000003"/>
    <n v="2"/>
    <n v="0.2"/>
    <n v="3.3519999999999999"/>
  </r>
  <r>
    <n v="1504"/>
    <x v="719"/>
    <x v="0"/>
    <x v="390"/>
    <d v="2013-02-12T00:00:00"/>
    <s v="Standard Class"/>
    <s v="AT-10435"/>
    <s v="Alyssa Tate"/>
    <x v="2"/>
    <s v="United States"/>
    <x v="1"/>
    <x v="1"/>
    <n v="90045"/>
    <x v="1"/>
    <s v="FUR-FU-10000010"/>
    <x v="0"/>
    <x v="5"/>
    <x v="522"/>
    <n v="9.94"/>
    <n v="2"/>
    <n v="0"/>
    <n v="3.0813999999999999"/>
  </r>
  <r>
    <n v="1505"/>
    <x v="720"/>
    <x v="1"/>
    <x v="509"/>
    <d v="2012-07-08T00:00:00"/>
    <s v="Standard Class"/>
    <s v="PC-19000"/>
    <s v="Pauline Chand"/>
    <x v="2"/>
    <s v="United States"/>
    <x v="1"/>
    <x v="1"/>
    <n v="90004"/>
    <x v="1"/>
    <s v="OFF-AR-10001868"/>
    <x v="1"/>
    <x v="6"/>
    <x v="59"/>
    <n v="6.72"/>
    <n v="4"/>
    <n v="0"/>
    <n v="3.36"/>
  </r>
  <r>
    <n v="1506"/>
    <x v="720"/>
    <x v="1"/>
    <x v="509"/>
    <d v="2012-07-08T00:00:00"/>
    <s v="Standard Class"/>
    <s v="PC-19000"/>
    <s v="Pauline Chand"/>
    <x v="2"/>
    <s v="United States"/>
    <x v="1"/>
    <x v="1"/>
    <n v="90004"/>
    <x v="1"/>
    <s v="FUR-TA-10003715"/>
    <x v="0"/>
    <x v="3"/>
    <x v="1003"/>
    <n v="1004.976"/>
    <n v="6"/>
    <n v="0.2"/>
    <n v="-175.8708"/>
  </r>
  <r>
    <n v="1507"/>
    <x v="721"/>
    <x v="3"/>
    <x v="165"/>
    <d v="2014-12-30T00:00:00"/>
    <s v="Standard Class"/>
    <s v="AR-10540"/>
    <s v="Andy Reiter"/>
    <x v="0"/>
    <s v="United States"/>
    <x v="20"/>
    <x v="15"/>
    <n v="10024"/>
    <x v="3"/>
    <s v="OFF-BI-10003708"/>
    <x v="1"/>
    <x v="8"/>
    <x v="969"/>
    <n v="17.88"/>
    <n v="3"/>
    <n v="0.2"/>
    <n v="5.5875000000000004"/>
  </r>
  <r>
    <n v="1508"/>
    <x v="722"/>
    <x v="0"/>
    <x v="42"/>
    <d v="2013-09-24T00:00:00"/>
    <s v="Standard Class"/>
    <s v="CS-12505"/>
    <s v="Cindy Stewart"/>
    <x v="0"/>
    <s v="United States"/>
    <x v="38"/>
    <x v="32"/>
    <n v="31907"/>
    <x v="0"/>
    <s v="TEC-MA-10004458"/>
    <x v="2"/>
    <x v="15"/>
    <x v="1004"/>
    <n v="396"/>
    <n v="4"/>
    <n v="0"/>
    <n v="190.08"/>
  </r>
  <r>
    <n v="1509"/>
    <x v="723"/>
    <x v="3"/>
    <x v="389"/>
    <d v="2014-11-12T00:00:00"/>
    <s v="Same Day"/>
    <s v="LS-16975"/>
    <s v="Lindsay Shagiari"/>
    <x v="2"/>
    <s v="United States"/>
    <x v="155"/>
    <x v="8"/>
    <n v="68104"/>
    <x v="2"/>
    <s v="OFF-BI-10004965"/>
    <x v="1"/>
    <x v="8"/>
    <x v="1005"/>
    <n v="34.5"/>
    <n v="3"/>
    <n v="0"/>
    <n v="15.525"/>
  </r>
  <r>
    <n v="1510"/>
    <x v="724"/>
    <x v="3"/>
    <x v="510"/>
    <d v="2014-09-16T00:00:00"/>
    <s v="First Class"/>
    <s v="JM-15535"/>
    <s v="Jessica Myrick"/>
    <x v="0"/>
    <s v="United States"/>
    <x v="1"/>
    <x v="1"/>
    <n v="90036"/>
    <x v="1"/>
    <s v="FUR-FU-10004270"/>
    <x v="0"/>
    <x v="5"/>
    <x v="989"/>
    <n v="8.36"/>
    <n v="2"/>
    <n v="0"/>
    <n v="3.0095999999999998"/>
  </r>
  <r>
    <n v="1511"/>
    <x v="725"/>
    <x v="3"/>
    <x v="92"/>
    <d v="2014-02-07T00:00:00"/>
    <s v="Standard Class"/>
    <s v="NH-18610"/>
    <s v="Nicole Hansen"/>
    <x v="1"/>
    <s v="United States"/>
    <x v="225"/>
    <x v="1"/>
    <n v="91767"/>
    <x v="1"/>
    <s v="OFF-AR-10002135"/>
    <x v="1"/>
    <x v="6"/>
    <x v="278"/>
    <n v="385.6"/>
    <n v="8"/>
    <n v="0"/>
    <n v="111.824"/>
  </r>
  <r>
    <n v="1512"/>
    <x v="725"/>
    <x v="3"/>
    <x v="92"/>
    <d v="2014-02-07T00:00:00"/>
    <s v="Standard Class"/>
    <s v="NH-18610"/>
    <s v="Nicole Hansen"/>
    <x v="1"/>
    <s v="United States"/>
    <x v="225"/>
    <x v="1"/>
    <n v="91767"/>
    <x v="1"/>
    <s v="OFF-AR-10003514"/>
    <x v="1"/>
    <x v="6"/>
    <x v="180"/>
    <n v="35.82"/>
    <n v="9"/>
    <n v="0"/>
    <n v="11.820600000000001"/>
  </r>
  <r>
    <n v="1513"/>
    <x v="726"/>
    <x v="3"/>
    <x v="238"/>
    <d v="2014-08-23T00:00:00"/>
    <s v="Standard Class"/>
    <s v="RA-19915"/>
    <s v="Russell Applegate"/>
    <x v="0"/>
    <s v="United States"/>
    <x v="61"/>
    <x v="5"/>
    <n v="75220"/>
    <x v="2"/>
    <s v="OFF-ST-10002276"/>
    <x v="1"/>
    <x v="4"/>
    <x v="223"/>
    <n v="200.06399999999999"/>
    <n v="3"/>
    <n v="0.2"/>
    <n v="12.504"/>
  </r>
  <r>
    <n v="1514"/>
    <x v="726"/>
    <x v="3"/>
    <x v="238"/>
    <d v="2014-08-23T00:00:00"/>
    <s v="Standard Class"/>
    <s v="RA-19915"/>
    <s v="Russell Applegate"/>
    <x v="0"/>
    <s v="United States"/>
    <x v="61"/>
    <x v="5"/>
    <n v="75220"/>
    <x v="2"/>
    <s v="OFF-BI-10001098"/>
    <x v="1"/>
    <x v="8"/>
    <x v="405"/>
    <n v="21.38"/>
    <n v="5"/>
    <n v="0.8"/>
    <n v="-33.139000000000003"/>
  </r>
  <r>
    <n v="1515"/>
    <x v="726"/>
    <x v="3"/>
    <x v="238"/>
    <d v="2014-08-23T00:00:00"/>
    <s v="Standard Class"/>
    <s v="RA-19915"/>
    <s v="Russell Applegate"/>
    <x v="0"/>
    <s v="United States"/>
    <x v="61"/>
    <x v="5"/>
    <n v="75220"/>
    <x v="2"/>
    <s v="OFF-BI-10001636"/>
    <x v="1"/>
    <x v="8"/>
    <x v="668"/>
    <n v="6.7439999999999998"/>
    <n v="4"/>
    <n v="0.8"/>
    <n v="-11.4648"/>
  </r>
  <r>
    <n v="1516"/>
    <x v="727"/>
    <x v="3"/>
    <x v="157"/>
    <d v="2014-12-18T00:00:00"/>
    <s v="Standard Class"/>
    <s v="AI-10855"/>
    <s v="Arianne Irving"/>
    <x v="0"/>
    <s v="United States"/>
    <x v="10"/>
    <x v="9"/>
    <n v="19120"/>
    <x v="3"/>
    <s v="FUR-CH-10002961"/>
    <x v="0"/>
    <x v="1"/>
    <x v="939"/>
    <n v="63.686"/>
    <n v="1"/>
    <n v="0.3"/>
    <n v="-9.0980000000000008"/>
  </r>
  <r>
    <n v="1517"/>
    <x v="728"/>
    <x v="3"/>
    <x v="389"/>
    <d v="2014-12-15T00:00:00"/>
    <s v="Second Class"/>
    <s v="MC-17845"/>
    <s v="Michael Chen"/>
    <x v="0"/>
    <s v="United States"/>
    <x v="226"/>
    <x v="33"/>
    <n v="89031"/>
    <x v="1"/>
    <s v="FUR-TA-10004256"/>
    <x v="0"/>
    <x v="3"/>
    <x v="484"/>
    <n v="1669.6"/>
    <n v="4"/>
    <n v="0"/>
    <n v="116.872"/>
  </r>
  <r>
    <n v="1518"/>
    <x v="729"/>
    <x v="2"/>
    <x v="511"/>
    <d v="2011-07-02T00:00:00"/>
    <s v="Second Class"/>
    <s v="TB-21400"/>
    <s v="Tom Boeckenhauer"/>
    <x v="0"/>
    <s v="United States"/>
    <x v="4"/>
    <x v="4"/>
    <n v="98105"/>
    <x v="1"/>
    <s v="OFF-BI-10004593"/>
    <x v="1"/>
    <x v="8"/>
    <x v="267"/>
    <n v="83.84"/>
    <n v="2"/>
    <n v="0.2"/>
    <n v="27.248000000000001"/>
  </r>
  <r>
    <n v="1519"/>
    <x v="729"/>
    <x v="2"/>
    <x v="511"/>
    <d v="2011-07-02T00:00:00"/>
    <s v="Second Class"/>
    <s v="TB-21400"/>
    <s v="Tom Boeckenhauer"/>
    <x v="0"/>
    <s v="United States"/>
    <x v="4"/>
    <x v="4"/>
    <n v="98105"/>
    <x v="1"/>
    <s v="OFF-BI-10002827"/>
    <x v="1"/>
    <x v="8"/>
    <x v="549"/>
    <n v="13.272"/>
    <n v="3"/>
    <n v="0.2"/>
    <n v="4.3133999999999997"/>
  </r>
  <r>
    <n v="1520"/>
    <x v="730"/>
    <x v="3"/>
    <x v="512"/>
    <d v="2014-02-15T00:00:00"/>
    <s v="Second Class"/>
    <s v="VW-21775"/>
    <s v="Victoria Wilson"/>
    <x v="1"/>
    <s v="United States"/>
    <x v="8"/>
    <x v="1"/>
    <n v="94110"/>
    <x v="1"/>
    <s v="OFF-BI-10001759"/>
    <x v="1"/>
    <x v="8"/>
    <x v="725"/>
    <n v="21.335999999999999"/>
    <n v="7"/>
    <n v="0.2"/>
    <n v="7.7343000000000002"/>
  </r>
  <r>
    <n v="1521"/>
    <x v="731"/>
    <x v="3"/>
    <x v="513"/>
    <d v="2014-04-22T00:00:00"/>
    <s v="Standard Class"/>
    <s v="PL-18925"/>
    <s v="Paul Lucas"/>
    <x v="2"/>
    <s v="United States"/>
    <x v="22"/>
    <x v="10"/>
    <n v="60610"/>
    <x v="2"/>
    <s v="OFF-AR-10001419"/>
    <x v="1"/>
    <x v="6"/>
    <x v="1006"/>
    <n v="16.52"/>
    <n v="5"/>
    <n v="0.2"/>
    <n v="2.0649999999999999"/>
  </r>
  <r>
    <n v="1522"/>
    <x v="732"/>
    <x v="1"/>
    <x v="401"/>
    <d v="2012-11-12T00:00:00"/>
    <s v="Standard Class"/>
    <s v="GH-14425"/>
    <s v="Gary Hwang"/>
    <x v="0"/>
    <s v="United States"/>
    <x v="93"/>
    <x v="16"/>
    <n v="85705"/>
    <x v="1"/>
    <s v="FUR-FU-10002253"/>
    <x v="0"/>
    <x v="5"/>
    <x v="587"/>
    <n v="206.11199999999999"/>
    <n v="6"/>
    <n v="0.2"/>
    <n v="48.951599999999999"/>
  </r>
  <r>
    <n v="1523"/>
    <x v="732"/>
    <x v="1"/>
    <x v="401"/>
    <d v="2012-11-12T00:00:00"/>
    <s v="Standard Class"/>
    <s v="GH-14425"/>
    <s v="Gary Hwang"/>
    <x v="0"/>
    <s v="United States"/>
    <x v="93"/>
    <x v="16"/>
    <n v="85705"/>
    <x v="1"/>
    <s v="OFF-PA-10002586"/>
    <x v="1"/>
    <x v="10"/>
    <x v="1007"/>
    <n v="19.920000000000002"/>
    <n v="5"/>
    <n v="0.2"/>
    <n v="6.7229999999999999"/>
  </r>
  <r>
    <n v="1524"/>
    <x v="732"/>
    <x v="1"/>
    <x v="401"/>
    <d v="2012-11-12T00:00:00"/>
    <s v="Standard Class"/>
    <s v="GH-14425"/>
    <s v="Gary Hwang"/>
    <x v="0"/>
    <s v="United States"/>
    <x v="93"/>
    <x v="16"/>
    <n v="85705"/>
    <x v="1"/>
    <s v="OFF-PA-10003039"/>
    <x v="1"/>
    <x v="10"/>
    <x v="330"/>
    <n v="198.27199999999999"/>
    <n v="8"/>
    <n v="0.2"/>
    <n v="61.96"/>
  </r>
  <r>
    <n v="1525"/>
    <x v="732"/>
    <x v="1"/>
    <x v="401"/>
    <d v="2012-11-12T00:00:00"/>
    <s v="Standard Class"/>
    <s v="GH-14425"/>
    <s v="Gary Hwang"/>
    <x v="0"/>
    <s v="United States"/>
    <x v="93"/>
    <x v="16"/>
    <n v="85705"/>
    <x v="1"/>
    <s v="OFF-ST-10004804"/>
    <x v="1"/>
    <x v="4"/>
    <x v="230"/>
    <n v="247.10400000000001"/>
    <n v="6"/>
    <n v="0.2"/>
    <n v="-58.687199999999997"/>
  </r>
  <r>
    <n v="1526"/>
    <x v="732"/>
    <x v="1"/>
    <x v="401"/>
    <d v="2012-11-12T00:00:00"/>
    <s v="Standard Class"/>
    <s v="GH-14425"/>
    <s v="Gary Hwang"/>
    <x v="0"/>
    <s v="United States"/>
    <x v="93"/>
    <x v="16"/>
    <n v="85705"/>
    <x v="1"/>
    <s v="OFF-AR-10004042"/>
    <x v="1"/>
    <x v="6"/>
    <x v="30"/>
    <n v="86.304000000000002"/>
    <n v="6"/>
    <n v="0.2"/>
    <n v="9.7091999999999992"/>
  </r>
  <r>
    <n v="1527"/>
    <x v="733"/>
    <x v="0"/>
    <x v="405"/>
    <d v="2013-07-28T00:00:00"/>
    <s v="Standard Class"/>
    <s v="CJ-12010"/>
    <s v="Caroline Jumper"/>
    <x v="0"/>
    <s v="United States"/>
    <x v="227"/>
    <x v="9"/>
    <n v="18103"/>
    <x v="3"/>
    <s v="OFF-AR-10002221"/>
    <x v="1"/>
    <x v="6"/>
    <x v="1008"/>
    <n v="4.16"/>
    <n v="2"/>
    <n v="0.2"/>
    <n v="0.36399999999999999"/>
  </r>
  <r>
    <n v="1528"/>
    <x v="733"/>
    <x v="0"/>
    <x v="405"/>
    <d v="2013-07-28T00:00:00"/>
    <s v="Standard Class"/>
    <s v="CJ-12010"/>
    <s v="Caroline Jumper"/>
    <x v="0"/>
    <s v="United States"/>
    <x v="227"/>
    <x v="9"/>
    <n v="18103"/>
    <x v="3"/>
    <s v="FUR-FU-10002456"/>
    <x v="0"/>
    <x v="5"/>
    <x v="1009"/>
    <n v="11.648"/>
    <n v="2"/>
    <n v="0.2"/>
    <n v="3.3488000000000002"/>
  </r>
  <r>
    <n v="1529"/>
    <x v="734"/>
    <x v="1"/>
    <x v="209"/>
    <d v="2012-10-11T00:00:00"/>
    <s v="Second Class"/>
    <s v="MC-18130"/>
    <s v="Mike Caudle"/>
    <x v="1"/>
    <s v="United States"/>
    <x v="46"/>
    <x v="13"/>
    <n v="19711"/>
    <x v="3"/>
    <s v="OFF-FA-10004968"/>
    <x v="1"/>
    <x v="13"/>
    <x v="1010"/>
    <n v="26.18"/>
    <n v="7"/>
    <n v="0"/>
    <n v="0.52359999999999995"/>
  </r>
  <r>
    <n v="1530"/>
    <x v="734"/>
    <x v="1"/>
    <x v="209"/>
    <d v="2012-10-11T00:00:00"/>
    <s v="Second Class"/>
    <s v="MC-18130"/>
    <s v="Mike Caudle"/>
    <x v="1"/>
    <s v="United States"/>
    <x v="46"/>
    <x v="13"/>
    <n v="19711"/>
    <x v="3"/>
    <s v="OFF-PA-10001274"/>
    <x v="1"/>
    <x v="10"/>
    <x v="1011"/>
    <n v="7.3"/>
    <n v="2"/>
    <n v="0"/>
    <n v="3.431"/>
  </r>
  <r>
    <n v="1531"/>
    <x v="735"/>
    <x v="1"/>
    <x v="514"/>
    <d v="2012-03-31T00:00:00"/>
    <s v="Standard Class"/>
    <s v="BV-11245"/>
    <s v="Benjamin Venier"/>
    <x v="1"/>
    <s v="United States"/>
    <x v="100"/>
    <x v="2"/>
    <n v="33142"/>
    <x v="0"/>
    <s v="OFF-PA-10001125"/>
    <x v="1"/>
    <x v="10"/>
    <x v="1012"/>
    <n v="74.352000000000004"/>
    <n v="3"/>
    <n v="0.2"/>
    <n v="23.234999999999999"/>
  </r>
  <r>
    <n v="1532"/>
    <x v="736"/>
    <x v="3"/>
    <x v="515"/>
    <d v="2014-06-09T00:00:00"/>
    <s v="Standard Class"/>
    <s v="JF-15490"/>
    <s v="Jeremy Farry"/>
    <x v="0"/>
    <s v="United States"/>
    <x v="228"/>
    <x v="16"/>
    <n v="85281"/>
    <x v="1"/>
    <s v="OFF-ST-10000344"/>
    <x v="1"/>
    <x v="4"/>
    <x v="1013"/>
    <n v="10.744"/>
    <n v="1"/>
    <n v="0.2"/>
    <n v="0.80579999999999996"/>
  </r>
  <r>
    <n v="1533"/>
    <x v="736"/>
    <x v="3"/>
    <x v="515"/>
    <d v="2014-06-09T00:00:00"/>
    <s v="Standard Class"/>
    <s v="JF-15490"/>
    <s v="Jeremy Farry"/>
    <x v="0"/>
    <s v="United States"/>
    <x v="228"/>
    <x v="16"/>
    <n v="85281"/>
    <x v="1"/>
    <s v="OFF-FA-10000585"/>
    <x v="1"/>
    <x v="13"/>
    <x v="202"/>
    <n v="8.3759999999999994"/>
    <n v="3"/>
    <n v="0.2"/>
    <n v="2.7222"/>
  </r>
  <r>
    <n v="1534"/>
    <x v="737"/>
    <x v="0"/>
    <x v="429"/>
    <d v="2013-09-12T00:00:00"/>
    <s v="Standard Class"/>
    <s v="EB-13840"/>
    <s v="Ellis Ballard"/>
    <x v="1"/>
    <s v="United States"/>
    <x v="20"/>
    <x v="15"/>
    <n v="10035"/>
    <x v="3"/>
    <s v="OFF-ST-10003324"/>
    <x v="1"/>
    <x v="4"/>
    <x v="1014"/>
    <n v="212.88"/>
    <n v="6"/>
    <n v="0"/>
    <n v="0"/>
  </r>
  <r>
    <n v="1535"/>
    <x v="738"/>
    <x v="3"/>
    <x v="516"/>
    <d v="2014-02-15T00:00:00"/>
    <s v="Standard Class"/>
    <s v="MP-18175"/>
    <s v="Mike Pelletier"/>
    <x v="2"/>
    <s v="United States"/>
    <x v="229"/>
    <x v="1"/>
    <n v="92677"/>
    <x v="1"/>
    <s v="FUR-BO-10004015"/>
    <x v="0"/>
    <x v="0"/>
    <x v="569"/>
    <n v="203.983"/>
    <n v="2"/>
    <n v="0.15"/>
    <n v="16.7986"/>
  </r>
  <r>
    <n v="1536"/>
    <x v="739"/>
    <x v="0"/>
    <x v="517"/>
    <d v="2013-03-11T00:00:00"/>
    <s v="Standard Class"/>
    <s v="JM-15655"/>
    <s v="Jim Mitchum"/>
    <x v="1"/>
    <s v="United States"/>
    <x v="230"/>
    <x v="30"/>
    <n v="8302"/>
    <x v="3"/>
    <s v="OFF-ST-10000419"/>
    <x v="1"/>
    <x v="4"/>
    <x v="1015"/>
    <n v="40.74"/>
    <n v="3"/>
    <n v="0"/>
    <n v="0.40739999999999998"/>
  </r>
  <r>
    <n v="1537"/>
    <x v="739"/>
    <x v="0"/>
    <x v="517"/>
    <d v="2013-03-11T00:00:00"/>
    <s v="Standard Class"/>
    <s v="JM-15655"/>
    <s v="Jim Mitchum"/>
    <x v="1"/>
    <s v="United States"/>
    <x v="230"/>
    <x v="30"/>
    <n v="8302"/>
    <x v="3"/>
    <s v="OFF-AP-10001626"/>
    <x v="1"/>
    <x v="9"/>
    <x v="1016"/>
    <n v="11.67"/>
    <n v="3"/>
    <n v="0"/>
    <n v="3.0341999999999998"/>
  </r>
  <r>
    <n v="1538"/>
    <x v="740"/>
    <x v="3"/>
    <x v="175"/>
    <d v="2014-09-18T00:00:00"/>
    <s v="Second Class"/>
    <s v="CL-11890"/>
    <s v="Carl Ludwig"/>
    <x v="0"/>
    <s v="United States"/>
    <x v="231"/>
    <x v="31"/>
    <n v="2149"/>
    <x v="3"/>
    <s v="TEC-PH-10000439"/>
    <x v="2"/>
    <x v="7"/>
    <x v="869"/>
    <n v="39.99"/>
    <n v="1"/>
    <n v="0"/>
    <n v="11.597099999999999"/>
  </r>
  <r>
    <n v="1539"/>
    <x v="740"/>
    <x v="3"/>
    <x v="175"/>
    <d v="2014-09-18T00:00:00"/>
    <s v="Second Class"/>
    <s v="CL-11890"/>
    <s v="Carl Ludwig"/>
    <x v="0"/>
    <s v="United States"/>
    <x v="231"/>
    <x v="31"/>
    <n v="2149"/>
    <x v="3"/>
    <s v="OFF-AR-10003478"/>
    <x v="1"/>
    <x v="6"/>
    <x v="355"/>
    <n v="16.28"/>
    <n v="2"/>
    <n v="0"/>
    <n v="6.5119999999999996"/>
  </r>
  <r>
    <n v="1540"/>
    <x v="740"/>
    <x v="3"/>
    <x v="175"/>
    <d v="2014-09-18T00:00:00"/>
    <s v="Second Class"/>
    <s v="CL-11890"/>
    <s v="Carl Ludwig"/>
    <x v="0"/>
    <s v="United States"/>
    <x v="231"/>
    <x v="31"/>
    <n v="2149"/>
    <x v="3"/>
    <s v="FUR-BO-10002545"/>
    <x v="0"/>
    <x v="0"/>
    <x v="37"/>
    <n v="782.94"/>
    <n v="3"/>
    <n v="0"/>
    <n v="203.56440000000001"/>
  </r>
  <r>
    <n v="1541"/>
    <x v="740"/>
    <x v="3"/>
    <x v="175"/>
    <d v="2014-09-18T00:00:00"/>
    <s v="Second Class"/>
    <s v="CL-11890"/>
    <s v="Carl Ludwig"/>
    <x v="0"/>
    <s v="United States"/>
    <x v="231"/>
    <x v="31"/>
    <n v="2149"/>
    <x v="3"/>
    <s v="OFF-BI-10001765"/>
    <x v="1"/>
    <x v="8"/>
    <x v="985"/>
    <n v="242.48"/>
    <n v="7"/>
    <n v="0"/>
    <n v="116.3904"/>
  </r>
  <r>
    <n v="1542"/>
    <x v="741"/>
    <x v="2"/>
    <x v="518"/>
    <d v="2011-03-16T00:00:00"/>
    <s v="Second Class"/>
    <s v="CK-12205"/>
    <s v="Chloris Kastensmidt"/>
    <x v="0"/>
    <s v="United States"/>
    <x v="38"/>
    <x v="24"/>
    <n v="43229"/>
    <x v="3"/>
    <s v="FUR-FU-10003981"/>
    <x v="0"/>
    <x v="5"/>
    <x v="322"/>
    <n v="8.32"/>
    <n v="5"/>
    <n v="0.2"/>
    <n v="2.2879999999999998"/>
  </r>
  <r>
    <n v="1543"/>
    <x v="741"/>
    <x v="2"/>
    <x v="518"/>
    <d v="2011-03-16T00:00:00"/>
    <s v="Second Class"/>
    <s v="CK-12205"/>
    <s v="Chloris Kastensmidt"/>
    <x v="0"/>
    <s v="United States"/>
    <x v="38"/>
    <x v="24"/>
    <n v="43229"/>
    <x v="3"/>
    <s v="OFF-FA-10001561"/>
    <x v="1"/>
    <x v="13"/>
    <x v="831"/>
    <n v="10.464"/>
    <n v="6"/>
    <n v="0.2"/>
    <n v="1.7003999999999999"/>
  </r>
  <r>
    <n v="1544"/>
    <x v="742"/>
    <x v="2"/>
    <x v="519"/>
    <d v="2011-09-02T00:00:00"/>
    <s v="Standard Class"/>
    <s v="DB-13270"/>
    <s v="Deborah Brumfield"/>
    <x v="2"/>
    <s v="United States"/>
    <x v="70"/>
    <x v="1"/>
    <n v="92024"/>
    <x v="1"/>
    <s v="OFF-BI-10004230"/>
    <x v="1"/>
    <x v="8"/>
    <x v="649"/>
    <n v="82.896000000000001"/>
    <n v="3"/>
    <n v="0.2"/>
    <n v="29.0136"/>
  </r>
  <r>
    <n v="1545"/>
    <x v="742"/>
    <x v="2"/>
    <x v="519"/>
    <d v="2011-09-02T00:00:00"/>
    <s v="Standard Class"/>
    <s v="DB-13270"/>
    <s v="Deborah Brumfield"/>
    <x v="2"/>
    <s v="United States"/>
    <x v="70"/>
    <x v="1"/>
    <n v="92024"/>
    <x v="1"/>
    <s v="OFF-PA-10000350"/>
    <x v="1"/>
    <x v="10"/>
    <x v="724"/>
    <n v="34.24"/>
    <n v="4"/>
    <n v="0"/>
    <n v="16.0928"/>
  </r>
  <r>
    <n v="1546"/>
    <x v="743"/>
    <x v="2"/>
    <x v="520"/>
    <d v="2012-04-01T00:00:00"/>
    <s v="Second Class"/>
    <s v="PC-18745"/>
    <s v="Pamela Coakley"/>
    <x v="1"/>
    <s v="United States"/>
    <x v="232"/>
    <x v="15"/>
    <n v="13601"/>
    <x v="3"/>
    <s v="FUR-BO-10002613"/>
    <x v="0"/>
    <x v="0"/>
    <x v="177"/>
    <n v="1573.4880000000001"/>
    <n v="7"/>
    <n v="0.2"/>
    <n v="196.68600000000001"/>
  </r>
  <r>
    <n v="1547"/>
    <x v="744"/>
    <x v="1"/>
    <x v="521"/>
    <d v="2012-11-27T00:00:00"/>
    <s v="Standard Class"/>
    <s v="VB-21745"/>
    <s v="Victoria Brennan"/>
    <x v="1"/>
    <s v="United States"/>
    <x v="52"/>
    <x v="5"/>
    <n v="78207"/>
    <x v="2"/>
    <s v="OFF-PA-10000994"/>
    <x v="1"/>
    <x v="10"/>
    <x v="904"/>
    <n v="335.52"/>
    <n v="4"/>
    <n v="0.2"/>
    <n v="117.432"/>
  </r>
  <r>
    <n v="1548"/>
    <x v="744"/>
    <x v="1"/>
    <x v="521"/>
    <d v="2012-11-27T00:00:00"/>
    <s v="Standard Class"/>
    <s v="VB-21745"/>
    <s v="Victoria Brennan"/>
    <x v="1"/>
    <s v="United States"/>
    <x v="52"/>
    <x v="5"/>
    <n v="78207"/>
    <x v="2"/>
    <s v="OFF-BI-10002867"/>
    <x v="1"/>
    <x v="8"/>
    <x v="963"/>
    <n v="23.911999999999999"/>
    <n v="2"/>
    <n v="0.8"/>
    <n v="-40.650399999999998"/>
  </r>
  <r>
    <n v="1549"/>
    <x v="744"/>
    <x v="1"/>
    <x v="521"/>
    <d v="2012-11-27T00:00:00"/>
    <s v="Standard Class"/>
    <s v="VB-21745"/>
    <s v="Victoria Brennan"/>
    <x v="1"/>
    <s v="United States"/>
    <x v="52"/>
    <x v="5"/>
    <n v="78207"/>
    <x v="2"/>
    <s v="OFF-ST-10001291"/>
    <x v="1"/>
    <x v="4"/>
    <x v="1017"/>
    <n v="27.056000000000001"/>
    <n v="2"/>
    <n v="0.2"/>
    <n v="2.3673999999999999"/>
  </r>
  <r>
    <n v="1550"/>
    <x v="745"/>
    <x v="2"/>
    <x v="522"/>
    <d v="2011-08-07T00:00:00"/>
    <s v="First Class"/>
    <s v="EP-13915"/>
    <s v="Emily Phan"/>
    <x v="0"/>
    <s v="United States"/>
    <x v="20"/>
    <x v="15"/>
    <n v="10011"/>
    <x v="3"/>
    <s v="TEC-CO-10001046"/>
    <x v="2"/>
    <x v="16"/>
    <x v="874"/>
    <n v="559.99199999999996"/>
    <n v="1"/>
    <n v="0.2"/>
    <n v="174.9975"/>
  </r>
  <r>
    <n v="1551"/>
    <x v="746"/>
    <x v="3"/>
    <x v="38"/>
    <d v="2014-11-19T00:00:00"/>
    <s v="Second Class"/>
    <s v="ME-17320"/>
    <s v="Maria Etezadi"/>
    <x v="2"/>
    <s v="United States"/>
    <x v="12"/>
    <x v="5"/>
    <n v="77095"/>
    <x v="2"/>
    <s v="OFF-AP-10004868"/>
    <x v="1"/>
    <x v="9"/>
    <x v="1018"/>
    <n v="9.3239999999999998"/>
    <n v="6"/>
    <n v="0.8"/>
    <n v="-24.708600000000001"/>
  </r>
  <r>
    <n v="1552"/>
    <x v="747"/>
    <x v="0"/>
    <x v="26"/>
    <d v="2013-06-23T00:00:00"/>
    <s v="Standard Class"/>
    <s v="IG-15085"/>
    <s v="Ivan Gibson"/>
    <x v="0"/>
    <s v="United States"/>
    <x v="70"/>
    <x v="1"/>
    <n v="92024"/>
    <x v="1"/>
    <s v="OFF-PA-10000806"/>
    <x v="1"/>
    <x v="10"/>
    <x v="948"/>
    <n v="111.96"/>
    <n v="2"/>
    <n v="0"/>
    <n v="54.860399999999998"/>
  </r>
  <r>
    <n v="1553"/>
    <x v="748"/>
    <x v="2"/>
    <x v="523"/>
    <d v="2011-05-05T00:00:00"/>
    <s v="First Class"/>
    <s v="JS-15940"/>
    <s v="Joni Sundaresam"/>
    <x v="2"/>
    <s v="United States"/>
    <x v="233"/>
    <x v="6"/>
    <n v="54915"/>
    <x v="2"/>
    <s v="OFF-LA-10002195"/>
    <x v="1"/>
    <x v="2"/>
    <x v="1019"/>
    <n v="21.56"/>
    <n v="7"/>
    <n v="0"/>
    <n v="10.348800000000001"/>
  </r>
  <r>
    <n v="1554"/>
    <x v="749"/>
    <x v="3"/>
    <x v="524"/>
    <d v="2014-10-22T00:00:00"/>
    <s v="Standard Class"/>
    <s v="BO-11425"/>
    <s v="Bobby Odegard"/>
    <x v="0"/>
    <s v="United States"/>
    <x v="102"/>
    <x v="0"/>
    <n v="40475"/>
    <x v="0"/>
    <s v="OFF-BI-10003719"/>
    <x v="1"/>
    <x v="8"/>
    <x v="684"/>
    <n v="124.75"/>
    <n v="5"/>
    <n v="0"/>
    <n v="57.384999999999998"/>
  </r>
  <r>
    <n v="1555"/>
    <x v="750"/>
    <x v="1"/>
    <x v="525"/>
    <d v="2012-02-13T00:00:00"/>
    <s v="Standard Class"/>
    <s v="VW-21775"/>
    <s v="Victoria Wilson"/>
    <x v="1"/>
    <s v="United States"/>
    <x v="234"/>
    <x v="4"/>
    <n v="98006"/>
    <x v="1"/>
    <s v="OFF-AR-10001315"/>
    <x v="1"/>
    <x v="6"/>
    <x v="1020"/>
    <n v="5.28"/>
    <n v="3"/>
    <n v="0"/>
    <n v="1.5311999999999999"/>
  </r>
  <r>
    <n v="1556"/>
    <x v="751"/>
    <x v="3"/>
    <x v="507"/>
    <d v="2014-09-09T00:00:00"/>
    <s v="Standard Class"/>
    <s v="AB-10150"/>
    <s v="Aimee Bixby"/>
    <x v="0"/>
    <s v="United States"/>
    <x v="85"/>
    <x v="15"/>
    <n v="11561"/>
    <x v="3"/>
    <s v="TEC-AC-10000171"/>
    <x v="2"/>
    <x v="11"/>
    <x v="43"/>
    <n v="91.96"/>
    <n v="4"/>
    <n v="0"/>
    <n v="39.5428"/>
  </r>
  <r>
    <n v="1557"/>
    <x v="752"/>
    <x v="0"/>
    <x v="195"/>
    <d v="2013-05-16T00:00:00"/>
    <s v="Standard Class"/>
    <s v="JW-16075"/>
    <s v="Julia West"/>
    <x v="0"/>
    <s v="United States"/>
    <x v="10"/>
    <x v="9"/>
    <n v="19140"/>
    <x v="3"/>
    <s v="OFF-EN-10003134"/>
    <x v="1"/>
    <x v="12"/>
    <x v="33"/>
    <n v="9.3439999999999994"/>
    <n v="1"/>
    <n v="0.2"/>
    <n v="3.504"/>
  </r>
  <r>
    <n v="1558"/>
    <x v="752"/>
    <x v="0"/>
    <x v="195"/>
    <d v="2013-05-16T00:00:00"/>
    <s v="Standard Class"/>
    <s v="JW-16075"/>
    <s v="Julia West"/>
    <x v="0"/>
    <s v="United States"/>
    <x v="10"/>
    <x v="9"/>
    <n v="19140"/>
    <x v="3"/>
    <s v="OFF-AR-10001955"/>
    <x v="1"/>
    <x v="6"/>
    <x v="1021"/>
    <n v="79.36"/>
    <n v="5"/>
    <n v="0.2"/>
    <n v="9.92"/>
  </r>
  <r>
    <n v="1559"/>
    <x v="753"/>
    <x v="1"/>
    <x v="199"/>
    <d v="2012-03-18T00:00:00"/>
    <s v="Second Class"/>
    <s v="JE-15475"/>
    <s v="Jeremy Ellison"/>
    <x v="0"/>
    <s v="United States"/>
    <x v="4"/>
    <x v="4"/>
    <n v="98103"/>
    <x v="1"/>
    <s v="FUR-TA-10001039"/>
    <x v="0"/>
    <x v="3"/>
    <x v="824"/>
    <n v="171.96"/>
    <n v="2"/>
    <n v="0"/>
    <n v="44.709600000000002"/>
  </r>
  <r>
    <n v="1560"/>
    <x v="754"/>
    <x v="0"/>
    <x v="526"/>
    <d v="2013-04-14T00:00:00"/>
    <s v="Standard Class"/>
    <s v="EB-13750"/>
    <s v="Edward Becker"/>
    <x v="1"/>
    <s v="United States"/>
    <x v="4"/>
    <x v="4"/>
    <n v="98103"/>
    <x v="1"/>
    <s v="OFF-BI-10003712"/>
    <x v="1"/>
    <x v="8"/>
    <x v="689"/>
    <n v="35.351999999999997"/>
    <n v="9"/>
    <n v="0.2"/>
    <n v="12.815099999999999"/>
  </r>
  <r>
    <n v="1561"/>
    <x v="755"/>
    <x v="2"/>
    <x v="527"/>
    <d v="2011-09-04T00:00:00"/>
    <s v="Standard Class"/>
    <s v="PK-18910"/>
    <s v="Paul Knutson"/>
    <x v="2"/>
    <s v="United States"/>
    <x v="8"/>
    <x v="1"/>
    <n v="94109"/>
    <x v="1"/>
    <s v="OFF-LA-10001641"/>
    <x v="1"/>
    <x v="2"/>
    <x v="1022"/>
    <n v="18.899999999999999"/>
    <n v="6"/>
    <n v="0"/>
    <n v="9.0719999999999992"/>
  </r>
  <r>
    <n v="1562"/>
    <x v="756"/>
    <x v="3"/>
    <x v="528"/>
    <d v="2014-07-09T00:00:00"/>
    <s v="First Class"/>
    <s v="CS-12400"/>
    <s v="Christopher Schild"/>
    <x v="2"/>
    <s v="United States"/>
    <x v="4"/>
    <x v="4"/>
    <n v="98115"/>
    <x v="1"/>
    <s v="OFF-AR-10003732"/>
    <x v="1"/>
    <x v="6"/>
    <x v="321"/>
    <n v="2.78"/>
    <n v="1"/>
    <n v="0"/>
    <n v="0.7228"/>
  </r>
  <r>
    <n v="1563"/>
    <x v="757"/>
    <x v="3"/>
    <x v="160"/>
    <d v="2014-01-07T00:00:00"/>
    <s v="Same Day"/>
    <s v="SG-20470"/>
    <s v="Sheri Gordon"/>
    <x v="0"/>
    <s v="United States"/>
    <x v="20"/>
    <x v="15"/>
    <n v="10011"/>
    <x v="3"/>
    <s v="FUR-TA-10000577"/>
    <x v="0"/>
    <x v="3"/>
    <x v="3"/>
    <n v="1044.6300000000001"/>
    <n v="5"/>
    <n v="0.4"/>
    <n v="-295.9785"/>
  </r>
  <r>
    <n v="1564"/>
    <x v="758"/>
    <x v="1"/>
    <x v="529"/>
    <d v="2012-09-11T00:00:00"/>
    <s v="Same Day"/>
    <s v="CM-12190"/>
    <s v="Charlotte Melton"/>
    <x v="0"/>
    <s v="United States"/>
    <x v="10"/>
    <x v="9"/>
    <n v="19134"/>
    <x v="3"/>
    <s v="OFF-PA-10004000"/>
    <x v="1"/>
    <x v="10"/>
    <x v="203"/>
    <n v="11.352"/>
    <n v="3"/>
    <n v="0.2"/>
    <n v="4.1151"/>
  </r>
  <r>
    <n v="1565"/>
    <x v="759"/>
    <x v="2"/>
    <x v="530"/>
    <d v="2011-04-03T00:00:00"/>
    <s v="Same Day"/>
    <s v="CL-12565"/>
    <s v="Clay Ludtke"/>
    <x v="0"/>
    <s v="United States"/>
    <x v="29"/>
    <x v="20"/>
    <n v="29203"/>
    <x v="0"/>
    <s v="OFF-ST-10001370"/>
    <x v="1"/>
    <x v="4"/>
    <x v="1023"/>
    <n v="354.9"/>
    <n v="5"/>
    <n v="0"/>
    <n v="17.745000000000001"/>
  </r>
  <r>
    <n v="1566"/>
    <x v="760"/>
    <x v="1"/>
    <x v="531"/>
    <d v="2012-03-25T00:00:00"/>
    <s v="Standard Class"/>
    <s v="JO-15550"/>
    <s v="Jesus Ocampo"/>
    <x v="2"/>
    <s v="United States"/>
    <x v="4"/>
    <x v="4"/>
    <n v="98105"/>
    <x v="1"/>
    <s v="TEC-PH-10004539"/>
    <x v="2"/>
    <x v="7"/>
    <x v="852"/>
    <n v="453.57600000000002"/>
    <n v="3"/>
    <n v="0.2"/>
    <n v="39.687899999999999"/>
  </r>
  <r>
    <n v="1567"/>
    <x v="761"/>
    <x v="1"/>
    <x v="239"/>
    <d v="2012-11-30T00:00:00"/>
    <s v="First Class"/>
    <s v="AW-10840"/>
    <s v="Anthony Witt"/>
    <x v="0"/>
    <s v="United States"/>
    <x v="235"/>
    <x v="5"/>
    <n v="75002"/>
    <x v="2"/>
    <s v="TEC-AC-10003038"/>
    <x v="2"/>
    <x v="11"/>
    <x v="1024"/>
    <n v="21.48"/>
    <n v="3"/>
    <n v="0.2"/>
    <n v="-0.26850000000000002"/>
  </r>
  <r>
    <n v="1568"/>
    <x v="761"/>
    <x v="1"/>
    <x v="239"/>
    <d v="2012-11-30T00:00:00"/>
    <s v="First Class"/>
    <s v="AW-10840"/>
    <s v="Anthony Witt"/>
    <x v="0"/>
    <s v="United States"/>
    <x v="235"/>
    <x v="5"/>
    <n v="75002"/>
    <x v="2"/>
    <s v="OFF-BI-10000088"/>
    <x v="1"/>
    <x v="8"/>
    <x v="1025"/>
    <n v="8.7840000000000007"/>
    <n v="4"/>
    <n v="0.8"/>
    <n v="-13.6152"/>
  </r>
  <r>
    <n v="1569"/>
    <x v="762"/>
    <x v="3"/>
    <x v="532"/>
    <d v="2014-12-06T00:00:00"/>
    <s v="Same Day"/>
    <s v="DV-13465"/>
    <s v="Dianna Vittorini"/>
    <x v="0"/>
    <s v="United States"/>
    <x v="1"/>
    <x v="1"/>
    <n v="90004"/>
    <x v="1"/>
    <s v="OFF-PA-10000357"/>
    <x v="1"/>
    <x v="10"/>
    <x v="442"/>
    <n v="122.97"/>
    <n v="3"/>
    <n v="0"/>
    <n v="60.255299999999998"/>
  </r>
  <r>
    <n v="1570"/>
    <x v="763"/>
    <x v="3"/>
    <x v="200"/>
    <d v="2014-01-12T00:00:00"/>
    <s v="Standard Class"/>
    <s v="AH-10075"/>
    <s v="Adam Hart"/>
    <x v="1"/>
    <s v="United States"/>
    <x v="118"/>
    <x v="32"/>
    <n v="30318"/>
    <x v="0"/>
    <s v="OFF-AR-10003504"/>
    <x v="1"/>
    <x v="6"/>
    <x v="1026"/>
    <n v="12.84"/>
    <n v="3"/>
    <n v="0"/>
    <n v="3.7235999999999998"/>
  </r>
  <r>
    <n v="1571"/>
    <x v="764"/>
    <x v="2"/>
    <x v="533"/>
    <d v="2011-11-25T00:00:00"/>
    <s v="First Class"/>
    <s v="SC-20095"/>
    <s v="Sanjit Chand"/>
    <x v="0"/>
    <s v="United States"/>
    <x v="1"/>
    <x v="1"/>
    <n v="90004"/>
    <x v="1"/>
    <s v="FUR-CH-10000863"/>
    <x v="0"/>
    <x v="1"/>
    <x v="83"/>
    <n v="603.91999999999996"/>
    <n v="5"/>
    <n v="0.2"/>
    <n v="-67.941000000000003"/>
  </r>
  <r>
    <n v="1572"/>
    <x v="764"/>
    <x v="2"/>
    <x v="533"/>
    <d v="2011-11-25T00:00:00"/>
    <s v="First Class"/>
    <s v="SC-20095"/>
    <s v="Sanjit Chand"/>
    <x v="0"/>
    <s v="United States"/>
    <x v="1"/>
    <x v="1"/>
    <n v="90004"/>
    <x v="1"/>
    <s v="OFF-EN-10003160"/>
    <x v="1"/>
    <x v="12"/>
    <x v="1027"/>
    <n v="21.84"/>
    <n v="3"/>
    <n v="0"/>
    <n v="10.4832"/>
  </r>
  <r>
    <n v="1573"/>
    <x v="764"/>
    <x v="2"/>
    <x v="533"/>
    <d v="2011-11-25T00:00:00"/>
    <s v="First Class"/>
    <s v="SC-20095"/>
    <s v="Sanjit Chand"/>
    <x v="0"/>
    <s v="United States"/>
    <x v="1"/>
    <x v="1"/>
    <n v="90004"/>
    <x v="1"/>
    <s v="TEC-AC-10003280"/>
    <x v="2"/>
    <x v="11"/>
    <x v="1028"/>
    <n v="29.99"/>
    <n v="1"/>
    <n v="0"/>
    <n v="6.2979000000000003"/>
  </r>
  <r>
    <n v="1574"/>
    <x v="764"/>
    <x v="2"/>
    <x v="533"/>
    <d v="2011-11-25T00:00:00"/>
    <s v="First Class"/>
    <s v="SC-20095"/>
    <s v="Sanjit Chand"/>
    <x v="0"/>
    <s v="United States"/>
    <x v="1"/>
    <x v="1"/>
    <n v="90004"/>
    <x v="1"/>
    <s v="FUR-CH-10000595"/>
    <x v="0"/>
    <x v="1"/>
    <x v="463"/>
    <n v="381.44"/>
    <n v="2"/>
    <n v="0.2"/>
    <n v="23.84"/>
  </r>
  <r>
    <n v="1575"/>
    <x v="765"/>
    <x v="2"/>
    <x v="534"/>
    <d v="2011-12-18T00:00:00"/>
    <s v="First Class"/>
    <s v="MC-18100"/>
    <s v="Mick Crebagga"/>
    <x v="0"/>
    <s v="United States"/>
    <x v="236"/>
    <x v="5"/>
    <n v="79907"/>
    <x v="2"/>
    <s v="TEC-PH-10000169"/>
    <x v="2"/>
    <x v="7"/>
    <x v="1029"/>
    <n v="40.68"/>
    <n v="3"/>
    <n v="0.2"/>
    <n v="-9.1530000000000005"/>
  </r>
  <r>
    <n v="1576"/>
    <x v="765"/>
    <x v="2"/>
    <x v="534"/>
    <d v="2011-12-18T00:00:00"/>
    <s v="First Class"/>
    <s v="MC-18100"/>
    <s v="Mick Crebagga"/>
    <x v="0"/>
    <s v="United States"/>
    <x v="236"/>
    <x v="5"/>
    <n v="79907"/>
    <x v="2"/>
    <s v="FUR-CH-10004675"/>
    <x v="0"/>
    <x v="1"/>
    <x v="629"/>
    <n v="763.28"/>
    <n v="5"/>
    <n v="0.3"/>
    <n v="-21.808"/>
  </r>
  <r>
    <n v="1577"/>
    <x v="766"/>
    <x v="0"/>
    <x v="183"/>
    <d v="2013-04-28T00:00:00"/>
    <s v="Standard Class"/>
    <s v="TT-21460"/>
    <s v="Tonja Turnell"/>
    <x v="2"/>
    <s v="United States"/>
    <x v="34"/>
    <x v="10"/>
    <n v="60505"/>
    <x v="2"/>
    <s v="OFF-ST-10002406"/>
    <x v="1"/>
    <x v="4"/>
    <x v="324"/>
    <n v="23.952000000000002"/>
    <n v="2"/>
    <n v="0.2"/>
    <n v="2.3952"/>
  </r>
  <r>
    <n v="1578"/>
    <x v="767"/>
    <x v="0"/>
    <x v="454"/>
    <d v="2013-05-28T00:00:00"/>
    <s v="Standard Class"/>
    <s v="AP-10720"/>
    <s v="Anne Pryor"/>
    <x v="2"/>
    <s v="United States"/>
    <x v="159"/>
    <x v="19"/>
    <n v="35630"/>
    <x v="0"/>
    <s v="OFF-PA-10001526"/>
    <x v="1"/>
    <x v="10"/>
    <x v="1030"/>
    <n v="4.9800000000000004"/>
    <n v="1"/>
    <n v="0"/>
    <n v="2.4401999999999999"/>
  </r>
  <r>
    <n v="1579"/>
    <x v="768"/>
    <x v="0"/>
    <x v="535"/>
    <d v="2013-02-03T00:00:00"/>
    <s v="First Class"/>
    <s v="DL-12865"/>
    <s v="Dan Lawera"/>
    <x v="0"/>
    <s v="United States"/>
    <x v="20"/>
    <x v="15"/>
    <n v="10011"/>
    <x v="3"/>
    <s v="OFF-AP-10004336"/>
    <x v="1"/>
    <x v="9"/>
    <x v="1031"/>
    <n v="170.88"/>
    <n v="3"/>
    <n v="0"/>
    <n v="49.555199999999999"/>
  </r>
  <r>
    <n v="1580"/>
    <x v="769"/>
    <x v="1"/>
    <x v="101"/>
    <d v="2012-12-08T00:00:00"/>
    <s v="First Class"/>
    <s v="NP-18325"/>
    <s v="Naresj Patel"/>
    <x v="0"/>
    <s v="United States"/>
    <x v="20"/>
    <x v="15"/>
    <n v="10024"/>
    <x v="3"/>
    <s v="TEC-PH-10003012"/>
    <x v="2"/>
    <x v="7"/>
    <x v="344"/>
    <n v="307.98"/>
    <n v="2"/>
    <n v="0"/>
    <n v="89.3142"/>
  </r>
  <r>
    <n v="1581"/>
    <x v="769"/>
    <x v="1"/>
    <x v="101"/>
    <d v="2012-12-08T00:00:00"/>
    <s v="First Class"/>
    <s v="NP-18325"/>
    <s v="Naresj Patel"/>
    <x v="0"/>
    <s v="United States"/>
    <x v="20"/>
    <x v="15"/>
    <n v="10024"/>
    <x v="3"/>
    <s v="FUR-TA-10002607"/>
    <x v="0"/>
    <x v="3"/>
    <x v="221"/>
    <n v="382.80599999999998"/>
    <n v="9"/>
    <n v="0.4"/>
    <n v="-153.1224"/>
  </r>
  <r>
    <n v="1582"/>
    <x v="769"/>
    <x v="1"/>
    <x v="101"/>
    <d v="2012-12-08T00:00:00"/>
    <s v="First Class"/>
    <s v="NP-18325"/>
    <s v="Naresj Patel"/>
    <x v="0"/>
    <s v="United States"/>
    <x v="20"/>
    <x v="15"/>
    <n v="10024"/>
    <x v="3"/>
    <s v="OFF-ST-10000642"/>
    <x v="1"/>
    <x v="4"/>
    <x v="192"/>
    <n v="41.96"/>
    <n v="2"/>
    <n v="0"/>
    <n v="2.9371999999999998"/>
  </r>
  <r>
    <n v="1583"/>
    <x v="769"/>
    <x v="1"/>
    <x v="101"/>
    <d v="2012-12-08T00:00:00"/>
    <s v="First Class"/>
    <s v="NP-18325"/>
    <s v="Naresj Patel"/>
    <x v="0"/>
    <s v="United States"/>
    <x v="20"/>
    <x v="15"/>
    <n v="10024"/>
    <x v="3"/>
    <s v="OFF-BI-10000545"/>
    <x v="1"/>
    <x v="8"/>
    <x v="685"/>
    <n v="1217.568"/>
    <n v="2"/>
    <n v="0.2"/>
    <n v="456.58800000000002"/>
  </r>
  <r>
    <n v="1584"/>
    <x v="769"/>
    <x v="1"/>
    <x v="101"/>
    <d v="2012-12-08T00:00:00"/>
    <s v="First Class"/>
    <s v="NP-18325"/>
    <s v="Naresj Patel"/>
    <x v="0"/>
    <s v="United States"/>
    <x v="20"/>
    <x v="15"/>
    <n v="10024"/>
    <x v="3"/>
    <s v="FUR-FU-10002157"/>
    <x v="0"/>
    <x v="5"/>
    <x v="116"/>
    <n v="47.04"/>
    <n v="3"/>
    <n v="0"/>
    <n v="18.345600000000001"/>
  </r>
  <r>
    <n v="1585"/>
    <x v="769"/>
    <x v="1"/>
    <x v="101"/>
    <d v="2012-12-08T00:00:00"/>
    <s v="First Class"/>
    <s v="NP-18325"/>
    <s v="Naresj Patel"/>
    <x v="0"/>
    <s v="United States"/>
    <x v="20"/>
    <x v="15"/>
    <n v="10024"/>
    <x v="3"/>
    <s v="FUR-FU-10001706"/>
    <x v="0"/>
    <x v="5"/>
    <x v="50"/>
    <n v="6.16"/>
    <n v="2"/>
    <n v="0"/>
    <n v="2.9567999999999999"/>
  </r>
  <r>
    <n v="1586"/>
    <x v="769"/>
    <x v="1"/>
    <x v="101"/>
    <d v="2012-12-08T00:00:00"/>
    <s v="First Class"/>
    <s v="NP-18325"/>
    <s v="Naresj Patel"/>
    <x v="0"/>
    <s v="United States"/>
    <x v="20"/>
    <x v="15"/>
    <n v="10024"/>
    <x v="3"/>
    <s v="TEC-PH-10000984"/>
    <x v="2"/>
    <x v="7"/>
    <x v="465"/>
    <n v="979.95"/>
    <n v="5"/>
    <n v="0"/>
    <n v="274.38600000000002"/>
  </r>
  <r>
    <n v="1587"/>
    <x v="769"/>
    <x v="1"/>
    <x v="101"/>
    <d v="2012-12-08T00:00:00"/>
    <s v="First Class"/>
    <s v="NP-18325"/>
    <s v="Naresj Patel"/>
    <x v="0"/>
    <s v="United States"/>
    <x v="20"/>
    <x v="15"/>
    <n v="10024"/>
    <x v="3"/>
    <s v="OFF-PA-10001357"/>
    <x v="1"/>
    <x v="10"/>
    <x v="1032"/>
    <n v="143.69999999999999"/>
    <n v="3"/>
    <n v="0"/>
    <n v="68.975999999999999"/>
  </r>
  <r>
    <n v="1588"/>
    <x v="769"/>
    <x v="1"/>
    <x v="101"/>
    <d v="2012-12-08T00:00:00"/>
    <s v="First Class"/>
    <s v="NP-18325"/>
    <s v="Naresj Patel"/>
    <x v="0"/>
    <s v="United States"/>
    <x v="20"/>
    <x v="15"/>
    <n v="10024"/>
    <x v="3"/>
    <s v="OFF-FA-10000992"/>
    <x v="1"/>
    <x v="13"/>
    <x v="1033"/>
    <n v="10.65"/>
    <n v="3"/>
    <n v="0"/>
    <n v="5.0054999999999996"/>
  </r>
  <r>
    <n v="1589"/>
    <x v="769"/>
    <x v="1"/>
    <x v="101"/>
    <d v="2012-12-08T00:00:00"/>
    <s v="First Class"/>
    <s v="NP-18325"/>
    <s v="Naresj Patel"/>
    <x v="0"/>
    <s v="United States"/>
    <x v="20"/>
    <x v="15"/>
    <n v="10024"/>
    <x v="3"/>
    <s v="TEC-AC-10002600"/>
    <x v="2"/>
    <x v="11"/>
    <x v="382"/>
    <n v="247.8"/>
    <n v="4"/>
    <n v="0"/>
    <n v="34.692"/>
  </r>
  <r>
    <n v="1590"/>
    <x v="770"/>
    <x v="0"/>
    <x v="536"/>
    <d v="2013-05-17T00:00:00"/>
    <s v="Standard Class"/>
    <s v="VG-21805"/>
    <s v="Vivek Grady"/>
    <x v="1"/>
    <s v="United States"/>
    <x v="173"/>
    <x v="17"/>
    <n v="23464"/>
    <x v="0"/>
    <s v="OFF-AR-10001662"/>
    <x v="1"/>
    <x v="6"/>
    <x v="443"/>
    <n v="10.96"/>
    <n v="4"/>
    <n v="0"/>
    <n v="2.9592000000000001"/>
  </r>
  <r>
    <n v="1591"/>
    <x v="771"/>
    <x v="0"/>
    <x v="173"/>
    <d v="2013-04-20T00:00:00"/>
    <s v="Standard Class"/>
    <s v="MY-18295"/>
    <s v="Muhammed Yedwab"/>
    <x v="1"/>
    <s v="United States"/>
    <x v="237"/>
    <x v="5"/>
    <n v="76051"/>
    <x v="2"/>
    <s v="OFF-AR-10001221"/>
    <x v="1"/>
    <x v="6"/>
    <x v="1034"/>
    <n v="33.488"/>
    <n v="7"/>
    <n v="0.2"/>
    <n v="5.8604000000000003"/>
  </r>
  <r>
    <n v="1592"/>
    <x v="771"/>
    <x v="0"/>
    <x v="173"/>
    <d v="2013-04-20T00:00:00"/>
    <s v="Standard Class"/>
    <s v="MY-18295"/>
    <s v="Muhammed Yedwab"/>
    <x v="1"/>
    <s v="United States"/>
    <x v="237"/>
    <x v="5"/>
    <n v="76051"/>
    <x v="2"/>
    <s v="OFF-FA-10002988"/>
    <x v="1"/>
    <x v="13"/>
    <x v="131"/>
    <n v="8.0399999999999991"/>
    <n v="5"/>
    <n v="0.2"/>
    <n v="2.9144999999999999"/>
  </r>
  <r>
    <n v="1593"/>
    <x v="772"/>
    <x v="1"/>
    <x v="537"/>
    <d v="2012-06-25T00:00:00"/>
    <s v="Second Class"/>
    <s v="RD-19480"/>
    <s v="Rick Duston"/>
    <x v="0"/>
    <s v="United States"/>
    <x v="175"/>
    <x v="4"/>
    <n v="98502"/>
    <x v="1"/>
    <s v="TEC-PH-10004830"/>
    <x v="2"/>
    <x v="7"/>
    <x v="1035"/>
    <n v="201.56800000000001"/>
    <n v="4"/>
    <n v="0.2"/>
    <n v="22.676400000000001"/>
  </r>
  <r>
    <n v="1594"/>
    <x v="773"/>
    <x v="2"/>
    <x v="538"/>
    <d v="2011-10-19T00:00:00"/>
    <s v="Same Day"/>
    <s v="JF-15490"/>
    <s v="Jeremy Farry"/>
    <x v="0"/>
    <s v="United States"/>
    <x v="1"/>
    <x v="1"/>
    <n v="90032"/>
    <x v="1"/>
    <s v="OFF-PA-10004519"/>
    <x v="1"/>
    <x v="10"/>
    <x v="1036"/>
    <n v="13.44"/>
    <n v="3"/>
    <n v="0"/>
    <n v="6.5856000000000003"/>
  </r>
  <r>
    <n v="1595"/>
    <x v="774"/>
    <x v="1"/>
    <x v="539"/>
    <d v="2012-03-27T00:00:00"/>
    <s v="First Class"/>
    <s v="DP-13390"/>
    <s v="Dennis Pardue"/>
    <x v="2"/>
    <s v="United States"/>
    <x v="97"/>
    <x v="10"/>
    <n v="61604"/>
    <x v="2"/>
    <s v="FUR-BO-10000362"/>
    <x v="0"/>
    <x v="0"/>
    <x v="1037"/>
    <n v="359.05799999999999"/>
    <n v="3"/>
    <n v="0.3"/>
    <n v="-35.905799999999999"/>
  </r>
  <r>
    <n v="1596"/>
    <x v="775"/>
    <x v="3"/>
    <x v="540"/>
    <d v="2014-05-13T00:00:00"/>
    <s v="Standard Class"/>
    <s v="MD-17350"/>
    <s v="Maribeth Dona"/>
    <x v="0"/>
    <s v="United States"/>
    <x v="38"/>
    <x v="24"/>
    <n v="43229"/>
    <x v="3"/>
    <s v="FUR-CH-10004540"/>
    <x v="0"/>
    <x v="1"/>
    <x v="862"/>
    <n v="47.991999999999997"/>
    <n v="2"/>
    <n v="0.3"/>
    <n v="-2.0568"/>
  </r>
  <r>
    <n v="1597"/>
    <x v="776"/>
    <x v="3"/>
    <x v="524"/>
    <d v="2014-10-19T00:00:00"/>
    <s v="First Class"/>
    <s v="MY-17380"/>
    <s v="Maribeth Yedwab"/>
    <x v="1"/>
    <s v="United States"/>
    <x v="20"/>
    <x v="15"/>
    <n v="10011"/>
    <x v="3"/>
    <s v="FUR-FU-10001290"/>
    <x v="0"/>
    <x v="5"/>
    <x v="447"/>
    <n v="547.29999999999995"/>
    <n v="13"/>
    <n v="0"/>
    <n v="175.136"/>
  </r>
  <r>
    <n v="1598"/>
    <x v="777"/>
    <x v="3"/>
    <x v="123"/>
    <d v="2014-11-22T00:00:00"/>
    <s v="Second Class"/>
    <s v="AB-10150"/>
    <s v="Aimee Bixby"/>
    <x v="0"/>
    <s v="United States"/>
    <x v="238"/>
    <x v="5"/>
    <n v="75007"/>
    <x v="2"/>
    <s v="OFF-PA-10000308"/>
    <x v="1"/>
    <x v="10"/>
    <x v="1038"/>
    <n v="16.896000000000001"/>
    <n v="4"/>
    <n v="0.2"/>
    <n v="5.28"/>
  </r>
  <r>
    <n v="1599"/>
    <x v="777"/>
    <x v="3"/>
    <x v="123"/>
    <d v="2014-11-22T00:00:00"/>
    <s v="Second Class"/>
    <s v="AB-10150"/>
    <s v="Aimee Bixby"/>
    <x v="0"/>
    <s v="United States"/>
    <x v="238"/>
    <x v="5"/>
    <n v="75007"/>
    <x v="2"/>
    <s v="OFF-SU-10001165"/>
    <x v="1"/>
    <x v="14"/>
    <x v="1039"/>
    <n v="6.6719999999999997"/>
    <n v="1"/>
    <n v="0.2"/>
    <n v="0.50039999999999996"/>
  </r>
  <r>
    <n v="1600"/>
    <x v="777"/>
    <x v="3"/>
    <x v="123"/>
    <d v="2014-11-22T00:00:00"/>
    <s v="Second Class"/>
    <s v="AB-10150"/>
    <s v="Aimee Bixby"/>
    <x v="0"/>
    <s v="United States"/>
    <x v="238"/>
    <x v="5"/>
    <n v="75007"/>
    <x v="2"/>
    <s v="OFF-AR-10003373"/>
    <x v="1"/>
    <x v="6"/>
    <x v="287"/>
    <n v="99.135999999999996"/>
    <n v="4"/>
    <n v="0.2"/>
    <n v="8.6744000000000003"/>
  </r>
  <r>
    <n v="1601"/>
    <x v="777"/>
    <x v="3"/>
    <x v="123"/>
    <d v="2014-11-22T00:00:00"/>
    <s v="Second Class"/>
    <s v="AB-10150"/>
    <s v="Aimee Bixby"/>
    <x v="0"/>
    <s v="United States"/>
    <x v="238"/>
    <x v="5"/>
    <n v="75007"/>
    <x v="2"/>
    <s v="FUR-FU-10001967"/>
    <x v="0"/>
    <x v="5"/>
    <x v="293"/>
    <n v="15.992000000000001"/>
    <n v="2"/>
    <n v="0.6"/>
    <n v="-13.993"/>
  </r>
  <r>
    <n v="1602"/>
    <x v="778"/>
    <x v="0"/>
    <x v="541"/>
    <d v="2013-05-14T00:00:00"/>
    <s v="Second Class"/>
    <s v="GB-14530"/>
    <s v="George Bell"/>
    <x v="1"/>
    <s v="United States"/>
    <x v="18"/>
    <x v="13"/>
    <n v="19901"/>
    <x v="3"/>
    <s v="FUR-FU-10001488"/>
    <x v="0"/>
    <x v="5"/>
    <x v="1040"/>
    <n v="211.96"/>
    <n v="2"/>
    <n v="0"/>
    <n v="42.392000000000003"/>
  </r>
  <r>
    <n v="1603"/>
    <x v="779"/>
    <x v="0"/>
    <x v="25"/>
    <d v="2013-12-18T00:00:00"/>
    <s v="Standard Class"/>
    <s v="CA-12775"/>
    <s v="Cynthia Arntzen"/>
    <x v="0"/>
    <s v="United States"/>
    <x v="214"/>
    <x v="18"/>
    <n v="37167"/>
    <x v="0"/>
    <s v="OFF-AR-10003251"/>
    <x v="1"/>
    <x v="6"/>
    <x v="1041"/>
    <n v="6.6719999999999997"/>
    <n v="3"/>
    <n v="0.2"/>
    <n v="1.6679999999999999"/>
  </r>
  <r>
    <n v="1604"/>
    <x v="780"/>
    <x v="3"/>
    <x v="329"/>
    <d v="2014-05-12T00:00:00"/>
    <s v="Standard Class"/>
    <s v="ME-17725"/>
    <s v="Max Engle"/>
    <x v="0"/>
    <s v="United States"/>
    <x v="46"/>
    <x v="13"/>
    <n v="19711"/>
    <x v="3"/>
    <s v="OFF-AR-10001044"/>
    <x v="1"/>
    <x v="6"/>
    <x v="1042"/>
    <n v="155.94"/>
    <n v="6"/>
    <n v="0"/>
    <n v="45.2226"/>
  </r>
  <r>
    <n v="1605"/>
    <x v="781"/>
    <x v="0"/>
    <x v="475"/>
    <d v="2013-04-25T00:00:00"/>
    <s v="Second Class"/>
    <s v="JO-15280"/>
    <s v="Jas O'Carroll"/>
    <x v="0"/>
    <s v="United States"/>
    <x v="1"/>
    <x v="1"/>
    <n v="90049"/>
    <x v="1"/>
    <s v="TEC-PH-10004700"/>
    <x v="2"/>
    <x v="7"/>
    <x v="843"/>
    <n v="39.96"/>
    <n v="5"/>
    <n v="0.2"/>
    <n v="12.987"/>
  </r>
  <r>
    <n v="1606"/>
    <x v="781"/>
    <x v="0"/>
    <x v="475"/>
    <d v="2013-04-25T00:00:00"/>
    <s v="Second Class"/>
    <s v="JO-15280"/>
    <s v="Jas O'Carroll"/>
    <x v="0"/>
    <s v="United States"/>
    <x v="1"/>
    <x v="1"/>
    <n v="90049"/>
    <x v="1"/>
    <s v="OFF-AR-10000823"/>
    <x v="1"/>
    <x v="6"/>
    <x v="1043"/>
    <n v="5.46"/>
    <n v="3"/>
    <n v="0"/>
    <n v="1.5287999999999999"/>
  </r>
  <r>
    <n v="1607"/>
    <x v="781"/>
    <x v="0"/>
    <x v="475"/>
    <d v="2013-04-25T00:00:00"/>
    <s v="Second Class"/>
    <s v="JO-15280"/>
    <s v="Jas O'Carroll"/>
    <x v="0"/>
    <s v="United States"/>
    <x v="1"/>
    <x v="1"/>
    <n v="90049"/>
    <x v="1"/>
    <s v="OFF-AR-10004456"/>
    <x v="1"/>
    <x v="6"/>
    <x v="1044"/>
    <n v="73.2"/>
    <n v="5"/>
    <n v="0"/>
    <n v="21.228000000000002"/>
  </r>
  <r>
    <n v="1608"/>
    <x v="781"/>
    <x v="0"/>
    <x v="475"/>
    <d v="2013-04-25T00:00:00"/>
    <s v="Second Class"/>
    <s v="JO-15280"/>
    <s v="Jas O'Carroll"/>
    <x v="0"/>
    <s v="United States"/>
    <x v="1"/>
    <x v="1"/>
    <n v="90049"/>
    <x v="1"/>
    <s v="OFF-BI-10000050"/>
    <x v="1"/>
    <x v="8"/>
    <x v="343"/>
    <n v="5.84"/>
    <n v="1"/>
    <n v="0.2"/>
    <n v="1.9710000000000001"/>
  </r>
  <r>
    <n v="1609"/>
    <x v="781"/>
    <x v="0"/>
    <x v="475"/>
    <d v="2013-04-25T00:00:00"/>
    <s v="Second Class"/>
    <s v="JO-15280"/>
    <s v="Jas O'Carroll"/>
    <x v="0"/>
    <s v="United States"/>
    <x v="1"/>
    <x v="1"/>
    <n v="90049"/>
    <x v="1"/>
    <s v="OFF-PA-10002377"/>
    <x v="1"/>
    <x v="10"/>
    <x v="557"/>
    <n v="22.72"/>
    <n v="4"/>
    <n v="0"/>
    <n v="10.224"/>
  </r>
  <r>
    <n v="1610"/>
    <x v="781"/>
    <x v="0"/>
    <x v="475"/>
    <d v="2013-04-25T00:00:00"/>
    <s v="Second Class"/>
    <s v="JO-15280"/>
    <s v="Jas O'Carroll"/>
    <x v="0"/>
    <s v="United States"/>
    <x v="1"/>
    <x v="1"/>
    <n v="90049"/>
    <x v="1"/>
    <s v="OFF-BI-10000591"/>
    <x v="1"/>
    <x v="8"/>
    <x v="1045"/>
    <n v="9.3360000000000003"/>
    <n v="3"/>
    <n v="0.2"/>
    <n v="3.2675999999999998"/>
  </r>
  <r>
    <n v="1611"/>
    <x v="782"/>
    <x v="2"/>
    <x v="542"/>
    <d v="2011-05-30T00:00:00"/>
    <s v="Standard Class"/>
    <s v="ML-17395"/>
    <s v="Marina Lichtenstein"/>
    <x v="1"/>
    <s v="United States"/>
    <x v="1"/>
    <x v="1"/>
    <n v="90008"/>
    <x v="1"/>
    <s v="FUR-BO-10000362"/>
    <x v="0"/>
    <x v="0"/>
    <x v="1037"/>
    <n v="290.666"/>
    <n v="2"/>
    <n v="0.15"/>
    <n v="27.3568"/>
  </r>
  <r>
    <n v="1612"/>
    <x v="782"/>
    <x v="2"/>
    <x v="542"/>
    <d v="2011-05-30T00:00:00"/>
    <s v="Standard Class"/>
    <s v="ML-17395"/>
    <s v="Marina Lichtenstein"/>
    <x v="1"/>
    <s v="United States"/>
    <x v="1"/>
    <x v="1"/>
    <n v="90008"/>
    <x v="1"/>
    <s v="TEC-PH-10000441"/>
    <x v="2"/>
    <x v="7"/>
    <x v="1046"/>
    <n v="201.584"/>
    <n v="2"/>
    <n v="0.2"/>
    <n v="20.1584"/>
  </r>
  <r>
    <n v="1613"/>
    <x v="782"/>
    <x v="2"/>
    <x v="542"/>
    <d v="2011-05-30T00:00:00"/>
    <s v="Standard Class"/>
    <s v="ML-17395"/>
    <s v="Marina Lichtenstein"/>
    <x v="1"/>
    <s v="United States"/>
    <x v="1"/>
    <x v="1"/>
    <n v="90008"/>
    <x v="1"/>
    <s v="TEC-PH-10002726"/>
    <x v="2"/>
    <x v="7"/>
    <x v="66"/>
    <n v="83.983999999999995"/>
    <n v="2"/>
    <n v="0.2"/>
    <n v="31.494"/>
  </r>
  <r>
    <n v="1614"/>
    <x v="783"/>
    <x v="3"/>
    <x v="202"/>
    <d v="2014-12-26T00:00:00"/>
    <s v="Standard Class"/>
    <s v="YS-21880"/>
    <s v="Yana Sorensen"/>
    <x v="1"/>
    <s v="United States"/>
    <x v="182"/>
    <x v="1"/>
    <n v="94601"/>
    <x v="1"/>
    <s v="OFF-ST-10003306"/>
    <x v="1"/>
    <x v="4"/>
    <x v="380"/>
    <n v="1000.02"/>
    <n v="7"/>
    <n v="0"/>
    <n v="290.00580000000002"/>
  </r>
  <r>
    <n v="1615"/>
    <x v="784"/>
    <x v="0"/>
    <x v="543"/>
    <d v="2013-03-20T00:00:00"/>
    <s v="Standard Class"/>
    <s v="PL-18925"/>
    <s v="Paul Lucas"/>
    <x v="2"/>
    <s v="United States"/>
    <x v="10"/>
    <x v="9"/>
    <n v="19143"/>
    <x v="3"/>
    <s v="TEC-AC-10004855"/>
    <x v="2"/>
    <x v="11"/>
    <x v="1047"/>
    <n v="83.975999999999999"/>
    <n v="3"/>
    <n v="0.2"/>
    <n v="-13.646100000000001"/>
  </r>
  <r>
    <n v="1616"/>
    <x v="785"/>
    <x v="1"/>
    <x v="544"/>
    <d v="2012-08-16T00:00:00"/>
    <s v="Standard Class"/>
    <s v="JK-16120"/>
    <s v="Julie Kriz"/>
    <x v="2"/>
    <s v="United States"/>
    <x v="16"/>
    <x v="11"/>
    <n v="55122"/>
    <x v="2"/>
    <s v="OFF-LA-10002787"/>
    <x v="1"/>
    <x v="2"/>
    <x v="542"/>
    <n v="3.75"/>
    <n v="1"/>
    <n v="0"/>
    <n v="1.8"/>
  </r>
  <r>
    <n v="1617"/>
    <x v="785"/>
    <x v="1"/>
    <x v="544"/>
    <d v="2012-08-16T00:00:00"/>
    <s v="Standard Class"/>
    <s v="JK-16120"/>
    <s v="Julie Kriz"/>
    <x v="2"/>
    <s v="United States"/>
    <x v="16"/>
    <x v="11"/>
    <n v="55122"/>
    <x v="2"/>
    <s v="OFF-LA-10002043"/>
    <x v="1"/>
    <x v="2"/>
    <x v="252"/>
    <n v="41.4"/>
    <n v="4"/>
    <n v="0"/>
    <n v="19.872"/>
  </r>
  <r>
    <n v="1618"/>
    <x v="785"/>
    <x v="1"/>
    <x v="544"/>
    <d v="2012-08-16T00:00:00"/>
    <s v="Standard Class"/>
    <s v="JK-16120"/>
    <s v="Julie Kriz"/>
    <x v="2"/>
    <s v="United States"/>
    <x v="16"/>
    <x v="11"/>
    <n v="55122"/>
    <x v="2"/>
    <s v="OFF-AR-10001915"/>
    <x v="1"/>
    <x v="6"/>
    <x v="1048"/>
    <n v="29.79"/>
    <n v="3"/>
    <n v="0"/>
    <n v="12.511799999999999"/>
  </r>
  <r>
    <n v="1619"/>
    <x v="786"/>
    <x v="0"/>
    <x v="545"/>
    <d v="2013-09-15T00:00:00"/>
    <s v="Second Class"/>
    <s v="PN-18775"/>
    <s v="Parhena Norris"/>
    <x v="2"/>
    <s v="United States"/>
    <x v="20"/>
    <x v="15"/>
    <n v="10011"/>
    <x v="3"/>
    <s v="OFF-ST-10000352"/>
    <x v="1"/>
    <x v="4"/>
    <x v="1049"/>
    <n v="59.48"/>
    <n v="2"/>
    <n v="0"/>
    <n v="8.9220000000000006"/>
  </r>
  <r>
    <n v="1620"/>
    <x v="786"/>
    <x v="0"/>
    <x v="545"/>
    <d v="2013-09-15T00:00:00"/>
    <s v="Second Class"/>
    <s v="PN-18775"/>
    <s v="Parhena Norris"/>
    <x v="2"/>
    <s v="United States"/>
    <x v="20"/>
    <x v="15"/>
    <n v="10011"/>
    <x v="3"/>
    <s v="OFF-PA-10000575"/>
    <x v="1"/>
    <x v="10"/>
    <x v="1050"/>
    <n v="6.69"/>
    <n v="1"/>
    <n v="0"/>
    <n v="3.0773999999999999"/>
  </r>
  <r>
    <n v="1621"/>
    <x v="787"/>
    <x v="3"/>
    <x v="141"/>
    <d v="2014-07-16T00:00:00"/>
    <s v="Standard Class"/>
    <s v="JC-15385"/>
    <s v="Jenna Caffey"/>
    <x v="0"/>
    <s v="United States"/>
    <x v="239"/>
    <x v="4"/>
    <n v="98031"/>
    <x v="1"/>
    <s v="FUR-FU-10002937"/>
    <x v="0"/>
    <x v="5"/>
    <x v="1051"/>
    <n v="198.46"/>
    <n v="2"/>
    <n v="0"/>
    <n v="99.23"/>
  </r>
  <r>
    <n v="1622"/>
    <x v="787"/>
    <x v="3"/>
    <x v="141"/>
    <d v="2014-07-16T00:00:00"/>
    <s v="Standard Class"/>
    <s v="JC-15385"/>
    <s v="Jenna Caffey"/>
    <x v="0"/>
    <s v="United States"/>
    <x v="239"/>
    <x v="4"/>
    <n v="98031"/>
    <x v="1"/>
    <s v="OFF-LA-10003930"/>
    <x v="1"/>
    <x v="2"/>
    <x v="503"/>
    <n v="786.48"/>
    <n v="8"/>
    <n v="0"/>
    <n v="385.37520000000001"/>
  </r>
  <r>
    <n v="1623"/>
    <x v="787"/>
    <x v="3"/>
    <x v="141"/>
    <d v="2014-07-16T00:00:00"/>
    <s v="Standard Class"/>
    <s v="JC-15385"/>
    <s v="Jenna Caffey"/>
    <x v="0"/>
    <s v="United States"/>
    <x v="239"/>
    <x v="4"/>
    <n v="98031"/>
    <x v="1"/>
    <s v="OFF-BI-10001107"/>
    <x v="1"/>
    <x v="8"/>
    <x v="492"/>
    <n v="23.167999999999999"/>
    <n v="2"/>
    <n v="0.2"/>
    <n v="7.8192000000000004"/>
  </r>
  <r>
    <n v="1624"/>
    <x v="787"/>
    <x v="3"/>
    <x v="141"/>
    <d v="2014-07-16T00:00:00"/>
    <s v="Standard Class"/>
    <s v="JC-15385"/>
    <s v="Jenna Caffey"/>
    <x v="0"/>
    <s v="United States"/>
    <x v="239"/>
    <x v="4"/>
    <n v="98031"/>
    <x v="1"/>
    <s v="TEC-AC-10003063"/>
    <x v="2"/>
    <x v="11"/>
    <x v="1052"/>
    <n v="50"/>
    <n v="2"/>
    <n v="0"/>
    <n v="10.5"/>
  </r>
  <r>
    <n v="1625"/>
    <x v="788"/>
    <x v="1"/>
    <x v="546"/>
    <d v="2012-12-24T00:00:00"/>
    <s v="Standard Class"/>
    <s v="JG-15160"/>
    <s v="James Galang"/>
    <x v="0"/>
    <s v="United States"/>
    <x v="1"/>
    <x v="1"/>
    <n v="90049"/>
    <x v="1"/>
    <s v="TEC-PH-10002922"/>
    <x v="2"/>
    <x v="7"/>
    <x v="965"/>
    <n v="675.96"/>
    <n v="5"/>
    <n v="0.2"/>
    <n v="84.495000000000005"/>
  </r>
  <r>
    <n v="1626"/>
    <x v="788"/>
    <x v="1"/>
    <x v="546"/>
    <d v="2012-12-24T00:00:00"/>
    <s v="Standard Class"/>
    <s v="JG-15160"/>
    <s v="James Galang"/>
    <x v="0"/>
    <s v="United States"/>
    <x v="1"/>
    <x v="1"/>
    <n v="90049"/>
    <x v="1"/>
    <s v="TEC-AC-10002049"/>
    <x v="2"/>
    <x v="11"/>
    <x v="1053"/>
    <n v="1265.8499999999999"/>
    <n v="3"/>
    <n v="0"/>
    <n v="556.97400000000005"/>
  </r>
  <r>
    <n v="1627"/>
    <x v="789"/>
    <x v="1"/>
    <x v="547"/>
    <d v="2012-11-22T00:00:00"/>
    <s v="Standard Class"/>
    <s v="PO-19180"/>
    <s v="Philisse Overcash"/>
    <x v="2"/>
    <s v="United States"/>
    <x v="20"/>
    <x v="15"/>
    <n v="10011"/>
    <x v="3"/>
    <s v="OFF-AP-10002457"/>
    <x v="1"/>
    <x v="9"/>
    <x v="544"/>
    <n v="523.25"/>
    <n v="5"/>
    <n v="0"/>
    <n v="141.2775"/>
  </r>
  <r>
    <n v="1628"/>
    <x v="790"/>
    <x v="1"/>
    <x v="496"/>
    <d v="2012-09-30T00:00:00"/>
    <s v="Standard Class"/>
    <s v="MC-17275"/>
    <s v="Marc Crier"/>
    <x v="0"/>
    <s v="United States"/>
    <x v="240"/>
    <x v="28"/>
    <n v="70506"/>
    <x v="0"/>
    <s v="FUR-CH-10001270"/>
    <x v="0"/>
    <x v="1"/>
    <x v="851"/>
    <n v="517.5"/>
    <n v="6"/>
    <n v="0"/>
    <n v="155.25"/>
  </r>
  <r>
    <n v="1629"/>
    <x v="791"/>
    <x v="3"/>
    <x v="548"/>
    <d v="2014-06-26T00:00:00"/>
    <s v="Second Class"/>
    <s v="AS-10240"/>
    <s v="Alan Shonely"/>
    <x v="0"/>
    <s v="United States"/>
    <x v="138"/>
    <x v="24"/>
    <n v="44105"/>
    <x v="3"/>
    <s v="FUR-FU-10004415"/>
    <x v="0"/>
    <x v="5"/>
    <x v="1054"/>
    <n v="17.920000000000002"/>
    <n v="5"/>
    <n v="0.2"/>
    <n v="2.464"/>
  </r>
  <r>
    <n v="1630"/>
    <x v="791"/>
    <x v="3"/>
    <x v="548"/>
    <d v="2014-06-26T00:00:00"/>
    <s v="Second Class"/>
    <s v="AS-10240"/>
    <s v="Alan Shonely"/>
    <x v="0"/>
    <s v="United States"/>
    <x v="138"/>
    <x v="24"/>
    <n v="44105"/>
    <x v="3"/>
    <s v="OFF-BI-10001510"/>
    <x v="1"/>
    <x v="8"/>
    <x v="702"/>
    <n v="41.256"/>
    <n v="6"/>
    <n v="0.7"/>
    <n v="-34.380000000000003"/>
  </r>
  <r>
    <n v="1631"/>
    <x v="792"/>
    <x v="0"/>
    <x v="541"/>
    <d v="2013-09-05T00:00:00"/>
    <s v="Same Day"/>
    <s v="CL-12565"/>
    <s v="Clay Ludtke"/>
    <x v="0"/>
    <s v="United States"/>
    <x v="138"/>
    <x v="24"/>
    <n v="44105"/>
    <x v="3"/>
    <s v="OFF-ST-10002011"/>
    <x v="1"/>
    <x v="4"/>
    <x v="1055"/>
    <n v="1006.056"/>
    <n v="3"/>
    <n v="0.2"/>
    <n v="88.029899999999998"/>
  </r>
  <r>
    <n v="1632"/>
    <x v="792"/>
    <x v="0"/>
    <x v="541"/>
    <d v="2013-09-05T00:00:00"/>
    <s v="Same Day"/>
    <s v="CL-12565"/>
    <s v="Clay Ludtke"/>
    <x v="0"/>
    <s v="United States"/>
    <x v="138"/>
    <x v="24"/>
    <n v="44105"/>
    <x v="3"/>
    <s v="OFF-PA-10002986"/>
    <x v="1"/>
    <x v="10"/>
    <x v="477"/>
    <n v="10.688000000000001"/>
    <n v="2"/>
    <n v="0.2"/>
    <n v="3.7408000000000001"/>
  </r>
  <r>
    <n v="1633"/>
    <x v="792"/>
    <x v="0"/>
    <x v="541"/>
    <d v="2013-09-05T00:00:00"/>
    <s v="Same Day"/>
    <s v="CL-12565"/>
    <s v="Clay Ludtke"/>
    <x v="0"/>
    <s v="United States"/>
    <x v="138"/>
    <x v="24"/>
    <n v="44105"/>
    <x v="3"/>
    <s v="OFF-PA-10004451"/>
    <x v="1"/>
    <x v="10"/>
    <x v="493"/>
    <n v="10.368"/>
    <n v="2"/>
    <n v="0.2"/>
    <n v="3.6288"/>
  </r>
  <r>
    <n v="1634"/>
    <x v="792"/>
    <x v="0"/>
    <x v="541"/>
    <d v="2013-09-05T00:00:00"/>
    <s v="Same Day"/>
    <s v="CL-12565"/>
    <s v="Clay Ludtke"/>
    <x v="0"/>
    <s v="United States"/>
    <x v="138"/>
    <x v="24"/>
    <n v="44105"/>
    <x v="3"/>
    <s v="OFF-ST-10000649"/>
    <x v="1"/>
    <x v="4"/>
    <x v="937"/>
    <n v="25.12"/>
    <n v="2"/>
    <n v="0.2"/>
    <n v="1.57"/>
  </r>
  <r>
    <n v="1635"/>
    <x v="792"/>
    <x v="0"/>
    <x v="541"/>
    <d v="2013-09-05T00:00:00"/>
    <s v="Same Day"/>
    <s v="CL-12565"/>
    <s v="Clay Ludtke"/>
    <x v="0"/>
    <s v="United States"/>
    <x v="138"/>
    <x v="24"/>
    <n v="44105"/>
    <x v="3"/>
    <s v="TEC-AC-10001465"/>
    <x v="2"/>
    <x v="11"/>
    <x v="473"/>
    <n v="58.112000000000002"/>
    <n v="2"/>
    <n v="0.2"/>
    <n v="7.2640000000000002"/>
  </r>
  <r>
    <n v="1636"/>
    <x v="793"/>
    <x v="2"/>
    <x v="35"/>
    <d v="2011-02-12T00:00:00"/>
    <s v="Standard Class"/>
    <s v="NW-18400"/>
    <s v="Natalie Webber"/>
    <x v="0"/>
    <s v="United States"/>
    <x v="241"/>
    <x v="21"/>
    <n v="97224"/>
    <x v="1"/>
    <s v="OFF-PA-10001166"/>
    <x v="1"/>
    <x v="10"/>
    <x v="769"/>
    <n v="15.552"/>
    <n v="3"/>
    <n v="0.2"/>
    <n v="5.4432"/>
  </r>
  <r>
    <n v="1637"/>
    <x v="793"/>
    <x v="2"/>
    <x v="35"/>
    <d v="2011-02-12T00:00:00"/>
    <s v="Standard Class"/>
    <s v="NW-18400"/>
    <s v="Natalie Webber"/>
    <x v="0"/>
    <s v="United States"/>
    <x v="241"/>
    <x v="21"/>
    <n v="97224"/>
    <x v="1"/>
    <s v="OFF-ST-10001097"/>
    <x v="1"/>
    <x v="4"/>
    <x v="740"/>
    <n v="669.08"/>
    <n v="5"/>
    <n v="0.2"/>
    <n v="-167.27"/>
  </r>
  <r>
    <n v="1638"/>
    <x v="793"/>
    <x v="2"/>
    <x v="35"/>
    <d v="2011-02-12T00:00:00"/>
    <s v="Standard Class"/>
    <s v="NW-18400"/>
    <s v="Natalie Webber"/>
    <x v="0"/>
    <s v="United States"/>
    <x v="241"/>
    <x v="21"/>
    <n v="97224"/>
    <x v="1"/>
    <s v="TEC-PH-10000038"/>
    <x v="2"/>
    <x v="7"/>
    <x v="1056"/>
    <n v="438.33600000000001"/>
    <n v="4"/>
    <n v="0.2"/>
    <n v="-87.667199999999994"/>
  </r>
  <r>
    <n v="1639"/>
    <x v="794"/>
    <x v="0"/>
    <x v="439"/>
    <d v="2013-02-06T00:00:00"/>
    <s v="Standard Class"/>
    <s v="TB-21280"/>
    <s v="Toby Braunhardt"/>
    <x v="0"/>
    <s v="United States"/>
    <x v="176"/>
    <x v="40"/>
    <n v="20016"/>
    <x v="3"/>
    <s v="OFF-PA-10002689"/>
    <x v="1"/>
    <x v="10"/>
    <x v="1057"/>
    <n v="19.440000000000001"/>
    <n v="3"/>
    <n v="0"/>
    <n v="9.3312000000000008"/>
  </r>
  <r>
    <n v="1640"/>
    <x v="794"/>
    <x v="0"/>
    <x v="439"/>
    <d v="2013-02-06T00:00:00"/>
    <s v="Standard Class"/>
    <s v="TB-21280"/>
    <s v="Toby Braunhardt"/>
    <x v="0"/>
    <s v="United States"/>
    <x v="176"/>
    <x v="40"/>
    <n v="20016"/>
    <x v="3"/>
    <s v="OFF-BI-10004728"/>
    <x v="1"/>
    <x v="8"/>
    <x v="539"/>
    <n v="9.64"/>
    <n v="2"/>
    <n v="0"/>
    <n v="4.4344000000000001"/>
  </r>
  <r>
    <n v="1641"/>
    <x v="794"/>
    <x v="0"/>
    <x v="439"/>
    <d v="2013-02-06T00:00:00"/>
    <s v="Standard Class"/>
    <s v="TB-21280"/>
    <s v="Toby Braunhardt"/>
    <x v="0"/>
    <s v="United States"/>
    <x v="176"/>
    <x v="40"/>
    <n v="20016"/>
    <x v="3"/>
    <s v="OFF-PA-10004675"/>
    <x v="1"/>
    <x v="10"/>
    <x v="69"/>
    <n v="12.7"/>
    <n v="2"/>
    <n v="0"/>
    <n v="5.8419999999999996"/>
  </r>
  <r>
    <n v="1642"/>
    <x v="794"/>
    <x v="0"/>
    <x v="439"/>
    <d v="2013-02-06T00:00:00"/>
    <s v="Standard Class"/>
    <s v="TB-21280"/>
    <s v="Toby Braunhardt"/>
    <x v="0"/>
    <s v="United States"/>
    <x v="176"/>
    <x v="40"/>
    <n v="20016"/>
    <x v="3"/>
    <s v="FUR-FU-10000629"/>
    <x v="0"/>
    <x v="5"/>
    <x v="93"/>
    <n v="41.37"/>
    <n v="3"/>
    <n v="0"/>
    <n v="17.375399999999999"/>
  </r>
  <r>
    <n v="1643"/>
    <x v="795"/>
    <x v="2"/>
    <x v="503"/>
    <d v="2011-04-12T00:00:00"/>
    <s v="Standard Class"/>
    <s v="BS-11380"/>
    <s v="Bill Stewart"/>
    <x v="1"/>
    <s v="United States"/>
    <x v="242"/>
    <x v="10"/>
    <n v="60076"/>
    <x v="2"/>
    <s v="OFF-FA-10003112"/>
    <x v="1"/>
    <x v="13"/>
    <x v="33"/>
    <n v="12.624000000000001"/>
    <n v="2"/>
    <n v="0.2"/>
    <n v="3.9449999999999998"/>
  </r>
  <r>
    <n v="1644"/>
    <x v="796"/>
    <x v="1"/>
    <x v="531"/>
    <d v="2012-03-20T00:00:00"/>
    <s v="First Class"/>
    <s v="FH-14365"/>
    <s v="Fred Hopkins"/>
    <x v="1"/>
    <s v="United States"/>
    <x v="4"/>
    <x v="4"/>
    <n v="98115"/>
    <x v="1"/>
    <s v="OFF-ST-10000142"/>
    <x v="1"/>
    <x v="4"/>
    <x v="399"/>
    <n v="1247.6400000000001"/>
    <n v="3"/>
    <n v="0"/>
    <n v="349.33920000000001"/>
  </r>
  <r>
    <n v="1645"/>
    <x v="796"/>
    <x v="1"/>
    <x v="531"/>
    <d v="2012-03-20T00:00:00"/>
    <s v="First Class"/>
    <s v="FH-14365"/>
    <s v="Fred Hopkins"/>
    <x v="1"/>
    <s v="United States"/>
    <x v="4"/>
    <x v="4"/>
    <n v="98115"/>
    <x v="1"/>
    <s v="TEC-CO-10001766"/>
    <x v="2"/>
    <x v="16"/>
    <x v="1058"/>
    <n v="3149.93"/>
    <n v="7"/>
    <n v="0"/>
    <n v="1480.4671000000001"/>
  </r>
  <r>
    <n v="1646"/>
    <x v="796"/>
    <x v="1"/>
    <x v="531"/>
    <d v="2012-03-20T00:00:00"/>
    <s v="First Class"/>
    <s v="FH-14365"/>
    <s v="Fred Hopkins"/>
    <x v="1"/>
    <s v="United States"/>
    <x v="4"/>
    <x v="4"/>
    <n v="98115"/>
    <x v="1"/>
    <s v="OFF-PA-10004359"/>
    <x v="1"/>
    <x v="10"/>
    <x v="1059"/>
    <n v="209.7"/>
    <n v="2"/>
    <n v="0"/>
    <n v="100.65600000000001"/>
  </r>
  <r>
    <n v="1647"/>
    <x v="797"/>
    <x v="1"/>
    <x v="549"/>
    <d v="2012-03-11T00:00:00"/>
    <s v="First Class"/>
    <s v="VM-21685"/>
    <s v="Valerie Mitchum"/>
    <x v="2"/>
    <s v="United States"/>
    <x v="10"/>
    <x v="9"/>
    <n v="19140"/>
    <x v="3"/>
    <s v="TEC-AC-10002323"/>
    <x v="2"/>
    <x v="11"/>
    <x v="175"/>
    <n v="35.36"/>
    <n v="2"/>
    <n v="0.2"/>
    <n v="-3.0939999999999999"/>
  </r>
  <r>
    <n v="1648"/>
    <x v="797"/>
    <x v="1"/>
    <x v="549"/>
    <d v="2012-03-11T00:00:00"/>
    <s v="First Class"/>
    <s v="VM-21685"/>
    <s v="Valerie Mitchum"/>
    <x v="2"/>
    <s v="United States"/>
    <x v="10"/>
    <x v="9"/>
    <n v="19140"/>
    <x v="3"/>
    <s v="OFF-FA-10001135"/>
    <x v="1"/>
    <x v="13"/>
    <x v="1060"/>
    <n v="3.1680000000000001"/>
    <n v="2"/>
    <n v="0.2"/>
    <n v="-0.71279999999999999"/>
  </r>
  <r>
    <n v="1649"/>
    <x v="798"/>
    <x v="1"/>
    <x v="120"/>
    <d v="2012-09-29T00:00:00"/>
    <s v="Second Class"/>
    <s v="SF-20200"/>
    <s v="Sarah Foster"/>
    <x v="0"/>
    <s v="United States"/>
    <x v="10"/>
    <x v="9"/>
    <n v="19143"/>
    <x v="3"/>
    <s v="OFF-BI-10004224"/>
    <x v="1"/>
    <x v="8"/>
    <x v="1061"/>
    <n v="121.104"/>
    <n v="6"/>
    <n v="0.7"/>
    <n v="-100.92"/>
  </r>
  <r>
    <n v="1650"/>
    <x v="798"/>
    <x v="1"/>
    <x v="120"/>
    <d v="2012-09-29T00:00:00"/>
    <s v="Second Class"/>
    <s v="SF-20200"/>
    <s v="Sarah Foster"/>
    <x v="0"/>
    <s v="United States"/>
    <x v="10"/>
    <x v="9"/>
    <n v="19143"/>
    <x v="3"/>
    <s v="TEC-PH-10003357"/>
    <x v="2"/>
    <x v="7"/>
    <x v="1062"/>
    <n v="45.893999999999998"/>
    <n v="1"/>
    <n v="0.4"/>
    <n v="-9.1788000000000007"/>
  </r>
  <r>
    <n v="1651"/>
    <x v="799"/>
    <x v="2"/>
    <x v="550"/>
    <d v="2011-08-29T00:00:00"/>
    <s v="Same Day"/>
    <s v="HH-15010"/>
    <s v="Hilary Holden"/>
    <x v="1"/>
    <s v="United States"/>
    <x v="8"/>
    <x v="1"/>
    <n v="94110"/>
    <x v="1"/>
    <s v="OFF-PA-10004475"/>
    <x v="1"/>
    <x v="10"/>
    <x v="1063"/>
    <n v="109.92"/>
    <n v="2"/>
    <n v="0"/>
    <n v="53.860799999999998"/>
  </r>
  <r>
    <n v="1652"/>
    <x v="799"/>
    <x v="2"/>
    <x v="550"/>
    <d v="2011-08-29T00:00:00"/>
    <s v="Same Day"/>
    <s v="HH-15010"/>
    <s v="Hilary Holden"/>
    <x v="1"/>
    <s v="United States"/>
    <x v="8"/>
    <x v="1"/>
    <n v="94110"/>
    <x v="1"/>
    <s v="OFF-PA-10003001"/>
    <x v="1"/>
    <x v="10"/>
    <x v="1064"/>
    <n v="13.36"/>
    <n v="2"/>
    <n v="0"/>
    <n v="6.4127999999999998"/>
  </r>
  <r>
    <n v="1653"/>
    <x v="800"/>
    <x v="3"/>
    <x v="551"/>
    <d v="2014-11-22T00:00:00"/>
    <s v="First Class"/>
    <s v="CD-12280"/>
    <s v="Christina DeMoss"/>
    <x v="0"/>
    <s v="United States"/>
    <x v="4"/>
    <x v="4"/>
    <n v="98105"/>
    <x v="1"/>
    <s v="OFF-ST-10003442"/>
    <x v="1"/>
    <x v="4"/>
    <x v="86"/>
    <n v="169.68"/>
    <n v="6"/>
    <n v="0"/>
    <n v="45.813600000000001"/>
  </r>
  <r>
    <n v="1654"/>
    <x v="800"/>
    <x v="3"/>
    <x v="551"/>
    <d v="2014-11-22T00:00:00"/>
    <s v="First Class"/>
    <s v="CD-12280"/>
    <s v="Christina DeMoss"/>
    <x v="0"/>
    <s v="United States"/>
    <x v="4"/>
    <x v="4"/>
    <n v="98105"/>
    <x v="1"/>
    <s v="TEC-AC-10003832"/>
    <x v="2"/>
    <x v="11"/>
    <x v="458"/>
    <n v="132.52000000000001"/>
    <n v="4"/>
    <n v="0"/>
    <n v="54.333199999999998"/>
  </r>
  <r>
    <n v="1655"/>
    <x v="800"/>
    <x v="3"/>
    <x v="551"/>
    <d v="2014-11-22T00:00:00"/>
    <s v="First Class"/>
    <s v="CD-12280"/>
    <s v="Christina DeMoss"/>
    <x v="0"/>
    <s v="United States"/>
    <x v="4"/>
    <x v="4"/>
    <n v="98105"/>
    <x v="1"/>
    <s v="OFF-FA-10000611"/>
    <x v="1"/>
    <x v="13"/>
    <x v="1065"/>
    <n v="2.96"/>
    <n v="2"/>
    <n v="0"/>
    <n v="1.4208000000000001"/>
  </r>
  <r>
    <n v="1656"/>
    <x v="800"/>
    <x v="3"/>
    <x v="551"/>
    <d v="2014-11-22T00:00:00"/>
    <s v="First Class"/>
    <s v="CD-12280"/>
    <s v="Christina DeMoss"/>
    <x v="0"/>
    <s v="United States"/>
    <x v="4"/>
    <x v="4"/>
    <n v="98105"/>
    <x v="1"/>
    <s v="OFF-BI-10001116"/>
    <x v="1"/>
    <x v="8"/>
    <x v="1066"/>
    <n v="8.4480000000000004"/>
    <n v="2"/>
    <n v="0.2"/>
    <n v="2.9567999999999999"/>
  </r>
  <r>
    <n v="1657"/>
    <x v="800"/>
    <x v="3"/>
    <x v="551"/>
    <d v="2014-11-22T00:00:00"/>
    <s v="First Class"/>
    <s v="CD-12280"/>
    <s v="Christina DeMoss"/>
    <x v="0"/>
    <s v="United States"/>
    <x v="4"/>
    <x v="4"/>
    <n v="98105"/>
    <x v="1"/>
    <s v="OFF-ST-10000563"/>
    <x v="1"/>
    <x v="4"/>
    <x v="894"/>
    <n v="95.94"/>
    <n v="3"/>
    <n v="0"/>
    <n v="9.5939999999999994"/>
  </r>
  <r>
    <n v="1658"/>
    <x v="801"/>
    <x v="2"/>
    <x v="552"/>
    <d v="2011-05-15T00:00:00"/>
    <s v="First Class"/>
    <s v="HL-15040"/>
    <s v="Hunter Lopez"/>
    <x v="0"/>
    <s v="United States"/>
    <x v="158"/>
    <x v="6"/>
    <n v="53209"/>
    <x v="2"/>
    <s v="FUR-FU-10000010"/>
    <x v="0"/>
    <x v="5"/>
    <x v="522"/>
    <n v="34.79"/>
    <n v="7"/>
    <n v="0"/>
    <n v="10.7849"/>
  </r>
  <r>
    <n v="1659"/>
    <x v="802"/>
    <x v="3"/>
    <x v="176"/>
    <d v="2014-01-27T00:00:00"/>
    <s v="Standard Class"/>
    <s v="TH-21100"/>
    <s v="Thea Hendricks"/>
    <x v="0"/>
    <s v="United States"/>
    <x v="1"/>
    <x v="1"/>
    <n v="90045"/>
    <x v="1"/>
    <s v="TEC-PH-10004922"/>
    <x v="2"/>
    <x v="7"/>
    <x v="1067"/>
    <n v="160.77600000000001"/>
    <n v="3"/>
    <n v="0.2"/>
    <n v="10.048500000000001"/>
  </r>
  <r>
    <n v="1660"/>
    <x v="803"/>
    <x v="3"/>
    <x v="505"/>
    <d v="2014-07-11T00:00:00"/>
    <s v="Standard Class"/>
    <s v="MM-18055"/>
    <s v="Michelle Moray"/>
    <x v="0"/>
    <s v="United States"/>
    <x v="4"/>
    <x v="4"/>
    <n v="98115"/>
    <x v="1"/>
    <s v="OFF-BI-10004330"/>
    <x v="1"/>
    <x v="8"/>
    <x v="795"/>
    <n v="88.751999999999995"/>
    <n v="3"/>
    <n v="0.2"/>
    <n v="27.734999999999999"/>
  </r>
  <r>
    <n v="1661"/>
    <x v="803"/>
    <x v="3"/>
    <x v="505"/>
    <d v="2014-07-11T00:00:00"/>
    <s v="Standard Class"/>
    <s v="MM-18055"/>
    <s v="Michelle Moray"/>
    <x v="0"/>
    <s v="United States"/>
    <x v="4"/>
    <x v="4"/>
    <n v="98115"/>
    <x v="1"/>
    <s v="OFF-BI-10002072"/>
    <x v="1"/>
    <x v="8"/>
    <x v="830"/>
    <n v="13.904"/>
    <n v="2"/>
    <n v="0.2"/>
    <n v="5.2140000000000004"/>
  </r>
  <r>
    <n v="1662"/>
    <x v="804"/>
    <x v="3"/>
    <x v="504"/>
    <d v="2014-07-05T00:00:00"/>
    <s v="Standard Class"/>
    <s v="QJ-19255"/>
    <s v="Quincy Jones"/>
    <x v="1"/>
    <s v="United States"/>
    <x v="10"/>
    <x v="9"/>
    <n v="19143"/>
    <x v="3"/>
    <s v="TEC-PH-10002549"/>
    <x v="2"/>
    <x v="7"/>
    <x v="928"/>
    <n v="677.58"/>
    <n v="5"/>
    <n v="0.4"/>
    <n v="-158.102"/>
  </r>
  <r>
    <n v="1663"/>
    <x v="804"/>
    <x v="3"/>
    <x v="504"/>
    <d v="2014-07-05T00:00:00"/>
    <s v="Standard Class"/>
    <s v="QJ-19255"/>
    <s v="Quincy Jones"/>
    <x v="1"/>
    <s v="United States"/>
    <x v="10"/>
    <x v="9"/>
    <n v="19143"/>
    <x v="3"/>
    <s v="OFF-BI-10002353"/>
    <x v="1"/>
    <x v="8"/>
    <x v="1068"/>
    <n v="13.896000000000001"/>
    <n v="3"/>
    <n v="0.7"/>
    <n v="-9.2639999999999993"/>
  </r>
  <r>
    <n v="1664"/>
    <x v="805"/>
    <x v="0"/>
    <x v="390"/>
    <d v="2013-11-27T00:00:00"/>
    <s v="Second Class"/>
    <s v="NS-18505"/>
    <s v="Neola Schneider"/>
    <x v="0"/>
    <s v="United States"/>
    <x v="61"/>
    <x v="5"/>
    <n v="75217"/>
    <x v="2"/>
    <s v="OFF-ST-10001325"/>
    <x v="1"/>
    <x v="4"/>
    <x v="466"/>
    <n v="41.92"/>
    <n v="5"/>
    <n v="0.2"/>
    <n v="3.6680000000000001"/>
  </r>
  <r>
    <n v="1665"/>
    <x v="805"/>
    <x v="0"/>
    <x v="390"/>
    <d v="2013-11-27T00:00:00"/>
    <s v="Second Class"/>
    <s v="NS-18505"/>
    <s v="Neola Schneider"/>
    <x v="0"/>
    <s v="United States"/>
    <x v="61"/>
    <x v="5"/>
    <n v="75217"/>
    <x v="2"/>
    <s v="TEC-AC-10002049"/>
    <x v="2"/>
    <x v="11"/>
    <x v="688"/>
    <n v="297.57600000000002"/>
    <n v="3"/>
    <n v="0.2"/>
    <n v="-7.4394"/>
  </r>
  <r>
    <n v="1666"/>
    <x v="805"/>
    <x v="0"/>
    <x v="390"/>
    <d v="2013-11-27T00:00:00"/>
    <s v="Second Class"/>
    <s v="NS-18505"/>
    <s v="Neola Schneider"/>
    <x v="0"/>
    <s v="United States"/>
    <x v="61"/>
    <x v="5"/>
    <n v="75217"/>
    <x v="2"/>
    <s v="OFF-FA-10002676"/>
    <x v="1"/>
    <x v="13"/>
    <x v="1069"/>
    <n v="4.3440000000000003"/>
    <n v="3"/>
    <n v="0.2"/>
    <n v="0.86880000000000002"/>
  </r>
  <r>
    <n v="1667"/>
    <x v="805"/>
    <x v="0"/>
    <x v="390"/>
    <d v="2013-11-27T00:00:00"/>
    <s v="Second Class"/>
    <s v="NS-18505"/>
    <s v="Neola Schneider"/>
    <x v="0"/>
    <s v="United States"/>
    <x v="61"/>
    <x v="5"/>
    <n v="75217"/>
    <x v="2"/>
    <s v="TEC-AC-10003023"/>
    <x v="2"/>
    <x v="11"/>
    <x v="1070"/>
    <n v="94.992000000000004"/>
    <n v="2"/>
    <n v="0.2"/>
    <n v="-2.3748"/>
  </r>
  <r>
    <n v="1668"/>
    <x v="805"/>
    <x v="0"/>
    <x v="390"/>
    <d v="2013-11-27T00:00:00"/>
    <s v="Second Class"/>
    <s v="NS-18505"/>
    <s v="Neola Schneider"/>
    <x v="0"/>
    <s v="United States"/>
    <x v="61"/>
    <x v="5"/>
    <n v="75217"/>
    <x v="2"/>
    <s v="OFF-PA-10000167"/>
    <x v="1"/>
    <x v="10"/>
    <x v="1071"/>
    <n v="74.352000000000004"/>
    <n v="3"/>
    <n v="0.2"/>
    <n v="23.234999999999999"/>
  </r>
  <r>
    <n v="1669"/>
    <x v="805"/>
    <x v="0"/>
    <x v="390"/>
    <d v="2013-11-27T00:00:00"/>
    <s v="Second Class"/>
    <s v="NS-18505"/>
    <s v="Neola Schneider"/>
    <x v="0"/>
    <s v="United States"/>
    <x v="61"/>
    <x v="5"/>
    <n v="75217"/>
    <x v="2"/>
    <s v="OFF-AR-10003405"/>
    <x v="1"/>
    <x v="6"/>
    <x v="622"/>
    <n v="14.04"/>
    <n v="3"/>
    <n v="0.2"/>
    <n v="1.5794999999999999"/>
  </r>
  <r>
    <n v="1670"/>
    <x v="806"/>
    <x v="1"/>
    <x v="553"/>
    <d v="2012-01-15T00:00:00"/>
    <s v="Standard Class"/>
    <s v="MM-17920"/>
    <s v="Michael Moore"/>
    <x v="0"/>
    <s v="United States"/>
    <x v="20"/>
    <x v="15"/>
    <n v="10011"/>
    <x v="3"/>
    <s v="FUR-TA-10001889"/>
    <x v="0"/>
    <x v="3"/>
    <x v="406"/>
    <n v="1018.104"/>
    <n v="4"/>
    <n v="0.4"/>
    <n v="-373.3048"/>
  </r>
  <r>
    <n v="1671"/>
    <x v="807"/>
    <x v="3"/>
    <x v="15"/>
    <d v="2014-10-27T00:00:00"/>
    <s v="Standard Class"/>
    <s v="RD-19480"/>
    <s v="Rick Duston"/>
    <x v="0"/>
    <s v="United States"/>
    <x v="12"/>
    <x v="5"/>
    <n v="77095"/>
    <x v="2"/>
    <s v="TEC-PH-10002185"/>
    <x v="2"/>
    <x v="7"/>
    <x v="1072"/>
    <n v="16.68"/>
    <n v="3"/>
    <n v="0.2"/>
    <n v="5.2125000000000004"/>
  </r>
  <r>
    <n v="1672"/>
    <x v="808"/>
    <x v="0"/>
    <x v="554"/>
    <d v="2013-03-26T00:00:00"/>
    <s v="First Class"/>
    <s v="RB-19645"/>
    <s v="Robert Barroso"/>
    <x v="1"/>
    <s v="United States"/>
    <x v="226"/>
    <x v="33"/>
    <n v="89031"/>
    <x v="1"/>
    <s v="TEC-AC-10001013"/>
    <x v="2"/>
    <x v="11"/>
    <x v="813"/>
    <n v="58.58"/>
    <n v="2"/>
    <n v="0"/>
    <n v="19.331399999999999"/>
  </r>
  <r>
    <n v="1673"/>
    <x v="809"/>
    <x v="3"/>
    <x v="445"/>
    <d v="2014-08-07T00:00:00"/>
    <s v="Standard Class"/>
    <s v="RD-19585"/>
    <s v="Rob Dowd"/>
    <x v="0"/>
    <s v="United States"/>
    <x v="243"/>
    <x v="5"/>
    <n v="75023"/>
    <x v="2"/>
    <s v="TEC-PH-10002726"/>
    <x v="2"/>
    <x v="7"/>
    <x v="66"/>
    <n v="167.96799999999999"/>
    <n v="4"/>
    <n v="0.2"/>
    <n v="62.988"/>
  </r>
  <r>
    <n v="1674"/>
    <x v="810"/>
    <x v="1"/>
    <x v="555"/>
    <d v="2012-12-12T00:00:00"/>
    <s v="First Class"/>
    <s v="SW-20455"/>
    <s v="Shaun Weien"/>
    <x v="0"/>
    <s v="United States"/>
    <x v="244"/>
    <x v="17"/>
    <n v="23434"/>
    <x v="0"/>
    <s v="OFF-LA-10003930"/>
    <x v="1"/>
    <x v="2"/>
    <x v="503"/>
    <n v="196.62"/>
    <n v="2"/>
    <n v="0"/>
    <n v="96.343800000000002"/>
  </r>
  <r>
    <n v="1675"/>
    <x v="811"/>
    <x v="1"/>
    <x v="14"/>
    <d v="2012-09-21T00:00:00"/>
    <s v="Standard Class"/>
    <s v="SF-20965"/>
    <s v="Sylvia Foulston"/>
    <x v="1"/>
    <s v="United States"/>
    <x v="12"/>
    <x v="5"/>
    <n v="77041"/>
    <x v="2"/>
    <s v="FUR-FU-10003535"/>
    <x v="0"/>
    <x v="5"/>
    <x v="888"/>
    <n v="21.936"/>
    <n v="2"/>
    <n v="0.6"/>
    <n v="-10.419600000000001"/>
  </r>
  <r>
    <n v="1676"/>
    <x v="811"/>
    <x v="1"/>
    <x v="14"/>
    <d v="2012-09-21T00:00:00"/>
    <s v="Standard Class"/>
    <s v="SF-20965"/>
    <s v="Sylvia Foulston"/>
    <x v="1"/>
    <s v="United States"/>
    <x v="12"/>
    <x v="5"/>
    <n v="77041"/>
    <x v="2"/>
    <s v="OFF-BI-10000088"/>
    <x v="1"/>
    <x v="8"/>
    <x v="1025"/>
    <n v="6.5880000000000001"/>
    <n v="3"/>
    <n v="0.8"/>
    <n v="-10.211399999999999"/>
  </r>
  <r>
    <n v="1677"/>
    <x v="812"/>
    <x v="0"/>
    <x v="556"/>
    <d v="2013-05-25T00:00:00"/>
    <s v="Standard Class"/>
    <s v="EB-13930"/>
    <s v="Eric Barreto"/>
    <x v="0"/>
    <s v="United States"/>
    <x v="8"/>
    <x v="1"/>
    <n v="94110"/>
    <x v="1"/>
    <s v="OFF-ST-10000604"/>
    <x v="1"/>
    <x v="4"/>
    <x v="54"/>
    <n v="104.28"/>
    <n v="3"/>
    <n v="0"/>
    <n v="26.07"/>
  </r>
  <r>
    <n v="1678"/>
    <x v="812"/>
    <x v="0"/>
    <x v="556"/>
    <d v="2013-05-25T00:00:00"/>
    <s v="Standard Class"/>
    <s v="EB-13930"/>
    <s v="Eric Barreto"/>
    <x v="0"/>
    <s v="United States"/>
    <x v="8"/>
    <x v="1"/>
    <n v="94110"/>
    <x v="1"/>
    <s v="OFF-PA-10004040"/>
    <x v="1"/>
    <x v="10"/>
    <x v="99"/>
    <n v="17.940000000000001"/>
    <n v="3"/>
    <n v="0"/>
    <n v="8.7905999999999995"/>
  </r>
  <r>
    <n v="1679"/>
    <x v="813"/>
    <x v="2"/>
    <x v="557"/>
    <d v="2011-09-13T00:00:00"/>
    <s v="Standard Class"/>
    <s v="SB-20290"/>
    <s v="Sean Braxton"/>
    <x v="1"/>
    <s v="United States"/>
    <x v="10"/>
    <x v="9"/>
    <n v="19134"/>
    <x v="3"/>
    <s v="OFF-ST-10002344"/>
    <x v="1"/>
    <x v="4"/>
    <x v="856"/>
    <n v="64.784000000000006"/>
    <n v="1"/>
    <n v="0.2"/>
    <n v="-14.5764"/>
  </r>
  <r>
    <n v="1680"/>
    <x v="813"/>
    <x v="2"/>
    <x v="557"/>
    <d v="2011-09-13T00:00:00"/>
    <s v="Standard Class"/>
    <s v="SB-20290"/>
    <s v="Sean Braxton"/>
    <x v="1"/>
    <s v="United States"/>
    <x v="10"/>
    <x v="9"/>
    <n v="19134"/>
    <x v="3"/>
    <s v="TEC-PH-10003589"/>
    <x v="2"/>
    <x v="7"/>
    <x v="818"/>
    <n v="32.381999999999998"/>
    <n v="3"/>
    <n v="0.4"/>
    <n v="4.3175999999999997"/>
  </r>
  <r>
    <n v="1681"/>
    <x v="813"/>
    <x v="2"/>
    <x v="557"/>
    <d v="2011-09-13T00:00:00"/>
    <s v="Standard Class"/>
    <s v="SB-20290"/>
    <s v="Sean Braxton"/>
    <x v="1"/>
    <s v="United States"/>
    <x v="10"/>
    <x v="9"/>
    <n v="19134"/>
    <x v="3"/>
    <s v="FUR-FU-10000758"/>
    <x v="0"/>
    <x v="5"/>
    <x v="1073"/>
    <n v="42.368000000000002"/>
    <n v="2"/>
    <n v="0.2"/>
    <n v="8.4735999999999994"/>
  </r>
  <r>
    <n v="1682"/>
    <x v="813"/>
    <x v="2"/>
    <x v="557"/>
    <d v="2011-09-13T00:00:00"/>
    <s v="Standard Class"/>
    <s v="SB-20290"/>
    <s v="Sean Braxton"/>
    <x v="1"/>
    <s v="United States"/>
    <x v="10"/>
    <x v="9"/>
    <n v="19134"/>
    <x v="3"/>
    <s v="TEC-MA-10004679"/>
    <x v="2"/>
    <x v="15"/>
    <x v="1074"/>
    <n v="399.54"/>
    <n v="4"/>
    <n v="0.7"/>
    <n v="-559.35599999999999"/>
  </r>
  <r>
    <n v="1683"/>
    <x v="814"/>
    <x v="0"/>
    <x v="321"/>
    <d v="2013-02-10T00:00:00"/>
    <s v="Second Class"/>
    <s v="PS-18760"/>
    <s v="Pamela Stobb"/>
    <x v="0"/>
    <s v="United States"/>
    <x v="1"/>
    <x v="1"/>
    <n v="90008"/>
    <x v="1"/>
    <s v="OFF-PA-10000176"/>
    <x v="1"/>
    <x v="10"/>
    <x v="634"/>
    <n v="18.97"/>
    <n v="1"/>
    <n v="0"/>
    <n v="9.1056000000000008"/>
  </r>
  <r>
    <n v="1684"/>
    <x v="815"/>
    <x v="0"/>
    <x v="77"/>
    <d v="2013-11-13T00:00:00"/>
    <s v="Standard Class"/>
    <s v="CB-12535"/>
    <s v="Claudia Bergmann"/>
    <x v="1"/>
    <s v="United States"/>
    <x v="8"/>
    <x v="1"/>
    <n v="94110"/>
    <x v="1"/>
    <s v="FUR-FU-10002597"/>
    <x v="0"/>
    <x v="5"/>
    <x v="621"/>
    <n v="14.82"/>
    <n v="3"/>
    <n v="0"/>
    <n v="6.2244000000000002"/>
  </r>
  <r>
    <n v="1685"/>
    <x v="816"/>
    <x v="3"/>
    <x v="558"/>
    <d v="2014-04-28T00:00:00"/>
    <s v="First Class"/>
    <s v="DK-12835"/>
    <s v="Damala Kotsonis"/>
    <x v="1"/>
    <s v="United States"/>
    <x v="10"/>
    <x v="9"/>
    <n v="19143"/>
    <x v="3"/>
    <s v="OFF-AP-10002495"/>
    <x v="1"/>
    <x v="9"/>
    <x v="1075"/>
    <n v="99.28"/>
    <n v="2"/>
    <n v="0.2"/>
    <n v="12.41"/>
  </r>
  <r>
    <n v="1686"/>
    <x v="816"/>
    <x v="3"/>
    <x v="558"/>
    <d v="2014-04-28T00:00:00"/>
    <s v="First Class"/>
    <s v="DK-12835"/>
    <s v="Damala Kotsonis"/>
    <x v="1"/>
    <s v="United States"/>
    <x v="10"/>
    <x v="9"/>
    <n v="19143"/>
    <x v="3"/>
    <s v="OFF-BI-10002813"/>
    <x v="1"/>
    <x v="8"/>
    <x v="905"/>
    <n v="1.1879999999999999"/>
    <n v="2"/>
    <n v="0.7"/>
    <n v="-0.99"/>
  </r>
  <r>
    <n v="1687"/>
    <x v="816"/>
    <x v="3"/>
    <x v="558"/>
    <d v="2014-04-28T00:00:00"/>
    <s v="First Class"/>
    <s v="DK-12835"/>
    <s v="Damala Kotsonis"/>
    <x v="1"/>
    <s v="United States"/>
    <x v="10"/>
    <x v="9"/>
    <n v="19143"/>
    <x v="3"/>
    <s v="OFF-BI-10002414"/>
    <x v="1"/>
    <x v="8"/>
    <x v="1076"/>
    <n v="7.5179999999999998"/>
    <n v="2"/>
    <n v="0.7"/>
    <n v="-5.7637999999999998"/>
  </r>
  <r>
    <n v="1688"/>
    <x v="817"/>
    <x v="3"/>
    <x v="389"/>
    <d v="2014-12-13T00:00:00"/>
    <s v="First Class"/>
    <s v="AW-10840"/>
    <s v="Anthony Witt"/>
    <x v="0"/>
    <s v="United States"/>
    <x v="10"/>
    <x v="9"/>
    <n v="19140"/>
    <x v="3"/>
    <s v="OFF-PA-10000788"/>
    <x v="1"/>
    <x v="10"/>
    <x v="731"/>
    <n v="10.368"/>
    <n v="2"/>
    <n v="0.2"/>
    <n v="3.6288"/>
  </r>
  <r>
    <n v="1689"/>
    <x v="817"/>
    <x v="3"/>
    <x v="389"/>
    <d v="2014-12-13T00:00:00"/>
    <s v="First Class"/>
    <s v="AW-10840"/>
    <s v="Anthony Witt"/>
    <x v="0"/>
    <s v="United States"/>
    <x v="10"/>
    <x v="9"/>
    <n v="19140"/>
    <x v="3"/>
    <s v="FUR-FU-10004306"/>
    <x v="0"/>
    <x v="5"/>
    <x v="616"/>
    <n v="310.88"/>
    <n v="2"/>
    <n v="0.2"/>
    <n v="23.315999999999999"/>
  </r>
  <r>
    <n v="1690"/>
    <x v="818"/>
    <x v="2"/>
    <x v="559"/>
    <d v="2011-08-20T00:00:00"/>
    <s v="Standard Class"/>
    <s v="TS-21610"/>
    <s v="Troy Staebel"/>
    <x v="0"/>
    <s v="United States"/>
    <x v="10"/>
    <x v="9"/>
    <n v="19143"/>
    <x v="3"/>
    <s v="FUR-TA-10001539"/>
    <x v="0"/>
    <x v="3"/>
    <x v="10"/>
    <n v="853.09199999999998"/>
    <n v="6"/>
    <n v="0.4"/>
    <n v="-227.49119999999999"/>
  </r>
  <r>
    <n v="1691"/>
    <x v="819"/>
    <x v="3"/>
    <x v="34"/>
    <d v="2014-12-16T00:00:00"/>
    <s v="Standard Class"/>
    <s v="HF-14995"/>
    <s v="Herbert Flentye"/>
    <x v="0"/>
    <s v="United States"/>
    <x v="245"/>
    <x v="14"/>
    <n v="46203"/>
    <x v="2"/>
    <s v="OFF-PA-10000575"/>
    <x v="1"/>
    <x v="10"/>
    <x v="1050"/>
    <n v="33.450000000000003"/>
    <n v="5"/>
    <n v="0"/>
    <n v="15.387"/>
  </r>
  <r>
    <n v="1692"/>
    <x v="819"/>
    <x v="3"/>
    <x v="34"/>
    <d v="2014-12-16T00:00:00"/>
    <s v="Standard Class"/>
    <s v="HF-14995"/>
    <s v="Herbert Flentye"/>
    <x v="0"/>
    <s v="United States"/>
    <x v="245"/>
    <x v="14"/>
    <n v="46203"/>
    <x v="2"/>
    <s v="OFF-BI-10004182"/>
    <x v="1"/>
    <x v="8"/>
    <x v="73"/>
    <n v="10.4"/>
    <n v="5"/>
    <n v="0"/>
    <n v="5.0960000000000001"/>
  </r>
  <r>
    <n v="1693"/>
    <x v="820"/>
    <x v="0"/>
    <x v="560"/>
    <d v="2013-03-20T00:00:00"/>
    <s v="Standard Class"/>
    <s v="HZ-14950"/>
    <s v="Henia Zydlo"/>
    <x v="0"/>
    <s v="United States"/>
    <x v="38"/>
    <x v="24"/>
    <n v="43229"/>
    <x v="3"/>
    <s v="FUR-FU-10004020"/>
    <x v="0"/>
    <x v="5"/>
    <x v="488"/>
    <n v="21.88"/>
    <n v="5"/>
    <n v="0.2"/>
    <n v="6.2904999999999998"/>
  </r>
  <r>
    <n v="1694"/>
    <x v="821"/>
    <x v="0"/>
    <x v="190"/>
    <d v="2013-06-30T00:00:00"/>
    <s v="Second Class"/>
    <s v="AB-10255"/>
    <s v="Alejandro Ballentine"/>
    <x v="2"/>
    <s v="United States"/>
    <x v="243"/>
    <x v="5"/>
    <n v="75023"/>
    <x v="2"/>
    <s v="TEC-AC-10003133"/>
    <x v="2"/>
    <x v="11"/>
    <x v="1077"/>
    <n v="13.616"/>
    <n v="2"/>
    <n v="0.2"/>
    <n v="3.5741999999999998"/>
  </r>
  <r>
    <n v="1695"/>
    <x v="822"/>
    <x v="1"/>
    <x v="12"/>
    <d v="2012-09-28T00:00:00"/>
    <s v="Second Class"/>
    <s v="PO-19195"/>
    <s v="Phillina Ober"/>
    <x v="2"/>
    <s v="United States"/>
    <x v="246"/>
    <x v="30"/>
    <n v="7002"/>
    <x v="3"/>
    <s v="TEC-AC-10002006"/>
    <x v="2"/>
    <x v="11"/>
    <x v="1078"/>
    <n v="63.96"/>
    <n v="4"/>
    <n v="0"/>
    <n v="19.8276"/>
  </r>
  <r>
    <n v="1696"/>
    <x v="822"/>
    <x v="1"/>
    <x v="12"/>
    <d v="2012-09-28T00:00:00"/>
    <s v="Second Class"/>
    <s v="PO-19195"/>
    <s v="Phillina Ober"/>
    <x v="2"/>
    <s v="United States"/>
    <x v="246"/>
    <x v="30"/>
    <n v="7002"/>
    <x v="3"/>
    <s v="OFF-BI-10003314"/>
    <x v="1"/>
    <x v="8"/>
    <x v="305"/>
    <n v="14.46"/>
    <n v="3"/>
    <n v="0"/>
    <n v="7.0853999999999999"/>
  </r>
  <r>
    <n v="1697"/>
    <x v="822"/>
    <x v="1"/>
    <x v="12"/>
    <d v="2012-09-28T00:00:00"/>
    <s v="Second Class"/>
    <s v="PO-19195"/>
    <s v="Phillina Ober"/>
    <x v="2"/>
    <s v="United States"/>
    <x v="246"/>
    <x v="30"/>
    <n v="7002"/>
    <x v="3"/>
    <s v="TEC-PH-10002726"/>
    <x v="2"/>
    <x v="7"/>
    <x v="66"/>
    <n v="104.98"/>
    <n v="2"/>
    <n v="0"/>
    <n v="52.49"/>
  </r>
  <r>
    <n v="1698"/>
    <x v="823"/>
    <x v="1"/>
    <x v="17"/>
    <d v="2012-12-31T00:00:00"/>
    <s v="Standard Class"/>
    <s v="AG-10900"/>
    <s v="Arthur Gainer"/>
    <x v="0"/>
    <s v="United States"/>
    <x v="1"/>
    <x v="1"/>
    <n v="90008"/>
    <x v="1"/>
    <s v="OFF-AP-10000240"/>
    <x v="1"/>
    <x v="9"/>
    <x v="644"/>
    <n v="106.96"/>
    <n v="2"/>
    <n v="0"/>
    <n v="31.0184"/>
  </r>
  <r>
    <n v="1699"/>
    <x v="823"/>
    <x v="1"/>
    <x v="17"/>
    <d v="2012-12-31T00:00:00"/>
    <s v="Standard Class"/>
    <s v="AG-10900"/>
    <s v="Arthur Gainer"/>
    <x v="0"/>
    <s v="United States"/>
    <x v="1"/>
    <x v="1"/>
    <n v="90008"/>
    <x v="1"/>
    <s v="OFF-LA-10002381"/>
    <x v="1"/>
    <x v="2"/>
    <x v="1079"/>
    <n v="21.56"/>
    <n v="7"/>
    <n v="0"/>
    <n v="10.348800000000001"/>
  </r>
  <r>
    <n v="1700"/>
    <x v="824"/>
    <x v="2"/>
    <x v="561"/>
    <d v="2011-07-06T00:00:00"/>
    <s v="Second Class"/>
    <s v="SC-20725"/>
    <s v="Steven Cartwright"/>
    <x v="0"/>
    <s v="United States"/>
    <x v="4"/>
    <x v="4"/>
    <n v="98115"/>
    <x v="1"/>
    <s v="FUR-TA-10004086"/>
    <x v="0"/>
    <x v="3"/>
    <x v="824"/>
    <n v="515.88"/>
    <n v="6"/>
    <n v="0"/>
    <n v="113.4936"/>
  </r>
  <r>
    <n v="1701"/>
    <x v="825"/>
    <x v="1"/>
    <x v="562"/>
    <d v="2012-07-15T00:00:00"/>
    <s v="Second Class"/>
    <s v="ND-18370"/>
    <s v="Natalie DeCherney"/>
    <x v="0"/>
    <s v="United States"/>
    <x v="20"/>
    <x v="15"/>
    <n v="10035"/>
    <x v="3"/>
    <s v="OFF-BI-10000320"/>
    <x v="1"/>
    <x v="8"/>
    <x v="768"/>
    <n v="11.808"/>
    <n v="2"/>
    <n v="0.2"/>
    <n v="4.2804000000000002"/>
  </r>
  <r>
    <n v="1702"/>
    <x v="825"/>
    <x v="1"/>
    <x v="562"/>
    <d v="2012-07-15T00:00:00"/>
    <s v="Second Class"/>
    <s v="ND-18370"/>
    <s v="Natalie DeCherney"/>
    <x v="0"/>
    <s v="United States"/>
    <x v="20"/>
    <x v="15"/>
    <n v="10035"/>
    <x v="3"/>
    <s v="FUR-CH-10000595"/>
    <x v="0"/>
    <x v="1"/>
    <x v="463"/>
    <n v="1931.04"/>
    <n v="9"/>
    <n v="0.1"/>
    <n v="321.83999999999997"/>
  </r>
  <r>
    <n v="1703"/>
    <x v="825"/>
    <x v="1"/>
    <x v="562"/>
    <d v="2012-07-15T00:00:00"/>
    <s v="Second Class"/>
    <s v="ND-18370"/>
    <s v="Natalie DeCherney"/>
    <x v="0"/>
    <s v="United States"/>
    <x v="20"/>
    <x v="15"/>
    <n v="10035"/>
    <x v="3"/>
    <s v="OFF-PA-10000349"/>
    <x v="1"/>
    <x v="10"/>
    <x v="33"/>
    <n v="9.9600000000000009"/>
    <n v="2"/>
    <n v="0"/>
    <n v="4.6811999999999996"/>
  </r>
  <r>
    <n v="1704"/>
    <x v="826"/>
    <x v="2"/>
    <x v="563"/>
    <d v="2011-07-02T00:00:00"/>
    <s v="Standard Class"/>
    <s v="CD-12790"/>
    <s v="Cynthia Delaney"/>
    <x v="2"/>
    <s v="United States"/>
    <x v="70"/>
    <x v="1"/>
    <n v="92037"/>
    <x v="1"/>
    <s v="OFF-FA-10001843"/>
    <x v="1"/>
    <x v="13"/>
    <x v="33"/>
    <n v="12.35"/>
    <n v="5"/>
    <n v="0"/>
    <n v="5.8045"/>
  </r>
  <r>
    <n v="1705"/>
    <x v="827"/>
    <x v="0"/>
    <x v="387"/>
    <d v="2013-09-03T00:00:00"/>
    <s v="Same Day"/>
    <s v="PG-18820"/>
    <s v="Patrick Gardner"/>
    <x v="0"/>
    <s v="United States"/>
    <x v="220"/>
    <x v="16"/>
    <n v="85301"/>
    <x v="1"/>
    <s v="OFF-BI-10003676"/>
    <x v="1"/>
    <x v="8"/>
    <x v="816"/>
    <n v="9.702"/>
    <n v="3"/>
    <n v="0.7"/>
    <n v="-7.1147999999999998"/>
  </r>
  <r>
    <n v="1706"/>
    <x v="828"/>
    <x v="1"/>
    <x v="6"/>
    <d v="2012-11-26T00:00:00"/>
    <s v="Standard Class"/>
    <s v="IM-15070"/>
    <s v="Irene Maddox"/>
    <x v="0"/>
    <s v="United States"/>
    <x v="10"/>
    <x v="9"/>
    <n v="19120"/>
    <x v="3"/>
    <s v="OFF-BI-10003638"/>
    <x v="1"/>
    <x v="8"/>
    <x v="607"/>
    <n v="11.61"/>
    <n v="2"/>
    <n v="0.7"/>
    <n v="-9.2880000000000003"/>
  </r>
  <r>
    <n v="1707"/>
    <x v="829"/>
    <x v="3"/>
    <x v="505"/>
    <d v="2014-06-11T00:00:00"/>
    <s v="Standard Class"/>
    <s v="JK-15205"/>
    <s v="Jamie Kunitz"/>
    <x v="0"/>
    <s v="United States"/>
    <x v="8"/>
    <x v="1"/>
    <n v="94122"/>
    <x v="1"/>
    <s v="OFF-LA-10003077"/>
    <x v="1"/>
    <x v="2"/>
    <x v="1080"/>
    <n v="43.86"/>
    <n v="6"/>
    <n v="0"/>
    <n v="20.6142"/>
  </r>
  <r>
    <n v="1708"/>
    <x v="829"/>
    <x v="3"/>
    <x v="505"/>
    <d v="2014-06-11T00:00:00"/>
    <s v="Standard Class"/>
    <s v="JK-15205"/>
    <s v="Jamie Kunitz"/>
    <x v="0"/>
    <s v="United States"/>
    <x v="8"/>
    <x v="1"/>
    <n v="94122"/>
    <x v="1"/>
    <s v="TEC-PH-10003505"/>
    <x v="2"/>
    <x v="7"/>
    <x v="901"/>
    <n v="148.47999999999999"/>
    <n v="2"/>
    <n v="0.2"/>
    <n v="16.704000000000001"/>
  </r>
  <r>
    <n v="1709"/>
    <x v="829"/>
    <x v="3"/>
    <x v="505"/>
    <d v="2014-06-11T00:00:00"/>
    <s v="Standard Class"/>
    <s v="JK-15205"/>
    <s v="Jamie Kunitz"/>
    <x v="0"/>
    <s v="United States"/>
    <x v="8"/>
    <x v="1"/>
    <n v="94122"/>
    <x v="1"/>
    <s v="OFF-PA-10003424"/>
    <x v="1"/>
    <x v="10"/>
    <x v="1081"/>
    <n v="7.42"/>
    <n v="2"/>
    <n v="0"/>
    <n v="3.71"/>
  </r>
  <r>
    <n v="1710"/>
    <x v="829"/>
    <x v="3"/>
    <x v="505"/>
    <d v="2014-06-11T00:00:00"/>
    <s v="Standard Class"/>
    <s v="JK-15205"/>
    <s v="Jamie Kunitz"/>
    <x v="0"/>
    <s v="United States"/>
    <x v="8"/>
    <x v="1"/>
    <n v="94122"/>
    <x v="1"/>
    <s v="FUR-CH-10003061"/>
    <x v="0"/>
    <x v="1"/>
    <x v="51"/>
    <n v="71.992000000000004"/>
    <n v="1"/>
    <n v="0.2"/>
    <n v="-0.89990000000000003"/>
  </r>
  <r>
    <n v="1711"/>
    <x v="829"/>
    <x v="3"/>
    <x v="505"/>
    <d v="2014-06-11T00:00:00"/>
    <s v="Standard Class"/>
    <s v="JK-15205"/>
    <s v="Jamie Kunitz"/>
    <x v="0"/>
    <s v="United States"/>
    <x v="8"/>
    <x v="1"/>
    <n v="94122"/>
    <x v="1"/>
    <s v="OFF-AR-10003514"/>
    <x v="1"/>
    <x v="6"/>
    <x v="180"/>
    <n v="19.899999999999999"/>
    <n v="5"/>
    <n v="0"/>
    <n v="6.5670000000000002"/>
  </r>
  <r>
    <n v="1712"/>
    <x v="829"/>
    <x v="3"/>
    <x v="505"/>
    <d v="2014-06-11T00:00:00"/>
    <s v="Standard Class"/>
    <s v="JK-15205"/>
    <s v="Jamie Kunitz"/>
    <x v="0"/>
    <s v="United States"/>
    <x v="8"/>
    <x v="1"/>
    <n v="94122"/>
    <x v="1"/>
    <s v="OFF-AP-10002684"/>
    <x v="1"/>
    <x v="9"/>
    <x v="165"/>
    <n v="1702.12"/>
    <n v="14"/>
    <n v="0"/>
    <n v="510.63600000000002"/>
  </r>
  <r>
    <n v="1713"/>
    <x v="830"/>
    <x v="1"/>
    <x v="564"/>
    <d v="2012-04-02T00:00:00"/>
    <s v="Standard Class"/>
    <s v="JP-15520"/>
    <s v="Jeremy Pistek"/>
    <x v="0"/>
    <s v="United States"/>
    <x v="12"/>
    <x v="5"/>
    <n v="77070"/>
    <x v="2"/>
    <s v="OFF-PA-10004405"/>
    <x v="1"/>
    <x v="10"/>
    <x v="1082"/>
    <n v="14.304"/>
    <n v="6"/>
    <n v="0.2"/>
    <n v="5.0064000000000002"/>
  </r>
  <r>
    <n v="1714"/>
    <x v="831"/>
    <x v="3"/>
    <x v="565"/>
    <d v="2014-09-14T00:00:00"/>
    <s v="Second Class"/>
    <s v="MM-18055"/>
    <s v="Michelle Moray"/>
    <x v="0"/>
    <s v="United States"/>
    <x v="22"/>
    <x v="10"/>
    <n v="60610"/>
    <x v="2"/>
    <s v="FUR-TA-10004289"/>
    <x v="0"/>
    <x v="3"/>
    <x v="187"/>
    <n v="765.625"/>
    <n v="7"/>
    <n v="0.5"/>
    <n v="-566.5625"/>
  </r>
  <r>
    <n v="1715"/>
    <x v="832"/>
    <x v="3"/>
    <x v="566"/>
    <d v="2014-10-14T00:00:00"/>
    <s v="Standard Class"/>
    <s v="DC-13285"/>
    <s v="Debra Catini"/>
    <x v="0"/>
    <s v="United States"/>
    <x v="8"/>
    <x v="1"/>
    <n v="94110"/>
    <x v="1"/>
    <s v="FUR-BO-10003965"/>
    <x v="0"/>
    <x v="0"/>
    <x v="1083"/>
    <n v="307.666"/>
    <n v="2"/>
    <n v="0.15"/>
    <n v="-14.478400000000001"/>
  </r>
  <r>
    <n v="1716"/>
    <x v="833"/>
    <x v="0"/>
    <x v="567"/>
    <d v="2013-05-05T00:00:00"/>
    <s v="Standard Class"/>
    <s v="JL-15835"/>
    <s v="John Lee"/>
    <x v="0"/>
    <s v="United States"/>
    <x v="20"/>
    <x v="15"/>
    <n v="10011"/>
    <x v="3"/>
    <s v="OFF-BI-10003314"/>
    <x v="1"/>
    <x v="8"/>
    <x v="305"/>
    <n v="7.7119999999999997"/>
    <n v="2"/>
    <n v="0.2"/>
    <n v="2.7955999999999999"/>
  </r>
  <r>
    <n v="1717"/>
    <x v="834"/>
    <x v="0"/>
    <x v="288"/>
    <d v="2013-05-25T00:00:00"/>
    <s v="Standard Class"/>
    <s v="BN-11515"/>
    <s v="Bradley Nguyen"/>
    <x v="0"/>
    <s v="United States"/>
    <x v="20"/>
    <x v="15"/>
    <n v="10011"/>
    <x v="3"/>
    <s v="OFF-AP-10001563"/>
    <x v="1"/>
    <x v="9"/>
    <x v="530"/>
    <n v="242.9"/>
    <n v="5"/>
    <n v="0"/>
    <n v="70.441000000000003"/>
  </r>
  <r>
    <n v="1718"/>
    <x v="834"/>
    <x v="0"/>
    <x v="288"/>
    <d v="2013-05-25T00:00:00"/>
    <s v="Standard Class"/>
    <s v="BN-11515"/>
    <s v="Bradley Nguyen"/>
    <x v="0"/>
    <s v="United States"/>
    <x v="20"/>
    <x v="15"/>
    <n v="10011"/>
    <x v="3"/>
    <s v="OFF-ST-10004123"/>
    <x v="1"/>
    <x v="4"/>
    <x v="72"/>
    <n v="454.9"/>
    <n v="5"/>
    <n v="0"/>
    <n v="0"/>
  </r>
  <r>
    <n v="1719"/>
    <x v="834"/>
    <x v="0"/>
    <x v="288"/>
    <d v="2013-05-25T00:00:00"/>
    <s v="Standard Class"/>
    <s v="BN-11515"/>
    <s v="Bradley Nguyen"/>
    <x v="0"/>
    <s v="United States"/>
    <x v="20"/>
    <x v="15"/>
    <n v="10011"/>
    <x v="3"/>
    <s v="FUR-FU-10002088"/>
    <x v="0"/>
    <x v="5"/>
    <x v="1084"/>
    <n v="35.92"/>
    <n v="4"/>
    <n v="0"/>
    <n v="15.086399999999999"/>
  </r>
  <r>
    <n v="1720"/>
    <x v="834"/>
    <x v="0"/>
    <x v="288"/>
    <d v="2013-05-25T00:00:00"/>
    <s v="Standard Class"/>
    <s v="BN-11515"/>
    <s v="Bradley Nguyen"/>
    <x v="0"/>
    <s v="United States"/>
    <x v="20"/>
    <x v="15"/>
    <n v="10011"/>
    <x v="3"/>
    <s v="FUR-FU-10000010"/>
    <x v="0"/>
    <x v="5"/>
    <x v="522"/>
    <n v="39.76"/>
    <n v="8"/>
    <n v="0"/>
    <n v="12.3256"/>
  </r>
  <r>
    <n v="1721"/>
    <x v="834"/>
    <x v="0"/>
    <x v="288"/>
    <d v="2013-05-25T00:00:00"/>
    <s v="Standard Class"/>
    <s v="BN-11515"/>
    <s v="Bradley Nguyen"/>
    <x v="0"/>
    <s v="United States"/>
    <x v="20"/>
    <x v="15"/>
    <n v="10011"/>
    <x v="3"/>
    <s v="OFF-BI-10002824"/>
    <x v="1"/>
    <x v="8"/>
    <x v="523"/>
    <n v="47.744"/>
    <n v="4"/>
    <n v="0.2"/>
    <n v="14.92"/>
  </r>
  <r>
    <n v="1722"/>
    <x v="835"/>
    <x v="1"/>
    <x v="139"/>
    <d v="2012-12-25T00:00:00"/>
    <s v="Standard Class"/>
    <s v="KD-16345"/>
    <s v="Katherine Ducich"/>
    <x v="0"/>
    <s v="United States"/>
    <x v="22"/>
    <x v="10"/>
    <n v="60623"/>
    <x v="2"/>
    <s v="TEC-PH-10001061"/>
    <x v="2"/>
    <x v="7"/>
    <x v="822"/>
    <n v="159.98400000000001"/>
    <n v="2"/>
    <n v="0.2"/>
    <n v="11.998799999999999"/>
  </r>
  <r>
    <n v="1723"/>
    <x v="835"/>
    <x v="1"/>
    <x v="139"/>
    <d v="2012-12-25T00:00:00"/>
    <s v="Standard Class"/>
    <s v="KD-16345"/>
    <s v="Katherine Ducich"/>
    <x v="0"/>
    <s v="United States"/>
    <x v="22"/>
    <x v="10"/>
    <n v="60623"/>
    <x v="2"/>
    <s v="TEC-AC-10000736"/>
    <x v="2"/>
    <x v="11"/>
    <x v="1085"/>
    <n v="255.96799999999999"/>
    <n v="4"/>
    <n v="0.2"/>
    <n v="51.193600000000004"/>
  </r>
  <r>
    <n v="1724"/>
    <x v="835"/>
    <x v="1"/>
    <x v="139"/>
    <d v="2012-12-25T00:00:00"/>
    <s v="Standard Class"/>
    <s v="KD-16345"/>
    <s v="Katherine Ducich"/>
    <x v="0"/>
    <s v="United States"/>
    <x v="22"/>
    <x v="10"/>
    <n v="60623"/>
    <x v="2"/>
    <s v="FUR-BO-10003966"/>
    <x v="0"/>
    <x v="0"/>
    <x v="1086"/>
    <n v="359.05799999999999"/>
    <n v="3"/>
    <n v="0.3"/>
    <n v="-71.811599999999999"/>
  </r>
  <r>
    <n v="1725"/>
    <x v="836"/>
    <x v="1"/>
    <x v="546"/>
    <d v="2012-12-20T00:00:00"/>
    <s v="First Class"/>
    <s v="JK-15370"/>
    <s v="Jay Kimmel"/>
    <x v="0"/>
    <s v="United States"/>
    <x v="10"/>
    <x v="9"/>
    <n v="19143"/>
    <x v="3"/>
    <s v="OFF-AP-10000828"/>
    <x v="1"/>
    <x v="9"/>
    <x v="1087"/>
    <n v="434.35199999999998"/>
    <n v="3"/>
    <n v="0.2"/>
    <n v="43.435200000000002"/>
  </r>
  <r>
    <n v="1726"/>
    <x v="836"/>
    <x v="1"/>
    <x v="546"/>
    <d v="2012-12-20T00:00:00"/>
    <s v="First Class"/>
    <s v="JK-15370"/>
    <s v="Jay Kimmel"/>
    <x v="0"/>
    <s v="United States"/>
    <x v="10"/>
    <x v="9"/>
    <n v="19143"/>
    <x v="3"/>
    <s v="OFF-AP-10002906"/>
    <x v="1"/>
    <x v="9"/>
    <x v="1088"/>
    <n v="3.552"/>
    <n v="2"/>
    <n v="0.2"/>
    <n v="0.44400000000000001"/>
  </r>
  <r>
    <n v="1727"/>
    <x v="836"/>
    <x v="1"/>
    <x v="546"/>
    <d v="2012-12-20T00:00:00"/>
    <s v="First Class"/>
    <s v="JK-15370"/>
    <s v="Jay Kimmel"/>
    <x v="0"/>
    <s v="United States"/>
    <x v="10"/>
    <x v="9"/>
    <n v="19143"/>
    <x v="3"/>
    <s v="OFF-AP-10003860"/>
    <x v="1"/>
    <x v="9"/>
    <x v="1089"/>
    <n v="88.831999999999994"/>
    <n v="4"/>
    <n v="0.2"/>
    <n v="7.7728000000000002"/>
  </r>
  <r>
    <n v="1728"/>
    <x v="837"/>
    <x v="3"/>
    <x v="568"/>
    <d v="2014-05-05T00:00:00"/>
    <s v="Second Class"/>
    <s v="FM-14215"/>
    <s v="Filia McAdams"/>
    <x v="1"/>
    <s v="United States"/>
    <x v="65"/>
    <x v="24"/>
    <n v="43017"/>
    <x v="3"/>
    <s v="FUR-TA-10001307"/>
    <x v="0"/>
    <x v="3"/>
    <x v="1090"/>
    <n v="1048.3499999999999"/>
    <n v="5"/>
    <n v="0.4"/>
    <n v="-69.89"/>
  </r>
  <r>
    <n v="1729"/>
    <x v="838"/>
    <x v="0"/>
    <x v="569"/>
    <d v="2013-07-02T00:00:00"/>
    <s v="Same Day"/>
    <s v="CA-12265"/>
    <s v="Christina Anderson"/>
    <x v="0"/>
    <s v="United States"/>
    <x v="24"/>
    <x v="17"/>
    <n v="22153"/>
    <x v="0"/>
    <s v="TEC-AC-10003063"/>
    <x v="2"/>
    <x v="11"/>
    <x v="1052"/>
    <n v="100"/>
    <n v="4"/>
    <n v="0"/>
    <n v="21"/>
  </r>
  <r>
    <n v="1730"/>
    <x v="838"/>
    <x v="0"/>
    <x v="569"/>
    <d v="2013-07-02T00:00:00"/>
    <s v="Same Day"/>
    <s v="CA-12265"/>
    <s v="Christina Anderson"/>
    <x v="0"/>
    <s v="United States"/>
    <x v="24"/>
    <x v="17"/>
    <n v="22153"/>
    <x v="0"/>
    <s v="OFF-LA-10001045"/>
    <x v="1"/>
    <x v="2"/>
    <x v="701"/>
    <n v="7.83"/>
    <n v="3"/>
    <n v="0"/>
    <n v="3.6017999999999999"/>
  </r>
  <r>
    <n v="1731"/>
    <x v="839"/>
    <x v="2"/>
    <x v="450"/>
    <d v="2011-03-10T00:00:00"/>
    <s v="Standard Class"/>
    <s v="KD-16495"/>
    <s v="Keith Dawkins"/>
    <x v="1"/>
    <s v="United States"/>
    <x v="115"/>
    <x v="3"/>
    <n v="28314"/>
    <x v="0"/>
    <s v="OFF-PA-10001457"/>
    <x v="1"/>
    <x v="10"/>
    <x v="1091"/>
    <n v="96.256"/>
    <n v="8"/>
    <n v="0.2"/>
    <n v="31.283200000000001"/>
  </r>
  <r>
    <n v="1732"/>
    <x v="839"/>
    <x v="2"/>
    <x v="450"/>
    <d v="2011-03-10T00:00:00"/>
    <s v="Standard Class"/>
    <s v="KD-16495"/>
    <s v="Keith Dawkins"/>
    <x v="1"/>
    <s v="United States"/>
    <x v="115"/>
    <x v="3"/>
    <n v="28314"/>
    <x v="0"/>
    <s v="OFF-PA-10001804"/>
    <x v="1"/>
    <x v="10"/>
    <x v="128"/>
    <n v="10.688000000000001"/>
    <n v="2"/>
    <n v="0.2"/>
    <n v="3.7408000000000001"/>
  </r>
  <r>
    <n v="1733"/>
    <x v="840"/>
    <x v="0"/>
    <x v="212"/>
    <d v="2013-07-15T00:00:00"/>
    <s v="Standard Class"/>
    <s v="LH-17155"/>
    <s v="Logan Haushalter"/>
    <x v="0"/>
    <s v="United States"/>
    <x v="61"/>
    <x v="5"/>
    <n v="75081"/>
    <x v="2"/>
    <s v="OFF-ST-10000689"/>
    <x v="1"/>
    <x v="4"/>
    <x v="421"/>
    <n v="338.04"/>
    <n v="3"/>
    <n v="0.2"/>
    <n v="-33.804000000000002"/>
  </r>
  <r>
    <n v="1734"/>
    <x v="840"/>
    <x v="0"/>
    <x v="212"/>
    <d v="2013-07-15T00:00:00"/>
    <s v="Standard Class"/>
    <s v="LH-17155"/>
    <s v="Logan Haushalter"/>
    <x v="0"/>
    <s v="United States"/>
    <x v="61"/>
    <x v="5"/>
    <n v="75081"/>
    <x v="2"/>
    <s v="OFF-AR-10002135"/>
    <x v="1"/>
    <x v="6"/>
    <x v="278"/>
    <n v="154.24"/>
    <n v="4"/>
    <n v="0.2"/>
    <n v="17.352"/>
  </r>
  <r>
    <n v="1735"/>
    <x v="841"/>
    <x v="3"/>
    <x v="570"/>
    <d v="2014-02-08T00:00:00"/>
    <s v="Second Class"/>
    <s v="AG-10675"/>
    <s v="Anna Gayman"/>
    <x v="0"/>
    <s v="United States"/>
    <x v="108"/>
    <x v="3"/>
    <n v="28540"/>
    <x v="0"/>
    <s v="OFF-AP-10002082"/>
    <x v="1"/>
    <x v="9"/>
    <x v="1092"/>
    <n v="34.847999999999999"/>
    <n v="2"/>
    <n v="0.2"/>
    <n v="6.5339999999999998"/>
  </r>
  <r>
    <n v="1736"/>
    <x v="841"/>
    <x v="3"/>
    <x v="570"/>
    <d v="2014-02-08T00:00:00"/>
    <s v="Second Class"/>
    <s v="AG-10675"/>
    <s v="Anna Gayman"/>
    <x v="0"/>
    <s v="United States"/>
    <x v="108"/>
    <x v="3"/>
    <n v="28540"/>
    <x v="0"/>
    <s v="TEC-PH-10003442"/>
    <x v="2"/>
    <x v="7"/>
    <x v="879"/>
    <n v="22"/>
    <n v="5"/>
    <n v="0.2"/>
    <n v="1.375"/>
  </r>
  <r>
    <n v="1737"/>
    <x v="841"/>
    <x v="3"/>
    <x v="570"/>
    <d v="2014-02-08T00:00:00"/>
    <s v="Second Class"/>
    <s v="AG-10675"/>
    <s v="Anna Gayman"/>
    <x v="0"/>
    <s v="United States"/>
    <x v="108"/>
    <x v="3"/>
    <n v="28540"/>
    <x v="0"/>
    <s v="OFF-AR-10002833"/>
    <x v="1"/>
    <x v="6"/>
    <x v="6"/>
    <n v="4.3680000000000003"/>
    <n v="3"/>
    <n v="0.2"/>
    <n v="0.38219999999999998"/>
  </r>
  <r>
    <n v="1738"/>
    <x v="842"/>
    <x v="1"/>
    <x v="37"/>
    <d v="2012-09-09T00:00:00"/>
    <s v="Standard Class"/>
    <s v="DB-13120"/>
    <s v="David Bremer"/>
    <x v="1"/>
    <s v="United States"/>
    <x v="8"/>
    <x v="1"/>
    <n v="94122"/>
    <x v="1"/>
    <s v="OFF-ST-10001325"/>
    <x v="1"/>
    <x v="4"/>
    <x v="466"/>
    <n v="31.44"/>
    <n v="3"/>
    <n v="0"/>
    <n v="8.4887999999999995"/>
  </r>
  <r>
    <n v="1739"/>
    <x v="842"/>
    <x v="1"/>
    <x v="37"/>
    <d v="2012-09-09T00:00:00"/>
    <s v="Standard Class"/>
    <s v="DB-13120"/>
    <s v="David Bremer"/>
    <x v="1"/>
    <s v="United States"/>
    <x v="8"/>
    <x v="1"/>
    <n v="94122"/>
    <x v="1"/>
    <s v="TEC-AC-10003038"/>
    <x v="2"/>
    <x v="11"/>
    <x v="1024"/>
    <n v="17.899999999999999"/>
    <n v="2"/>
    <n v="0"/>
    <n v="3.4009999999999998"/>
  </r>
  <r>
    <n v="1740"/>
    <x v="842"/>
    <x v="1"/>
    <x v="37"/>
    <d v="2012-09-09T00:00:00"/>
    <s v="Standard Class"/>
    <s v="DB-13120"/>
    <s v="David Bremer"/>
    <x v="1"/>
    <s v="United States"/>
    <x v="8"/>
    <x v="1"/>
    <n v="94122"/>
    <x v="1"/>
    <s v="TEC-AC-10003590"/>
    <x v="2"/>
    <x v="11"/>
    <x v="1093"/>
    <n v="129.44999999999999"/>
    <n v="5"/>
    <n v="0"/>
    <n v="46.601999999999997"/>
  </r>
  <r>
    <n v="1741"/>
    <x v="843"/>
    <x v="2"/>
    <x v="128"/>
    <d v="2011-08-16T00:00:00"/>
    <s v="Standard Class"/>
    <s v="ED-13885"/>
    <s v="Emily Ducich"/>
    <x v="2"/>
    <s v="United States"/>
    <x v="70"/>
    <x v="1"/>
    <n v="92037"/>
    <x v="1"/>
    <s v="OFF-LA-10000262"/>
    <x v="1"/>
    <x v="2"/>
    <x v="932"/>
    <n v="20.88"/>
    <n v="8"/>
    <n v="0"/>
    <n v="9.6047999999999991"/>
  </r>
  <r>
    <n v="1742"/>
    <x v="844"/>
    <x v="3"/>
    <x v="505"/>
    <d v="2014-04-11T00:00:00"/>
    <s v="Standard Class"/>
    <s v="MC-18100"/>
    <s v="Mick Crebagga"/>
    <x v="0"/>
    <s v="United States"/>
    <x v="10"/>
    <x v="9"/>
    <n v="19140"/>
    <x v="3"/>
    <s v="OFF-PA-10004355"/>
    <x v="1"/>
    <x v="10"/>
    <x v="1094"/>
    <n v="20.736000000000001"/>
    <n v="4"/>
    <n v="0.2"/>
    <n v="7.2576000000000001"/>
  </r>
  <r>
    <n v="1743"/>
    <x v="844"/>
    <x v="3"/>
    <x v="505"/>
    <d v="2014-04-11T00:00:00"/>
    <s v="Standard Class"/>
    <s v="MC-18100"/>
    <s v="Mick Crebagga"/>
    <x v="0"/>
    <s v="United States"/>
    <x v="10"/>
    <x v="9"/>
    <n v="19140"/>
    <x v="3"/>
    <s v="FUR-FU-10004415"/>
    <x v="0"/>
    <x v="5"/>
    <x v="1054"/>
    <n v="7.1680000000000001"/>
    <n v="2"/>
    <n v="0.2"/>
    <n v="0.98560000000000003"/>
  </r>
  <r>
    <n v="1744"/>
    <x v="844"/>
    <x v="3"/>
    <x v="505"/>
    <d v="2014-04-11T00:00:00"/>
    <s v="Standard Class"/>
    <s v="MC-18100"/>
    <s v="Mick Crebagga"/>
    <x v="0"/>
    <s v="United States"/>
    <x v="10"/>
    <x v="9"/>
    <n v="19140"/>
    <x v="3"/>
    <s v="OFF-ST-10002486"/>
    <x v="1"/>
    <x v="4"/>
    <x v="693"/>
    <n v="11.167999999999999"/>
    <n v="2"/>
    <n v="0.2"/>
    <n v="-2.5127999999999999"/>
  </r>
  <r>
    <n v="1745"/>
    <x v="844"/>
    <x v="3"/>
    <x v="505"/>
    <d v="2014-04-11T00:00:00"/>
    <s v="Standard Class"/>
    <s v="MC-18100"/>
    <s v="Mick Crebagga"/>
    <x v="0"/>
    <s v="United States"/>
    <x v="10"/>
    <x v="9"/>
    <n v="19140"/>
    <x v="3"/>
    <s v="TEC-AC-10001142"/>
    <x v="2"/>
    <x v="11"/>
    <x v="546"/>
    <n v="442.4"/>
    <n v="7"/>
    <n v="0.2"/>
    <n v="-55.3"/>
  </r>
  <r>
    <n v="1746"/>
    <x v="845"/>
    <x v="2"/>
    <x v="571"/>
    <d v="2011-09-06T00:00:00"/>
    <s v="First Class"/>
    <s v="BM-11785"/>
    <s v="Bryan Mills"/>
    <x v="0"/>
    <s v="United States"/>
    <x v="30"/>
    <x v="15"/>
    <n v="14609"/>
    <x v="3"/>
    <s v="OFF-AR-10002656"/>
    <x v="1"/>
    <x v="6"/>
    <x v="157"/>
    <n v="13.36"/>
    <n v="2"/>
    <n v="0"/>
    <n v="4.9432"/>
  </r>
  <r>
    <n v="1747"/>
    <x v="846"/>
    <x v="0"/>
    <x v="572"/>
    <d v="2013-08-18T00:00:00"/>
    <s v="Second Class"/>
    <s v="EM-14065"/>
    <s v="Erin Mull"/>
    <x v="0"/>
    <s v="United States"/>
    <x v="108"/>
    <x v="3"/>
    <n v="28540"/>
    <x v="0"/>
    <s v="OFF-BI-10000138"/>
    <x v="1"/>
    <x v="8"/>
    <x v="600"/>
    <n v="11.231999999999999"/>
    <n v="8"/>
    <n v="0.7"/>
    <n v="-8.2368000000000006"/>
  </r>
  <r>
    <n v="1748"/>
    <x v="846"/>
    <x v="0"/>
    <x v="572"/>
    <d v="2013-08-18T00:00:00"/>
    <s v="Second Class"/>
    <s v="EM-14065"/>
    <s v="Erin Mull"/>
    <x v="0"/>
    <s v="United States"/>
    <x v="108"/>
    <x v="3"/>
    <n v="28540"/>
    <x v="0"/>
    <s v="OFF-PA-10004947"/>
    <x v="1"/>
    <x v="10"/>
    <x v="33"/>
    <n v="10.272"/>
    <n v="3"/>
    <n v="0.2"/>
    <n v="3.21"/>
  </r>
  <r>
    <n v="1749"/>
    <x v="847"/>
    <x v="2"/>
    <x v="573"/>
    <d v="2011-04-29T00:00:00"/>
    <s v="Standard Class"/>
    <s v="DA-13450"/>
    <s v="Dianna Arnett"/>
    <x v="2"/>
    <s v="United States"/>
    <x v="12"/>
    <x v="5"/>
    <n v="77095"/>
    <x v="2"/>
    <s v="OFF-PA-10003543"/>
    <x v="1"/>
    <x v="10"/>
    <x v="716"/>
    <n v="10.368"/>
    <n v="2"/>
    <n v="0.2"/>
    <n v="3.6288"/>
  </r>
  <r>
    <n v="1750"/>
    <x v="847"/>
    <x v="2"/>
    <x v="573"/>
    <d v="2011-04-29T00:00:00"/>
    <s v="Standard Class"/>
    <s v="DA-13450"/>
    <s v="Dianna Arnett"/>
    <x v="2"/>
    <s v="United States"/>
    <x v="12"/>
    <x v="5"/>
    <n v="77095"/>
    <x v="2"/>
    <s v="OFF-AR-10002221"/>
    <x v="1"/>
    <x v="6"/>
    <x v="1008"/>
    <n v="6.24"/>
    <n v="3"/>
    <n v="0.2"/>
    <n v="0.54600000000000004"/>
  </r>
  <r>
    <n v="1751"/>
    <x v="848"/>
    <x v="1"/>
    <x v="6"/>
    <d v="2012-11-27T00:00:00"/>
    <s v="Standard Class"/>
    <s v="MO-17800"/>
    <s v="Meg O'Connel"/>
    <x v="2"/>
    <s v="United States"/>
    <x v="52"/>
    <x v="5"/>
    <n v="78207"/>
    <x v="2"/>
    <s v="FUR-TA-10004607"/>
    <x v="0"/>
    <x v="3"/>
    <x v="1095"/>
    <n v="206.96199999999999"/>
    <n v="2"/>
    <n v="0.3"/>
    <n v="-32.522599999999997"/>
  </r>
  <r>
    <n v="1752"/>
    <x v="849"/>
    <x v="3"/>
    <x v="336"/>
    <d v="2014-10-18T00:00:00"/>
    <s v="First Class"/>
    <s v="JW-15955"/>
    <s v="Joni Wasserman"/>
    <x v="0"/>
    <s v="United States"/>
    <x v="182"/>
    <x v="1"/>
    <n v="94601"/>
    <x v="1"/>
    <s v="FUR-FU-10001918"/>
    <x v="0"/>
    <x v="5"/>
    <x v="280"/>
    <n v="9.4600000000000009"/>
    <n v="2"/>
    <n v="0"/>
    <n v="3.6894"/>
  </r>
  <r>
    <n v="1753"/>
    <x v="850"/>
    <x v="3"/>
    <x v="574"/>
    <d v="2014-06-12T00:00:00"/>
    <s v="First Class"/>
    <s v="VW-21775"/>
    <s v="Victoria Wilson"/>
    <x v="1"/>
    <s v="United States"/>
    <x v="8"/>
    <x v="1"/>
    <n v="94122"/>
    <x v="1"/>
    <s v="OFF-ST-10004340"/>
    <x v="1"/>
    <x v="4"/>
    <x v="809"/>
    <n v="559.62"/>
    <n v="9"/>
    <n v="0"/>
    <n v="151.09739999999999"/>
  </r>
  <r>
    <n v="1754"/>
    <x v="850"/>
    <x v="3"/>
    <x v="574"/>
    <d v="2014-06-12T00:00:00"/>
    <s v="First Class"/>
    <s v="VW-21775"/>
    <s v="Victoria Wilson"/>
    <x v="1"/>
    <s v="United States"/>
    <x v="8"/>
    <x v="1"/>
    <n v="94122"/>
    <x v="1"/>
    <s v="OFF-PA-10004475"/>
    <x v="1"/>
    <x v="10"/>
    <x v="1063"/>
    <n v="109.92"/>
    <n v="2"/>
    <n v="0"/>
    <n v="53.860799999999998"/>
  </r>
  <r>
    <n v="1755"/>
    <x v="850"/>
    <x v="3"/>
    <x v="574"/>
    <d v="2014-06-12T00:00:00"/>
    <s v="First Class"/>
    <s v="VW-21775"/>
    <s v="Victoria Wilson"/>
    <x v="1"/>
    <s v="United States"/>
    <x v="8"/>
    <x v="1"/>
    <n v="94122"/>
    <x v="1"/>
    <s v="OFF-PA-10003893"/>
    <x v="1"/>
    <x v="10"/>
    <x v="1096"/>
    <n v="8.56"/>
    <n v="2"/>
    <n v="0"/>
    <n v="3.8519999999999999"/>
  </r>
  <r>
    <n v="1756"/>
    <x v="851"/>
    <x v="1"/>
    <x v="575"/>
    <d v="2012-11-12T00:00:00"/>
    <s v="Second Class"/>
    <s v="TT-21460"/>
    <s v="Tonja Turnell"/>
    <x v="2"/>
    <s v="United States"/>
    <x v="5"/>
    <x v="5"/>
    <n v="76106"/>
    <x v="2"/>
    <s v="OFF-PA-10000100"/>
    <x v="1"/>
    <x v="10"/>
    <x v="825"/>
    <n v="360.71199999999999"/>
    <n v="11"/>
    <n v="0.2"/>
    <n v="130.75810000000001"/>
  </r>
  <r>
    <n v="1757"/>
    <x v="851"/>
    <x v="1"/>
    <x v="575"/>
    <d v="2012-11-12T00:00:00"/>
    <s v="Second Class"/>
    <s v="TT-21460"/>
    <s v="Tonja Turnell"/>
    <x v="2"/>
    <s v="United States"/>
    <x v="5"/>
    <x v="5"/>
    <n v="76106"/>
    <x v="2"/>
    <s v="TEC-PH-10001817"/>
    <x v="2"/>
    <x v="7"/>
    <x v="1097"/>
    <n v="1718.4"/>
    <n v="6"/>
    <n v="0.2"/>
    <n v="150.36000000000001"/>
  </r>
  <r>
    <n v="1758"/>
    <x v="852"/>
    <x v="1"/>
    <x v="562"/>
    <d v="2012-07-15T00:00:00"/>
    <s v="First Class"/>
    <s v="SL-20155"/>
    <s v="Sara Luxemburg"/>
    <x v="2"/>
    <s v="United States"/>
    <x v="12"/>
    <x v="5"/>
    <n v="77095"/>
    <x v="2"/>
    <s v="OFF-BI-10001765"/>
    <x v="1"/>
    <x v="8"/>
    <x v="985"/>
    <n v="41.567999999999998"/>
    <n v="6"/>
    <n v="0.8"/>
    <n v="-66.508799999999994"/>
  </r>
  <r>
    <n v="1759"/>
    <x v="853"/>
    <x v="2"/>
    <x v="218"/>
    <d v="2011-05-17T00:00:00"/>
    <s v="Standard Class"/>
    <s v="RM-19375"/>
    <s v="Raymond Messe"/>
    <x v="0"/>
    <s v="United States"/>
    <x v="12"/>
    <x v="5"/>
    <n v="77095"/>
    <x v="2"/>
    <s v="TEC-AC-10001013"/>
    <x v="2"/>
    <x v="11"/>
    <x v="813"/>
    <n v="46.863999999999997"/>
    <n v="2"/>
    <n v="0.2"/>
    <n v="7.6154000000000002"/>
  </r>
  <r>
    <n v="1760"/>
    <x v="854"/>
    <x v="2"/>
    <x v="576"/>
    <d v="2011-01-13T00:00:00"/>
    <s v="Standard Class"/>
    <s v="MB-18085"/>
    <s v="Mick Brown"/>
    <x v="0"/>
    <s v="United States"/>
    <x v="10"/>
    <x v="9"/>
    <n v="19143"/>
    <x v="3"/>
    <s v="OFF-AR-10003478"/>
    <x v="1"/>
    <x v="6"/>
    <x v="355"/>
    <n v="19.536000000000001"/>
    <n v="3"/>
    <n v="0.2"/>
    <n v="4.8840000000000003"/>
  </r>
  <r>
    <n v="1761"/>
    <x v="855"/>
    <x v="1"/>
    <x v="577"/>
    <d v="2012-09-09T00:00:00"/>
    <s v="Standard Class"/>
    <s v="AG-10900"/>
    <s v="Arthur Gainer"/>
    <x v="0"/>
    <s v="United States"/>
    <x v="70"/>
    <x v="1"/>
    <n v="92105"/>
    <x v="1"/>
    <s v="FUR-BO-10000330"/>
    <x v="0"/>
    <x v="0"/>
    <x v="1098"/>
    <n v="411.33199999999999"/>
    <n v="4"/>
    <n v="0.15"/>
    <n v="-4.8391999999999999"/>
  </r>
  <r>
    <n v="1762"/>
    <x v="855"/>
    <x v="1"/>
    <x v="577"/>
    <d v="2012-09-09T00:00:00"/>
    <s v="Standard Class"/>
    <s v="AG-10900"/>
    <s v="Arthur Gainer"/>
    <x v="0"/>
    <s v="United States"/>
    <x v="70"/>
    <x v="1"/>
    <n v="92105"/>
    <x v="1"/>
    <s v="OFF-BI-10001900"/>
    <x v="1"/>
    <x v="8"/>
    <x v="1099"/>
    <n v="28.751999999999999"/>
    <n v="6"/>
    <n v="0.2"/>
    <n v="9.7037999999999993"/>
  </r>
  <r>
    <n v="1763"/>
    <x v="855"/>
    <x v="1"/>
    <x v="577"/>
    <d v="2012-09-09T00:00:00"/>
    <s v="Standard Class"/>
    <s v="AG-10900"/>
    <s v="Arthur Gainer"/>
    <x v="0"/>
    <s v="United States"/>
    <x v="70"/>
    <x v="1"/>
    <n v="92105"/>
    <x v="1"/>
    <s v="FUR-BO-10003159"/>
    <x v="0"/>
    <x v="0"/>
    <x v="1100"/>
    <n v="293.19900000000001"/>
    <n v="3"/>
    <n v="0.15"/>
    <n v="-20.696400000000001"/>
  </r>
  <r>
    <n v="1764"/>
    <x v="856"/>
    <x v="0"/>
    <x v="578"/>
    <d v="2013-09-08T00:00:00"/>
    <s v="Standard Class"/>
    <s v="ML-17755"/>
    <s v="Max Ludwig"/>
    <x v="2"/>
    <s v="United States"/>
    <x v="244"/>
    <x v="17"/>
    <n v="23434"/>
    <x v="0"/>
    <s v="OFF-SU-10002573"/>
    <x v="1"/>
    <x v="14"/>
    <x v="350"/>
    <n v="35.06"/>
    <n v="2"/>
    <n v="0"/>
    <n v="10.518000000000001"/>
  </r>
  <r>
    <n v="1765"/>
    <x v="856"/>
    <x v="0"/>
    <x v="578"/>
    <d v="2013-09-08T00:00:00"/>
    <s v="Standard Class"/>
    <s v="ML-17755"/>
    <s v="Max Ludwig"/>
    <x v="2"/>
    <s v="United States"/>
    <x v="244"/>
    <x v="17"/>
    <n v="23434"/>
    <x v="0"/>
    <s v="OFF-LA-10004484"/>
    <x v="1"/>
    <x v="2"/>
    <x v="612"/>
    <n v="4.13"/>
    <n v="1"/>
    <n v="0"/>
    <n v="1.8997999999999999"/>
  </r>
  <r>
    <n v="1766"/>
    <x v="856"/>
    <x v="0"/>
    <x v="578"/>
    <d v="2013-09-08T00:00:00"/>
    <s v="Standard Class"/>
    <s v="ML-17755"/>
    <s v="Max Ludwig"/>
    <x v="2"/>
    <s v="United States"/>
    <x v="244"/>
    <x v="17"/>
    <n v="23434"/>
    <x v="0"/>
    <s v="FUR-FU-10001591"/>
    <x v="0"/>
    <x v="5"/>
    <x v="1101"/>
    <n v="109.8"/>
    <n v="9"/>
    <n v="0"/>
    <n v="46.116"/>
  </r>
  <r>
    <n v="1767"/>
    <x v="856"/>
    <x v="0"/>
    <x v="578"/>
    <d v="2013-09-08T00:00:00"/>
    <s v="Standard Class"/>
    <s v="ML-17755"/>
    <s v="Max Ludwig"/>
    <x v="2"/>
    <s v="United States"/>
    <x v="244"/>
    <x v="17"/>
    <n v="23434"/>
    <x v="0"/>
    <s v="OFF-LA-10002034"/>
    <x v="1"/>
    <x v="2"/>
    <x v="1102"/>
    <n v="9.82"/>
    <n v="2"/>
    <n v="0"/>
    <n v="4.8117999999999999"/>
  </r>
  <r>
    <n v="1768"/>
    <x v="857"/>
    <x v="2"/>
    <x v="579"/>
    <d v="2011-03-26T00:00:00"/>
    <s v="Standard Class"/>
    <s v="CC-12685"/>
    <s v="Craig Carroll"/>
    <x v="0"/>
    <s v="United States"/>
    <x v="247"/>
    <x v="3"/>
    <n v="27405"/>
    <x v="0"/>
    <s v="OFF-BI-10004410"/>
    <x v="1"/>
    <x v="8"/>
    <x v="48"/>
    <n v="7.6440000000000001"/>
    <n v="4"/>
    <n v="0.7"/>
    <n v="-5.8604000000000003"/>
  </r>
  <r>
    <n v="1769"/>
    <x v="857"/>
    <x v="2"/>
    <x v="579"/>
    <d v="2011-03-26T00:00:00"/>
    <s v="Standard Class"/>
    <s v="CC-12685"/>
    <s v="Craig Carroll"/>
    <x v="0"/>
    <s v="United States"/>
    <x v="247"/>
    <x v="3"/>
    <n v="27405"/>
    <x v="0"/>
    <s v="OFF-BI-10002735"/>
    <x v="1"/>
    <x v="8"/>
    <x v="141"/>
    <n v="51.465000000000003"/>
    <n v="5"/>
    <n v="0.7"/>
    <n v="-39.456499999999998"/>
  </r>
  <r>
    <n v="1770"/>
    <x v="858"/>
    <x v="3"/>
    <x v="580"/>
    <d v="2014-09-03T00:00:00"/>
    <s v="Standard Class"/>
    <s v="SC-20770"/>
    <s v="Stewart Carmichael"/>
    <x v="1"/>
    <s v="United States"/>
    <x v="61"/>
    <x v="5"/>
    <n v="75081"/>
    <x v="2"/>
    <s v="OFF-SU-10001935"/>
    <x v="1"/>
    <x v="14"/>
    <x v="33"/>
    <n v="6.976"/>
    <n v="4"/>
    <n v="0.2"/>
    <n v="-1.3952"/>
  </r>
  <r>
    <n v="1771"/>
    <x v="858"/>
    <x v="3"/>
    <x v="580"/>
    <d v="2014-09-03T00:00:00"/>
    <s v="Standard Class"/>
    <s v="SC-20770"/>
    <s v="Stewart Carmichael"/>
    <x v="1"/>
    <s v="United States"/>
    <x v="61"/>
    <x v="5"/>
    <n v="75081"/>
    <x v="2"/>
    <s v="OFF-BI-10003291"/>
    <x v="1"/>
    <x v="8"/>
    <x v="44"/>
    <n v="12.222"/>
    <n v="7"/>
    <n v="0.8"/>
    <n v="-20.1663"/>
  </r>
  <r>
    <n v="1772"/>
    <x v="859"/>
    <x v="0"/>
    <x v="581"/>
    <d v="2013-11-30T00:00:00"/>
    <s v="Second Class"/>
    <s v="GG-14650"/>
    <s v="Greg Guthrie"/>
    <x v="1"/>
    <s v="United States"/>
    <x v="22"/>
    <x v="10"/>
    <n v="60623"/>
    <x v="2"/>
    <s v="OFF-ST-10004337"/>
    <x v="1"/>
    <x v="4"/>
    <x v="839"/>
    <n v="97.983999999999995"/>
    <n v="2"/>
    <n v="0.2"/>
    <n v="-24.495999999999999"/>
  </r>
  <r>
    <n v="1773"/>
    <x v="859"/>
    <x v="0"/>
    <x v="581"/>
    <d v="2013-11-30T00:00:00"/>
    <s v="Second Class"/>
    <s v="GG-14650"/>
    <s v="Greg Guthrie"/>
    <x v="1"/>
    <s v="United States"/>
    <x v="22"/>
    <x v="10"/>
    <n v="60623"/>
    <x v="2"/>
    <s v="TEC-AC-10001266"/>
    <x v="2"/>
    <x v="11"/>
    <x v="196"/>
    <n v="62.4"/>
    <n v="6"/>
    <n v="0.2"/>
    <n v="19.5"/>
  </r>
  <r>
    <n v="1774"/>
    <x v="860"/>
    <x v="2"/>
    <x v="582"/>
    <d v="2011-03-05T00:00:00"/>
    <s v="Standard Class"/>
    <s v="MY-18295"/>
    <s v="Muhammed Yedwab"/>
    <x v="1"/>
    <s v="United States"/>
    <x v="248"/>
    <x v="39"/>
    <n v="21215"/>
    <x v="3"/>
    <s v="OFF-BI-10001628"/>
    <x v="1"/>
    <x v="8"/>
    <x v="1103"/>
    <n v="20.86"/>
    <n v="2"/>
    <n v="0"/>
    <n v="9.3870000000000005"/>
  </r>
  <r>
    <n v="1775"/>
    <x v="860"/>
    <x v="2"/>
    <x v="582"/>
    <d v="2011-03-05T00:00:00"/>
    <s v="Standard Class"/>
    <s v="MY-18295"/>
    <s v="Muhammed Yedwab"/>
    <x v="1"/>
    <s v="United States"/>
    <x v="248"/>
    <x v="39"/>
    <n v="21215"/>
    <x v="3"/>
    <s v="OFF-ST-10000877"/>
    <x v="1"/>
    <x v="4"/>
    <x v="1104"/>
    <n v="497.61"/>
    <n v="9"/>
    <n v="0"/>
    <n v="129.37860000000001"/>
  </r>
  <r>
    <n v="1776"/>
    <x v="860"/>
    <x v="2"/>
    <x v="582"/>
    <d v="2011-03-05T00:00:00"/>
    <s v="Standard Class"/>
    <s v="MY-18295"/>
    <s v="Muhammed Yedwab"/>
    <x v="1"/>
    <s v="United States"/>
    <x v="248"/>
    <x v="39"/>
    <n v="21215"/>
    <x v="3"/>
    <s v="OFF-AR-10004752"/>
    <x v="1"/>
    <x v="6"/>
    <x v="1105"/>
    <n v="5.34"/>
    <n v="2"/>
    <n v="0"/>
    <n v="1.4952000000000001"/>
  </r>
  <r>
    <n v="1777"/>
    <x v="860"/>
    <x v="2"/>
    <x v="582"/>
    <d v="2011-03-05T00:00:00"/>
    <s v="Standard Class"/>
    <s v="MY-18295"/>
    <s v="Muhammed Yedwab"/>
    <x v="1"/>
    <s v="United States"/>
    <x v="248"/>
    <x v="39"/>
    <n v="21215"/>
    <x v="3"/>
    <s v="OFF-LA-10000452"/>
    <x v="1"/>
    <x v="2"/>
    <x v="804"/>
    <n v="3.15"/>
    <n v="1"/>
    <n v="0"/>
    <n v="1.512"/>
  </r>
  <r>
    <n v="1778"/>
    <x v="861"/>
    <x v="1"/>
    <x v="27"/>
    <d v="2012-11-28T00:00:00"/>
    <s v="Standard Class"/>
    <s v="DP-13000"/>
    <s v="Darren Powers"/>
    <x v="0"/>
    <s v="United States"/>
    <x v="1"/>
    <x v="1"/>
    <n v="90004"/>
    <x v="1"/>
    <s v="OFF-PA-10000675"/>
    <x v="1"/>
    <x v="10"/>
    <x v="1106"/>
    <n v="368.91"/>
    <n v="9"/>
    <n v="0"/>
    <n v="180.76589999999999"/>
  </r>
  <r>
    <n v="1779"/>
    <x v="861"/>
    <x v="1"/>
    <x v="27"/>
    <d v="2012-11-28T00:00:00"/>
    <s v="Standard Class"/>
    <s v="DP-13000"/>
    <s v="Darren Powers"/>
    <x v="0"/>
    <s v="United States"/>
    <x v="1"/>
    <x v="1"/>
    <n v="90004"/>
    <x v="1"/>
    <s v="OFF-AR-10003045"/>
    <x v="1"/>
    <x v="6"/>
    <x v="420"/>
    <n v="14.7"/>
    <n v="5"/>
    <n v="0"/>
    <n v="6.6150000000000002"/>
  </r>
  <r>
    <n v="1780"/>
    <x v="862"/>
    <x v="0"/>
    <x v="583"/>
    <d v="2013-11-17T00:00:00"/>
    <s v="Standard Class"/>
    <s v="BD-11770"/>
    <s v="Bryan Davis"/>
    <x v="0"/>
    <s v="United States"/>
    <x v="20"/>
    <x v="15"/>
    <n v="10011"/>
    <x v="3"/>
    <s v="TEC-AC-10003447"/>
    <x v="2"/>
    <x v="11"/>
    <x v="798"/>
    <n v="59.97"/>
    <n v="3"/>
    <n v="0"/>
    <n v="14.9925"/>
  </r>
  <r>
    <n v="1781"/>
    <x v="862"/>
    <x v="0"/>
    <x v="583"/>
    <d v="2013-11-17T00:00:00"/>
    <s v="Standard Class"/>
    <s v="BD-11770"/>
    <s v="Bryan Davis"/>
    <x v="0"/>
    <s v="United States"/>
    <x v="20"/>
    <x v="15"/>
    <n v="10011"/>
    <x v="3"/>
    <s v="OFF-ST-10002276"/>
    <x v="1"/>
    <x v="4"/>
    <x v="223"/>
    <n v="83.36"/>
    <n v="1"/>
    <n v="0"/>
    <n v="20.84"/>
  </r>
  <r>
    <n v="1782"/>
    <x v="863"/>
    <x v="1"/>
    <x v="584"/>
    <d v="2012-07-13T00:00:00"/>
    <s v="Standard Class"/>
    <s v="CB-12535"/>
    <s v="Claudia Bergmann"/>
    <x v="1"/>
    <s v="United States"/>
    <x v="47"/>
    <x v="31"/>
    <n v="2038"/>
    <x v="3"/>
    <s v="OFF-PA-10001609"/>
    <x v="1"/>
    <x v="10"/>
    <x v="1107"/>
    <n v="6.58"/>
    <n v="2"/>
    <n v="0"/>
    <n v="3.0268000000000002"/>
  </r>
  <r>
    <n v="1783"/>
    <x v="863"/>
    <x v="1"/>
    <x v="584"/>
    <d v="2012-07-13T00:00:00"/>
    <s v="Standard Class"/>
    <s v="CB-12535"/>
    <s v="Claudia Bergmann"/>
    <x v="1"/>
    <s v="United States"/>
    <x v="47"/>
    <x v="31"/>
    <n v="2038"/>
    <x v="3"/>
    <s v="OFF-BI-10001597"/>
    <x v="1"/>
    <x v="8"/>
    <x v="790"/>
    <n v="122.94"/>
    <n v="3"/>
    <n v="0"/>
    <n v="59.011200000000002"/>
  </r>
  <r>
    <n v="1784"/>
    <x v="864"/>
    <x v="3"/>
    <x v="585"/>
    <d v="2014-09-27T00:00:00"/>
    <s v="Standard Class"/>
    <s v="JE-15610"/>
    <s v="Jim Epp"/>
    <x v="1"/>
    <s v="United States"/>
    <x v="158"/>
    <x v="6"/>
    <n v="53209"/>
    <x v="2"/>
    <s v="OFF-PA-10004475"/>
    <x v="1"/>
    <x v="10"/>
    <x v="1063"/>
    <n v="219.84"/>
    <n v="4"/>
    <n v="0"/>
    <n v="107.7216"/>
  </r>
  <r>
    <n v="1785"/>
    <x v="864"/>
    <x v="3"/>
    <x v="585"/>
    <d v="2014-09-27T00:00:00"/>
    <s v="Standard Class"/>
    <s v="JE-15610"/>
    <s v="Jim Epp"/>
    <x v="1"/>
    <s v="United States"/>
    <x v="158"/>
    <x v="6"/>
    <n v="53209"/>
    <x v="2"/>
    <s v="TEC-AC-10004510"/>
    <x v="2"/>
    <x v="11"/>
    <x v="944"/>
    <n v="98.16"/>
    <n v="6"/>
    <n v="0"/>
    <n v="9.8160000000000007"/>
  </r>
  <r>
    <n v="1786"/>
    <x v="864"/>
    <x v="3"/>
    <x v="585"/>
    <d v="2014-09-27T00:00:00"/>
    <s v="Standard Class"/>
    <s v="JE-15610"/>
    <s v="Jim Epp"/>
    <x v="1"/>
    <s v="United States"/>
    <x v="158"/>
    <x v="6"/>
    <n v="53209"/>
    <x v="2"/>
    <s v="OFF-BI-10002976"/>
    <x v="1"/>
    <x v="8"/>
    <x v="849"/>
    <n v="33.04"/>
    <n v="8"/>
    <n v="0"/>
    <n v="15.5288"/>
  </r>
  <r>
    <n v="1787"/>
    <x v="864"/>
    <x v="3"/>
    <x v="585"/>
    <d v="2014-09-27T00:00:00"/>
    <s v="Standard Class"/>
    <s v="JE-15610"/>
    <s v="Jim Epp"/>
    <x v="1"/>
    <s v="United States"/>
    <x v="158"/>
    <x v="6"/>
    <n v="53209"/>
    <x v="2"/>
    <s v="TEC-PH-10001615"/>
    <x v="2"/>
    <x v="7"/>
    <x v="1108"/>
    <n v="86.97"/>
    <n v="3"/>
    <n v="0"/>
    <n v="25.221299999999999"/>
  </r>
  <r>
    <n v="1788"/>
    <x v="865"/>
    <x v="1"/>
    <x v="586"/>
    <d v="2012-02-19T00:00:00"/>
    <s v="Standard Class"/>
    <s v="RP-19855"/>
    <s v="Roy Phan"/>
    <x v="1"/>
    <s v="United States"/>
    <x v="249"/>
    <x v="6"/>
    <n v="53142"/>
    <x v="2"/>
    <s v="TEC-PH-10001819"/>
    <x v="2"/>
    <x v="7"/>
    <x v="805"/>
    <n v="134.97"/>
    <n v="3"/>
    <n v="0"/>
    <n v="64.785600000000002"/>
  </r>
  <r>
    <n v="1789"/>
    <x v="865"/>
    <x v="1"/>
    <x v="586"/>
    <d v="2012-02-19T00:00:00"/>
    <s v="Standard Class"/>
    <s v="RP-19855"/>
    <s v="Roy Phan"/>
    <x v="1"/>
    <s v="United States"/>
    <x v="249"/>
    <x v="6"/>
    <n v="53142"/>
    <x v="2"/>
    <s v="TEC-PH-10000560"/>
    <x v="2"/>
    <x v="7"/>
    <x v="745"/>
    <n v="699.98"/>
    <n v="2"/>
    <n v="0"/>
    <n v="195.99440000000001"/>
  </r>
  <r>
    <n v="1790"/>
    <x v="865"/>
    <x v="1"/>
    <x v="586"/>
    <d v="2012-02-19T00:00:00"/>
    <s v="Standard Class"/>
    <s v="RP-19855"/>
    <s v="Roy Phan"/>
    <x v="1"/>
    <s v="United States"/>
    <x v="249"/>
    <x v="6"/>
    <n v="53142"/>
    <x v="2"/>
    <s v="TEC-AC-10004568"/>
    <x v="2"/>
    <x v="11"/>
    <x v="1109"/>
    <n v="139.94999999999999"/>
    <n v="5"/>
    <n v="0"/>
    <n v="26.590499999999999"/>
  </r>
  <r>
    <n v="1791"/>
    <x v="866"/>
    <x v="2"/>
    <x v="587"/>
    <d v="2011-04-10T00:00:00"/>
    <s v="Standard Class"/>
    <s v="RA-19915"/>
    <s v="Russell Applegate"/>
    <x v="0"/>
    <s v="United States"/>
    <x v="20"/>
    <x v="15"/>
    <n v="10011"/>
    <x v="3"/>
    <s v="OFF-PA-10004092"/>
    <x v="1"/>
    <x v="10"/>
    <x v="588"/>
    <n v="48.94"/>
    <n v="1"/>
    <n v="0"/>
    <n v="24.47"/>
  </r>
  <r>
    <n v="1792"/>
    <x v="867"/>
    <x v="2"/>
    <x v="588"/>
    <d v="2011-03-12T00:00:00"/>
    <s v="First Class"/>
    <s v="RP-19390"/>
    <s v="Resi PÃ¶lking"/>
    <x v="0"/>
    <s v="United States"/>
    <x v="6"/>
    <x v="6"/>
    <n v="53711"/>
    <x v="2"/>
    <s v="FUR-CH-10001854"/>
    <x v="0"/>
    <x v="1"/>
    <x v="1110"/>
    <n v="2807.84"/>
    <n v="8"/>
    <n v="0"/>
    <n v="673.88160000000005"/>
  </r>
  <r>
    <n v="1793"/>
    <x v="867"/>
    <x v="2"/>
    <x v="588"/>
    <d v="2011-03-12T00:00:00"/>
    <s v="First Class"/>
    <s v="RP-19390"/>
    <s v="Resi PÃ¶lking"/>
    <x v="0"/>
    <s v="United States"/>
    <x v="6"/>
    <x v="6"/>
    <n v="53711"/>
    <x v="2"/>
    <s v="OFF-AR-10000475"/>
    <x v="1"/>
    <x v="6"/>
    <x v="1111"/>
    <n v="46.64"/>
    <n v="4"/>
    <n v="0"/>
    <n v="12.5928"/>
  </r>
  <r>
    <n v="1794"/>
    <x v="868"/>
    <x v="2"/>
    <x v="589"/>
    <d v="2011-12-13T00:00:00"/>
    <s v="Standard Class"/>
    <s v="TB-21175"/>
    <s v="Thomas Boland"/>
    <x v="1"/>
    <s v="United States"/>
    <x v="12"/>
    <x v="5"/>
    <n v="77041"/>
    <x v="2"/>
    <s v="OFF-ST-10000777"/>
    <x v="1"/>
    <x v="4"/>
    <x v="117"/>
    <n v="60.415999999999997"/>
    <n v="2"/>
    <n v="0.2"/>
    <n v="6.0415999999999999"/>
  </r>
  <r>
    <n v="1795"/>
    <x v="869"/>
    <x v="0"/>
    <x v="64"/>
    <d v="2013-11-09T00:00:00"/>
    <s v="Standard Class"/>
    <s v="BE-11455"/>
    <s v="Brad Eason"/>
    <x v="2"/>
    <s v="United States"/>
    <x v="250"/>
    <x v="41"/>
    <n v="66062"/>
    <x v="2"/>
    <s v="OFF-AR-10004022"/>
    <x v="1"/>
    <x v="6"/>
    <x v="898"/>
    <n v="107.94"/>
    <n v="3"/>
    <n v="0"/>
    <n v="26.984999999999999"/>
  </r>
  <r>
    <n v="1796"/>
    <x v="870"/>
    <x v="3"/>
    <x v="151"/>
    <d v="2014-08-31T00:00:00"/>
    <s v="First Class"/>
    <s v="MR-17545"/>
    <s v="Mathew Reese"/>
    <x v="2"/>
    <s v="United States"/>
    <x v="20"/>
    <x v="15"/>
    <n v="10024"/>
    <x v="3"/>
    <s v="OFF-ST-10002352"/>
    <x v="1"/>
    <x v="4"/>
    <x v="847"/>
    <n v="63.84"/>
    <n v="8"/>
    <n v="0"/>
    <n v="16.598400000000002"/>
  </r>
  <r>
    <n v="1797"/>
    <x v="870"/>
    <x v="3"/>
    <x v="151"/>
    <d v="2014-08-31T00:00:00"/>
    <s v="First Class"/>
    <s v="MR-17545"/>
    <s v="Mathew Reese"/>
    <x v="2"/>
    <s v="United States"/>
    <x v="20"/>
    <x v="15"/>
    <n v="10024"/>
    <x v="3"/>
    <s v="TEC-PH-10000455"/>
    <x v="2"/>
    <x v="7"/>
    <x v="1112"/>
    <n v="347.97"/>
    <n v="3"/>
    <n v="0"/>
    <n v="100.9113"/>
  </r>
  <r>
    <n v="1798"/>
    <x v="870"/>
    <x v="3"/>
    <x v="151"/>
    <d v="2014-08-31T00:00:00"/>
    <s v="First Class"/>
    <s v="MR-17545"/>
    <s v="Mathew Reese"/>
    <x v="2"/>
    <s v="United States"/>
    <x v="20"/>
    <x v="15"/>
    <n v="10024"/>
    <x v="3"/>
    <s v="OFF-BI-10003910"/>
    <x v="1"/>
    <x v="8"/>
    <x v="8"/>
    <n v="37.008000000000003"/>
    <n v="6"/>
    <n v="0.2"/>
    <n v="11.565"/>
  </r>
  <r>
    <n v="1799"/>
    <x v="871"/>
    <x v="0"/>
    <x v="274"/>
    <d v="2013-12-07T00:00:00"/>
    <s v="Standard Class"/>
    <s v="RM-19375"/>
    <s v="Raymond Messe"/>
    <x v="0"/>
    <s v="United States"/>
    <x v="49"/>
    <x v="1"/>
    <n v="95123"/>
    <x v="1"/>
    <s v="FUR-FU-10003039"/>
    <x v="0"/>
    <x v="5"/>
    <x v="479"/>
    <n v="215.65"/>
    <n v="5"/>
    <n v="0"/>
    <n v="73.320999999999998"/>
  </r>
  <r>
    <n v="1800"/>
    <x v="872"/>
    <x v="0"/>
    <x v="590"/>
    <d v="2013-11-08T00:00:00"/>
    <s v="Second Class"/>
    <s v="JF-15565"/>
    <s v="Jill Fjeld"/>
    <x v="0"/>
    <s v="United States"/>
    <x v="61"/>
    <x v="5"/>
    <n v="75081"/>
    <x v="2"/>
    <s v="OFF-FA-10000585"/>
    <x v="1"/>
    <x v="13"/>
    <x v="202"/>
    <n v="11.167999999999999"/>
    <n v="4"/>
    <n v="0.2"/>
    <n v="3.6295999999999999"/>
  </r>
  <r>
    <n v="1801"/>
    <x v="872"/>
    <x v="0"/>
    <x v="590"/>
    <d v="2013-11-08T00:00:00"/>
    <s v="Second Class"/>
    <s v="JF-15565"/>
    <s v="Jill Fjeld"/>
    <x v="0"/>
    <s v="United States"/>
    <x v="61"/>
    <x v="5"/>
    <n v="75081"/>
    <x v="2"/>
    <s v="OFF-PA-10001994"/>
    <x v="1"/>
    <x v="10"/>
    <x v="1113"/>
    <n v="53.951999999999998"/>
    <n v="3"/>
    <n v="0.2"/>
    <n v="17.534400000000002"/>
  </r>
  <r>
    <n v="1802"/>
    <x v="873"/>
    <x v="0"/>
    <x v="373"/>
    <d v="2013-11-20T00:00:00"/>
    <s v="Standard Class"/>
    <s v="AS-10135"/>
    <s v="Adrian Shami"/>
    <x v="2"/>
    <s v="United States"/>
    <x v="109"/>
    <x v="4"/>
    <n v="98002"/>
    <x v="1"/>
    <s v="FUR-FU-10004270"/>
    <x v="0"/>
    <x v="5"/>
    <x v="989"/>
    <n v="4.18"/>
    <n v="1"/>
    <n v="0"/>
    <n v="1.5047999999999999"/>
  </r>
  <r>
    <n v="1803"/>
    <x v="874"/>
    <x v="3"/>
    <x v="585"/>
    <d v="2014-09-27T00:00:00"/>
    <s v="Second Class"/>
    <s v="JA-15970"/>
    <s v="Joseph Airdo"/>
    <x v="0"/>
    <s v="United States"/>
    <x v="10"/>
    <x v="9"/>
    <n v="19134"/>
    <x v="3"/>
    <s v="OFF-BI-10002498"/>
    <x v="1"/>
    <x v="8"/>
    <x v="435"/>
    <n v="5.6070000000000002"/>
    <n v="1"/>
    <n v="0.7"/>
    <n v="-4.2987000000000002"/>
  </r>
  <r>
    <n v="1804"/>
    <x v="874"/>
    <x v="3"/>
    <x v="585"/>
    <d v="2014-09-27T00:00:00"/>
    <s v="Second Class"/>
    <s v="JA-15970"/>
    <s v="Joseph Airdo"/>
    <x v="0"/>
    <s v="United States"/>
    <x v="10"/>
    <x v="9"/>
    <n v="19134"/>
    <x v="3"/>
    <s v="OFF-SU-10002881"/>
    <x v="1"/>
    <x v="14"/>
    <x v="461"/>
    <n v="4663.7359999999999"/>
    <n v="7"/>
    <n v="0.2"/>
    <n v="-1049.3406"/>
  </r>
  <r>
    <n v="1805"/>
    <x v="874"/>
    <x v="3"/>
    <x v="585"/>
    <d v="2014-09-27T00:00:00"/>
    <s v="Second Class"/>
    <s v="JA-15970"/>
    <s v="Joseph Airdo"/>
    <x v="0"/>
    <s v="United States"/>
    <x v="10"/>
    <x v="9"/>
    <n v="19134"/>
    <x v="3"/>
    <s v="TEC-AC-10002926"/>
    <x v="2"/>
    <x v="11"/>
    <x v="1114"/>
    <n v="79.983999999999995"/>
    <n v="2"/>
    <n v="0.2"/>
    <n v="22.9954"/>
  </r>
  <r>
    <n v="1806"/>
    <x v="875"/>
    <x v="0"/>
    <x v="591"/>
    <d v="2013-12-29T00:00:00"/>
    <s v="First Class"/>
    <s v="GK-14620"/>
    <s v="Grace Kelly"/>
    <x v="1"/>
    <s v="United States"/>
    <x v="1"/>
    <x v="1"/>
    <n v="90049"/>
    <x v="1"/>
    <s v="TEC-PH-10002200"/>
    <x v="2"/>
    <x v="7"/>
    <x v="868"/>
    <n v="2575.944"/>
    <n v="7"/>
    <n v="0.2"/>
    <n v="257.59440000000001"/>
  </r>
  <r>
    <n v="1807"/>
    <x v="875"/>
    <x v="0"/>
    <x v="591"/>
    <d v="2013-12-29T00:00:00"/>
    <s v="First Class"/>
    <s v="GK-14620"/>
    <s v="Grace Kelly"/>
    <x v="1"/>
    <s v="United States"/>
    <x v="1"/>
    <x v="1"/>
    <n v="90049"/>
    <x v="1"/>
    <s v="OFF-PA-10002005"/>
    <x v="1"/>
    <x v="10"/>
    <x v="505"/>
    <n v="45.36"/>
    <n v="7"/>
    <n v="0"/>
    <n v="21.7728"/>
  </r>
  <r>
    <n v="1808"/>
    <x v="875"/>
    <x v="0"/>
    <x v="591"/>
    <d v="2013-12-29T00:00:00"/>
    <s v="First Class"/>
    <s v="GK-14620"/>
    <s v="Grace Kelly"/>
    <x v="1"/>
    <s v="United States"/>
    <x v="1"/>
    <x v="1"/>
    <n v="90049"/>
    <x v="1"/>
    <s v="TEC-AC-10001465"/>
    <x v="2"/>
    <x v="11"/>
    <x v="473"/>
    <n v="254.24"/>
    <n v="7"/>
    <n v="0"/>
    <n v="76.272000000000006"/>
  </r>
  <r>
    <n v="1809"/>
    <x v="876"/>
    <x v="0"/>
    <x v="592"/>
    <d v="2013-02-13T00:00:00"/>
    <s v="First Class"/>
    <s v="PB-19210"/>
    <s v="Phillip Breyer"/>
    <x v="1"/>
    <s v="United States"/>
    <x v="251"/>
    <x v="26"/>
    <n v="74133"/>
    <x v="2"/>
    <s v="TEC-PH-10004897"/>
    <x v="2"/>
    <x v="7"/>
    <x v="1115"/>
    <n v="69.930000000000007"/>
    <n v="7"/>
    <n v="0"/>
    <n v="0.69930000000000003"/>
  </r>
  <r>
    <n v="1810"/>
    <x v="877"/>
    <x v="0"/>
    <x v="248"/>
    <d v="2013-10-30T00:00:00"/>
    <s v="Standard Class"/>
    <s v="HK-14890"/>
    <s v="Heather Kirkland"/>
    <x v="1"/>
    <s v="United States"/>
    <x v="22"/>
    <x v="10"/>
    <n v="60610"/>
    <x v="2"/>
    <s v="FUR-FU-10001196"/>
    <x v="0"/>
    <x v="5"/>
    <x v="1116"/>
    <n v="16.155999999999999"/>
    <n v="7"/>
    <n v="0.6"/>
    <n v="-12.117000000000001"/>
  </r>
  <r>
    <n v="1811"/>
    <x v="877"/>
    <x v="0"/>
    <x v="248"/>
    <d v="2013-10-30T00:00:00"/>
    <s v="Standard Class"/>
    <s v="HK-14890"/>
    <s v="Heather Kirkland"/>
    <x v="1"/>
    <s v="United States"/>
    <x v="22"/>
    <x v="10"/>
    <n v="60610"/>
    <x v="2"/>
    <s v="OFF-PA-10000595"/>
    <x v="1"/>
    <x v="10"/>
    <x v="1117"/>
    <n v="54.816000000000003"/>
    <n v="3"/>
    <n v="0.2"/>
    <n v="17.815200000000001"/>
  </r>
  <r>
    <n v="1812"/>
    <x v="878"/>
    <x v="2"/>
    <x v="3"/>
    <d v="2011-11-06T00:00:00"/>
    <s v="Second Class"/>
    <s v="FO-14305"/>
    <s v="Frank Olsen"/>
    <x v="0"/>
    <s v="United States"/>
    <x v="193"/>
    <x v="17"/>
    <n v="22801"/>
    <x v="0"/>
    <s v="FUR-TA-10004534"/>
    <x v="0"/>
    <x v="3"/>
    <x v="121"/>
    <n v="1441.3"/>
    <n v="7"/>
    <n v="0"/>
    <n v="245.02099999999999"/>
  </r>
  <r>
    <n v="1813"/>
    <x v="879"/>
    <x v="3"/>
    <x v="225"/>
    <d v="2014-11-27T00:00:00"/>
    <s v="Standard Class"/>
    <s v="BT-11680"/>
    <s v="Brian Thompson"/>
    <x v="0"/>
    <s v="United States"/>
    <x v="46"/>
    <x v="24"/>
    <n v="43055"/>
    <x v="3"/>
    <s v="FUR-FU-10001861"/>
    <x v="0"/>
    <x v="5"/>
    <x v="272"/>
    <n v="77.599999999999994"/>
    <n v="5"/>
    <n v="0.2"/>
    <n v="28.13"/>
  </r>
  <r>
    <n v="1814"/>
    <x v="879"/>
    <x v="3"/>
    <x v="225"/>
    <d v="2014-11-27T00:00:00"/>
    <s v="Standard Class"/>
    <s v="BT-11680"/>
    <s v="Brian Thompson"/>
    <x v="0"/>
    <s v="United States"/>
    <x v="46"/>
    <x v="24"/>
    <n v="43055"/>
    <x v="3"/>
    <s v="FUR-FU-10000206"/>
    <x v="0"/>
    <x v="5"/>
    <x v="392"/>
    <n v="4.6559999999999997"/>
    <n v="2"/>
    <n v="0.2"/>
    <n v="1.5713999999999999"/>
  </r>
  <r>
    <n v="1815"/>
    <x v="880"/>
    <x v="1"/>
    <x v="471"/>
    <d v="2012-09-18T00:00:00"/>
    <s v="Standard Class"/>
    <s v="SP-20620"/>
    <s v="Stefania Perrino"/>
    <x v="1"/>
    <s v="United States"/>
    <x v="1"/>
    <x v="1"/>
    <n v="90045"/>
    <x v="1"/>
    <s v="FUR-TA-10002607"/>
    <x v="0"/>
    <x v="3"/>
    <x v="221"/>
    <n v="170.136"/>
    <n v="3"/>
    <n v="0.2"/>
    <n v="-8.5068000000000001"/>
  </r>
  <r>
    <n v="1816"/>
    <x v="881"/>
    <x v="1"/>
    <x v="593"/>
    <d v="2012-04-06T00:00:00"/>
    <s v="Same Day"/>
    <s v="LL-16840"/>
    <s v="Lauren Leatherbury"/>
    <x v="0"/>
    <s v="United States"/>
    <x v="4"/>
    <x v="4"/>
    <n v="98105"/>
    <x v="1"/>
    <s v="OFF-LA-10000443"/>
    <x v="1"/>
    <x v="2"/>
    <x v="1118"/>
    <n v="7.38"/>
    <n v="2"/>
    <n v="0"/>
    <n v="3.4685999999999999"/>
  </r>
  <r>
    <n v="1817"/>
    <x v="881"/>
    <x v="1"/>
    <x v="593"/>
    <d v="2012-04-06T00:00:00"/>
    <s v="Same Day"/>
    <s v="LL-16840"/>
    <s v="Lauren Leatherbury"/>
    <x v="0"/>
    <s v="United States"/>
    <x v="4"/>
    <x v="4"/>
    <n v="98105"/>
    <x v="1"/>
    <s v="OFF-AR-10004685"/>
    <x v="1"/>
    <x v="6"/>
    <x v="181"/>
    <n v="9.26"/>
    <n v="2"/>
    <n v="0"/>
    <n v="3.0558000000000001"/>
  </r>
  <r>
    <n v="1818"/>
    <x v="882"/>
    <x v="1"/>
    <x v="350"/>
    <d v="2012-12-15T00:00:00"/>
    <s v="Second Class"/>
    <s v="MC-17575"/>
    <s v="Matt Collins"/>
    <x v="0"/>
    <s v="United States"/>
    <x v="1"/>
    <x v="1"/>
    <n v="90036"/>
    <x v="1"/>
    <s v="OFF-LA-10001771"/>
    <x v="1"/>
    <x v="2"/>
    <x v="1119"/>
    <n v="9.9600000000000009"/>
    <n v="2"/>
    <n v="0"/>
    <n v="4.5815999999999999"/>
  </r>
  <r>
    <n v="1819"/>
    <x v="883"/>
    <x v="2"/>
    <x v="594"/>
    <d v="2011-05-29T00:00:00"/>
    <s v="Standard Class"/>
    <s v="JL-15235"/>
    <s v="Janet Lee"/>
    <x v="0"/>
    <s v="United States"/>
    <x v="22"/>
    <x v="10"/>
    <n v="60623"/>
    <x v="2"/>
    <s v="OFF-AP-10001394"/>
    <x v="1"/>
    <x v="9"/>
    <x v="1120"/>
    <n v="75.599999999999994"/>
    <n v="2"/>
    <n v="0.8"/>
    <n v="-166.32"/>
  </r>
  <r>
    <n v="1820"/>
    <x v="883"/>
    <x v="2"/>
    <x v="594"/>
    <d v="2011-05-29T00:00:00"/>
    <s v="Standard Class"/>
    <s v="JL-15235"/>
    <s v="Janet Lee"/>
    <x v="0"/>
    <s v="United States"/>
    <x v="22"/>
    <x v="10"/>
    <n v="60623"/>
    <x v="2"/>
    <s v="FUR-FU-10002553"/>
    <x v="0"/>
    <x v="5"/>
    <x v="1121"/>
    <n v="29.32"/>
    <n v="2"/>
    <n v="0.6"/>
    <n v="-24.189"/>
  </r>
  <r>
    <n v="1821"/>
    <x v="884"/>
    <x v="0"/>
    <x v="595"/>
    <d v="2013-02-20T00:00:00"/>
    <s v="Standard Class"/>
    <s v="EA-14035"/>
    <s v="Erin Ashbrook"/>
    <x v="1"/>
    <s v="United States"/>
    <x v="22"/>
    <x v="10"/>
    <n v="60623"/>
    <x v="2"/>
    <s v="OFF-AP-10004233"/>
    <x v="1"/>
    <x v="9"/>
    <x v="1122"/>
    <n v="92.063999999999993"/>
    <n v="6"/>
    <n v="0.8"/>
    <n v="-225.55680000000001"/>
  </r>
  <r>
    <n v="1822"/>
    <x v="884"/>
    <x v="0"/>
    <x v="595"/>
    <d v="2013-02-20T00:00:00"/>
    <s v="Standard Class"/>
    <s v="EA-14035"/>
    <s v="Erin Ashbrook"/>
    <x v="1"/>
    <s v="United States"/>
    <x v="22"/>
    <x v="10"/>
    <n v="60623"/>
    <x v="2"/>
    <s v="OFF-FA-10000304"/>
    <x v="1"/>
    <x v="13"/>
    <x v="52"/>
    <n v="6.976"/>
    <n v="4"/>
    <n v="0.2"/>
    <n v="1.8311999999999999"/>
  </r>
  <r>
    <n v="1823"/>
    <x v="884"/>
    <x v="0"/>
    <x v="595"/>
    <d v="2013-02-20T00:00:00"/>
    <s v="Standard Class"/>
    <s v="EA-14035"/>
    <s v="Erin Ashbrook"/>
    <x v="1"/>
    <s v="United States"/>
    <x v="22"/>
    <x v="10"/>
    <n v="60623"/>
    <x v="2"/>
    <s v="FUR-CH-10004754"/>
    <x v="0"/>
    <x v="1"/>
    <x v="1123"/>
    <n v="62.957999999999998"/>
    <n v="3"/>
    <n v="0.3"/>
    <n v="-2.6981999999999999"/>
  </r>
  <r>
    <n v="1824"/>
    <x v="884"/>
    <x v="0"/>
    <x v="595"/>
    <d v="2013-02-20T00:00:00"/>
    <s v="Standard Class"/>
    <s v="EA-14035"/>
    <s v="Erin Ashbrook"/>
    <x v="1"/>
    <s v="United States"/>
    <x v="22"/>
    <x v="10"/>
    <n v="60623"/>
    <x v="2"/>
    <s v="OFF-PA-10000809"/>
    <x v="1"/>
    <x v="10"/>
    <x v="1124"/>
    <n v="5.1840000000000002"/>
    <n v="1"/>
    <n v="0.2"/>
    <n v="1.8144"/>
  </r>
  <r>
    <n v="1825"/>
    <x v="885"/>
    <x v="0"/>
    <x v="596"/>
    <d v="2013-12-29T00:00:00"/>
    <s v="Standard Class"/>
    <s v="SA-20830"/>
    <s v="Sue Ann Reed"/>
    <x v="0"/>
    <s v="United States"/>
    <x v="252"/>
    <x v="21"/>
    <n v="97756"/>
    <x v="1"/>
    <s v="OFF-BI-10003694"/>
    <x v="1"/>
    <x v="8"/>
    <x v="850"/>
    <n v="31.32"/>
    <n v="10"/>
    <n v="0.7"/>
    <n v="-25.056000000000001"/>
  </r>
  <r>
    <n v="1826"/>
    <x v="885"/>
    <x v="0"/>
    <x v="596"/>
    <d v="2013-12-29T00:00:00"/>
    <s v="Standard Class"/>
    <s v="SA-20830"/>
    <s v="Sue Ann Reed"/>
    <x v="0"/>
    <s v="United States"/>
    <x v="252"/>
    <x v="21"/>
    <n v="97756"/>
    <x v="1"/>
    <s v="FUR-FU-10001935"/>
    <x v="0"/>
    <x v="5"/>
    <x v="341"/>
    <n v="11.84"/>
    <n v="4"/>
    <n v="0.2"/>
    <n v="3.1080000000000001"/>
  </r>
  <r>
    <n v="1827"/>
    <x v="885"/>
    <x v="0"/>
    <x v="596"/>
    <d v="2013-12-29T00:00:00"/>
    <s v="Standard Class"/>
    <s v="SA-20830"/>
    <s v="Sue Ann Reed"/>
    <x v="0"/>
    <s v="United States"/>
    <x v="252"/>
    <x v="21"/>
    <n v="97756"/>
    <x v="1"/>
    <s v="FUR-FU-10002878"/>
    <x v="0"/>
    <x v="5"/>
    <x v="1125"/>
    <n v="22.783999999999999"/>
    <n v="1"/>
    <n v="0.2"/>
    <n v="4.8415999999999997"/>
  </r>
  <r>
    <n v="1828"/>
    <x v="886"/>
    <x v="0"/>
    <x v="597"/>
    <d v="2013-11-02T00:00:00"/>
    <s v="Second Class"/>
    <s v="CH-12070"/>
    <s v="Cathy Hwang"/>
    <x v="2"/>
    <s v="United States"/>
    <x v="253"/>
    <x v="3"/>
    <n v="27604"/>
    <x v="0"/>
    <s v="TEC-PH-10002624"/>
    <x v="2"/>
    <x v="7"/>
    <x v="1126"/>
    <n v="1127.9760000000001"/>
    <n v="3"/>
    <n v="0.2"/>
    <n v="126.8973"/>
  </r>
  <r>
    <n v="1829"/>
    <x v="887"/>
    <x v="1"/>
    <x v="562"/>
    <d v="2012-07-15T00:00:00"/>
    <s v="Second Class"/>
    <s v="ND-18460"/>
    <s v="Neil Ducich"/>
    <x v="1"/>
    <s v="United States"/>
    <x v="203"/>
    <x v="32"/>
    <n v="31204"/>
    <x v="0"/>
    <s v="OFF-PA-10000019"/>
    <x v="1"/>
    <x v="10"/>
    <x v="704"/>
    <n v="38.880000000000003"/>
    <n v="6"/>
    <n v="0"/>
    <n v="18.662400000000002"/>
  </r>
  <r>
    <n v="1830"/>
    <x v="888"/>
    <x v="2"/>
    <x v="598"/>
    <d v="2011-05-24T00:00:00"/>
    <s v="Standard Class"/>
    <s v="BS-11755"/>
    <s v="Bruce Stewart"/>
    <x v="0"/>
    <s v="United States"/>
    <x v="138"/>
    <x v="24"/>
    <n v="44105"/>
    <x v="3"/>
    <s v="TEC-PH-10002885"/>
    <x v="2"/>
    <x v="7"/>
    <x v="1127"/>
    <n v="779.79600000000005"/>
    <n v="2"/>
    <n v="0.4"/>
    <n v="-168.95580000000001"/>
  </r>
  <r>
    <n v="1831"/>
    <x v="889"/>
    <x v="3"/>
    <x v="208"/>
    <d v="2014-10-22T00:00:00"/>
    <s v="Same Day"/>
    <s v="SL-20155"/>
    <s v="Sara Luxemburg"/>
    <x v="2"/>
    <s v="United States"/>
    <x v="254"/>
    <x v="26"/>
    <n v="74403"/>
    <x v="2"/>
    <s v="TEC-PH-10000895"/>
    <x v="2"/>
    <x v="7"/>
    <x v="1128"/>
    <n v="1439.92"/>
    <n v="8"/>
    <n v="0"/>
    <n v="374.37920000000003"/>
  </r>
  <r>
    <n v="1832"/>
    <x v="889"/>
    <x v="3"/>
    <x v="208"/>
    <d v="2014-10-22T00:00:00"/>
    <s v="Same Day"/>
    <s v="SL-20155"/>
    <s v="Sara Luxemburg"/>
    <x v="2"/>
    <s v="United States"/>
    <x v="254"/>
    <x v="26"/>
    <n v="74403"/>
    <x v="2"/>
    <s v="FUR-TA-10002356"/>
    <x v="0"/>
    <x v="3"/>
    <x v="728"/>
    <n v="262.11"/>
    <n v="1"/>
    <n v="0"/>
    <n v="62.906399999999998"/>
  </r>
  <r>
    <n v="1833"/>
    <x v="890"/>
    <x v="1"/>
    <x v="599"/>
    <d v="2012-09-11T00:00:00"/>
    <s v="Standard Class"/>
    <s v="GB-14530"/>
    <s v="George Bell"/>
    <x v="1"/>
    <s v="United States"/>
    <x v="53"/>
    <x v="3"/>
    <n v="28110"/>
    <x v="0"/>
    <s v="FUR-CH-10001270"/>
    <x v="0"/>
    <x v="1"/>
    <x v="851"/>
    <n v="207"/>
    <n v="3"/>
    <n v="0.2"/>
    <n v="25.875"/>
  </r>
  <r>
    <n v="1834"/>
    <x v="891"/>
    <x v="3"/>
    <x v="378"/>
    <d v="2014-08-08T00:00:00"/>
    <s v="Standard Class"/>
    <s v="AS-10045"/>
    <s v="Aaron Smayling"/>
    <x v="1"/>
    <s v="United States"/>
    <x v="89"/>
    <x v="5"/>
    <n v="78745"/>
    <x v="2"/>
    <s v="TEC-MA-10000488"/>
    <x v="2"/>
    <x v="15"/>
    <x v="1129"/>
    <n v="1439.982"/>
    <n v="3"/>
    <n v="0.4"/>
    <n v="-263.99669999999998"/>
  </r>
  <r>
    <n v="1835"/>
    <x v="891"/>
    <x v="3"/>
    <x v="378"/>
    <d v="2014-08-08T00:00:00"/>
    <s v="Standard Class"/>
    <s v="AS-10045"/>
    <s v="Aaron Smayling"/>
    <x v="1"/>
    <s v="United States"/>
    <x v="89"/>
    <x v="5"/>
    <n v="78745"/>
    <x v="2"/>
    <s v="OFF-PA-10003729"/>
    <x v="1"/>
    <x v="10"/>
    <x v="1130"/>
    <n v="36.287999999999997"/>
    <n v="7"/>
    <n v="0.2"/>
    <n v="12.700799999999999"/>
  </r>
  <r>
    <n v="1836"/>
    <x v="892"/>
    <x v="2"/>
    <x v="261"/>
    <d v="2011-06-24T00:00:00"/>
    <s v="First Class"/>
    <s v="RM-19375"/>
    <s v="Raymond Messe"/>
    <x v="0"/>
    <s v="United States"/>
    <x v="255"/>
    <x v="29"/>
    <n v="6450"/>
    <x v="3"/>
    <s v="OFF-AR-10003056"/>
    <x v="1"/>
    <x v="6"/>
    <x v="18"/>
    <n v="21.4"/>
    <n v="5"/>
    <n v="0"/>
    <n v="6.2060000000000004"/>
  </r>
  <r>
    <n v="1837"/>
    <x v="893"/>
    <x v="3"/>
    <x v="600"/>
    <d v="2014-02-22T00:00:00"/>
    <s v="Second Class"/>
    <s v="NH-18610"/>
    <s v="Nicole Hansen"/>
    <x v="1"/>
    <s v="United States"/>
    <x v="185"/>
    <x v="32"/>
    <n v="30076"/>
    <x v="0"/>
    <s v="OFF-AP-10002518"/>
    <x v="1"/>
    <x v="9"/>
    <x v="158"/>
    <n v="1245.8599999999999"/>
    <n v="7"/>
    <n v="0"/>
    <n v="361.29939999999999"/>
  </r>
  <r>
    <n v="1838"/>
    <x v="894"/>
    <x v="2"/>
    <x v="601"/>
    <d v="2011-05-08T00:00:00"/>
    <s v="Standard Class"/>
    <s v="BF-10975"/>
    <s v="Barbara Fisher"/>
    <x v="1"/>
    <s v="United States"/>
    <x v="35"/>
    <x v="3"/>
    <n v="28205"/>
    <x v="0"/>
    <s v="OFF-LA-10000240"/>
    <x v="1"/>
    <x v="2"/>
    <x v="2"/>
    <n v="17.544"/>
    <n v="3"/>
    <n v="0.2"/>
    <n v="5.9211"/>
  </r>
  <r>
    <n v="1839"/>
    <x v="894"/>
    <x v="2"/>
    <x v="601"/>
    <d v="2011-05-08T00:00:00"/>
    <s v="Standard Class"/>
    <s v="BF-10975"/>
    <s v="Barbara Fisher"/>
    <x v="1"/>
    <s v="United States"/>
    <x v="35"/>
    <x v="3"/>
    <n v="28205"/>
    <x v="0"/>
    <s v="FUR-FU-10000629"/>
    <x v="0"/>
    <x v="5"/>
    <x v="93"/>
    <n v="44.128"/>
    <n v="4"/>
    <n v="0.2"/>
    <n v="12.135199999999999"/>
  </r>
  <r>
    <n v="1840"/>
    <x v="894"/>
    <x v="2"/>
    <x v="601"/>
    <d v="2011-05-08T00:00:00"/>
    <s v="Standard Class"/>
    <s v="BF-10975"/>
    <s v="Barbara Fisher"/>
    <x v="1"/>
    <s v="United States"/>
    <x v="35"/>
    <x v="3"/>
    <n v="28205"/>
    <x v="0"/>
    <s v="OFF-AP-10001005"/>
    <x v="1"/>
    <x v="9"/>
    <x v="1131"/>
    <n v="62.92"/>
    <n v="1"/>
    <n v="0.2"/>
    <n v="10.224500000000001"/>
  </r>
  <r>
    <n v="1841"/>
    <x v="894"/>
    <x v="2"/>
    <x v="601"/>
    <d v="2011-05-08T00:00:00"/>
    <s v="Standard Class"/>
    <s v="BF-10975"/>
    <s v="Barbara Fisher"/>
    <x v="1"/>
    <s v="United States"/>
    <x v="35"/>
    <x v="3"/>
    <n v="28205"/>
    <x v="0"/>
    <s v="OFF-PA-10002377"/>
    <x v="1"/>
    <x v="10"/>
    <x v="127"/>
    <n v="78.304000000000002"/>
    <n v="2"/>
    <n v="0.2"/>
    <n v="29.364000000000001"/>
  </r>
  <r>
    <n v="1842"/>
    <x v="895"/>
    <x v="0"/>
    <x v="427"/>
    <d v="2013-07-24T00:00:00"/>
    <s v="Standard Class"/>
    <s v="KH-16330"/>
    <s v="Katharine Harms"/>
    <x v="1"/>
    <s v="United States"/>
    <x v="256"/>
    <x v="0"/>
    <n v="42104"/>
    <x v="0"/>
    <s v="FUR-CH-10000988"/>
    <x v="0"/>
    <x v="1"/>
    <x v="1132"/>
    <n v="140.81"/>
    <n v="1"/>
    <n v="0"/>
    <n v="39.4268"/>
  </r>
  <r>
    <n v="1843"/>
    <x v="896"/>
    <x v="1"/>
    <x v="97"/>
    <d v="2012-11-02T00:00:00"/>
    <s v="Second Class"/>
    <s v="FA-14230"/>
    <s v="Frank Atkinson"/>
    <x v="1"/>
    <s v="United States"/>
    <x v="52"/>
    <x v="5"/>
    <n v="78207"/>
    <x v="2"/>
    <s v="OFF-LA-10001074"/>
    <x v="1"/>
    <x v="2"/>
    <x v="297"/>
    <n v="40.095999999999997"/>
    <n v="4"/>
    <n v="0.2"/>
    <n v="13.532400000000001"/>
  </r>
  <r>
    <n v="1844"/>
    <x v="896"/>
    <x v="1"/>
    <x v="97"/>
    <d v="2012-11-02T00:00:00"/>
    <s v="Second Class"/>
    <s v="FA-14230"/>
    <s v="Frank Atkinson"/>
    <x v="1"/>
    <s v="United States"/>
    <x v="52"/>
    <x v="5"/>
    <n v="78207"/>
    <x v="2"/>
    <s v="FUR-FU-10001986"/>
    <x v="0"/>
    <x v="5"/>
    <x v="1133"/>
    <n v="40.783999999999999"/>
    <n v="2"/>
    <n v="0.6"/>
    <n v="-30.588000000000001"/>
  </r>
  <r>
    <n v="1845"/>
    <x v="897"/>
    <x v="3"/>
    <x v="570"/>
    <d v="2014-03-08T00:00:00"/>
    <s v="Standard Class"/>
    <s v="GW-14605"/>
    <s v="Giulietta Weimer"/>
    <x v="0"/>
    <s v="United States"/>
    <x v="4"/>
    <x v="4"/>
    <n v="98115"/>
    <x v="1"/>
    <s v="TEC-AC-10003027"/>
    <x v="2"/>
    <x v="11"/>
    <x v="25"/>
    <n v="90.57"/>
    <n v="3"/>
    <n v="0"/>
    <n v="11.774100000000001"/>
  </r>
  <r>
    <n v="1846"/>
    <x v="898"/>
    <x v="3"/>
    <x v="602"/>
    <d v="2014-01-18T00:00:00"/>
    <s v="Second Class"/>
    <s v="DA-13450"/>
    <s v="Dianna Arnett"/>
    <x v="2"/>
    <s v="United States"/>
    <x v="176"/>
    <x v="40"/>
    <n v="20016"/>
    <x v="3"/>
    <s v="OFF-PA-10001804"/>
    <x v="1"/>
    <x v="10"/>
    <x v="128"/>
    <n v="40.08"/>
    <n v="6"/>
    <n v="0"/>
    <n v="19.238399999999999"/>
  </r>
  <r>
    <n v="1847"/>
    <x v="898"/>
    <x v="3"/>
    <x v="602"/>
    <d v="2014-01-18T00:00:00"/>
    <s v="Second Class"/>
    <s v="DA-13450"/>
    <s v="Dianna Arnett"/>
    <x v="2"/>
    <s v="United States"/>
    <x v="176"/>
    <x v="40"/>
    <n v="20016"/>
    <x v="3"/>
    <s v="FUR-FU-10004973"/>
    <x v="0"/>
    <x v="5"/>
    <x v="1134"/>
    <n v="37.68"/>
    <n v="2"/>
    <n v="0"/>
    <n v="15.8256"/>
  </r>
  <r>
    <n v="1848"/>
    <x v="899"/>
    <x v="3"/>
    <x v="18"/>
    <d v="2014-11-09T00:00:00"/>
    <s v="Same Day"/>
    <s v="FH-14275"/>
    <s v="Frank Hawley"/>
    <x v="1"/>
    <s v="United States"/>
    <x v="1"/>
    <x v="1"/>
    <n v="90004"/>
    <x v="1"/>
    <s v="FUR-CH-10002602"/>
    <x v="0"/>
    <x v="1"/>
    <x v="288"/>
    <n v="362.35199999999998"/>
    <n v="3"/>
    <n v="0.2"/>
    <n v="27.176400000000001"/>
  </r>
  <r>
    <n v="1849"/>
    <x v="899"/>
    <x v="3"/>
    <x v="18"/>
    <d v="2014-11-09T00:00:00"/>
    <s v="Same Day"/>
    <s v="FH-14275"/>
    <s v="Frank Hawley"/>
    <x v="1"/>
    <s v="United States"/>
    <x v="1"/>
    <x v="1"/>
    <n v="90004"/>
    <x v="1"/>
    <s v="OFF-BI-10004140"/>
    <x v="1"/>
    <x v="8"/>
    <x v="304"/>
    <n v="7.1840000000000002"/>
    <n v="2"/>
    <n v="0.2"/>
    <n v="2.2450000000000001"/>
  </r>
  <r>
    <n v="1850"/>
    <x v="900"/>
    <x v="1"/>
    <x v="603"/>
    <d v="2012-07-25T00:00:00"/>
    <s v="Second Class"/>
    <s v="RK-19300"/>
    <s v="Ralph Kennedy"/>
    <x v="0"/>
    <s v="United States"/>
    <x v="257"/>
    <x v="14"/>
    <n v="46614"/>
    <x v="2"/>
    <s v="OFF-ST-10000464"/>
    <x v="1"/>
    <x v="4"/>
    <x v="1135"/>
    <n v="34.76"/>
    <n v="1"/>
    <n v="0"/>
    <n v="9.7327999999999992"/>
  </r>
  <r>
    <n v="1851"/>
    <x v="900"/>
    <x v="1"/>
    <x v="603"/>
    <d v="2012-07-25T00:00:00"/>
    <s v="Second Class"/>
    <s v="RK-19300"/>
    <s v="Ralph Kennedy"/>
    <x v="0"/>
    <s v="United States"/>
    <x v="257"/>
    <x v="14"/>
    <n v="46614"/>
    <x v="2"/>
    <s v="TEC-AC-10002253"/>
    <x v="2"/>
    <x v="11"/>
    <x v="572"/>
    <n v="831.2"/>
    <n v="5"/>
    <n v="0"/>
    <n v="124.68"/>
  </r>
  <r>
    <n v="1852"/>
    <x v="900"/>
    <x v="1"/>
    <x v="603"/>
    <d v="2012-07-25T00:00:00"/>
    <s v="Second Class"/>
    <s v="RK-19300"/>
    <s v="Ralph Kennedy"/>
    <x v="0"/>
    <s v="United States"/>
    <x v="257"/>
    <x v="14"/>
    <n v="46614"/>
    <x v="2"/>
    <s v="OFF-PA-10000528"/>
    <x v="1"/>
    <x v="10"/>
    <x v="1136"/>
    <n v="26.4"/>
    <n v="5"/>
    <n v="0"/>
    <n v="11.88"/>
  </r>
  <r>
    <n v="1853"/>
    <x v="900"/>
    <x v="1"/>
    <x v="603"/>
    <d v="2012-07-25T00:00:00"/>
    <s v="Second Class"/>
    <s v="RK-19300"/>
    <s v="Ralph Kennedy"/>
    <x v="0"/>
    <s v="United States"/>
    <x v="257"/>
    <x v="14"/>
    <n v="46614"/>
    <x v="2"/>
    <s v="OFF-EN-10000483"/>
    <x v="1"/>
    <x v="12"/>
    <x v="369"/>
    <n v="106.75"/>
    <n v="7"/>
    <n v="0"/>
    <n v="49.104999999999997"/>
  </r>
  <r>
    <n v="1854"/>
    <x v="900"/>
    <x v="1"/>
    <x v="603"/>
    <d v="2012-07-25T00:00:00"/>
    <s v="Second Class"/>
    <s v="RK-19300"/>
    <s v="Ralph Kennedy"/>
    <x v="0"/>
    <s v="United States"/>
    <x v="257"/>
    <x v="14"/>
    <n v="46614"/>
    <x v="2"/>
    <s v="OFF-PA-10003129"/>
    <x v="1"/>
    <x v="10"/>
    <x v="1137"/>
    <n v="97.82"/>
    <n v="2"/>
    <n v="0"/>
    <n v="45.9754"/>
  </r>
  <r>
    <n v="1855"/>
    <x v="900"/>
    <x v="1"/>
    <x v="603"/>
    <d v="2012-07-25T00:00:00"/>
    <s v="Second Class"/>
    <s v="RK-19300"/>
    <s v="Ralph Kennedy"/>
    <x v="0"/>
    <s v="United States"/>
    <x v="257"/>
    <x v="14"/>
    <n v="46614"/>
    <x v="2"/>
    <s v="OFF-ST-10003442"/>
    <x v="1"/>
    <x v="4"/>
    <x v="86"/>
    <n v="141.4"/>
    <n v="5"/>
    <n v="0"/>
    <n v="38.177999999999997"/>
  </r>
  <r>
    <n v="1856"/>
    <x v="901"/>
    <x v="2"/>
    <x v="604"/>
    <d v="2011-06-17T00:00:00"/>
    <s v="Standard Class"/>
    <s v="FM-14215"/>
    <s v="Filia McAdams"/>
    <x v="1"/>
    <s v="United States"/>
    <x v="1"/>
    <x v="1"/>
    <n v="90032"/>
    <x v="1"/>
    <s v="OFF-AR-10003631"/>
    <x v="1"/>
    <x v="6"/>
    <x v="33"/>
    <n v="14.52"/>
    <n v="3"/>
    <n v="0"/>
    <n v="4.7915999999999999"/>
  </r>
  <r>
    <n v="1857"/>
    <x v="902"/>
    <x v="3"/>
    <x v="605"/>
    <d v="2014-05-16T00:00:00"/>
    <s v="Second Class"/>
    <s v="AC-10420"/>
    <s v="Alyssa Crouse"/>
    <x v="1"/>
    <s v="United States"/>
    <x v="12"/>
    <x v="5"/>
    <n v="77041"/>
    <x v="2"/>
    <s v="OFF-ST-10000563"/>
    <x v="1"/>
    <x v="4"/>
    <x v="894"/>
    <n v="127.92"/>
    <n v="5"/>
    <n v="0.2"/>
    <n v="-15.99"/>
  </r>
  <r>
    <n v="1858"/>
    <x v="902"/>
    <x v="3"/>
    <x v="605"/>
    <d v="2014-05-16T00:00:00"/>
    <s v="Second Class"/>
    <s v="AC-10420"/>
    <s v="Alyssa Crouse"/>
    <x v="1"/>
    <s v="United States"/>
    <x v="12"/>
    <x v="5"/>
    <n v="77041"/>
    <x v="2"/>
    <s v="OFF-BI-10002133"/>
    <x v="1"/>
    <x v="8"/>
    <x v="1138"/>
    <n v="34.24"/>
    <n v="4"/>
    <n v="0.8"/>
    <n v="-53.072000000000003"/>
  </r>
  <r>
    <n v="1859"/>
    <x v="903"/>
    <x v="1"/>
    <x v="37"/>
    <d v="2012-05-09T00:00:00"/>
    <s v="First Class"/>
    <s v="JB-15400"/>
    <s v="Jennifer Braxton"/>
    <x v="1"/>
    <s v="United States"/>
    <x v="39"/>
    <x v="29"/>
    <n v="6010"/>
    <x v="3"/>
    <s v="OFF-AP-10002311"/>
    <x v="1"/>
    <x v="9"/>
    <x v="14"/>
    <n v="137.62"/>
    <n v="2"/>
    <n v="0"/>
    <n v="60.552799999999998"/>
  </r>
  <r>
    <n v="1860"/>
    <x v="903"/>
    <x v="1"/>
    <x v="37"/>
    <d v="2012-05-09T00:00:00"/>
    <s v="First Class"/>
    <s v="JB-15400"/>
    <s v="Jennifer Braxton"/>
    <x v="1"/>
    <s v="United States"/>
    <x v="39"/>
    <x v="29"/>
    <n v="6010"/>
    <x v="3"/>
    <s v="TEC-PH-10004959"/>
    <x v="2"/>
    <x v="7"/>
    <x v="1139"/>
    <n v="100.49"/>
    <n v="1"/>
    <n v="0"/>
    <n v="25.122499999999999"/>
  </r>
  <r>
    <n v="1861"/>
    <x v="904"/>
    <x v="3"/>
    <x v="606"/>
    <d v="2014-03-28T00:00:00"/>
    <s v="First Class"/>
    <s v="GM-14440"/>
    <s v="Gary McGarr"/>
    <x v="0"/>
    <s v="United States"/>
    <x v="20"/>
    <x v="15"/>
    <n v="10009"/>
    <x v="3"/>
    <s v="FUR-BO-10001918"/>
    <x v="0"/>
    <x v="0"/>
    <x v="1140"/>
    <n v="257.56799999999998"/>
    <n v="2"/>
    <n v="0.2"/>
    <n v="-28.976400000000002"/>
  </r>
  <r>
    <n v="1862"/>
    <x v="904"/>
    <x v="3"/>
    <x v="606"/>
    <d v="2014-03-28T00:00:00"/>
    <s v="First Class"/>
    <s v="GM-14440"/>
    <s v="Gary McGarr"/>
    <x v="0"/>
    <s v="United States"/>
    <x v="20"/>
    <x v="15"/>
    <n v="10009"/>
    <x v="3"/>
    <s v="TEC-PH-10004896"/>
    <x v="2"/>
    <x v="7"/>
    <x v="172"/>
    <n v="119.96"/>
    <n v="4"/>
    <n v="0"/>
    <n v="33.588799999999999"/>
  </r>
  <r>
    <n v="1863"/>
    <x v="905"/>
    <x v="2"/>
    <x v="607"/>
    <d v="2011-12-11T00:00:00"/>
    <s v="Same Day"/>
    <s v="RF-19840"/>
    <s v="Roy FranzÃ¶sisch"/>
    <x v="0"/>
    <s v="United States"/>
    <x v="52"/>
    <x v="5"/>
    <n v="78207"/>
    <x v="2"/>
    <s v="OFF-ST-10001328"/>
    <x v="1"/>
    <x v="4"/>
    <x v="176"/>
    <n v="49.631999999999998"/>
    <n v="4"/>
    <n v="0.2"/>
    <n v="4.9631999999999996"/>
  </r>
  <r>
    <n v="1864"/>
    <x v="906"/>
    <x v="0"/>
    <x v="63"/>
    <d v="2013-10-18T00:00:00"/>
    <s v="Standard Class"/>
    <s v="NC-18625"/>
    <s v="Noah Childs"/>
    <x v="1"/>
    <s v="United States"/>
    <x v="34"/>
    <x v="22"/>
    <n v="80013"/>
    <x v="1"/>
    <s v="FUR-TA-10004575"/>
    <x v="0"/>
    <x v="3"/>
    <x v="306"/>
    <n v="727.45"/>
    <n v="5"/>
    <n v="0.5"/>
    <n v="-465.56799999999998"/>
  </r>
  <r>
    <n v="1865"/>
    <x v="906"/>
    <x v="0"/>
    <x v="63"/>
    <d v="2013-10-18T00:00:00"/>
    <s v="Standard Class"/>
    <s v="NC-18625"/>
    <s v="Noah Childs"/>
    <x v="1"/>
    <s v="United States"/>
    <x v="34"/>
    <x v="22"/>
    <n v="80013"/>
    <x v="1"/>
    <s v="FUR-FU-10001617"/>
    <x v="0"/>
    <x v="5"/>
    <x v="1141"/>
    <n v="24.96"/>
    <n v="3"/>
    <n v="0.2"/>
    <n v="4.3680000000000003"/>
  </r>
  <r>
    <n v="1866"/>
    <x v="907"/>
    <x v="3"/>
    <x v="105"/>
    <d v="2014-11-13T00:00:00"/>
    <s v="Same Day"/>
    <s v="NG-18355"/>
    <s v="Nat Gilpin"/>
    <x v="1"/>
    <s v="United States"/>
    <x v="46"/>
    <x v="24"/>
    <n v="43055"/>
    <x v="3"/>
    <s v="TEC-PH-10002824"/>
    <x v="2"/>
    <x v="7"/>
    <x v="1142"/>
    <n v="370.78199999999998"/>
    <n v="3"/>
    <n v="0.4"/>
    <n v="-92.695499999999996"/>
  </r>
  <r>
    <n v="1867"/>
    <x v="908"/>
    <x v="3"/>
    <x v="4"/>
    <d v="2014-04-19T00:00:00"/>
    <s v="First Class"/>
    <s v="AH-10075"/>
    <s v="Adam Hart"/>
    <x v="1"/>
    <s v="United States"/>
    <x v="0"/>
    <x v="33"/>
    <n v="89015"/>
    <x v="1"/>
    <s v="FUR-FU-10004460"/>
    <x v="0"/>
    <x v="5"/>
    <x v="785"/>
    <n v="196.45"/>
    <n v="5"/>
    <n v="0"/>
    <n v="70.721999999999994"/>
  </r>
  <r>
    <n v="1868"/>
    <x v="909"/>
    <x v="1"/>
    <x v="608"/>
    <d v="2012-01-07T00:00:00"/>
    <s v="Standard Class"/>
    <s v="CH-12070"/>
    <s v="Cathy Hwang"/>
    <x v="2"/>
    <s v="United States"/>
    <x v="10"/>
    <x v="9"/>
    <n v="19143"/>
    <x v="3"/>
    <s v="OFF-PA-10003309"/>
    <x v="1"/>
    <x v="10"/>
    <x v="1143"/>
    <n v="31.103999999999999"/>
    <n v="6"/>
    <n v="0.2"/>
    <n v="10.8864"/>
  </r>
  <r>
    <n v="1869"/>
    <x v="909"/>
    <x v="1"/>
    <x v="608"/>
    <d v="2012-01-07T00:00:00"/>
    <s v="Standard Class"/>
    <s v="CH-12070"/>
    <s v="Cathy Hwang"/>
    <x v="2"/>
    <s v="United States"/>
    <x v="10"/>
    <x v="9"/>
    <n v="19143"/>
    <x v="3"/>
    <s v="OFF-ST-10002554"/>
    <x v="1"/>
    <x v="4"/>
    <x v="1144"/>
    <n v="78.256"/>
    <n v="2"/>
    <n v="0.2"/>
    <n v="-17.607600000000001"/>
  </r>
  <r>
    <n v="1870"/>
    <x v="910"/>
    <x v="0"/>
    <x v="370"/>
    <d v="2013-08-30T00:00:00"/>
    <s v="Second Class"/>
    <s v="CC-12145"/>
    <s v="Charles Crestani"/>
    <x v="0"/>
    <s v="United States"/>
    <x v="4"/>
    <x v="4"/>
    <n v="98103"/>
    <x v="1"/>
    <s v="OFF-PA-10000019"/>
    <x v="1"/>
    <x v="10"/>
    <x v="704"/>
    <n v="6.48"/>
    <n v="1"/>
    <n v="0"/>
    <n v="3.1103999999999998"/>
  </r>
  <r>
    <n v="1871"/>
    <x v="911"/>
    <x v="2"/>
    <x v="609"/>
    <d v="2011-07-25T00:00:00"/>
    <s v="Standard Class"/>
    <s v="ME-18010"/>
    <s v="Michelle Ellison"/>
    <x v="1"/>
    <s v="United States"/>
    <x v="8"/>
    <x v="1"/>
    <n v="94122"/>
    <x v="1"/>
    <s v="OFF-AR-10002067"/>
    <x v="1"/>
    <x v="6"/>
    <x v="1145"/>
    <n v="99.2"/>
    <n v="5"/>
    <n v="0"/>
    <n v="25.792000000000002"/>
  </r>
  <r>
    <n v="1872"/>
    <x v="911"/>
    <x v="2"/>
    <x v="609"/>
    <d v="2011-07-25T00:00:00"/>
    <s v="Standard Class"/>
    <s v="ME-18010"/>
    <s v="Michelle Ellison"/>
    <x v="1"/>
    <s v="United States"/>
    <x v="8"/>
    <x v="1"/>
    <n v="94122"/>
    <x v="1"/>
    <s v="FUR-CH-10001215"/>
    <x v="0"/>
    <x v="1"/>
    <x v="440"/>
    <n v="801.56799999999998"/>
    <n v="2"/>
    <n v="0.2"/>
    <n v="50.097999999999999"/>
  </r>
  <r>
    <n v="1873"/>
    <x v="911"/>
    <x v="2"/>
    <x v="609"/>
    <d v="2011-07-25T00:00:00"/>
    <s v="Standard Class"/>
    <s v="ME-18010"/>
    <s v="Michelle Ellison"/>
    <x v="1"/>
    <s v="United States"/>
    <x v="8"/>
    <x v="1"/>
    <n v="94122"/>
    <x v="1"/>
    <s v="FUR-TA-10004175"/>
    <x v="0"/>
    <x v="3"/>
    <x v="1146"/>
    <n v="272.84800000000001"/>
    <n v="1"/>
    <n v="0.2"/>
    <n v="27.284800000000001"/>
  </r>
  <r>
    <n v="1874"/>
    <x v="912"/>
    <x v="3"/>
    <x v="610"/>
    <d v="2014-11-26T00:00:00"/>
    <s v="Standard Class"/>
    <s v="BP-11230"/>
    <s v="Benjamin Patterson"/>
    <x v="0"/>
    <s v="United States"/>
    <x v="258"/>
    <x v="4"/>
    <n v="99207"/>
    <x v="1"/>
    <s v="FUR-TA-10004767"/>
    <x v="0"/>
    <x v="3"/>
    <x v="1147"/>
    <n v="70.98"/>
    <n v="1"/>
    <n v="0"/>
    <n v="20.584199999999999"/>
  </r>
  <r>
    <n v="1875"/>
    <x v="913"/>
    <x v="2"/>
    <x v="611"/>
    <d v="2011-09-06T00:00:00"/>
    <s v="Standard Class"/>
    <s v="MP-17470"/>
    <s v="Mark Packer"/>
    <x v="2"/>
    <s v="United States"/>
    <x v="38"/>
    <x v="24"/>
    <n v="43229"/>
    <x v="3"/>
    <s v="OFF-PA-10001685"/>
    <x v="1"/>
    <x v="10"/>
    <x v="33"/>
    <n v="16.224"/>
    <n v="2"/>
    <n v="0.2"/>
    <n v="5.8811999999999998"/>
  </r>
  <r>
    <n v="1876"/>
    <x v="914"/>
    <x v="0"/>
    <x v="612"/>
    <d v="2013-03-17T00:00:00"/>
    <s v="Standard Class"/>
    <s v="CJ-12010"/>
    <s v="Caroline Jumper"/>
    <x v="0"/>
    <s v="United States"/>
    <x v="85"/>
    <x v="15"/>
    <n v="11561"/>
    <x v="3"/>
    <s v="FUR-BO-10003272"/>
    <x v="0"/>
    <x v="0"/>
    <x v="582"/>
    <n v="176.78399999999999"/>
    <n v="1"/>
    <n v="0.2"/>
    <n v="-22.097999999999999"/>
  </r>
  <r>
    <n v="1877"/>
    <x v="915"/>
    <x v="3"/>
    <x v="613"/>
    <d v="2014-03-30T00:00:00"/>
    <s v="Standard Class"/>
    <s v="JC-15775"/>
    <s v="John Castell"/>
    <x v="0"/>
    <s v="United States"/>
    <x v="52"/>
    <x v="5"/>
    <n v="78207"/>
    <x v="2"/>
    <s v="TEC-PH-10000984"/>
    <x v="2"/>
    <x v="7"/>
    <x v="465"/>
    <n v="470.37599999999998"/>
    <n v="3"/>
    <n v="0.2"/>
    <n v="47.037599999999998"/>
  </r>
  <r>
    <n v="1878"/>
    <x v="916"/>
    <x v="3"/>
    <x v="614"/>
    <d v="2015-03-01T00:00:00"/>
    <s v="Standard Class"/>
    <s v="JG-15160"/>
    <s v="James Galang"/>
    <x v="0"/>
    <s v="United States"/>
    <x v="1"/>
    <x v="1"/>
    <n v="90049"/>
    <x v="1"/>
    <s v="FUR-CH-10002880"/>
    <x v="0"/>
    <x v="1"/>
    <x v="801"/>
    <n v="393.56799999999998"/>
    <n v="4"/>
    <n v="0.2"/>
    <n v="-44.276400000000002"/>
  </r>
  <r>
    <n v="1879"/>
    <x v="916"/>
    <x v="3"/>
    <x v="614"/>
    <d v="2015-03-01T00:00:00"/>
    <s v="Standard Class"/>
    <s v="JG-15160"/>
    <s v="James Galang"/>
    <x v="0"/>
    <s v="United States"/>
    <x v="1"/>
    <x v="1"/>
    <n v="90049"/>
    <x v="1"/>
    <s v="TEC-PH-10002563"/>
    <x v="2"/>
    <x v="7"/>
    <x v="201"/>
    <n v="302.37599999999998"/>
    <n v="3"/>
    <n v="0.2"/>
    <n v="22.6782"/>
  </r>
  <r>
    <n v="1880"/>
    <x v="917"/>
    <x v="3"/>
    <x v="615"/>
    <d v="2014-03-04T00:00:00"/>
    <s v="Standard Class"/>
    <s v="CK-12760"/>
    <s v="Cyma Kinney"/>
    <x v="1"/>
    <s v="United States"/>
    <x v="108"/>
    <x v="2"/>
    <n v="32216"/>
    <x v="0"/>
    <s v="OFF-BI-10001191"/>
    <x v="1"/>
    <x v="8"/>
    <x v="970"/>
    <n v="68.742000000000004"/>
    <n v="9"/>
    <n v="0.7"/>
    <n v="-48.119399999999999"/>
  </r>
  <r>
    <n v="1881"/>
    <x v="918"/>
    <x v="1"/>
    <x v="616"/>
    <d v="2012-05-03T00:00:00"/>
    <s v="Same Day"/>
    <s v="LF-17185"/>
    <s v="Luke Foster"/>
    <x v="0"/>
    <s v="United States"/>
    <x v="20"/>
    <x v="15"/>
    <n v="10011"/>
    <x v="3"/>
    <s v="OFF-EN-10002621"/>
    <x v="1"/>
    <x v="12"/>
    <x v="33"/>
    <n v="29.34"/>
    <n v="3"/>
    <n v="0"/>
    <n v="14.67"/>
  </r>
  <r>
    <n v="1882"/>
    <x v="918"/>
    <x v="1"/>
    <x v="616"/>
    <d v="2012-05-03T00:00:00"/>
    <s v="Same Day"/>
    <s v="LF-17185"/>
    <s v="Luke Foster"/>
    <x v="0"/>
    <s v="United States"/>
    <x v="20"/>
    <x v="15"/>
    <n v="10011"/>
    <x v="3"/>
    <s v="FUR-CH-10001146"/>
    <x v="0"/>
    <x v="1"/>
    <x v="64"/>
    <n v="383.60700000000003"/>
    <n v="7"/>
    <n v="0.1"/>
    <n v="63.9345"/>
  </r>
  <r>
    <n v="1883"/>
    <x v="918"/>
    <x v="1"/>
    <x v="616"/>
    <d v="2012-05-03T00:00:00"/>
    <s v="Same Day"/>
    <s v="LF-17185"/>
    <s v="Luke Foster"/>
    <x v="0"/>
    <s v="United States"/>
    <x v="20"/>
    <x v="15"/>
    <n v="10011"/>
    <x v="3"/>
    <s v="OFF-ST-10000689"/>
    <x v="1"/>
    <x v="4"/>
    <x v="421"/>
    <n v="563.4"/>
    <n v="4"/>
    <n v="0"/>
    <n v="67.608000000000004"/>
  </r>
  <r>
    <n v="1884"/>
    <x v="919"/>
    <x v="0"/>
    <x v="373"/>
    <d v="2013-11-18T00:00:00"/>
    <s v="Standard Class"/>
    <s v="CC-12430"/>
    <s v="Chuck Clark"/>
    <x v="2"/>
    <s v="United States"/>
    <x v="10"/>
    <x v="9"/>
    <n v="19143"/>
    <x v="3"/>
    <s v="OFF-PA-10001289"/>
    <x v="1"/>
    <x v="10"/>
    <x v="952"/>
    <n v="217.05600000000001"/>
    <n v="7"/>
    <n v="0.2"/>
    <n v="78.6828"/>
  </r>
  <r>
    <n v="1885"/>
    <x v="920"/>
    <x v="3"/>
    <x v="617"/>
    <d v="2014-01-24T00:00:00"/>
    <s v="Second Class"/>
    <s v="DL-12865"/>
    <s v="Dan Lawera"/>
    <x v="0"/>
    <s v="United States"/>
    <x v="259"/>
    <x v="5"/>
    <n v="76248"/>
    <x v="2"/>
    <s v="OFF-LA-10003714"/>
    <x v="1"/>
    <x v="2"/>
    <x v="1148"/>
    <n v="6"/>
    <n v="2"/>
    <n v="0.2"/>
    <n v="2.1"/>
  </r>
  <r>
    <n v="1886"/>
    <x v="921"/>
    <x v="0"/>
    <x v="183"/>
    <d v="2013-04-27T00:00:00"/>
    <s v="Second Class"/>
    <s v="PG-18895"/>
    <s v="Paul Gonzalez"/>
    <x v="0"/>
    <s v="United States"/>
    <x v="8"/>
    <x v="1"/>
    <n v="94122"/>
    <x v="1"/>
    <s v="FUR-FU-10001889"/>
    <x v="0"/>
    <x v="5"/>
    <x v="1149"/>
    <n v="31.56"/>
    <n v="3"/>
    <n v="0"/>
    <n v="10.4148"/>
  </r>
  <r>
    <n v="1887"/>
    <x v="922"/>
    <x v="2"/>
    <x v="8"/>
    <d v="2011-05-15T00:00:00"/>
    <s v="First Class"/>
    <s v="EH-14005"/>
    <s v="Erica Hernandez"/>
    <x v="2"/>
    <s v="United States"/>
    <x v="146"/>
    <x v="2"/>
    <n v="33012"/>
    <x v="0"/>
    <s v="OFF-FA-10002815"/>
    <x v="1"/>
    <x v="13"/>
    <x v="33"/>
    <n v="7.1040000000000001"/>
    <n v="2"/>
    <n v="0.2"/>
    <n v="2.3976000000000002"/>
  </r>
  <r>
    <n v="1888"/>
    <x v="922"/>
    <x v="2"/>
    <x v="8"/>
    <d v="2011-05-15T00:00:00"/>
    <s v="First Class"/>
    <s v="EH-14005"/>
    <s v="Erica Hernandez"/>
    <x v="2"/>
    <s v="United States"/>
    <x v="146"/>
    <x v="2"/>
    <n v="33012"/>
    <x v="0"/>
    <s v="OFF-BI-10004519"/>
    <x v="1"/>
    <x v="8"/>
    <x v="880"/>
    <n v="398.35199999999998"/>
    <n v="8"/>
    <n v="0.7"/>
    <n v="-331.96"/>
  </r>
  <r>
    <n v="1889"/>
    <x v="923"/>
    <x v="2"/>
    <x v="618"/>
    <d v="2011-10-22T00:00:00"/>
    <s v="First Class"/>
    <s v="TB-21520"/>
    <s v="Tracy Blumstein"/>
    <x v="0"/>
    <s v="United States"/>
    <x v="54"/>
    <x v="24"/>
    <n v="45014"/>
    <x v="3"/>
    <s v="OFF-AP-10004708"/>
    <x v="1"/>
    <x v="9"/>
    <x v="508"/>
    <n v="121.792"/>
    <n v="4"/>
    <n v="0.2"/>
    <n v="13.701599999999999"/>
  </r>
  <r>
    <n v="1890"/>
    <x v="923"/>
    <x v="2"/>
    <x v="618"/>
    <d v="2011-10-22T00:00:00"/>
    <s v="First Class"/>
    <s v="TB-21520"/>
    <s v="Tracy Blumstein"/>
    <x v="0"/>
    <s v="United States"/>
    <x v="54"/>
    <x v="24"/>
    <n v="45014"/>
    <x v="3"/>
    <s v="FUR-TA-10000617"/>
    <x v="0"/>
    <x v="3"/>
    <x v="338"/>
    <n v="409.59"/>
    <n v="3"/>
    <n v="0.4"/>
    <n v="-122.877"/>
  </r>
  <r>
    <n v="1891"/>
    <x v="924"/>
    <x v="2"/>
    <x v="619"/>
    <d v="2011-03-18T00:00:00"/>
    <s v="Standard Class"/>
    <s v="DK-13225"/>
    <s v="Dean Katz"/>
    <x v="1"/>
    <s v="United States"/>
    <x v="101"/>
    <x v="1"/>
    <n v="92646"/>
    <x v="1"/>
    <s v="OFF-PA-10001204"/>
    <x v="1"/>
    <x v="10"/>
    <x v="518"/>
    <n v="10.56"/>
    <n v="2"/>
    <n v="0"/>
    <n v="4.7519999999999998"/>
  </r>
  <r>
    <n v="1892"/>
    <x v="924"/>
    <x v="2"/>
    <x v="619"/>
    <d v="2011-03-18T00:00:00"/>
    <s v="Standard Class"/>
    <s v="DK-13225"/>
    <s v="Dean Katz"/>
    <x v="1"/>
    <s v="United States"/>
    <x v="101"/>
    <x v="1"/>
    <n v="92646"/>
    <x v="1"/>
    <s v="OFF-AR-10003723"/>
    <x v="1"/>
    <x v="6"/>
    <x v="1150"/>
    <n v="3.38"/>
    <n v="1"/>
    <n v="0"/>
    <n v="1.2505999999999999"/>
  </r>
  <r>
    <n v="1893"/>
    <x v="925"/>
    <x v="3"/>
    <x v="66"/>
    <d v="2014-12-25T00:00:00"/>
    <s v="Second Class"/>
    <s v="JP-15520"/>
    <s v="Jeremy Pistek"/>
    <x v="0"/>
    <s v="United States"/>
    <x v="260"/>
    <x v="2"/>
    <n v="32127"/>
    <x v="0"/>
    <s v="OFF-EN-10002621"/>
    <x v="1"/>
    <x v="12"/>
    <x v="33"/>
    <n v="7.8239999999999998"/>
    <n v="1"/>
    <n v="0.2"/>
    <n v="2.9340000000000002"/>
  </r>
  <r>
    <n v="1894"/>
    <x v="926"/>
    <x v="0"/>
    <x v="390"/>
    <d v="2013-11-30T00:00:00"/>
    <s v="Standard Class"/>
    <s v="CD-11980"/>
    <s v="Carol Darley"/>
    <x v="0"/>
    <s v="United States"/>
    <x v="261"/>
    <x v="21"/>
    <n v="97504"/>
    <x v="1"/>
    <s v="OFF-PA-10000241"/>
    <x v="1"/>
    <x v="10"/>
    <x v="1151"/>
    <n v="24.783999999999999"/>
    <n v="1"/>
    <n v="0.2"/>
    <n v="7.7450000000000001"/>
  </r>
  <r>
    <n v="1895"/>
    <x v="927"/>
    <x v="3"/>
    <x v="574"/>
    <d v="2014-06-12T00:00:00"/>
    <s v="First Class"/>
    <s v="AS-10090"/>
    <s v="Adam Shillingsburg"/>
    <x v="0"/>
    <s v="United States"/>
    <x v="262"/>
    <x v="17"/>
    <n v="22901"/>
    <x v="0"/>
    <s v="OFF-AR-10001446"/>
    <x v="1"/>
    <x v="6"/>
    <x v="1152"/>
    <n v="34.65"/>
    <n v="3"/>
    <n v="0"/>
    <n v="10.395"/>
  </r>
  <r>
    <n v="1896"/>
    <x v="928"/>
    <x v="1"/>
    <x v="620"/>
    <d v="2013-04-01T00:00:00"/>
    <s v="Standard Class"/>
    <s v="JO-15280"/>
    <s v="Jas O'Carroll"/>
    <x v="0"/>
    <s v="United States"/>
    <x v="263"/>
    <x v="37"/>
    <n v="59801"/>
    <x v="1"/>
    <s v="OFF-BI-10004632"/>
    <x v="1"/>
    <x v="8"/>
    <x v="564"/>
    <n v="487.98399999999998"/>
    <n v="2"/>
    <n v="0.2"/>
    <n v="152.495"/>
  </r>
  <r>
    <n v="1897"/>
    <x v="929"/>
    <x v="3"/>
    <x v="621"/>
    <d v="2014-07-10T00:00:00"/>
    <s v="First Class"/>
    <s v="AC-10450"/>
    <s v="Amy Cox"/>
    <x v="0"/>
    <s v="United States"/>
    <x v="31"/>
    <x v="11"/>
    <n v="55407"/>
    <x v="2"/>
    <s v="OFF-BI-10001359"/>
    <x v="1"/>
    <x v="8"/>
    <x v="1153"/>
    <n v="1793.98"/>
    <n v="2"/>
    <n v="0"/>
    <n v="843.17060000000004"/>
  </r>
  <r>
    <n v="1898"/>
    <x v="930"/>
    <x v="2"/>
    <x v="550"/>
    <d v="2011-02-09T00:00:00"/>
    <s v="Second Class"/>
    <s v="RA-19945"/>
    <s v="Ryan Akin"/>
    <x v="0"/>
    <s v="United States"/>
    <x v="100"/>
    <x v="2"/>
    <n v="33178"/>
    <x v="0"/>
    <s v="OFF-EN-10001749"/>
    <x v="1"/>
    <x v="12"/>
    <x v="1154"/>
    <n v="29.808"/>
    <n v="2"/>
    <n v="0.2"/>
    <n v="10.805400000000001"/>
  </r>
  <r>
    <n v="1899"/>
    <x v="930"/>
    <x v="2"/>
    <x v="550"/>
    <d v="2011-02-09T00:00:00"/>
    <s v="Second Class"/>
    <s v="RA-19945"/>
    <s v="Ryan Akin"/>
    <x v="0"/>
    <s v="United States"/>
    <x v="100"/>
    <x v="2"/>
    <n v="33178"/>
    <x v="0"/>
    <s v="OFF-BI-10004390"/>
    <x v="1"/>
    <x v="8"/>
    <x v="1155"/>
    <n v="505.17599999999999"/>
    <n v="4"/>
    <n v="0.7"/>
    <n v="-336.78399999999999"/>
  </r>
  <r>
    <n v="1900"/>
    <x v="930"/>
    <x v="2"/>
    <x v="550"/>
    <d v="2011-02-09T00:00:00"/>
    <s v="Second Class"/>
    <s v="RA-19945"/>
    <s v="Ryan Akin"/>
    <x v="0"/>
    <s v="United States"/>
    <x v="100"/>
    <x v="2"/>
    <n v="33178"/>
    <x v="0"/>
    <s v="FUR-TA-10001857"/>
    <x v="0"/>
    <x v="3"/>
    <x v="433"/>
    <n v="174.05850000000001"/>
    <n v="3"/>
    <n v="0.45"/>
    <n v="-110.7645"/>
  </r>
  <r>
    <n v="1901"/>
    <x v="931"/>
    <x v="0"/>
    <x v="622"/>
    <d v="2013-04-07T00:00:00"/>
    <s v="Second Class"/>
    <s v="Co-12640"/>
    <s v="Corey-Lock"/>
    <x v="0"/>
    <s v="United States"/>
    <x v="159"/>
    <x v="20"/>
    <n v="29501"/>
    <x v="0"/>
    <s v="OFF-ST-10000563"/>
    <x v="1"/>
    <x v="4"/>
    <x v="894"/>
    <n v="191.88"/>
    <n v="6"/>
    <n v="0"/>
    <n v="19.187999999999999"/>
  </r>
  <r>
    <n v="1902"/>
    <x v="932"/>
    <x v="0"/>
    <x v="623"/>
    <d v="2013-08-24T00:00:00"/>
    <s v="First Class"/>
    <s v="DW-13480"/>
    <s v="Dianna Wilson"/>
    <x v="2"/>
    <s v="United States"/>
    <x v="66"/>
    <x v="12"/>
    <n v="48205"/>
    <x v="2"/>
    <s v="TEC-PH-10004924"/>
    <x v="2"/>
    <x v="7"/>
    <x v="1156"/>
    <n v="14.78"/>
    <n v="2"/>
    <n v="0"/>
    <n v="3.9906000000000001"/>
  </r>
  <r>
    <n v="1903"/>
    <x v="933"/>
    <x v="3"/>
    <x v="208"/>
    <d v="2014-10-23T00:00:00"/>
    <s v="First Class"/>
    <s v="DK-12835"/>
    <s v="Damala Kotsonis"/>
    <x v="1"/>
    <s v="United States"/>
    <x v="24"/>
    <x v="21"/>
    <n v="97477"/>
    <x v="1"/>
    <s v="OFF-PA-10003953"/>
    <x v="1"/>
    <x v="10"/>
    <x v="638"/>
    <n v="5.1840000000000002"/>
    <n v="1"/>
    <n v="0.2"/>
    <n v="1.8144"/>
  </r>
  <r>
    <n v="1904"/>
    <x v="933"/>
    <x v="3"/>
    <x v="208"/>
    <d v="2014-10-23T00:00:00"/>
    <s v="First Class"/>
    <s v="DK-12835"/>
    <s v="Damala Kotsonis"/>
    <x v="1"/>
    <s v="United States"/>
    <x v="24"/>
    <x v="21"/>
    <n v="97477"/>
    <x v="1"/>
    <s v="FUR-CH-10000155"/>
    <x v="0"/>
    <x v="1"/>
    <x v="1157"/>
    <n v="478.48"/>
    <n v="2"/>
    <n v="0.2"/>
    <n v="47.847999999999999"/>
  </r>
  <r>
    <n v="1905"/>
    <x v="933"/>
    <x v="3"/>
    <x v="208"/>
    <d v="2014-10-23T00:00:00"/>
    <s v="First Class"/>
    <s v="DK-12835"/>
    <s v="Damala Kotsonis"/>
    <x v="1"/>
    <s v="United States"/>
    <x v="24"/>
    <x v="21"/>
    <n v="97477"/>
    <x v="1"/>
    <s v="TEC-AC-10003116"/>
    <x v="2"/>
    <x v="11"/>
    <x v="920"/>
    <n v="28.4"/>
    <n v="2"/>
    <n v="0.2"/>
    <n v="6.7450000000000001"/>
  </r>
  <r>
    <n v="1906"/>
    <x v="934"/>
    <x v="3"/>
    <x v="208"/>
    <d v="2014-10-25T00:00:00"/>
    <s v="First Class"/>
    <s v="MD-17860"/>
    <s v="Michael Dominguez"/>
    <x v="1"/>
    <s v="United States"/>
    <x v="245"/>
    <x v="14"/>
    <n v="46203"/>
    <x v="2"/>
    <s v="OFF-ST-10002743"/>
    <x v="1"/>
    <x v="4"/>
    <x v="413"/>
    <n v="909.12"/>
    <n v="8"/>
    <n v="0"/>
    <n v="9.0912000000000006"/>
  </r>
  <r>
    <n v="1907"/>
    <x v="935"/>
    <x v="0"/>
    <x v="624"/>
    <d v="2013-05-22T00:00:00"/>
    <s v="Standard Class"/>
    <s v="RP-19855"/>
    <s v="Roy Phan"/>
    <x v="1"/>
    <s v="United States"/>
    <x v="264"/>
    <x v="2"/>
    <n v="32712"/>
    <x v="0"/>
    <s v="OFF-BI-10001757"/>
    <x v="1"/>
    <x v="8"/>
    <x v="1158"/>
    <n v="2.952"/>
    <n v="2"/>
    <n v="0.7"/>
    <n v="-2.1648000000000001"/>
  </r>
  <r>
    <n v="1908"/>
    <x v="935"/>
    <x v="0"/>
    <x v="624"/>
    <d v="2013-05-22T00:00:00"/>
    <s v="Standard Class"/>
    <s v="RP-19855"/>
    <s v="Roy Phan"/>
    <x v="1"/>
    <s v="United States"/>
    <x v="264"/>
    <x v="2"/>
    <n v="32712"/>
    <x v="0"/>
    <s v="OFF-BI-10000069"/>
    <x v="1"/>
    <x v="8"/>
    <x v="486"/>
    <n v="27.018000000000001"/>
    <n v="6"/>
    <n v="0.7"/>
    <n v="-21.6144"/>
  </r>
  <r>
    <n v="1909"/>
    <x v="936"/>
    <x v="1"/>
    <x v="302"/>
    <d v="2012-04-02T00:00:00"/>
    <s v="First Class"/>
    <s v="RW-19540"/>
    <s v="Rick Wilson"/>
    <x v="1"/>
    <s v="United States"/>
    <x v="1"/>
    <x v="1"/>
    <n v="90008"/>
    <x v="1"/>
    <s v="FUR-FU-10004093"/>
    <x v="0"/>
    <x v="5"/>
    <x v="1159"/>
    <n v="136.91999999999999"/>
    <n v="4"/>
    <n v="0"/>
    <n v="41.076000000000001"/>
  </r>
  <r>
    <n v="1910"/>
    <x v="937"/>
    <x v="3"/>
    <x v="404"/>
    <d v="2014-12-24T00:00:00"/>
    <s v="Standard Class"/>
    <s v="DB-13660"/>
    <s v="Duane Benoit"/>
    <x v="0"/>
    <s v="United States"/>
    <x v="147"/>
    <x v="15"/>
    <n v="11572"/>
    <x v="3"/>
    <s v="FUR-FU-10001037"/>
    <x v="0"/>
    <x v="5"/>
    <x v="1160"/>
    <n v="18.96"/>
    <n v="2"/>
    <n v="0"/>
    <n v="8.532"/>
  </r>
  <r>
    <n v="1911"/>
    <x v="938"/>
    <x v="0"/>
    <x v="625"/>
    <d v="2013-11-23T00:00:00"/>
    <s v="Standard Class"/>
    <s v="SC-20770"/>
    <s v="Stewart Carmichael"/>
    <x v="1"/>
    <s v="United States"/>
    <x v="1"/>
    <x v="1"/>
    <n v="90008"/>
    <x v="1"/>
    <s v="TEC-AC-10003832"/>
    <x v="2"/>
    <x v="11"/>
    <x v="458"/>
    <n v="99.39"/>
    <n v="3"/>
    <n v="0"/>
    <n v="40.749899999999997"/>
  </r>
  <r>
    <n v="1912"/>
    <x v="939"/>
    <x v="3"/>
    <x v="445"/>
    <d v="2014-07-07T00:00:00"/>
    <s v="Second Class"/>
    <s v="FH-14275"/>
    <s v="Frank Hawley"/>
    <x v="1"/>
    <s v="United States"/>
    <x v="12"/>
    <x v="5"/>
    <n v="77041"/>
    <x v="2"/>
    <s v="OFF-PA-10001878"/>
    <x v="1"/>
    <x v="10"/>
    <x v="1161"/>
    <n v="273.89600000000002"/>
    <n v="7"/>
    <n v="0.2"/>
    <n v="92.439899999999994"/>
  </r>
  <r>
    <n v="1913"/>
    <x v="939"/>
    <x v="3"/>
    <x v="445"/>
    <d v="2014-07-07T00:00:00"/>
    <s v="Second Class"/>
    <s v="FH-14275"/>
    <s v="Frank Hawley"/>
    <x v="1"/>
    <s v="United States"/>
    <x v="12"/>
    <x v="5"/>
    <n v="77041"/>
    <x v="2"/>
    <s v="TEC-MA-10003674"/>
    <x v="2"/>
    <x v="15"/>
    <x v="1162"/>
    <n v="597.13199999999995"/>
    <n v="3"/>
    <n v="0.4"/>
    <n v="49.761000000000003"/>
  </r>
  <r>
    <n v="1914"/>
    <x v="940"/>
    <x v="2"/>
    <x v="626"/>
    <d v="2011-01-18T00:00:00"/>
    <s v="First Class"/>
    <s v="EH-13990"/>
    <s v="Erica Hackney"/>
    <x v="0"/>
    <s v="United States"/>
    <x v="185"/>
    <x v="32"/>
    <n v="30076"/>
    <x v="0"/>
    <s v="TEC-AC-10003628"/>
    <x v="2"/>
    <x v="11"/>
    <x v="244"/>
    <n v="149.94999999999999"/>
    <n v="5"/>
    <n v="0"/>
    <n v="65.977999999999994"/>
  </r>
  <r>
    <n v="1915"/>
    <x v="941"/>
    <x v="3"/>
    <x v="504"/>
    <d v="2014-06-05T00:00:00"/>
    <s v="Standard Class"/>
    <s v="AS-10630"/>
    <s v="Ann Steele"/>
    <x v="2"/>
    <s v="United States"/>
    <x v="199"/>
    <x v="2"/>
    <n v="33437"/>
    <x v="0"/>
    <s v="OFF-LA-10003190"/>
    <x v="1"/>
    <x v="2"/>
    <x v="1163"/>
    <n v="4.6079999999999997"/>
    <n v="2"/>
    <n v="0.2"/>
    <n v="1.6704000000000001"/>
  </r>
  <r>
    <n v="1916"/>
    <x v="941"/>
    <x v="3"/>
    <x v="504"/>
    <d v="2014-06-05T00:00:00"/>
    <s v="Standard Class"/>
    <s v="AS-10630"/>
    <s v="Ann Steele"/>
    <x v="2"/>
    <s v="United States"/>
    <x v="199"/>
    <x v="2"/>
    <n v="33437"/>
    <x v="0"/>
    <s v="OFF-AR-10002280"/>
    <x v="1"/>
    <x v="6"/>
    <x v="33"/>
    <n v="15.528"/>
    <n v="3"/>
    <n v="0.2"/>
    <n v="4.8525"/>
  </r>
  <r>
    <n v="1917"/>
    <x v="941"/>
    <x v="3"/>
    <x v="504"/>
    <d v="2014-06-05T00:00:00"/>
    <s v="Standard Class"/>
    <s v="AS-10630"/>
    <s v="Ann Steele"/>
    <x v="2"/>
    <s v="United States"/>
    <x v="199"/>
    <x v="2"/>
    <n v="33437"/>
    <x v="0"/>
    <s v="OFF-LA-10001569"/>
    <x v="1"/>
    <x v="2"/>
    <x v="633"/>
    <n v="11.952"/>
    <n v="3"/>
    <n v="0.2"/>
    <n v="3.8843999999999999"/>
  </r>
  <r>
    <n v="1918"/>
    <x v="942"/>
    <x v="1"/>
    <x v="627"/>
    <d v="2012-11-14T00:00:00"/>
    <s v="Standard Class"/>
    <s v="HA-14905"/>
    <s v="Helen Abelman"/>
    <x v="0"/>
    <s v="United States"/>
    <x v="47"/>
    <x v="31"/>
    <n v="2038"/>
    <x v="3"/>
    <s v="OFF-AR-10001573"/>
    <x v="1"/>
    <x v="6"/>
    <x v="368"/>
    <n v="11.65"/>
    <n v="5"/>
    <n v="0"/>
    <n v="3.3784999999999998"/>
  </r>
  <r>
    <n v="1919"/>
    <x v="943"/>
    <x v="1"/>
    <x v="628"/>
    <d v="2012-01-11T00:00:00"/>
    <s v="Second Class"/>
    <s v="CH-12070"/>
    <s v="Cathy Hwang"/>
    <x v="2"/>
    <s v="United States"/>
    <x v="66"/>
    <x v="12"/>
    <n v="48227"/>
    <x v="2"/>
    <s v="TEC-PH-10001809"/>
    <x v="2"/>
    <x v="7"/>
    <x v="1164"/>
    <n v="299.89999999999998"/>
    <n v="2"/>
    <n v="0"/>
    <n v="74.974999999999994"/>
  </r>
  <r>
    <n v="1920"/>
    <x v="944"/>
    <x v="3"/>
    <x v="629"/>
    <d v="2014-08-20T00:00:00"/>
    <s v="First Class"/>
    <s v="EH-13765"/>
    <s v="Edward Hooks"/>
    <x v="1"/>
    <s v="United States"/>
    <x v="232"/>
    <x v="15"/>
    <n v="13601"/>
    <x v="3"/>
    <s v="OFF-BI-10003091"/>
    <x v="1"/>
    <x v="8"/>
    <x v="1165"/>
    <n v="895.92"/>
    <n v="5"/>
    <n v="0.2"/>
    <n v="302.37299999999999"/>
  </r>
  <r>
    <n v="1921"/>
    <x v="944"/>
    <x v="3"/>
    <x v="629"/>
    <d v="2014-08-20T00:00:00"/>
    <s v="First Class"/>
    <s v="EH-13765"/>
    <s v="Edward Hooks"/>
    <x v="1"/>
    <s v="United States"/>
    <x v="232"/>
    <x v="15"/>
    <n v="13601"/>
    <x v="3"/>
    <s v="FUR-CH-10003981"/>
    <x v="0"/>
    <x v="1"/>
    <x v="1166"/>
    <n v="462.56400000000002"/>
    <n v="2"/>
    <n v="0.1"/>
    <n v="97.6524"/>
  </r>
  <r>
    <n v="1922"/>
    <x v="945"/>
    <x v="1"/>
    <x v="292"/>
    <d v="2012-09-10T00:00:00"/>
    <s v="Standard Class"/>
    <s v="MZ-17515"/>
    <s v="Mary Zewe"/>
    <x v="1"/>
    <s v="United States"/>
    <x v="265"/>
    <x v="9"/>
    <n v="19601"/>
    <x v="3"/>
    <s v="OFF-ST-10002562"/>
    <x v="1"/>
    <x v="4"/>
    <x v="33"/>
    <n v="15.007999999999999"/>
    <n v="2"/>
    <n v="0.2"/>
    <n v="1.5007999999999999"/>
  </r>
  <r>
    <n v="1923"/>
    <x v="946"/>
    <x v="0"/>
    <x v="630"/>
    <d v="2013-11-07T00:00:00"/>
    <s v="Second Class"/>
    <s v="SC-20230"/>
    <s v="Scot Coram"/>
    <x v="1"/>
    <s v="United States"/>
    <x v="81"/>
    <x v="5"/>
    <n v="76017"/>
    <x v="2"/>
    <s v="TEC-PH-10004345"/>
    <x v="2"/>
    <x v="7"/>
    <x v="1167"/>
    <n v="863.64"/>
    <n v="9"/>
    <n v="0.2"/>
    <n v="107.955"/>
  </r>
  <r>
    <n v="1924"/>
    <x v="946"/>
    <x v="0"/>
    <x v="630"/>
    <d v="2013-11-07T00:00:00"/>
    <s v="Second Class"/>
    <s v="SC-20230"/>
    <s v="Scot Coram"/>
    <x v="1"/>
    <s v="United States"/>
    <x v="81"/>
    <x v="5"/>
    <n v="76017"/>
    <x v="2"/>
    <s v="OFF-AR-10000588"/>
    <x v="1"/>
    <x v="6"/>
    <x v="393"/>
    <n v="47.616"/>
    <n v="3"/>
    <n v="0.2"/>
    <n v="3.5712000000000002"/>
  </r>
  <r>
    <n v="1925"/>
    <x v="947"/>
    <x v="3"/>
    <x v="256"/>
    <d v="2014-08-12T00:00:00"/>
    <s v="Second Class"/>
    <s v="NP-18325"/>
    <s v="Naresj Patel"/>
    <x v="0"/>
    <s v="United States"/>
    <x v="70"/>
    <x v="1"/>
    <n v="92024"/>
    <x v="1"/>
    <s v="OFF-PA-10003039"/>
    <x v="1"/>
    <x v="10"/>
    <x v="330"/>
    <n v="92.94"/>
    <n v="3"/>
    <n v="0"/>
    <n v="41.823"/>
  </r>
  <r>
    <n v="1926"/>
    <x v="948"/>
    <x v="3"/>
    <x v="631"/>
    <d v="2014-03-14T00:00:00"/>
    <s v="Standard Class"/>
    <s v="LW-16990"/>
    <s v="Lindsay Williams"/>
    <x v="1"/>
    <s v="United States"/>
    <x v="8"/>
    <x v="1"/>
    <n v="94110"/>
    <x v="1"/>
    <s v="TEC-AC-10001908"/>
    <x v="2"/>
    <x v="11"/>
    <x v="292"/>
    <n v="199.98"/>
    <n v="2"/>
    <n v="0"/>
    <n v="69.992999999999995"/>
  </r>
  <r>
    <n v="1927"/>
    <x v="949"/>
    <x v="0"/>
    <x v="632"/>
    <d v="2013-06-16T00:00:00"/>
    <s v="Standard Class"/>
    <s v="GM-14680"/>
    <s v="Greg Matthias"/>
    <x v="0"/>
    <s v="United States"/>
    <x v="1"/>
    <x v="1"/>
    <n v="90045"/>
    <x v="1"/>
    <s v="TEC-PH-10001198"/>
    <x v="2"/>
    <x v="7"/>
    <x v="1168"/>
    <n v="177.48"/>
    <n v="3"/>
    <n v="0.2"/>
    <n v="19.9665"/>
  </r>
  <r>
    <n v="1928"/>
    <x v="950"/>
    <x v="3"/>
    <x v="354"/>
    <d v="2014-02-12T00:00:00"/>
    <s v="First Class"/>
    <s v="RH-19495"/>
    <s v="Rick Hansen"/>
    <x v="0"/>
    <s v="United States"/>
    <x v="60"/>
    <x v="22"/>
    <n v="80219"/>
    <x v="1"/>
    <s v="OFF-PA-10004071"/>
    <x v="1"/>
    <x v="10"/>
    <x v="412"/>
    <n v="88.768000000000001"/>
    <n v="2"/>
    <n v="0.2"/>
    <n v="31.0688"/>
  </r>
  <r>
    <n v="1929"/>
    <x v="951"/>
    <x v="3"/>
    <x v="633"/>
    <d v="2014-03-19T00:00:00"/>
    <s v="Second Class"/>
    <s v="VM-21685"/>
    <s v="Valerie Mitchum"/>
    <x v="2"/>
    <s v="United States"/>
    <x v="4"/>
    <x v="4"/>
    <n v="98105"/>
    <x v="1"/>
    <s v="OFF-PA-10001972"/>
    <x v="1"/>
    <x v="10"/>
    <x v="1169"/>
    <n v="6.48"/>
    <n v="1"/>
    <n v="0"/>
    <n v="3.1103999999999998"/>
  </r>
  <r>
    <n v="1930"/>
    <x v="951"/>
    <x v="3"/>
    <x v="633"/>
    <d v="2014-03-19T00:00:00"/>
    <s v="Second Class"/>
    <s v="VM-21685"/>
    <s v="Valerie Mitchum"/>
    <x v="2"/>
    <s v="United States"/>
    <x v="4"/>
    <x v="4"/>
    <n v="98105"/>
    <x v="1"/>
    <s v="OFF-ST-10004180"/>
    <x v="1"/>
    <x v="4"/>
    <x v="241"/>
    <n v="46.51"/>
    <n v="1"/>
    <n v="0"/>
    <n v="1.8604000000000001"/>
  </r>
  <r>
    <n v="1931"/>
    <x v="951"/>
    <x v="3"/>
    <x v="633"/>
    <d v="2014-03-19T00:00:00"/>
    <s v="Second Class"/>
    <s v="VM-21685"/>
    <s v="Valerie Mitchum"/>
    <x v="2"/>
    <s v="United States"/>
    <x v="4"/>
    <x v="4"/>
    <n v="98105"/>
    <x v="1"/>
    <s v="TEC-PH-10004165"/>
    <x v="2"/>
    <x v="7"/>
    <x v="886"/>
    <n v="659.976"/>
    <n v="3"/>
    <n v="0.2"/>
    <n v="49.498199999999997"/>
  </r>
  <r>
    <n v="1932"/>
    <x v="952"/>
    <x v="0"/>
    <x v="581"/>
    <d v="2013-11-30T00:00:00"/>
    <s v="Second Class"/>
    <s v="CC-12670"/>
    <s v="Craig Carreira"/>
    <x v="0"/>
    <s v="United States"/>
    <x v="48"/>
    <x v="16"/>
    <n v="85254"/>
    <x v="1"/>
    <s v="TEC-PH-10002483"/>
    <x v="2"/>
    <x v="7"/>
    <x v="1170"/>
    <n v="271.99200000000002"/>
    <n v="1"/>
    <n v="0.2"/>
    <n v="23.799299999999999"/>
  </r>
  <r>
    <n v="1933"/>
    <x v="953"/>
    <x v="3"/>
    <x v="634"/>
    <d v="2014-11-08T00:00:00"/>
    <s v="Second Class"/>
    <s v="SV-20365"/>
    <s v="Seth Vernon"/>
    <x v="0"/>
    <s v="United States"/>
    <x v="240"/>
    <x v="28"/>
    <n v="70506"/>
    <x v="0"/>
    <s v="FUR-BO-10000468"/>
    <x v="0"/>
    <x v="0"/>
    <x v="1171"/>
    <n v="145.74"/>
    <n v="3"/>
    <n v="0"/>
    <n v="23.3184"/>
  </r>
  <r>
    <n v="1934"/>
    <x v="953"/>
    <x v="3"/>
    <x v="634"/>
    <d v="2014-11-08T00:00:00"/>
    <s v="Second Class"/>
    <s v="SV-20365"/>
    <s v="Seth Vernon"/>
    <x v="0"/>
    <s v="United States"/>
    <x v="240"/>
    <x v="28"/>
    <n v="70506"/>
    <x v="0"/>
    <s v="FUR-FU-10001706"/>
    <x v="0"/>
    <x v="5"/>
    <x v="50"/>
    <n v="15.4"/>
    <n v="5"/>
    <n v="0"/>
    <n v="7.3920000000000003"/>
  </r>
  <r>
    <n v="1935"/>
    <x v="954"/>
    <x v="3"/>
    <x v="344"/>
    <d v="2014-04-12T00:00:00"/>
    <s v="Standard Class"/>
    <s v="LW-16990"/>
    <s v="Lindsay Williams"/>
    <x v="1"/>
    <s v="United States"/>
    <x v="8"/>
    <x v="1"/>
    <n v="94109"/>
    <x v="1"/>
    <s v="OFF-PA-10003129"/>
    <x v="1"/>
    <x v="10"/>
    <x v="1137"/>
    <n v="244.55"/>
    <n v="5"/>
    <n v="0"/>
    <n v="114.9385"/>
  </r>
  <r>
    <n v="1936"/>
    <x v="954"/>
    <x v="3"/>
    <x v="344"/>
    <d v="2014-04-12T00:00:00"/>
    <s v="Standard Class"/>
    <s v="LW-16990"/>
    <s v="Lindsay Williams"/>
    <x v="1"/>
    <s v="United States"/>
    <x v="8"/>
    <x v="1"/>
    <n v="94109"/>
    <x v="1"/>
    <s v="TEC-AC-10001284"/>
    <x v="2"/>
    <x v="11"/>
    <x v="1172"/>
    <n v="166.16"/>
    <n v="8"/>
    <n v="0"/>
    <n v="59.817599999999999"/>
  </r>
  <r>
    <n v="1937"/>
    <x v="955"/>
    <x v="1"/>
    <x v="442"/>
    <d v="2012-05-27T00:00:00"/>
    <s v="Second Class"/>
    <s v="NP-18685"/>
    <s v="Nora Pelletier"/>
    <x v="2"/>
    <s v="United States"/>
    <x v="8"/>
    <x v="1"/>
    <n v="94109"/>
    <x v="1"/>
    <s v="FUR-FU-10002268"/>
    <x v="0"/>
    <x v="5"/>
    <x v="860"/>
    <n v="14.73"/>
    <n v="3"/>
    <n v="0"/>
    <n v="4.8609"/>
  </r>
  <r>
    <n v="1938"/>
    <x v="956"/>
    <x v="0"/>
    <x v="630"/>
    <d v="2013-07-13T00:00:00"/>
    <s v="Standard Class"/>
    <s v="JE-15715"/>
    <s v="Joe Elijah"/>
    <x v="0"/>
    <s v="United States"/>
    <x v="266"/>
    <x v="22"/>
    <n v="80020"/>
    <x v="1"/>
    <s v="OFF-BI-10002082"/>
    <x v="1"/>
    <x v="8"/>
    <x v="1173"/>
    <n v="19.968"/>
    <n v="2"/>
    <n v="0.7"/>
    <n v="-13.311999999999999"/>
  </r>
  <r>
    <n v="1939"/>
    <x v="956"/>
    <x v="0"/>
    <x v="630"/>
    <d v="2013-07-13T00:00:00"/>
    <s v="Standard Class"/>
    <s v="JE-15715"/>
    <s v="Joe Elijah"/>
    <x v="0"/>
    <s v="United States"/>
    <x v="266"/>
    <x v="22"/>
    <n v="80020"/>
    <x v="1"/>
    <s v="OFF-ST-10001505"/>
    <x v="1"/>
    <x v="4"/>
    <x v="1174"/>
    <n v="33.488"/>
    <n v="7"/>
    <n v="0.2"/>
    <n v="-1.2558"/>
  </r>
  <r>
    <n v="1940"/>
    <x v="956"/>
    <x v="0"/>
    <x v="630"/>
    <d v="2013-07-13T00:00:00"/>
    <s v="Standard Class"/>
    <s v="JE-15715"/>
    <s v="Joe Elijah"/>
    <x v="0"/>
    <s v="United States"/>
    <x v="266"/>
    <x v="22"/>
    <n v="80020"/>
    <x v="1"/>
    <s v="OFF-BI-10001634"/>
    <x v="1"/>
    <x v="8"/>
    <x v="24"/>
    <n v="8.7360000000000007"/>
    <n v="4"/>
    <n v="0.7"/>
    <n v="-6.1151999999999997"/>
  </r>
  <r>
    <n v="1941"/>
    <x v="956"/>
    <x v="0"/>
    <x v="630"/>
    <d v="2013-07-13T00:00:00"/>
    <s v="Standard Class"/>
    <s v="JE-15715"/>
    <s v="Joe Elijah"/>
    <x v="0"/>
    <s v="United States"/>
    <x v="266"/>
    <x v="22"/>
    <n v="80020"/>
    <x v="1"/>
    <s v="FUR-CH-10004287"/>
    <x v="0"/>
    <x v="1"/>
    <x v="156"/>
    <n v="662.88"/>
    <n v="3"/>
    <n v="0.2"/>
    <n v="74.573999999999998"/>
  </r>
  <r>
    <n v="1942"/>
    <x v="957"/>
    <x v="3"/>
    <x v="635"/>
    <d v="2014-02-09T00:00:00"/>
    <s v="First Class"/>
    <s v="CP-12085"/>
    <s v="Cathy Prescott"/>
    <x v="1"/>
    <s v="United States"/>
    <x v="94"/>
    <x v="10"/>
    <n v="62301"/>
    <x v="2"/>
    <s v="OFF-LA-10004544"/>
    <x v="1"/>
    <x v="2"/>
    <x v="197"/>
    <n v="47.36"/>
    <n v="4"/>
    <n v="0.2"/>
    <n v="17.760000000000002"/>
  </r>
  <r>
    <n v="1943"/>
    <x v="957"/>
    <x v="3"/>
    <x v="635"/>
    <d v="2014-02-09T00:00:00"/>
    <s v="First Class"/>
    <s v="CP-12085"/>
    <s v="Cathy Prescott"/>
    <x v="1"/>
    <s v="United States"/>
    <x v="94"/>
    <x v="10"/>
    <n v="62301"/>
    <x v="2"/>
    <s v="OFF-ST-10004507"/>
    <x v="1"/>
    <x v="4"/>
    <x v="452"/>
    <n v="27.44"/>
    <n v="2"/>
    <n v="0.2"/>
    <n v="2.4009999999999998"/>
  </r>
  <r>
    <n v="1944"/>
    <x v="957"/>
    <x v="3"/>
    <x v="635"/>
    <d v="2014-02-09T00:00:00"/>
    <s v="First Class"/>
    <s v="CP-12085"/>
    <s v="Cathy Prescott"/>
    <x v="1"/>
    <s v="United States"/>
    <x v="94"/>
    <x v="10"/>
    <n v="62301"/>
    <x v="2"/>
    <s v="OFF-BI-10002012"/>
    <x v="1"/>
    <x v="8"/>
    <x v="742"/>
    <n v="3.24"/>
    <n v="9"/>
    <n v="0.8"/>
    <n v="-5.1840000000000002"/>
  </r>
  <r>
    <n v="1945"/>
    <x v="958"/>
    <x v="0"/>
    <x v="23"/>
    <d v="2013-06-27T00:00:00"/>
    <s v="Standard Class"/>
    <s v="EA-14035"/>
    <s v="Erin Ashbrook"/>
    <x v="1"/>
    <s v="United States"/>
    <x v="238"/>
    <x v="5"/>
    <n v="75007"/>
    <x v="2"/>
    <s v="TEC-AC-10001109"/>
    <x v="2"/>
    <x v="11"/>
    <x v="998"/>
    <n v="95.968000000000004"/>
    <n v="4"/>
    <n v="0.2"/>
    <n v="26.391200000000001"/>
  </r>
  <r>
    <n v="1946"/>
    <x v="958"/>
    <x v="0"/>
    <x v="23"/>
    <d v="2013-06-27T00:00:00"/>
    <s v="Standard Class"/>
    <s v="EA-14035"/>
    <s v="Erin Ashbrook"/>
    <x v="1"/>
    <s v="United States"/>
    <x v="238"/>
    <x v="5"/>
    <n v="75007"/>
    <x v="2"/>
    <s v="OFF-PA-10000809"/>
    <x v="1"/>
    <x v="10"/>
    <x v="1124"/>
    <n v="10.368"/>
    <n v="2"/>
    <n v="0.2"/>
    <n v="3.6288"/>
  </r>
  <r>
    <n v="1947"/>
    <x v="959"/>
    <x v="3"/>
    <x v="264"/>
    <d v="2014-07-09T00:00:00"/>
    <s v="Standard Class"/>
    <s v="AC-10615"/>
    <s v="Ann Chong"/>
    <x v="1"/>
    <s v="United States"/>
    <x v="20"/>
    <x v="15"/>
    <n v="10009"/>
    <x v="3"/>
    <s v="OFF-AR-10000658"/>
    <x v="1"/>
    <x v="6"/>
    <x v="328"/>
    <n v="23.1"/>
    <n v="2"/>
    <n v="0"/>
    <n v="6.468"/>
  </r>
  <r>
    <n v="1948"/>
    <x v="959"/>
    <x v="3"/>
    <x v="264"/>
    <d v="2014-07-09T00:00:00"/>
    <s v="Standard Class"/>
    <s v="AC-10615"/>
    <s v="Ann Chong"/>
    <x v="1"/>
    <s v="United States"/>
    <x v="20"/>
    <x v="15"/>
    <n v="10009"/>
    <x v="3"/>
    <s v="FUR-FU-10001196"/>
    <x v="0"/>
    <x v="5"/>
    <x v="1116"/>
    <n v="11.54"/>
    <n v="2"/>
    <n v="0"/>
    <n v="3.4620000000000002"/>
  </r>
  <r>
    <n v="1949"/>
    <x v="959"/>
    <x v="3"/>
    <x v="264"/>
    <d v="2014-07-09T00:00:00"/>
    <s v="Standard Class"/>
    <s v="AC-10615"/>
    <s v="Ann Chong"/>
    <x v="1"/>
    <s v="United States"/>
    <x v="20"/>
    <x v="15"/>
    <n v="10009"/>
    <x v="3"/>
    <s v="FUR-TA-10001889"/>
    <x v="0"/>
    <x v="3"/>
    <x v="406"/>
    <n v="254.52600000000001"/>
    <n v="1"/>
    <n v="0.4"/>
    <n v="-93.3262"/>
  </r>
  <r>
    <n v="1950"/>
    <x v="959"/>
    <x v="3"/>
    <x v="264"/>
    <d v="2014-07-09T00:00:00"/>
    <s v="Standard Class"/>
    <s v="AC-10615"/>
    <s v="Ann Chong"/>
    <x v="1"/>
    <s v="United States"/>
    <x v="20"/>
    <x v="15"/>
    <n v="10009"/>
    <x v="3"/>
    <s v="OFF-AP-10000358"/>
    <x v="1"/>
    <x v="9"/>
    <x v="95"/>
    <n v="12.98"/>
    <n v="1"/>
    <n v="0"/>
    <n v="3.7642000000000002"/>
  </r>
  <r>
    <n v="1951"/>
    <x v="959"/>
    <x v="3"/>
    <x v="264"/>
    <d v="2014-07-09T00:00:00"/>
    <s v="Standard Class"/>
    <s v="AC-10615"/>
    <s v="Ann Chong"/>
    <x v="1"/>
    <s v="United States"/>
    <x v="20"/>
    <x v="15"/>
    <n v="10009"/>
    <x v="3"/>
    <s v="OFF-BI-10004970"/>
    <x v="1"/>
    <x v="8"/>
    <x v="908"/>
    <n v="26.431999999999999"/>
    <n v="8"/>
    <n v="0.2"/>
    <n v="8.9207999999999998"/>
  </r>
  <r>
    <n v="1952"/>
    <x v="959"/>
    <x v="3"/>
    <x v="264"/>
    <d v="2014-07-09T00:00:00"/>
    <s v="Standard Class"/>
    <s v="AC-10615"/>
    <s v="Ann Chong"/>
    <x v="1"/>
    <s v="United States"/>
    <x v="20"/>
    <x v="15"/>
    <n v="10009"/>
    <x v="3"/>
    <s v="TEC-PH-10003885"/>
    <x v="2"/>
    <x v="7"/>
    <x v="772"/>
    <n v="197.97"/>
    <n v="3"/>
    <n v="0"/>
    <n v="57.411299999999997"/>
  </r>
  <r>
    <n v="1953"/>
    <x v="959"/>
    <x v="3"/>
    <x v="264"/>
    <d v="2014-07-09T00:00:00"/>
    <s v="Standard Class"/>
    <s v="AC-10615"/>
    <s v="Ann Chong"/>
    <x v="1"/>
    <s v="United States"/>
    <x v="20"/>
    <x v="15"/>
    <n v="10009"/>
    <x v="3"/>
    <s v="OFF-LA-10001641"/>
    <x v="1"/>
    <x v="2"/>
    <x v="1022"/>
    <n v="18.899999999999999"/>
    <n v="6"/>
    <n v="0"/>
    <n v="9.0719999999999992"/>
  </r>
  <r>
    <n v="1954"/>
    <x v="959"/>
    <x v="3"/>
    <x v="264"/>
    <d v="2014-07-09T00:00:00"/>
    <s v="Standard Class"/>
    <s v="AC-10615"/>
    <s v="Ann Chong"/>
    <x v="1"/>
    <s v="United States"/>
    <x v="20"/>
    <x v="15"/>
    <n v="10009"/>
    <x v="3"/>
    <s v="FUR-CH-10003379"/>
    <x v="0"/>
    <x v="1"/>
    <x v="459"/>
    <n v="1282.4100000000001"/>
    <n v="5"/>
    <n v="0.1"/>
    <n v="213.73500000000001"/>
  </r>
  <r>
    <n v="1955"/>
    <x v="959"/>
    <x v="3"/>
    <x v="264"/>
    <d v="2014-07-09T00:00:00"/>
    <s v="Standard Class"/>
    <s v="AC-10615"/>
    <s v="Ann Chong"/>
    <x v="1"/>
    <s v="United States"/>
    <x v="20"/>
    <x v="15"/>
    <n v="10009"/>
    <x v="3"/>
    <s v="OFF-AR-10004582"/>
    <x v="1"/>
    <x v="6"/>
    <x v="1175"/>
    <n v="4.92"/>
    <n v="3"/>
    <n v="0"/>
    <n v="2.214"/>
  </r>
  <r>
    <n v="1956"/>
    <x v="959"/>
    <x v="3"/>
    <x v="264"/>
    <d v="2014-07-09T00:00:00"/>
    <s v="Standard Class"/>
    <s v="AC-10615"/>
    <s v="Ann Chong"/>
    <x v="1"/>
    <s v="United States"/>
    <x v="20"/>
    <x v="15"/>
    <n v="10009"/>
    <x v="3"/>
    <s v="TEC-AC-10002842"/>
    <x v="2"/>
    <x v="11"/>
    <x v="1176"/>
    <n v="238"/>
    <n v="2"/>
    <n v="0"/>
    <n v="38.08"/>
  </r>
  <r>
    <n v="1957"/>
    <x v="959"/>
    <x v="3"/>
    <x v="264"/>
    <d v="2014-07-09T00:00:00"/>
    <s v="Standard Class"/>
    <s v="AC-10615"/>
    <s v="Ann Chong"/>
    <x v="1"/>
    <s v="United States"/>
    <x v="20"/>
    <x v="15"/>
    <n v="10009"/>
    <x v="3"/>
    <s v="TEC-AC-10000109"/>
    <x v="2"/>
    <x v="11"/>
    <x v="200"/>
    <n v="167.97"/>
    <n v="3"/>
    <n v="0"/>
    <n v="40.312800000000003"/>
  </r>
  <r>
    <n v="1958"/>
    <x v="959"/>
    <x v="3"/>
    <x v="264"/>
    <d v="2014-07-09T00:00:00"/>
    <s v="Standard Class"/>
    <s v="AC-10615"/>
    <s v="Ann Chong"/>
    <x v="1"/>
    <s v="United States"/>
    <x v="20"/>
    <x v="15"/>
    <n v="10009"/>
    <x v="3"/>
    <s v="OFF-PA-10003893"/>
    <x v="1"/>
    <x v="10"/>
    <x v="1096"/>
    <n v="17.12"/>
    <n v="4"/>
    <n v="0"/>
    <n v="7.7039999999999997"/>
  </r>
  <r>
    <n v="1959"/>
    <x v="960"/>
    <x v="3"/>
    <x v="18"/>
    <d v="2014-09-16T00:00:00"/>
    <s v="Second Class"/>
    <s v="RW-19690"/>
    <s v="Robert Waldorf"/>
    <x v="0"/>
    <s v="United States"/>
    <x v="24"/>
    <x v="25"/>
    <n v="65807"/>
    <x v="2"/>
    <s v="OFF-BI-10003669"/>
    <x v="1"/>
    <x v="8"/>
    <x v="796"/>
    <n v="16.2"/>
    <n v="3"/>
    <n v="0"/>
    <n v="7.7759999999999998"/>
  </r>
  <r>
    <n v="1960"/>
    <x v="960"/>
    <x v="3"/>
    <x v="18"/>
    <d v="2014-09-16T00:00:00"/>
    <s v="Second Class"/>
    <s v="RW-19690"/>
    <s v="Robert Waldorf"/>
    <x v="0"/>
    <s v="United States"/>
    <x v="24"/>
    <x v="25"/>
    <n v="65807"/>
    <x v="2"/>
    <s v="OFF-AP-10004785"/>
    <x v="1"/>
    <x v="9"/>
    <x v="1177"/>
    <n v="33.99"/>
    <n v="3"/>
    <n v="0"/>
    <n v="14.6157"/>
  </r>
  <r>
    <n v="1961"/>
    <x v="960"/>
    <x v="3"/>
    <x v="18"/>
    <d v="2014-09-16T00:00:00"/>
    <s v="Second Class"/>
    <s v="RW-19690"/>
    <s v="Robert Waldorf"/>
    <x v="0"/>
    <s v="United States"/>
    <x v="24"/>
    <x v="25"/>
    <n v="65807"/>
    <x v="2"/>
    <s v="TEC-AC-10003023"/>
    <x v="2"/>
    <x v="11"/>
    <x v="1070"/>
    <n v="296.85000000000002"/>
    <n v="5"/>
    <n v="0"/>
    <n v="53.433"/>
  </r>
  <r>
    <n v="1962"/>
    <x v="960"/>
    <x v="3"/>
    <x v="18"/>
    <d v="2014-09-16T00:00:00"/>
    <s v="Second Class"/>
    <s v="RW-19690"/>
    <s v="Robert Waldorf"/>
    <x v="0"/>
    <s v="United States"/>
    <x v="24"/>
    <x v="25"/>
    <n v="65807"/>
    <x v="2"/>
    <s v="TEC-AC-10002217"/>
    <x v="2"/>
    <x v="11"/>
    <x v="1178"/>
    <n v="112.8"/>
    <n v="6"/>
    <n v="0"/>
    <n v="6.7679999999999998"/>
  </r>
  <r>
    <n v="1963"/>
    <x v="960"/>
    <x v="3"/>
    <x v="18"/>
    <d v="2014-09-16T00:00:00"/>
    <s v="Second Class"/>
    <s v="RW-19690"/>
    <s v="Robert Waldorf"/>
    <x v="0"/>
    <s v="United States"/>
    <x v="24"/>
    <x v="25"/>
    <n v="65807"/>
    <x v="2"/>
    <s v="OFF-BI-10002954"/>
    <x v="1"/>
    <x v="8"/>
    <x v="1179"/>
    <n v="13.71"/>
    <n v="3"/>
    <n v="0"/>
    <n v="6.5808"/>
  </r>
  <r>
    <n v="1964"/>
    <x v="960"/>
    <x v="3"/>
    <x v="18"/>
    <d v="2014-09-16T00:00:00"/>
    <s v="Second Class"/>
    <s v="RW-19690"/>
    <s v="Robert Waldorf"/>
    <x v="0"/>
    <s v="United States"/>
    <x v="24"/>
    <x v="25"/>
    <n v="65807"/>
    <x v="2"/>
    <s v="OFF-PA-10002586"/>
    <x v="1"/>
    <x v="10"/>
    <x v="1007"/>
    <n v="24.9"/>
    <n v="5"/>
    <n v="0"/>
    <n v="11.702999999999999"/>
  </r>
  <r>
    <n v="1965"/>
    <x v="960"/>
    <x v="3"/>
    <x v="18"/>
    <d v="2014-09-16T00:00:00"/>
    <s v="Second Class"/>
    <s v="RW-19690"/>
    <s v="Robert Waldorf"/>
    <x v="0"/>
    <s v="United States"/>
    <x v="24"/>
    <x v="25"/>
    <n v="65807"/>
    <x v="2"/>
    <s v="OFF-ST-10000025"/>
    <x v="1"/>
    <x v="4"/>
    <x v="615"/>
    <n v="286.29000000000002"/>
    <n v="3"/>
    <n v="0"/>
    <n v="17.177399999999999"/>
  </r>
  <r>
    <n v="1966"/>
    <x v="960"/>
    <x v="3"/>
    <x v="18"/>
    <d v="2014-09-16T00:00:00"/>
    <s v="Second Class"/>
    <s v="RW-19690"/>
    <s v="Robert Waldorf"/>
    <x v="0"/>
    <s v="United States"/>
    <x v="24"/>
    <x v="25"/>
    <n v="65807"/>
    <x v="2"/>
    <s v="OFF-AP-10003281"/>
    <x v="1"/>
    <x v="9"/>
    <x v="1180"/>
    <n v="24.18"/>
    <n v="2"/>
    <n v="0"/>
    <n v="7.2539999999999996"/>
  </r>
  <r>
    <n v="1967"/>
    <x v="961"/>
    <x v="3"/>
    <x v="202"/>
    <d v="2014-12-29T00:00:00"/>
    <s v="Standard Class"/>
    <s v="DB-13210"/>
    <s v="Dean Braden"/>
    <x v="0"/>
    <s v="United States"/>
    <x v="267"/>
    <x v="30"/>
    <n v="7501"/>
    <x v="3"/>
    <s v="TEC-PH-10002103"/>
    <x v="2"/>
    <x v="7"/>
    <x v="534"/>
    <n v="281.97000000000003"/>
    <n v="3"/>
    <n v="0"/>
    <n v="78.951599999999999"/>
  </r>
  <r>
    <n v="1968"/>
    <x v="961"/>
    <x v="3"/>
    <x v="202"/>
    <d v="2014-12-29T00:00:00"/>
    <s v="Standard Class"/>
    <s v="DB-13210"/>
    <s v="Dean Braden"/>
    <x v="0"/>
    <s v="United States"/>
    <x v="267"/>
    <x v="30"/>
    <n v="7501"/>
    <x v="3"/>
    <s v="OFF-SU-10000898"/>
    <x v="1"/>
    <x v="14"/>
    <x v="1181"/>
    <n v="69.5"/>
    <n v="5"/>
    <n v="0"/>
    <n v="20.155000000000001"/>
  </r>
  <r>
    <n v="1969"/>
    <x v="961"/>
    <x v="3"/>
    <x v="202"/>
    <d v="2014-12-29T00:00:00"/>
    <s v="Standard Class"/>
    <s v="DB-13210"/>
    <s v="Dean Braden"/>
    <x v="0"/>
    <s v="United States"/>
    <x v="267"/>
    <x v="30"/>
    <n v="7501"/>
    <x v="3"/>
    <s v="OFF-PA-10001144"/>
    <x v="1"/>
    <x v="10"/>
    <x v="161"/>
    <n v="166.44"/>
    <n v="3"/>
    <n v="0"/>
    <n v="79.891199999999998"/>
  </r>
  <r>
    <n v="1970"/>
    <x v="962"/>
    <x v="3"/>
    <x v="397"/>
    <d v="2014-09-30T00:00:00"/>
    <s v="Standard Class"/>
    <s v="BD-11320"/>
    <s v="Bill Donatelli"/>
    <x v="0"/>
    <s v="United States"/>
    <x v="251"/>
    <x v="26"/>
    <n v="74133"/>
    <x v="2"/>
    <s v="TEC-AC-10004659"/>
    <x v="2"/>
    <x v="11"/>
    <x v="170"/>
    <n v="291.95999999999998"/>
    <n v="4"/>
    <n v="0"/>
    <n v="102.18600000000001"/>
  </r>
  <r>
    <n v="1971"/>
    <x v="963"/>
    <x v="3"/>
    <x v="636"/>
    <d v="2014-12-05T00:00:00"/>
    <s v="Standard Class"/>
    <s v="ML-17755"/>
    <s v="Max Ludwig"/>
    <x v="2"/>
    <s v="United States"/>
    <x v="22"/>
    <x v="10"/>
    <n v="60623"/>
    <x v="2"/>
    <s v="OFF-AR-10004752"/>
    <x v="1"/>
    <x v="6"/>
    <x v="1105"/>
    <n v="6.4080000000000004"/>
    <n v="3"/>
    <n v="0.2"/>
    <n v="0.64080000000000004"/>
  </r>
  <r>
    <n v="1972"/>
    <x v="963"/>
    <x v="3"/>
    <x v="636"/>
    <d v="2014-12-05T00:00:00"/>
    <s v="Standard Class"/>
    <s v="ML-17755"/>
    <s v="Max Ludwig"/>
    <x v="2"/>
    <s v="United States"/>
    <x v="22"/>
    <x v="10"/>
    <n v="60623"/>
    <x v="2"/>
    <s v="TEC-AC-10004659"/>
    <x v="2"/>
    <x v="11"/>
    <x v="170"/>
    <n v="408.74400000000003"/>
    <n v="7"/>
    <n v="0.2"/>
    <n v="76.639499999999998"/>
  </r>
  <r>
    <n v="1973"/>
    <x v="964"/>
    <x v="2"/>
    <x v="637"/>
    <d v="2011-12-19T00:00:00"/>
    <s v="Standard Class"/>
    <s v="JD-16015"/>
    <s v="Joy Daniels"/>
    <x v="0"/>
    <s v="United States"/>
    <x v="22"/>
    <x v="10"/>
    <n v="60610"/>
    <x v="2"/>
    <s v="OFF-BI-10001249"/>
    <x v="1"/>
    <x v="8"/>
    <x v="1182"/>
    <n v="5.1040000000000001"/>
    <n v="4"/>
    <n v="0.8"/>
    <n v="-8.6768000000000001"/>
  </r>
  <r>
    <n v="1974"/>
    <x v="964"/>
    <x v="2"/>
    <x v="637"/>
    <d v="2011-12-19T00:00:00"/>
    <s v="Standard Class"/>
    <s v="JD-16015"/>
    <s v="Joy Daniels"/>
    <x v="0"/>
    <s v="United States"/>
    <x v="22"/>
    <x v="10"/>
    <n v="60610"/>
    <x v="2"/>
    <s v="OFF-FA-10003059"/>
    <x v="1"/>
    <x v="13"/>
    <x v="794"/>
    <n v="2.8959999999999999"/>
    <n v="2"/>
    <n v="0.2"/>
    <n v="0.47060000000000002"/>
  </r>
  <r>
    <n v="1975"/>
    <x v="964"/>
    <x v="2"/>
    <x v="637"/>
    <d v="2011-12-19T00:00:00"/>
    <s v="Standard Class"/>
    <s v="JD-16015"/>
    <s v="Joy Daniels"/>
    <x v="0"/>
    <s v="United States"/>
    <x v="22"/>
    <x v="10"/>
    <n v="60610"/>
    <x v="2"/>
    <s v="TEC-AC-10002718"/>
    <x v="2"/>
    <x v="11"/>
    <x v="1183"/>
    <n v="35.015999999999998"/>
    <n v="3"/>
    <n v="0.2"/>
    <n v="-2.1884999999999999"/>
  </r>
  <r>
    <n v="1976"/>
    <x v="965"/>
    <x v="2"/>
    <x v="638"/>
    <d v="2011-10-20T00:00:00"/>
    <s v="Second Class"/>
    <s v="AS-10225"/>
    <s v="Alan Schoenberger"/>
    <x v="1"/>
    <s v="United States"/>
    <x v="122"/>
    <x v="19"/>
    <n v="36116"/>
    <x v="0"/>
    <s v="OFF-ST-10001522"/>
    <x v="1"/>
    <x v="4"/>
    <x v="195"/>
    <n v="275.97000000000003"/>
    <n v="3"/>
    <n v="0"/>
    <n v="11.0388"/>
  </r>
  <r>
    <n v="1977"/>
    <x v="965"/>
    <x v="2"/>
    <x v="638"/>
    <d v="2011-10-20T00:00:00"/>
    <s v="Second Class"/>
    <s v="AS-10225"/>
    <s v="Alan Schoenberger"/>
    <x v="1"/>
    <s v="United States"/>
    <x v="122"/>
    <x v="19"/>
    <n v="36116"/>
    <x v="0"/>
    <s v="TEC-PH-10002352"/>
    <x v="2"/>
    <x v="7"/>
    <x v="1184"/>
    <n v="1394.95"/>
    <n v="5"/>
    <n v="0"/>
    <n v="362.68700000000001"/>
  </r>
  <r>
    <n v="1978"/>
    <x v="965"/>
    <x v="2"/>
    <x v="638"/>
    <d v="2011-10-20T00:00:00"/>
    <s v="Second Class"/>
    <s v="AS-10225"/>
    <s v="Alan Schoenberger"/>
    <x v="1"/>
    <s v="United States"/>
    <x v="122"/>
    <x v="19"/>
    <n v="36116"/>
    <x v="0"/>
    <s v="FUR-CH-10003774"/>
    <x v="0"/>
    <x v="1"/>
    <x v="1185"/>
    <n v="545.88"/>
    <n v="6"/>
    <n v="0"/>
    <n v="70.964399999999998"/>
  </r>
  <r>
    <n v="1979"/>
    <x v="966"/>
    <x v="1"/>
    <x v="412"/>
    <d v="2012-12-05T00:00:00"/>
    <s v="Standard Class"/>
    <s v="AA-10375"/>
    <s v="Allen Armold"/>
    <x v="0"/>
    <s v="United States"/>
    <x v="127"/>
    <x v="21"/>
    <n v="97301"/>
    <x v="1"/>
    <s v="OFF-AR-10000127"/>
    <x v="1"/>
    <x v="6"/>
    <x v="1186"/>
    <n v="5.2480000000000002"/>
    <n v="2"/>
    <n v="0.2"/>
    <n v="0.59040000000000004"/>
  </r>
  <r>
    <n v="1980"/>
    <x v="967"/>
    <x v="0"/>
    <x v="167"/>
    <d v="2013-04-15T00:00:00"/>
    <s v="Same Day"/>
    <s v="KT-16465"/>
    <s v="Kean Takahito"/>
    <x v="0"/>
    <s v="United States"/>
    <x v="220"/>
    <x v="16"/>
    <n v="85301"/>
    <x v="1"/>
    <s v="FUR-CH-10004086"/>
    <x v="0"/>
    <x v="1"/>
    <x v="281"/>
    <n v="933.53599999999994"/>
    <n v="4"/>
    <n v="0.2"/>
    <n v="105.0228"/>
  </r>
  <r>
    <n v="1981"/>
    <x v="967"/>
    <x v="0"/>
    <x v="167"/>
    <d v="2013-04-15T00:00:00"/>
    <s v="Same Day"/>
    <s v="KT-16465"/>
    <s v="Kean Takahito"/>
    <x v="0"/>
    <s v="United States"/>
    <x v="220"/>
    <x v="16"/>
    <n v="85301"/>
    <x v="1"/>
    <s v="OFF-ST-10001228"/>
    <x v="1"/>
    <x v="4"/>
    <x v="228"/>
    <n v="42.975999999999999"/>
    <n v="4"/>
    <n v="0.2"/>
    <n v="4.2976000000000001"/>
  </r>
  <r>
    <n v="1982"/>
    <x v="968"/>
    <x v="1"/>
    <x v="639"/>
    <d v="2012-12-16T00:00:00"/>
    <s v="Second Class"/>
    <s v="MM-18280"/>
    <s v="Muhammed MacIntyre"/>
    <x v="1"/>
    <s v="United States"/>
    <x v="38"/>
    <x v="32"/>
    <n v="31907"/>
    <x v="0"/>
    <s v="OFF-BI-10004187"/>
    <x v="1"/>
    <x v="8"/>
    <x v="33"/>
    <n v="3.76"/>
    <n v="2"/>
    <n v="0"/>
    <n v="1.8048"/>
  </r>
  <r>
    <n v="1983"/>
    <x v="969"/>
    <x v="2"/>
    <x v="640"/>
    <d v="2011-09-12T00:00:00"/>
    <s v="Standard Class"/>
    <s v="NG-18430"/>
    <s v="Nathan Gelder"/>
    <x v="0"/>
    <s v="United States"/>
    <x v="268"/>
    <x v="26"/>
    <n v="73120"/>
    <x v="2"/>
    <s v="TEC-PH-10003811"/>
    <x v="2"/>
    <x v="7"/>
    <x v="1187"/>
    <n v="479.96"/>
    <n v="4"/>
    <n v="0"/>
    <n v="134.3888"/>
  </r>
  <r>
    <n v="1984"/>
    <x v="970"/>
    <x v="2"/>
    <x v="641"/>
    <d v="2011-11-27T00:00:00"/>
    <s v="Second Class"/>
    <s v="LW-16825"/>
    <s v="Laurel Workman"/>
    <x v="1"/>
    <s v="United States"/>
    <x v="71"/>
    <x v="1"/>
    <n v="94513"/>
    <x v="1"/>
    <s v="OFF-AP-10000240"/>
    <x v="1"/>
    <x v="9"/>
    <x v="644"/>
    <n v="320.88"/>
    <n v="6"/>
    <n v="0"/>
    <n v="93.055199999999999"/>
  </r>
  <r>
    <n v="1985"/>
    <x v="970"/>
    <x v="2"/>
    <x v="641"/>
    <d v="2011-11-27T00:00:00"/>
    <s v="Second Class"/>
    <s v="LW-16825"/>
    <s v="Laurel Workman"/>
    <x v="1"/>
    <s v="United States"/>
    <x v="71"/>
    <x v="1"/>
    <n v="94513"/>
    <x v="1"/>
    <s v="FUR-FU-10001940"/>
    <x v="0"/>
    <x v="5"/>
    <x v="33"/>
    <n v="23.88"/>
    <n v="3"/>
    <n v="0"/>
    <n v="10.507199999999999"/>
  </r>
  <r>
    <n v="1986"/>
    <x v="970"/>
    <x v="2"/>
    <x v="641"/>
    <d v="2011-11-27T00:00:00"/>
    <s v="Second Class"/>
    <s v="LW-16825"/>
    <s v="Laurel Workman"/>
    <x v="1"/>
    <s v="United States"/>
    <x v="71"/>
    <x v="1"/>
    <n v="94513"/>
    <x v="1"/>
    <s v="OFF-PA-10000575"/>
    <x v="1"/>
    <x v="10"/>
    <x v="1050"/>
    <n v="26.76"/>
    <n v="4"/>
    <n v="0"/>
    <n v="12.3096"/>
  </r>
  <r>
    <n v="1987"/>
    <x v="971"/>
    <x v="0"/>
    <x v="197"/>
    <d v="2013-07-28T00:00:00"/>
    <s v="First Class"/>
    <s v="CB-12415"/>
    <s v="Christy Brittain"/>
    <x v="0"/>
    <s v="United States"/>
    <x v="38"/>
    <x v="24"/>
    <n v="43229"/>
    <x v="3"/>
    <s v="TEC-CO-10001449"/>
    <x v="2"/>
    <x v="16"/>
    <x v="303"/>
    <n v="1439.9760000000001"/>
    <n v="4"/>
    <n v="0.4"/>
    <n v="191.99680000000001"/>
  </r>
  <r>
    <n v="1988"/>
    <x v="972"/>
    <x v="1"/>
    <x v="529"/>
    <d v="2012-11-13T00:00:00"/>
    <s v="Standard Class"/>
    <s v="AS-10090"/>
    <s v="Adam Shillingsburg"/>
    <x v="0"/>
    <s v="United States"/>
    <x v="24"/>
    <x v="25"/>
    <n v="65807"/>
    <x v="2"/>
    <s v="OFF-BI-10002393"/>
    <x v="1"/>
    <x v="8"/>
    <x v="1188"/>
    <n v="17.22"/>
    <n v="3"/>
    <n v="0"/>
    <n v="7.9211999999999998"/>
  </r>
  <r>
    <n v="1989"/>
    <x v="972"/>
    <x v="1"/>
    <x v="529"/>
    <d v="2012-11-13T00:00:00"/>
    <s v="Standard Class"/>
    <s v="AS-10090"/>
    <s v="Adam Shillingsburg"/>
    <x v="0"/>
    <s v="United States"/>
    <x v="24"/>
    <x v="25"/>
    <n v="65807"/>
    <x v="2"/>
    <s v="FUR-TA-10002855"/>
    <x v="0"/>
    <x v="3"/>
    <x v="1189"/>
    <n v="1024.3800000000001"/>
    <n v="7"/>
    <n v="0"/>
    <n v="215.1198"/>
  </r>
  <r>
    <n v="1990"/>
    <x v="972"/>
    <x v="1"/>
    <x v="529"/>
    <d v="2012-11-13T00:00:00"/>
    <s v="Standard Class"/>
    <s v="AS-10090"/>
    <s v="Adam Shillingsburg"/>
    <x v="0"/>
    <s v="United States"/>
    <x v="24"/>
    <x v="25"/>
    <n v="65807"/>
    <x v="2"/>
    <s v="OFF-EN-10000781"/>
    <x v="1"/>
    <x v="12"/>
    <x v="746"/>
    <n v="26.22"/>
    <n v="3"/>
    <n v="0"/>
    <n v="12.323399999999999"/>
  </r>
  <r>
    <n v="1991"/>
    <x v="972"/>
    <x v="1"/>
    <x v="529"/>
    <d v="2012-11-13T00:00:00"/>
    <s v="Standard Class"/>
    <s v="AS-10090"/>
    <s v="Adam Shillingsburg"/>
    <x v="0"/>
    <s v="United States"/>
    <x v="24"/>
    <x v="25"/>
    <n v="65807"/>
    <x v="2"/>
    <s v="OFF-PA-10002160"/>
    <x v="1"/>
    <x v="10"/>
    <x v="1190"/>
    <n v="17.34"/>
    <n v="3"/>
    <n v="0"/>
    <n v="8.4966000000000008"/>
  </r>
  <r>
    <n v="1992"/>
    <x v="973"/>
    <x v="3"/>
    <x v="642"/>
    <d v="2014-01-03T00:00:00"/>
    <s v="Standard Class"/>
    <s v="CB-12415"/>
    <s v="Christy Brittain"/>
    <x v="0"/>
    <s v="United States"/>
    <x v="10"/>
    <x v="9"/>
    <n v="19134"/>
    <x v="3"/>
    <s v="OFF-BI-10004970"/>
    <x v="1"/>
    <x v="8"/>
    <x v="908"/>
    <n v="4.9560000000000004"/>
    <n v="4"/>
    <n v="0.7"/>
    <n v="-3.7995999999999999"/>
  </r>
  <r>
    <n v="1993"/>
    <x v="974"/>
    <x v="3"/>
    <x v="643"/>
    <d v="2014-03-07T00:00:00"/>
    <s v="Standard Class"/>
    <s v="ML-17755"/>
    <s v="Max Ludwig"/>
    <x v="2"/>
    <s v="United States"/>
    <x v="24"/>
    <x v="21"/>
    <n v="97477"/>
    <x v="1"/>
    <s v="OFF-LA-10003923"/>
    <x v="1"/>
    <x v="2"/>
    <x v="424"/>
    <n v="71.040000000000006"/>
    <n v="6"/>
    <n v="0.2"/>
    <n v="26.64"/>
  </r>
  <r>
    <n v="1994"/>
    <x v="974"/>
    <x v="3"/>
    <x v="643"/>
    <d v="2014-03-07T00:00:00"/>
    <s v="Standard Class"/>
    <s v="ML-17755"/>
    <s v="Max Ludwig"/>
    <x v="2"/>
    <s v="United States"/>
    <x v="24"/>
    <x v="21"/>
    <n v="97477"/>
    <x v="1"/>
    <s v="OFF-AR-10002257"/>
    <x v="1"/>
    <x v="6"/>
    <x v="1191"/>
    <n v="5.3440000000000003"/>
    <n v="2"/>
    <n v="0.2"/>
    <n v="0.73480000000000001"/>
  </r>
  <r>
    <n v="1995"/>
    <x v="974"/>
    <x v="3"/>
    <x v="643"/>
    <d v="2014-03-07T00:00:00"/>
    <s v="Standard Class"/>
    <s v="ML-17755"/>
    <s v="Max Ludwig"/>
    <x v="2"/>
    <s v="United States"/>
    <x v="24"/>
    <x v="21"/>
    <n v="97477"/>
    <x v="1"/>
    <s v="OFF-FA-10004395"/>
    <x v="1"/>
    <x v="13"/>
    <x v="1192"/>
    <n v="11.304"/>
    <n v="3"/>
    <n v="0.2"/>
    <n v="-2.1194999999999999"/>
  </r>
  <r>
    <n v="1996"/>
    <x v="975"/>
    <x v="3"/>
    <x v="574"/>
    <d v="2014-05-12T00:00:00"/>
    <s v="Second Class"/>
    <s v="JS-16030"/>
    <s v="Joy Smith"/>
    <x v="0"/>
    <s v="United States"/>
    <x v="12"/>
    <x v="5"/>
    <n v="77036"/>
    <x v="2"/>
    <s v="OFF-AP-10002534"/>
    <x v="1"/>
    <x v="9"/>
    <x v="1193"/>
    <n v="294.62"/>
    <n v="5"/>
    <n v="0.8"/>
    <n v="-766.01199999999994"/>
  </r>
  <r>
    <n v="1997"/>
    <x v="975"/>
    <x v="3"/>
    <x v="574"/>
    <d v="2014-05-12T00:00:00"/>
    <s v="Second Class"/>
    <s v="JS-16030"/>
    <s v="Joy Smith"/>
    <x v="0"/>
    <s v="United States"/>
    <x v="12"/>
    <x v="5"/>
    <n v="77036"/>
    <x v="2"/>
    <s v="FUR-FU-10004020"/>
    <x v="0"/>
    <x v="5"/>
    <x v="488"/>
    <n v="8.7520000000000007"/>
    <n v="4"/>
    <n v="0.6"/>
    <n v="-3.7195999999999998"/>
  </r>
  <r>
    <n v="1998"/>
    <x v="976"/>
    <x v="2"/>
    <x v="644"/>
    <d v="2011-10-02T00:00:00"/>
    <s v="First Class"/>
    <s v="ND-18460"/>
    <s v="Neil Ducich"/>
    <x v="1"/>
    <s v="United States"/>
    <x v="269"/>
    <x v="17"/>
    <n v="23320"/>
    <x v="0"/>
    <s v="OFF-LA-10002787"/>
    <x v="1"/>
    <x v="2"/>
    <x v="542"/>
    <n v="15"/>
    <n v="4"/>
    <n v="0"/>
    <n v="7.2"/>
  </r>
  <r>
    <n v="1999"/>
    <x v="976"/>
    <x v="2"/>
    <x v="644"/>
    <d v="2011-10-02T00:00:00"/>
    <s v="First Class"/>
    <s v="ND-18460"/>
    <s v="Neil Ducich"/>
    <x v="1"/>
    <s v="United States"/>
    <x v="269"/>
    <x v="17"/>
    <n v="23320"/>
    <x v="0"/>
    <s v="TEC-PH-10003645"/>
    <x v="2"/>
    <x v="7"/>
    <x v="294"/>
    <n v="161.61000000000001"/>
    <n v="1"/>
    <n v="0"/>
    <n v="42.018599999999999"/>
  </r>
  <r>
    <n v="2000"/>
    <x v="976"/>
    <x v="2"/>
    <x v="644"/>
    <d v="2011-10-02T00:00:00"/>
    <s v="First Class"/>
    <s v="ND-18460"/>
    <s v="Neil Ducich"/>
    <x v="1"/>
    <s v="United States"/>
    <x v="269"/>
    <x v="17"/>
    <n v="23320"/>
    <x v="0"/>
    <s v="TEC-PH-10001615"/>
    <x v="2"/>
    <x v="7"/>
    <x v="1108"/>
    <n v="144.94999999999999"/>
    <n v="5"/>
    <n v="0"/>
    <n v="42.035499999999999"/>
  </r>
  <r>
    <n v="2001"/>
    <x v="977"/>
    <x v="3"/>
    <x v="645"/>
    <d v="2014-04-19T00:00:00"/>
    <s v="Standard Class"/>
    <s v="LW-17215"/>
    <s v="Luke Weiss"/>
    <x v="0"/>
    <s v="United States"/>
    <x v="45"/>
    <x v="1"/>
    <n v="91104"/>
    <x v="1"/>
    <s v="TEC-AC-10001767"/>
    <x v="2"/>
    <x v="11"/>
    <x v="97"/>
    <n v="199.95"/>
    <n v="5"/>
    <n v="0"/>
    <n v="21.994499999999999"/>
  </r>
  <r>
    <n v="2002"/>
    <x v="977"/>
    <x v="3"/>
    <x v="645"/>
    <d v="2014-04-19T00:00:00"/>
    <s v="Standard Class"/>
    <s v="LW-17215"/>
    <s v="Luke Weiss"/>
    <x v="0"/>
    <s v="United States"/>
    <x v="45"/>
    <x v="1"/>
    <n v="91104"/>
    <x v="1"/>
    <s v="OFF-AR-10001221"/>
    <x v="1"/>
    <x v="6"/>
    <x v="1034"/>
    <n v="41.86"/>
    <n v="7"/>
    <n v="0"/>
    <n v="14.2324"/>
  </r>
  <r>
    <n v="2003"/>
    <x v="978"/>
    <x v="3"/>
    <x v="53"/>
    <d v="2014-12-29T00:00:00"/>
    <s v="Second Class"/>
    <s v="JW-15955"/>
    <s v="Joni Wasserman"/>
    <x v="0"/>
    <s v="United States"/>
    <x v="103"/>
    <x v="0"/>
    <n v="40214"/>
    <x v="0"/>
    <s v="OFF-ST-10000563"/>
    <x v="1"/>
    <x v="4"/>
    <x v="894"/>
    <n v="95.94"/>
    <n v="3"/>
    <n v="0"/>
    <n v="9.5939999999999994"/>
  </r>
  <r>
    <n v="2004"/>
    <x v="978"/>
    <x v="3"/>
    <x v="53"/>
    <d v="2014-12-29T00:00:00"/>
    <s v="Second Class"/>
    <s v="JW-15955"/>
    <s v="Joni Wasserman"/>
    <x v="0"/>
    <s v="United States"/>
    <x v="103"/>
    <x v="0"/>
    <n v="40214"/>
    <x v="0"/>
    <s v="FUR-CH-10001146"/>
    <x v="0"/>
    <x v="1"/>
    <x v="64"/>
    <n v="304.45"/>
    <n v="5"/>
    <n v="0"/>
    <n v="76.112499999999997"/>
  </r>
  <r>
    <n v="2005"/>
    <x v="979"/>
    <x v="3"/>
    <x v="645"/>
    <d v="2014-04-19T00:00:00"/>
    <s v="Standard Class"/>
    <s v="SC-20050"/>
    <s v="Sample Company A"/>
    <x v="2"/>
    <s v="United States"/>
    <x v="270"/>
    <x v="5"/>
    <n v="79424"/>
    <x v="2"/>
    <s v="OFF-BI-10004738"/>
    <x v="1"/>
    <x v="8"/>
    <x v="92"/>
    <n v="11.364000000000001"/>
    <n v="3"/>
    <n v="0.8"/>
    <n v="-17.045999999999999"/>
  </r>
  <r>
    <n v="2006"/>
    <x v="980"/>
    <x v="2"/>
    <x v="520"/>
    <d v="2012-04-01T00:00:00"/>
    <s v="Standard Class"/>
    <s v="RW-19630"/>
    <s v="Rob Williams"/>
    <x v="1"/>
    <s v="United States"/>
    <x v="29"/>
    <x v="25"/>
    <n v="65203"/>
    <x v="2"/>
    <s v="OFF-AR-10000034"/>
    <x v="1"/>
    <x v="6"/>
    <x v="744"/>
    <n v="29.68"/>
    <n v="7"/>
    <n v="0"/>
    <n v="11.575200000000001"/>
  </r>
  <r>
    <n v="2007"/>
    <x v="980"/>
    <x v="2"/>
    <x v="520"/>
    <d v="2012-04-01T00:00:00"/>
    <s v="Standard Class"/>
    <s v="RW-19630"/>
    <s v="Rob Williams"/>
    <x v="1"/>
    <s v="United States"/>
    <x v="29"/>
    <x v="25"/>
    <n v="65203"/>
    <x v="2"/>
    <s v="TEC-AC-10000290"/>
    <x v="2"/>
    <x v="11"/>
    <x v="232"/>
    <n v="47.53"/>
    <n v="7"/>
    <n v="0"/>
    <n v="16.1602"/>
  </r>
  <r>
    <n v="2008"/>
    <x v="981"/>
    <x v="3"/>
    <x v="646"/>
    <d v="2014-05-08T00:00:00"/>
    <s v="First Class"/>
    <s v="CM-12190"/>
    <s v="Charlotte Melton"/>
    <x v="0"/>
    <s v="United States"/>
    <x v="22"/>
    <x v="10"/>
    <n v="60623"/>
    <x v="2"/>
    <s v="FUR-BO-10003034"/>
    <x v="0"/>
    <x v="0"/>
    <x v="1194"/>
    <n v="183.37200000000001"/>
    <n v="2"/>
    <n v="0.3"/>
    <n v="-36.674399999999999"/>
  </r>
  <r>
    <n v="2009"/>
    <x v="982"/>
    <x v="2"/>
    <x v="647"/>
    <d v="2011-11-21T00:00:00"/>
    <s v="Standard Class"/>
    <s v="JF-15190"/>
    <s v="Jamie Frazer"/>
    <x v="0"/>
    <s v="United States"/>
    <x v="271"/>
    <x v="18"/>
    <n v="37604"/>
    <x v="0"/>
    <s v="OFF-AR-10001315"/>
    <x v="1"/>
    <x v="6"/>
    <x v="1020"/>
    <n v="4.2240000000000002"/>
    <n v="3"/>
    <n v="0.2"/>
    <n v="0.47520000000000001"/>
  </r>
  <r>
    <n v="2010"/>
    <x v="982"/>
    <x v="2"/>
    <x v="647"/>
    <d v="2011-11-21T00:00:00"/>
    <s v="Standard Class"/>
    <s v="JF-15190"/>
    <s v="Jamie Frazer"/>
    <x v="0"/>
    <s v="United States"/>
    <x v="271"/>
    <x v="18"/>
    <n v="37604"/>
    <x v="0"/>
    <s v="OFF-AP-10002118"/>
    <x v="1"/>
    <x v="9"/>
    <x v="77"/>
    <n v="333.05599999999998"/>
    <n v="2"/>
    <n v="0.2"/>
    <n v="29.142399999999999"/>
  </r>
  <r>
    <n v="2011"/>
    <x v="982"/>
    <x v="2"/>
    <x v="647"/>
    <d v="2011-11-21T00:00:00"/>
    <s v="Standard Class"/>
    <s v="JF-15190"/>
    <s v="Jamie Frazer"/>
    <x v="0"/>
    <s v="United States"/>
    <x v="271"/>
    <x v="18"/>
    <n v="37604"/>
    <x v="0"/>
    <s v="OFF-PA-10002137"/>
    <x v="1"/>
    <x v="10"/>
    <x v="560"/>
    <n v="24.896000000000001"/>
    <n v="4"/>
    <n v="0.2"/>
    <n v="7.78"/>
  </r>
  <r>
    <n v="2012"/>
    <x v="983"/>
    <x v="1"/>
    <x v="555"/>
    <d v="2012-11-12T00:00:00"/>
    <s v="Same Day"/>
    <s v="SC-20800"/>
    <s v="Stuart Calhoun"/>
    <x v="0"/>
    <s v="United States"/>
    <x v="12"/>
    <x v="5"/>
    <n v="77041"/>
    <x v="2"/>
    <s v="TEC-AC-10001606"/>
    <x v="2"/>
    <x v="11"/>
    <x v="585"/>
    <n v="159.98400000000001"/>
    <n v="2"/>
    <n v="0.2"/>
    <n v="35.996400000000001"/>
  </r>
  <r>
    <n v="2013"/>
    <x v="983"/>
    <x v="1"/>
    <x v="555"/>
    <d v="2012-11-12T00:00:00"/>
    <s v="Same Day"/>
    <s v="SC-20800"/>
    <s v="Stuart Calhoun"/>
    <x v="0"/>
    <s v="United States"/>
    <x v="12"/>
    <x v="5"/>
    <n v="77041"/>
    <x v="2"/>
    <s v="OFF-ST-10000943"/>
    <x v="1"/>
    <x v="4"/>
    <x v="1195"/>
    <n v="46.344000000000001"/>
    <n v="3"/>
    <n v="0.2"/>
    <n v="4.6344000000000003"/>
  </r>
  <r>
    <n v="2014"/>
    <x v="984"/>
    <x v="0"/>
    <x v="31"/>
    <d v="2013-09-24T00:00:00"/>
    <s v="Standard Class"/>
    <s v="AM-10705"/>
    <s v="Anne McFarland"/>
    <x v="0"/>
    <s v="United States"/>
    <x v="109"/>
    <x v="19"/>
    <n v="36830"/>
    <x v="0"/>
    <s v="FUR-CH-10001854"/>
    <x v="0"/>
    <x v="1"/>
    <x v="1110"/>
    <n v="350.98"/>
    <n v="1"/>
    <n v="0"/>
    <n v="84.235200000000006"/>
  </r>
  <r>
    <n v="2015"/>
    <x v="984"/>
    <x v="0"/>
    <x v="31"/>
    <d v="2013-09-24T00:00:00"/>
    <s v="Standard Class"/>
    <s v="AM-10705"/>
    <s v="Anne McFarland"/>
    <x v="0"/>
    <s v="United States"/>
    <x v="109"/>
    <x v="19"/>
    <n v="36830"/>
    <x v="0"/>
    <s v="OFF-PA-10000533"/>
    <x v="1"/>
    <x v="10"/>
    <x v="1196"/>
    <n v="13.08"/>
    <n v="2"/>
    <n v="0"/>
    <n v="6.0167999999999999"/>
  </r>
  <r>
    <n v="2016"/>
    <x v="984"/>
    <x v="0"/>
    <x v="31"/>
    <d v="2013-09-24T00:00:00"/>
    <s v="Standard Class"/>
    <s v="AM-10705"/>
    <s v="Anne McFarland"/>
    <x v="0"/>
    <s v="United States"/>
    <x v="109"/>
    <x v="19"/>
    <n v="36830"/>
    <x v="0"/>
    <s v="OFF-ST-10003716"/>
    <x v="1"/>
    <x v="4"/>
    <x v="889"/>
    <n v="900.08"/>
    <n v="4"/>
    <n v="0"/>
    <n v="117.0104"/>
  </r>
  <r>
    <n v="2017"/>
    <x v="985"/>
    <x v="1"/>
    <x v="531"/>
    <d v="2012-03-23T00:00:00"/>
    <s v="Standard Class"/>
    <s v="BK-11260"/>
    <s v="Berenike Kampe"/>
    <x v="0"/>
    <s v="United States"/>
    <x v="272"/>
    <x v="1"/>
    <n v="92404"/>
    <x v="1"/>
    <s v="OFF-BI-10000088"/>
    <x v="1"/>
    <x v="8"/>
    <x v="1025"/>
    <n v="17.568000000000001"/>
    <n v="2"/>
    <n v="0.2"/>
    <n v="6.3684000000000003"/>
  </r>
  <r>
    <n v="2018"/>
    <x v="985"/>
    <x v="1"/>
    <x v="531"/>
    <d v="2012-03-23T00:00:00"/>
    <s v="Standard Class"/>
    <s v="BK-11260"/>
    <s v="Berenike Kampe"/>
    <x v="0"/>
    <s v="United States"/>
    <x v="272"/>
    <x v="1"/>
    <n v="92404"/>
    <x v="1"/>
    <s v="OFF-LA-10000240"/>
    <x v="1"/>
    <x v="2"/>
    <x v="2"/>
    <n v="14.62"/>
    <n v="2"/>
    <n v="0"/>
    <n v="6.8714000000000004"/>
  </r>
  <r>
    <n v="2019"/>
    <x v="985"/>
    <x v="1"/>
    <x v="531"/>
    <d v="2012-03-23T00:00:00"/>
    <s v="Standard Class"/>
    <s v="BK-11260"/>
    <s v="Berenike Kampe"/>
    <x v="0"/>
    <s v="United States"/>
    <x v="272"/>
    <x v="1"/>
    <n v="92404"/>
    <x v="1"/>
    <s v="OFF-SU-10001165"/>
    <x v="1"/>
    <x v="14"/>
    <x v="1039"/>
    <n v="33.36"/>
    <n v="4"/>
    <n v="0"/>
    <n v="8.6736000000000004"/>
  </r>
  <r>
    <n v="2020"/>
    <x v="985"/>
    <x v="1"/>
    <x v="531"/>
    <d v="2012-03-23T00:00:00"/>
    <s v="Standard Class"/>
    <s v="BK-11260"/>
    <s v="Berenike Kampe"/>
    <x v="0"/>
    <s v="United States"/>
    <x v="272"/>
    <x v="1"/>
    <n v="92404"/>
    <x v="1"/>
    <s v="OFF-PA-10002749"/>
    <x v="1"/>
    <x v="10"/>
    <x v="185"/>
    <n v="40.14"/>
    <n v="6"/>
    <n v="0"/>
    <n v="19.668600000000001"/>
  </r>
  <r>
    <n v="2021"/>
    <x v="986"/>
    <x v="0"/>
    <x v="251"/>
    <d v="2013-09-22T00:00:00"/>
    <s v="First Class"/>
    <s v="RH-19510"/>
    <s v="Rick Huthwaite"/>
    <x v="2"/>
    <s v="United States"/>
    <x v="205"/>
    <x v="34"/>
    <n v="2908"/>
    <x v="3"/>
    <s v="OFF-ST-10001490"/>
    <x v="1"/>
    <x v="4"/>
    <x v="513"/>
    <n v="1606.23"/>
    <n v="9"/>
    <n v="0"/>
    <n v="481.86900000000003"/>
  </r>
  <r>
    <n v="2022"/>
    <x v="986"/>
    <x v="0"/>
    <x v="251"/>
    <d v="2013-09-22T00:00:00"/>
    <s v="First Class"/>
    <s v="RH-19510"/>
    <s v="Rick Huthwaite"/>
    <x v="2"/>
    <s v="United States"/>
    <x v="205"/>
    <x v="34"/>
    <n v="2908"/>
    <x v="3"/>
    <s v="OFF-PA-10002377"/>
    <x v="1"/>
    <x v="10"/>
    <x v="557"/>
    <n v="17.04"/>
    <n v="3"/>
    <n v="0"/>
    <n v="7.6680000000000001"/>
  </r>
  <r>
    <n v="2023"/>
    <x v="986"/>
    <x v="0"/>
    <x v="251"/>
    <d v="2013-09-22T00:00:00"/>
    <s v="First Class"/>
    <s v="RH-19510"/>
    <s v="Rick Huthwaite"/>
    <x v="2"/>
    <s v="United States"/>
    <x v="205"/>
    <x v="34"/>
    <n v="2908"/>
    <x v="3"/>
    <s v="OFF-BI-10004826"/>
    <x v="1"/>
    <x v="8"/>
    <x v="721"/>
    <n v="49.53"/>
    <n v="3"/>
    <n v="0"/>
    <n v="23.7744"/>
  </r>
  <r>
    <n v="2024"/>
    <x v="986"/>
    <x v="0"/>
    <x v="251"/>
    <d v="2013-09-22T00:00:00"/>
    <s v="First Class"/>
    <s v="RH-19510"/>
    <s v="Rick Huthwaite"/>
    <x v="2"/>
    <s v="United States"/>
    <x v="205"/>
    <x v="34"/>
    <n v="2908"/>
    <x v="3"/>
    <s v="FUR-CH-10004675"/>
    <x v="0"/>
    <x v="1"/>
    <x v="629"/>
    <n v="872.32"/>
    <n v="4"/>
    <n v="0"/>
    <n v="244.24959999999999"/>
  </r>
  <r>
    <n v="2025"/>
    <x v="987"/>
    <x v="3"/>
    <x v="648"/>
    <d v="2014-08-23T00:00:00"/>
    <s v="Second Class"/>
    <s v="GM-14500"/>
    <s v="Gene McClure"/>
    <x v="0"/>
    <s v="United States"/>
    <x v="201"/>
    <x v="1"/>
    <n v="93727"/>
    <x v="1"/>
    <s v="OFF-BI-10002867"/>
    <x v="1"/>
    <x v="8"/>
    <x v="963"/>
    <n v="239.12"/>
    <n v="5"/>
    <n v="0.2"/>
    <n v="77.713999999999999"/>
  </r>
  <r>
    <n v="2026"/>
    <x v="988"/>
    <x v="1"/>
    <x v="649"/>
    <d v="2012-03-15T00:00:00"/>
    <s v="First Class"/>
    <s v="MC-17275"/>
    <s v="Marc Crier"/>
    <x v="0"/>
    <s v="United States"/>
    <x v="4"/>
    <x v="4"/>
    <n v="98103"/>
    <x v="1"/>
    <s v="FUR-BO-10004409"/>
    <x v="0"/>
    <x v="0"/>
    <x v="625"/>
    <n v="141.96"/>
    <n v="2"/>
    <n v="0"/>
    <n v="39.748800000000003"/>
  </r>
  <r>
    <n v="2027"/>
    <x v="989"/>
    <x v="0"/>
    <x v="162"/>
    <d v="2013-11-09T00:00:00"/>
    <s v="Second Class"/>
    <s v="VM-21685"/>
    <s v="Valerie Mitchum"/>
    <x v="2"/>
    <s v="United States"/>
    <x v="152"/>
    <x v="1"/>
    <n v="93534"/>
    <x v="1"/>
    <s v="OFF-BI-10002225"/>
    <x v="1"/>
    <x v="8"/>
    <x v="336"/>
    <n v="33.024000000000001"/>
    <n v="2"/>
    <n v="0.2"/>
    <n v="11.558400000000001"/>
  </r>
  <r>
    <n v="2028"/>
    <x v="989"/>
    <x v="0"/>
    <x v="162"/>
    <d v="2013-11-09T00:00:00"/>
    <s v="Second Class"/>
    <s v="VM-21685"/>
    <s v="Valerie Mitchum"/>
    <x v="2"/>
    <s v="United States"/>
    <x v="152"/>
    <x v="1"/>
    <n v="93534"/>
    <x v="1"/>
    <s v="OFF-BI-10001989"/>
    <x v="1"/>
    <x v="8"/>
    <x v="537"/>
    <n v="67.135999999999996"/>
    <n v="4"/>
    <n v="0.2"/>
    <n v="23.497599999999998"/>
  </r>
  <r>
    <n v="2029"/>
    <x v="990"/>
    <x v="1"/>
    <x v="650"/>
    <d v="2012-11-30T00:00:00"/>
    <s v="Standard Class"/>
    <s v="GP-14740"/>
    <s v="Guy Phonely"/>
    <x v="1"/>
    <s v="United States"/>
    <x v="273"/>
    <x v="31"/>
    <n v="1453"/>
    <x v="3"/>
    <s v="OFF-BI-10000343"/>
    <x v="1"/>
    <x v="8"/>
    <x v="184"/>
    <n v="14.73"/>
    <n v="3"/>
    <n v="0"/>
    <n v="6.9230999999999998"/>
  </r>
  <r>
    <n v="2030"/>
    <x v="990"/>
    <x v="1"/>
    <x v="650"/>
    <d v="2012-11-30T00:00:00"/>
    <s v="Standard Class"/>
    <s v="GP-14740"/>
    <s v="Guy Phonely"/>
    <x v="1"/>
    <s v="United States"/>
    <x v="273"/>
    <x v="31"/>
    <n v="1453"/>
    <x v="3"/>
    <s v="OFF-ST-10001172"/>
    <x v="1"/>
    <x v="4"/>
    <x v="1197"/>
    <n v="104.9"/>
    <n v="5"/>
    <n v="0"/>
    <n v="25.175999999999998"/>
  </r>
  <r>
    <n v="2031"/>
    <x v="990"/>
    <x v="1"/>
    <x v="650"/>
    <d v="2012-11-30T00:00:00"/>
    <s v="Standard Class"/>
    <s v="GP-14740"/>
    <s v="Guy Phonely"/>
    <x v="1"/>
    <s v="United States"/>
    <x v="273"/>
    <x v="31"/>
    <n v="1453"/>
    <x v="3"/>
    <s v="OFF-BI-10003707"/>
    <x v="1"/>
    <x v="8"/>
    <x v="776"/>
    <n v="61.04"/>
    <n v="4"/>
    <n v="0"/>
    <n v="30.52"/>
  </r>
  <r>
    <n v="2032"/>
    <x v="990"/>
    <x v="1"/>
    <x v="650"/>
    <d v="2012-11-30T00:00:00"/>
    <s v="Standard Class"/>
    <s v="GP-14740"/>
    <s v="Guy Phonely"/>
    <x v="1"/>
    <s v="United States"/>
    <x v="273"/>
    <x v="31"/>
    <n v="1453"/>
    <x v="3"/>
    <s v="OFF-PA-10001274"/>
    <x v="1"/>
    <x v="10"/>
    <x v="1011"/>
    <n v="10.95"/>
    <n v="3"/>
    <n v="0"/>
    <n v="5.1464999999999996"/>
  </r>
  <r>
    <n v="2033"/>
    <x v="991"/>
    <x v="0"/>
    <x v="10"/>
    <d v="2013-12-14T00:00:00"/>
    <s v="Standard Class"/>
    <s v="GB-14530"/>
    <s v="George Bell"/>
    <x v="1"/>
    <s v="United States"/>
    <x v="5"/>
    <x v="5"/>
    <n v="76106"/>
    <x v="2"/>
    <s v="OFF-PA-10002250"/>
    <x v="1"/>
    <x v="10"/>
    <x v="699"/>
    <n v="9.3919999999999995"/>
    <n v="2"/>
    <n v="0.2"/>
    <n v="3.2871999999999999"/>
  </r>
  <r>
    <n v="2034"/>
    <x v="991"/>
    <x v="0"/>
    <x v="10"/>
    <d v="2013-12-14T00:00:00"/>
    <s v="Standard Class"/>
    <s v="GB-14530"/>
    <s v="George Bell"/>
    <x v="1"/>
    <s v="United States"/>
    <x v="5"/>
    <x v="5"/>
    <n v="76106"/>
    <x v="2"/>
    <s v="OFF-AR-10000475"/>
    <x v="1"/>
    <x v="6"/>
    <x v="1111"/>
    <n v="9.3279999999999994"/>
    <n v="1"/>
    <n v="0.2"/>
    <n v="0.81620000000000004"/>
  </r>
  <r>
    <n v="2035"/>
    <x v="992"/>
    <x v="3"/>
    <x v="145"/>
    <d v="2014-09-30T00:00:00"/>
    <s v="Standard Class"/>
    <s v="CT-11995"/>
    <s v="Carol Triggs"/>
    <x v="0"/>
    <s v="United States"/>
    <x v="30"/>
    <x v="11"/>
    <n v="55901"/>
    <x v="2"/>
    <s v="OFF-BI-10002976"/>
    <x v="1"/>
    <x v="8"/>
    <x v="849"/>
    <n v="8.26"/>
    <n v="2"/>
    <n v="0"/>
    <n v="3.8822000000000001"/>
  </r>
  <r>
    <n v="2036"/>
    <x v="992"/>
    <x v="3"/>
    <x v="145"/>
    <d v="2014-09-30T00:00:00"/>
    <s v="Standard Class"/>
    <s v="CT-11995"/>
    <s v="Carol Triggs"/>
    <x v="0"/>
    <s v="United States"/>
    <x v="30"/>
    <x v="11"/>
    <n v="55901"/>
    <x v="2"/>
    <s v="FUR-CH-10003061"/>
    <x v="0"/>
    <x v="1"/>
    <x v="51"/>
    <n v="269.97000000000003"/>
    <n v="3"/>
    <n v="0"/>
    <n v="51.2943"/>
  </r>
  <r>
    <n v="2037"/>
    <x v="993"/>
    <x v="1"/>
    <x v="651"/>
    <d v="2012-01-27T00:00:00"/>
    <s v="Standard Class"/>
    <s v="CW-11905"/>
    <s v="Carl Weiss"/>
    <x v="2"/>
    <s v="United States"/>
    <x v="274"/>
    <x v="37"/>
    <n v="59715"/>
    <x v="1"/>
    <s v="OFF-PA-10002893"/>
    <x v="1"/>
    <x v="10"/>
    <x v="359"/>
    <n v="29.04"/>
    <n v="3"/>
    <n v="0"/>
    <n v="13.9392"/>
  </r>
  <r>
    <n v="2038"/>
    <x v="993"/>
    <x v="1"/>
    <x v="651"/>
    <d v="2012-01-27T00:00:00"/>
    <s v="Standard Class"/>
    <s v="CW-11905"/>
    <s v="Carl Weiss"/>
    <x v="2"/>
    <s v="United States"/>
    <x v="274"/>
    <x v="37"/>
    <n v="59715"/>
    <x v="1"/>
    <s v="OFF-LA-10003077"/>
    <x v="1"/>
    <x v="2"/>
    <x v="1080"/>
    <n v="14.62"/>
    <n v="2"/>
    <n v="0"/>
    <n v="6.8714000000000004"/>
  </r>
  <r>
    <n v="2039"/>
    <x v="994"/>
    <x v="1"/>
    <x v="652"/>
    <d v="2012-06-23T00:00:00"/>
    <s v="Standard Class"/>
    <s v="SN-20560"/>
    <s v="Skye Norling"/>
    <x v="2"/>
    <s v="United States"/>
    <x v="97"/>
    <x v="16"/>
    <n v="85345"/>
    <x v="1"/>
    <s v="OFF-PA-10001661"/>
    <x v="1"/>
    <x v="10"/>
    <x v="1198"/>
    <n v="11.952"/>
    <n v="3"/>
    <n v="0.2"/>
    <n v="4.3326000000000002"/>
  </r>
  <r>
    <n v="2040"/>
    <x v="994"/>
    <x v="1"/>
    <x v="652"/>
    <d v="2012-06-23T00:00:00"/>
    <s v="Standard Class"/>
    <s v="SN-20560"/>
    <s v="Skye Norling"/>
    <x v="2"/>
    <s v="United States"/>
    <x v="97"/>
    <x v="16"/>
    <n v="85345"/>
    <x v="1"/>
    <s v="OFF-BI-10004656"/>
    <x v="1"/>
    <x v="8"/>
    <x v="855"/>
    <n v="4.5359999999999996"/>
    <n v="7"/>
    <n v="0.7"/>
    <n v="-3.3264"/>
  </r>
  <r>
    <n v="2041"/>
    <x v="994"/>
    <x v="1"/>
    <x v="652"/>
    <d v="2012-06-23T00:00:00"/>
    <s v="Standard Class"/>
    <s v="SN-20560"/>
    <s v="Skye Norling"/>
    <x v="2"/>
    <s v="United States"/>
    <x v="97"/>
    <x v="16"/>
    <n v="85345"/>
    <x v="1"/>
    <s v="OFF-BI-10003707"/>
    <x v="1"/>
    <x v="8"/>
    <x v="776"/>
    <n v="9.1560000000000006"/>
    <n v="2"/>
    <n v="0.7"/>
    <n v="-6.1040000000000001"/>
  </r>
  <r>
    <n v="2042"/>
    <x v="994"/>
    <x v="1"/>
    <x v="652"/>
    <d v="2012-06-23T00:00:00"/>
    <s v="Standard Class"/>
    <s v="SN-20560"/>
    <s v="Skye Norling"/>
    <x v="2"/>
    <s v="United States"/>
    <x v="97"/>
    <x v="16"/>
    <n v="85345"/>
    <x v="1"/>
    <s v="FUR-FU-10004973"/>
    <x v="0"/>
    <x v="5"/>
    <x v="1134"/>
    <n v="75.36"/>
    <n v="5"/>
    <n v="0.2"/>
    <n v="20.724"/>
  </r>
  <r>
    <n v="2043"/>
    <x v="995"/>
    <x v="1"/>
    <x v="653"/>
    <d v="2012-08-10T00:00:00"/>
    <s v="Standard Class"/>
    <s v="EB-13705"/>
    <s v="Ed Braxton"/>
    <x v="1"/>
    <s v="United States"/>
    <x v="70"/>
    <x v="1"/>
    <n v="92105"/>
    <x v="1"/>
    <s v="OFF-BI-10004817"/>
    <x v="1"/>
    <x v="8"/>
    <x v="1199"/>
    <n v="57.503999999999998"/>
    <n v="6"/>
    <n v="0.2"/>
    <n v="20.1264"/>
  </r>
  <r>
    <n v="2044"/>
    <x v="996"/>
    <x v="3"/>
    <x v="551"/>
    <d v="2014-11-24T00:00:00"/>
    <s v="Standard Class"/>
    <s v="JW-15220"/>
    <s v="Jane Waco"/>
    <x v="1"/>
    <s v="United States"/>
    <x v="80"/>
    <x v="24"/>
    <n v="44107"/>
    <x v="3"/>
    <s v="OFF-AR-10001860"/>
    <x v="1"/>
    <x v="6"/>
    <x v="907"/>
    <n v="38.863999999999997"/>
    <n v="7"/>
    <n v="0.2"/>
    <n v="7.7728000000000002"/>
  </r>
  <r>
    <n v="2045"/>
    <x v="997"/>
    <x v="2"/>
    <x v="654"/>
    <d v="2011-08-23T00:00:00"/>
    <s v="Standard Class"/>
    <s v="KB-16585"/>
    <s v="Ken Black"/>
    <x v="1"/>
    <s v="United States"/>
    <x v="12"/>
    <x v="5"/>
    <n v="77095"/>
    <x v="2"/>
    <s v="OFF-PA-10001639"/>
    <x v="1"/>
    <x v="10"/>
    <x v="972"/>
    <n v="15.552"/>
    <n v="3"/>
    <n v="0.2"/>
    <n v="5.4432"/>
  </r>
  <r>
    <n v="2046"/>
    <x v="998"/>
    <x v="0"/>
    <x v="19"/>
    <d v="2013-07-22T00:00:00"/>
    <s v="Standard Class"/>
    <s v="MC-17590"/>
    <s v="Matt Collister"/>
    <x v="1"/>
    <s v="United States"/>
    <x v="275"/>
    <x v="30"/>
    <n v="8861"/>
    <x v="3"/>
    <s v="OFF-AP-10004487"/>
    <x v="1"/>
    <x v="9"/>
    <x v="715"/>
    <n v="162.63999999999999"/>
    <n v="2"/>
    <n v="0"/>
    <n v="45.539200000000001"/>
  </r>
  <r>
    <n v="2047"/>
    <x v="998"/>
    <x v="0"/>
    <x v="19"/>
    <d v="2013-07-22T00:00:00"/>
    <s v="Standard Class"/>
    <s v="MC-17590"/>
    <s v="Matt Collister"/>
    <x v="1"/>
    <s v="United States"/>
    <x v="275"/>
    <x v="30"/>
    <n v="8861"/>
    <x v="3"/>
    <s v="TEC-PH-10001760"/>
    <x v="2"/>
    <x v="7"/>
    <x v="254"/>
    <n v="597"/>
    <n v="3"/>
    <n v="0"/>
    <n v="280.58999999999997"/>
  </r>
  <r>
    <n v="2048"/>
    <x v="998"/>
    <x v="0"/>
    <x v="19"/>
    <d v="2013-07-22T00:00:00"/>
    <s v="Standard Class"/>
    <s v="MC-17590"/>
    <s v="Matt Collister"/>
    <x v="1"/>
    <s v="United States"/>
    <x v="275"/>
    <x v="30"/>
    <n v="8861"/>
    <x v="3"/>
    <s v="OFF-PA-10004071"/>
    <x v="1"/>
    <x v="10"/>
    <x v="412"/>
    <n v="55.48"/>
    <n v="1"/>
    <n v="0"/>
    <n v="26.630400000000002"/>
  </r>
  <r>
    <n v="2049"/>
    <x v="999"/>
    <x v="1"/>
    <x v="655"/>
    <d v="2012-07-13T00:00:00"/>
    <s v="First Class"/>
    <s v="CK-12595"/>
    <s v="Clytie Kelty"/>
    <x v="0"/>
    <s v="United States"/>
    <x v="10"/>
    <x v="9"/>
    <n v="19134"/>
    <x v="3"/>
    <s v="FUR-FU-10004848"/>
    <x v="0"/>
    <x v="5"/>
    <x v="28"/>
    <n v="289.8"/>
    <n v="7"/>
    <n v="0.2"/>
    <n v="36.225000000000001"/>
  </r>
  <r>
    <n v="2050"/>
    <x v="999"/>
    <x v="1"/>
    <x v="655"/>
    <d v="2012-07-13T00:00:00"/>
    <s v="First Class"/>
    <s v="CK-12595"/>
    <s v="Clytie Kelty"/>
    <x v="0"/>
    <s v="United States"/>
    <x v="10"/>
    <x v="9"/>
    <n v="19134"/>
    <x v="3"/>
    <s v="OFF-BI-10004022"/>
    <x v="1"/>
    <x v="8"/>
    <x v="748"/>
    <n v="2.5019999999999998"/>
    <n v="3"/>
    <n v="0.7"/>
    <n v="-2.0015999999999998"/>
  </r>
  <r>
    <n v="2051"/>
    <x v="999"/>
    <x v="1"/>
    <x v="655"/>
    <d v="2012-07-13T00:00:00"/>
    <s v="First Class"/>
    <s v="CK-12595"/>
    <s v="Clytie Kelty"/>
    <x v="0"/>
    <s v="United States"/>
    <x v="10"/>
    <x v="9"/>
    <n v="19134"/>
    <x v="3"/>
    <s v="OFF-BI-10003669"/>
    <x v="1"/>
    <x v="8"/>
    <x v="796"/>
    <n v="6.48"/>
    <n v="4"/>
    <n v="0.7"/>
    <n v="-4.7519999999999998"/>
  </r>
  <r>
    <n v="2052"/>
    <x v="999"/>
    <x v="1"/>
    <x v="655"/>
    <d v="2012-07-13T00:00:00"/>
    <s v="First Class"/>
    <s v="CK-12595"/>
    <s v="Clytie Kelty"/>
    <x v="0"/>
    <s v="United States"/>
    <x v="10"/>
    <x v="9"/>
    <n v="19134"/>
    <x v="3"/>
    <s v="FUR-CH-10003833"/>
    <x v="0"/>
    <x v="1"/>
    <x v="1200"/>
    <n v="341.488"/>
    <n v="8"/>
    <n v="0.3"/>
    <n v="-73.176000000000002"/>
  </r>
  <r>
    <n v="2053"/>
    <x v="999"/>
    <x v="1"/>
    <x v="655"/>
    <d v="2012-07-13T00:00:00"/>
    <s v="First Class"/>
    <s v="CK-12595"/>
    <s v="Clytie Kelty"/>
    <x v="0"/>
    <s v="United States"/>
    <x v="10"/>
    <x v="9"/>
    <n v="19134"/>
    <x v="3"/>
    <s v="OFF-AR-10003732"/>
    <x v="1"/>
    <x v="6"/>
    <x v="321"/>
    <n v="11.12"/>
    <n v="5"/>
    <n v="0.2"/>
    <n v="0.83399999999999996"/>
  </r>
  <r>
    <n v="2054"/>
    <x v="999"/>
    <x v="1"/>
    <x v="655"/>
    <d v="2012-07-13T00:00:00"/>
    <s v="First Class"/>
    <s v="CK-12595"/>
    <s v="Clytie Kelty"/>
    <x v="0"/>
    <s v="United States"/>
    <x v="10"/>
    <x v="9"/>
    <n v="19134"/>
    <x v="3"/>
    <s v="FUR-FU-10003142"/>
    <x v="0"/>
    <x v="5"/>
    <x v="1201"/>
    <n v="25.344000000000001"/>
    <n v="6"/>
    <n v="0.2"/>
    <n v="3.4847999999999999"/>
  </r>
  <r>
    <n v="2055"/>
    <x v="1000"/>
    <x v="0"/>
    <x v="49"/>
    <d v="2013-08-12T00:00:00"/>
    <s v="Standard Class"/>
    <s v="RD-19480"/>
    <s v="Rick Duston"/>
    <x v="0"/>
    <s v="United States"/>
    <x v="102"/>
    <x v="14"/>
    <n v="47374"/>
    <x v="2"/>
    <s v="FUR-FU-10001196"/>
    <x v="0"/>
    <x v="5"/>
    <x v="1116"/>
    <n v="17.309999999999999"/>
    <n v="3"/>
    <n v="0"/>
    <n v="5.1929999999999996"/>
  </r>
  <r>
    <n v="2056"/>
    <x v="1001"/>
    <x v="3"/>
    <x v="66"/>
    <d v="2014-12-26T00:00:00"/>
    <s v="First Class"/>
    <s v="TP-21130"/>
    <s v="Theone Pippenger"/>
    <x v="0"/>
    <s v="United States"/>
    <x v="66"/>
    <x v="12"/>
    <n v="48227"/>
    <x v="2"/>
    <s v="TEC-AC-10001114"/>
    <x v="2"/>
    <x v="11"/>
    <x v="1202"/>
    <n v="199.95"/>
    <n v="5"/>
    <n v="0"/>
    <n v="63.984000000000002"/>
  </r>
  <r>
    <n v="2057"/>
    <x v="1001"/>
    <x v="3"/>
    <x v="66"/>
    <d v="2014-12-26T00:00:00"/>
    <s v="First Class"/>
    <s v="TP-21130"/>
    <s v="Theone Pippenger"/>
    <x v="0"/>
    <s v="United States"/>
    <x v="66"/>
    <x v="12"/>
    <n v="48227"/>
    <x v="2"/>
    <s v="FUR-CH-10002335"/>
    <x v="0"/>
    <x v="1"/>
    <x v="623"/>
    <n v="1586.69"/>
    <n v="7"/>
    <n v="0"/>
    <n v="412.5394"/>
  </r>
  <r>
    <n v="2058"/>
    <x v="1001"/>
    <x v="3"/>
    <x v="66"/>
    <d v="2014-12-26T00:00:00"/>
    <s v="First Class"/>
    <s v="TP-21130"/>
    <s v="Theone Pippenger"/>
    <x v="0"/>
    <s v="United States"/>
    <x v="66"/>
    <x v="12"/>
    <n v="48227"/>
    <x v="2"/>
    <s v="TEC-AC-10000844"/>
    <x v="2"/>
    <x v="11"/>
    <x v="106"/>
    <n v="84.99"/>
    <n v="1"/>
    <n v="0"/>
    <n v="30.596399999999999"/>
  </r>
  <r>
    <n v="2059"/>
    <x v="1001"/>
    <x v="3"/>
    <x v="66"/>
    <d v="2014-12-26T00:00:00"/>
    <s v="First Class"/>
    <s v="TP-21130"/>
    <s v="Theone Pippenger"/>
    <x v="0"/>
    <s v="United States"/>
    <x v="66"/>
    <x v="12"/>
    <n v="48227"/>
    <x v="2"/>
    <s v="FUR-TA-10004534"/>
    <x v="0"/>
    <x v="3"/>
    <x v="121"/>
    <n v="411.8"/>
    <n v="2"/>
    <n v="0"/>
    <n v="70.006"/>
  </r>
  <r>
    <n v="2060"/>
    <x v="1002"/>
    <x v="2"/>
    <x v="656"/>
    <d v="2011-04-11T00:00:00"/>
    <s v="Standard Class"/>
    <s v="GG-14650"/>
    <s v="Greg Guthrie"/>
    <x v="1"/>
    <s v="United States"/>
    <x v="1"/>
    <x v="1"/>
    <n v="90049"/>
    <x v="1"/>
    <s v="OFF-FA-10002975"/>
    <x v="1"/>
    <x v="13"/>
    <x v="33"/>
    <n v="11.34"/>
    <n v="3"/>
    <n v="0"/>
    <n v="5.2164000000000001"/>
  </r>
  <r>
    <n v="2061"/>
    <x v="1002"/>
    <x v="2"/>
    <x v="656"/>
    <d v="2011-04-11T00:00:00"/>
    <s v="Standard Class"/>
    <s v="GG-14650"/>
    <s v="Greg Guthrie"/>
    <x v="1"/>
    <s v="United States"/>
    <x v="1"/>
    <x v="1"/>
    <n v="90049"/>
    <x v="1"/>
    <s v="OFF-ST-10003996"/>
    <x v="1"/>
    <x v="4"/>
    <x v="1203"/>
    <n v="80.3"/>
    <n v="5"/>
    <n v="0"/>
    <n v="20.878"/>
  </r>
  <r>
    <n v="2062"/>
    <x v="1002"/>
    <x v="2"/>
    <x v="656"/>
    <d v="2011-04-11T00:00:00"/>
    <s v="Standard Class"/>
    <s v="GG-14650"/>
    <s v="Greg Guthrie"/>
    <x v="1"/>
    <s v="United States"/>
    <x v="1"/>
    <x v="1"/>
    <n v="90049"/>
    <x v="1"/>
    <s v="OFF-BI-10002571"/>
    <x v="1"/>
    <x v="8"/>
    <x v="1204"/>
    <n v="15.968"/>
    <n v="2"/>
    <n v="0.2"/>
    <n v="5.3891999999999998"/>
  </r>
  <r>
    <n v="2063"/>
    <x v="1002"/>
    <x v="2"/>
    <x v="656"/>
    <d v="2011-04-11T00:00:00"/>
    <s v="Standard Class"/>
    <s v="GG-14650"/>
    <s v="Greg Guthrie"/>
    <x v="1"/>
    <s v="United States"/>
    <x v="1"/>
    <x v="1"/>
    <n v="90049"/>
    <x v="1"/>
    <s v="OFF-PA-10000477"/>
    <x v="1"/>
    <x v="10"/>
    <x v="1205"/>
    <n v="64.739999999999995"/>
    <n v="13"/>
    <n v="0"/>
    <n v="30.427800000000001"/>
  </r>
  <r>
    <n v="2064"/>
    <x v="1002"/>
    <x v="2"/>
    <x v="656"/>
    <d v="2011-04-11T00:00:00"/>
    <s v="Standard Class"/>
    <s v="GG-14650"/>
    <s v="Greg Guthrie"/>
    <x v="1"/>
    <s v="United States"/>
    <x v="1"/>
    <x v="1"/>
    <n v="90049"/>
    <x v="1"/>
    <s v="OFF-BI-10004209"/>
    <x v="1"/>
    <x v="8"/>
    <x v="1206"/>
    <n v="19.295999999999999"/>
    <n v="3"/>
    <n v="0.2"/>
    <n v="6.03"/>
  </r>
  <r>
    <n v="2065"/>
    <x v="1002"/>
    <x v="2"/>
    <x v="656"/>
    <d v="2011-04-11T00:00:00"/>
    <s v="Standard Class"/>
    <s v="GG-14650"/>
    <s v="Greg Guthrie"/>
    <x v="1"/>
    <s v="United States"/>
    <x v="1"/>
    <x v="1"/>
    <n v="90049"/>
    <x v="1"/>
    <s v="OFF-ST-10001963"/>
    <x v="1"/>
    <x v="4"/>
    <x v="532"/>
    <n v="405.64"/>
    <n v="4"/>
    <n v="0"/>
    <n v="12.1692"/>
  </r>
  <r>
    <n v="2066"/>
    <x v="1002"/>
    <x v="2"/>
    <x v="656"/>
    <d v="2011-04-11T00:00:00"/>
    <s v="Standard Class"/>
    <s v="GG-14650"/>
    <s v="Greg Guthrie"/>
    <x v="1"/>
    <s v="United States"/>
    <x v="1"/>
    <x v="1"/>
    <n v="90049"/>
    <x v="1"/>
    <s v="FUR-CH-10003833"/>
    <x v="0"/>
    <x v="1"/>
    <x v="1200"/>
    <n v="146.352"/>
    <n v="3"/>
    <n v="0.2"/>
    <n v="-9.1470000000000002"/>
  </r>
  <r>
    <n v="2067"/>
    <x v="1002"/>
    <x v="2"/>
    <x v="656"/>
    <d v="2011-04-11T00:00:00"/>
    <s v="Standard Class"/>
    <s v="GG-14650"/>
    <s v="Greg Guthrie"/>
    <x v="1"/>
    <s v="United States"/>
    <x v="1"/>
    <x v="1"/>
    <n v="90049"/>
    <x v="1"/>
    <s v="TEC-AC-10004568"/>
    <x v="2"/>
    <x v="11"/>
    <x v="1109"/>
    <n v="251.91"/>
    <n v="9"/>
    <n v="0"/>
    <n v="47.862900000000003"/>
  </r>
  <r>
    <n v="2068"/>
    <x v="1002"/>
    <x v="2"/>
    <x v="656"/>
    <d v="2011-04-11T00:00:00"/>
    <s v="Standard Class"/>
    <s v="GG-14650"/>
    <s v="Greg Guthrie"/>
    <x v="1"/>
    <s v="United States"/>
    <x v="1"/>
    <x v="1"/>
    <n v="90049"/>
    <x v="1"/>
    <s v="OFF-AR-10001419"/>
    <x v="1"/>
    <x v="6"/>
    <x v="1006"/>
    <n v="12.39"/>
    <n v="3"/>
    <n v="0"/>
    <n v="3.7170000000000001"/>
  </r>
  <r>
    <n v="2069"/>
    <x v="1003"/>
    <x v="1"/>
    <x v="657"/>
    <d v="2012-04-19T00:00:00"/>
    <s v="Standard Class"/>
    <s v="ZC-21910"/>
    <s v="Zuschuss Carroll"/>
    <x v="0"/>
    <s v="United States"/>
    <x v="225"/>
    <x v="1"/>
    <n v="91767"/>
    <x v="1"/>
    <s v="TEC-AC-10002800"/>
    <x v="2"/>
    <x v="11"/>
    <x v="1207"/>
    <n v="199.96"/>
    <n v="4"/>
    <n v="0"/>
    <n v="69.986000000000004"/>
  </r>
  <r>
    <n v="2070"/>
    <x v="1003"/>
    <x v="1"/>
    <x v="657"/>
    <d v="2012-04-19T00:00:00"/>
    <s v="Standard Class"/>
    <s v="ZC-21910"/>
    <s v="Zuschuss Carroll"/>
    <x v="0"/>
    <s v="United States"/>
    <x v="225"/>
    <x v="1"/>
    <n v="91767"/>
    <x v="1"/>
    <s v="FUR-TA-10003954"/>
    <x v="0"/>
    <x v="3"/>
    <x v="1208"/>
    <n v="710.83199999999999"/>
    <n v="3"/>
    <n v="0.2"/>
    <n v="-97.739400000000003"/>
  </r>
  <r>
    <n v="2071"/>
    <x v="1004"/>
    <x v="0"/>
    <x v="658"/>
    <d v="2013-07-24T00:00:00"/>
    <s v="Second Class"/>
    <s v="CC-12610"/>
    <s v="Corey Catlett"/>
    <x v="1"/>
    <s v="United States"/>
    <x v="10"/>
    <x v="9"/>
    <n v="19134"/>
    <x v="3"/>
    <s v="OFF-BI-10000301"/>
    <x v="1"/>
    <x v="8"/>
    <x v="619"/>
    <n v="1.9410000000000001"/>
    <n v="1"/>
    <n v="0.7"/>
    <n v="-1.294"/>
  </r>
  <r>
    <n v="2072"/>
    <x v="1005"/>
    <x v="3"/>
    <x v="225"/>
    <d v="2014-11-26T00:00:00"/>
    <s v="Standard Class"/>
    <s v="KA-16525"/>
    <s v="Kelly Andreada"/>
    <x v="0"/>
    <s v="United States"/>
    <x v="276"/>
    <x v="1"/>
    <n v="91761"/>
    <x v="1"/>
    <s v="FUR-CH-10003956"/>
    <x v="0"/>
    <x v="1"/>
    <x v="363"/>
    <n v="283.92"/>
    <n v="5"/>
    <n v="0.2"/>
    <n v="-46.137"/>
  </r>
  <r>
    <n v="2073"/>
    <x v="1006"/>
    <x v="0"/>
    <x v="491"/>
    <d v="2013-03-12T00:00:00"/>
    <s v="Standard Class"/>
    <s v="TC-20980"/>
    <s v="Tamara Chand"/>
    <x v="1"/>
    <s v="United States"/>
    <x v="4"/>
    <x v="4"/>
    <n v="98105"/>
    <x v="1"/>
    <s v="OFF-BI-10002954"/>
    <x v="1"/>
    <x v="8"/>
    <x v="1179"/>
    <n v="7.3120000000000003"/>
    <n v="2"/>
    <n v="0.2"/>
    <n v="2.5592000000000001"/>
  </r>
  <r>
    <n v="2074"/>
    <x v="1007"/>
    <x v="3"/>
    <x v="659"/>
    <d v="2014-11-13T00:00:00"/>
    <s v="Second Class"/>
    <s v="DB-13270"/>
    <s v="Deborah Brumfield"/>
    <x v="2"/>
    <s v="United States"/>
    <x v="71"/>
    <x v="1"/>
    <n v="94513"/>
    <x v="1"/>
    <s v="TEC-AC-10003289"/>
    <x v="2"/>
    <x v="11"/>
    <x v="1209"/>
    <n v="59.97"/>
    <n v="3"/>
    <n v="0"/>
    <n v="13.793100000000001"/>
  </r>
  <r>
    <n v="2075"/>
    <x v="1007"/>
    <x v="3"/>
    <x v="659"/>
    <d v="2014-11-13T00:00:00"/>
    <s v="Second Class"/>
    <s v="DB-13270"/>
    <s v="Deborah Brumfield"/>
    <x v="2"/>
    <s v="United States"/>
    <x v="71"/>
    <x v="1"/>
    <n v="94513"/>
    <x v="1"/>
    <s v="TEC-PH-10002468"/>
    <x v="2"/>
    <x v="7"/>
    <x v="1210"/>
    <n v="761.54399999999998"/>
    <n v="7"/>
    <n v="0.2"/>
    <n v="66.635099999999994"/>
  </r>
  <r>
    <n v="2076"/>
    <x v="1008"/>
    <x v="2"/>
    <x v="588"/>
    <d v="2011-05-12T00:00:00"/>
    <s v="Standard Class"/>
    <s v="TR-21325"/>
    <s v="Toby Ritter"/>
    <x v="0"/>
    <s v="United States"/>
    <x v="8"/>
    <x v="1"/>
    <n v="94122"/>
    <x v="1"/>
    <s v="FUR-FU-10001861"/>
    <x v="0"/>
    <x v="5"/>
    <x v="272"/>
    <n v="58.2"/>
    <n v="3"/>
    <n v="0"/>
    <n v="28.518000000000001"/>
  </r>
  <r>
    <n v="2077"/>
    <x v="1009"/>
    <x v="3"/>
    <x v="510"/>
    <d v="2014-09-16T00:00:00"/>
    <s v="First Class"/>
    <s v="BF-11080"/>
    <s v="Bart Folk"/>
    <x v="0"/>
    <s v="United States"/>
    <x v="248"/>
    <x v="39"/>
    <n v="21215"/>
    <x v="3"/>
    <s v="OFF-PA-10004082"/>
    <x v="1"/>
    <x v="10"/>
    <x v="224"/>
    <n v="39.9"/>
    <n v="5"/>
    <n v="0"/>
    <n v="19.95"/>
  </r>
  <r>
    <n v="2078"/>
    <x v="1009"/>
    <x v="3"/>
    <x v="510"/>
    <d v="2014-09-16T00:00:00"/>
    <s v="First Class"/>
    <s v="BF-11080"/>
    <s v="Bart Folk"/>
    <x v="0"/>
    <s v="United States"/>
    <x v="248"/>
    <x v="39"/>
    <n v="21215"/>
    <x v="3"/>
    <s v="OFF-AP-10000358"/>
    <x v="1"/>
    <x v="9"/>
    <x v="95"/>
    <n v="90.86"/>
    <n v="7"/>
    <n v="0"/>
    <n v="26.349399999999999"/>
  </r>
  <r>
    <n v="2079"/>
    <x v="1009"/>
    <x v="3"/>
    <x v="510"/>
    <d v="2014-09-16T00:00:00"/>
    <s v="First Class"/>
    <s v="BF-11080"/>
    <s v="Bart Folk"/>
    <x v="0"/>
    <s v="United States"/>
    <x v="248"/>
    <x v="39"/>
    <n v="21215"/>
    <x v="3"/>
    <s v="OFF-PA-10004243"/>
    <x v="1"/>
    <x v="10"/>
    <x v="271"/>
    <n v="94.85"/>
    <n v="5"/>
    <n v="0"/>
    <n v="45.527999999999999"/>
  </r>
  <r>
    <n v="2080"/>
    <x v="1010"/>
    <x v="1"/>
    <x v="100"/>
    <d v="2012-12-29T00:00:00"/>
    <s v="Standard Class"/>
    <s v="MS-17365"/>
    <s v="Maribeth Schnelling"/>
    <x v="0"/>
    <s v="United States"/>
    <x v="42"/>
    <x v="16"/>
    <n v="85023"/>
    <x v="1"/>
    <s v="OFF-PA-10001295"/>
    <x v="1"/>
    <x v="10"/>
    <x v="1211"/>
    <n v="106.232"/>
    <n v="7"/>
    <n v="0.2"/>
    <n v="37.181199999999997"/>
  </r>
  <r>
    <n v="2081"/>
    <x v="1010"/>
    <x v="1"/>
    <x v="100"/>
    <d v="2012-12-29T00:00:00"/>
    <s v="Standard Class"/>
    <s v="MS-17365"/>
    <s v="Maribeth Schnelling"/>
    <x v="0"/>
    <s v="United States"/>
    <x v="42"/>
    <x v="16"/>
    <n v="85023"/>
    <x v="1"/>
    <s v="TEC-PH-10002170"/>
    <x v="2"/>
    <x v="7"/>
    <x v="594"/>
    <n v="111.98399999999999"/>
    <n v="2"/>
    <n v="0.2"/>
    <n v="11.198399999999999"/>
  </r>
  <r>
    <n v="2082"/>
    <x v="1010"/>
    <x v="1"/>
    <x v="100"/>
    <d v="2012-12-29T00:00:00"/>
    <s v="Standard Class"/>
    <s v="MS-17365"/>
    <s v="Maribeth Schnelling"/>
    <x v="0"/>
    <s v="United States"/>
    <x v="42"/>
    <x v="16"/>
    <n v="85023"/>
    <x v="1"/>
    <s v="FUR-FU-10002885"/>
    <x v="0"/>
    <x v="5"/>
    <x v="755"/>
    <n v="7.7119999999999997"/>
    <n v="2"/>
    <n v="0.2"/>
    <n v="1.7352000000000001"/>
  </r>
  <r>
    <n v="2083"/>
    <x v="1011"/>
    <x v="3"/>
    <x v="660"/>
    <d v="2014-02-03T00:00:00"/>
    <s v="Standard Class"/>
    <s v="CK-12595"/>
    <s v="Clytie Kelty"/>
    <x v="0"/>
    <s v="United States"/>
    <x v="1"/>
    <x v="1"/>
    <n v="90008"/>
    <x v="1"/>
    <s v="OFF-PA-10002870"/>
    <x v="1"/>
    <x v="10"/>
    <x v="893"/>
    <n v="37.44"/>
    <n v="6"/>
    <n v="0"/>
    <n v="16.847999999999999"/>
  </r>
  <r>
    <n v="2084"/>
    <x v="1012"/>
    <x v="2"/>
    <x v="533"/>
    <d v="2011-11-29T00:00:00"/>
    <s v="Standard Class"/>
    <s v="ED-13885"/>
    <s v="Emily Ducich"/>
    <x v="2"/>
    <s v="United States"/>
    <x v="12"/>
    <x v="5"/>
    <n v="77036"/>
    <x v="2"/>
    <s v="OFF-LA-10003923"/>
    <x v="1"/>
    <x v="2"/>
    <x v="424"/>
    <n v="23.68"/>
    <n v="2"/>
    <n v="0.2"/>
    <n v="8.8800000000000008"/>
  </r>
  <r>
    <n v="2085"/>
    <x v="1013"/>
    <x v="0"/>
    <x v="661"/>
    <d v="2013-06-29T00:00:00"/>
    <s v="Standard Class"/>
    <s v="IM-15070"/>
    <s v="Irene Maddox"/>
    <x v="0"/>
    <s v="United States"/>
    <x v="20"/>
    <x v="15"/>
    <n v="10009"/>
    <x v="3"/>
    <s v="OFF-LA-10003510"/>
    <x v="1"/>
    <x v="2"/>
    <x v="575"/>
    <n v="122.12"/>
    <n v="4"/>
    <n v="0"/>
    <n v="56.175199999999997"/>
  </r>
  <r>
    <n v="2086"/>
    <x v="1013"/>
    <x v="0"/>
    <x v="661"/>
    <d v="2013-06-29T00:00:00"/>
    <s v="Standard Class"/>
    <s v="IM-15070"/>
    <s v="Irene Maddox"/>
    <x v="0"/>
    <s v="United States"/>
    <x v="20"/>
    <x v="15"/>
    <n v="10009"/>
    <x v="3"/>
    <s v="OFF-LA-10000248"/>
    <x v="1"/>
    <x v="2"/>
    <x v="1212"/>
    <n v="18.45"/>
    <n v="5"/>
    <n v="0"/>
    <n v="8.6715"/>
  </r>
  <r>
    <n v="2087"/>
    <x v="1013"/>
    <x v="0"/>
    <x v="661"/>
    <d v="2013-06-29T00:00:00"/>
    <s v="Standard Class"/>
    <s v="IM-15070"/>
    <s v="Irene Maddox"/>
    <x v="0"/>
    <s v="United States"/>
    <x v="20"/>
    <x v="15"/>
    <n v="10009"/>
    <x v="3"/>
    <s v="OFF-ST-10000060"/>
    <x v="1"/>
    <x v="4"/>
    <x v="387"/>
    <n v="324.89999999999998"/>
    <n v="5"/>
    <n v="0"/>
    <n v="38.988"/>
  </r>
  <r>
    <n v="2088"/>
    <x v="1013"/>
    <x v="0"/>
    <x v="661"/>
    <d v="2013-06-29T00:00:00"/>
    <s v="Standard Class"/>
    <s v="IM-15070"/>
    <s v="Irene Maddox"/>
    <x v="0"/>
    <s v="United States"/>
    <x v="20"/>
    <x v="15"/>
    <n v="10009"/>
    <x v="3"/>
    <s v="OFF-PA-10003129"/>
    <x v="1"/>
    <x v="10"/>
    <x v="1137"/>
    <n v="146.72999999999999"/>
    <n v="3"/>
    <n v="0"/>
    <n v="68.963099999999997"/>
  </r>
  <r>
    <n v="2089"/>
    <x v="1013"/>
    <x v="0"/>
    <x v="661"/>
    <d v="2013-06-29T00:00:00"/>
    <s v="Standard Class"/>
    <s v="IM-15070"/>
    <s v="Irene Maddox"/>
    <x v="0"/>
    <s v="United States"/>
    <x v="20"/>
    <x v="15"/>
    <n v="10009"/>
    <x v="3"/>
    <s v="OFF-FA-10004076"/>
    <x v="1"/>
    <x v="13"/>
    <x v="1213"/>
    <n v="3.96"/>
    <n v="2"/>
    <n v="0"/>
    <n v="1.4652000000000001"/>
  </r>
  <r>
    <n v="2090"/>
    <x v="1014"/>
    <x v="1"/>
    <x v="662"/>
    <d v="2012-10-30T00:00:00"/>
    <s v="Standard Class"/>
    <s v="MY-17380"/>
    <s v="Maribeth Yedwab"/>
    <x v="1"/>
    <s v="United States"/>
    <x v="277"/>
    <x v="1"/>
    <n v="91730"/>
    <x v="1"/>
    <s v="OFF-LA-10004008"/>
    <x v="1"/>
    <x v="2"/>
    <x v="1214"/>
    <n v="5.76"/>
    <n v="2"/>
    <n v="0"/>
    <n v="2.6496"/>
  </r>
  <r>
    <n v="2091"/>
    <x v="1015"/>
    <x v="3"/>
    <x v="663"/>
    <d v="2014-07-20T00:00:00"/>
    <s v="Standard Class"/>
    <s v="MM-17260"/>
    <s v="Magdelene Morse"/>
    <x v="0"/>
    <s v="United States"/>
    <x v="40"/>
    <x v="13"/>
    <n v="19805"/>
    <x v="3"/>
    <s v="OFF-BI-10004094"/>
    <x v="1"/>
    <x v="8"/>
    <x v="603"/>
    <n v="26.55"/>
    <n v="3"/>
    <n v="0"/>
    <n v="13.009499999999999"/>
  </r>
  <r>
    <n v="2092"/>
    <x v="1015"/>
    <x v="3"/>
    <x v="663"/>
    <d v="2014-07-20T00:00:00"/>
    <s v="Standard Class"/>
    <s v="MM-17260"/>
    <s v="Magdelene Morse"/>
    <x v="0"/>
    <s v="United States"/>
    <x v="40"/>
    <x v="13"/>
    <n v="19805"/>
    <x v="3"/>
    <s v="FUR-TA-10004607"/>
    <x v="0"/>
    <x v="3"/>
    <x v="1095"/>
    <n v="310.44299999999998"/>
    <n v="3"/>
    <n v="0.3"/>
    <n v="-48.783900000000003"/>
  </r>
  <r>
    <n v="2093"/>
    <x v="1016"/>
    <x v="2"/>
    <x v="664"/>
    <d v="2011-11-21T00:00:00"/>
    <s v="Standard Class"/>
    <s v="MP-17470"/>
    <s v="Mark Packer"/>
    <x v="2"/>
    <s v="United States"/>
    <x v="278"/>
    <x v="11"/>
    <n v="56560"/>
    <x v="2"/>
    <s v="FUR-CH-10004289"/>
    <x v="0"/>
    <x v="1"/>
    <x v="975"/>
    <n v="479.9"/>
    <n v="5"/>
    <n v="0"/>
    <n v="81.582999999999998"/>
  </r>
  <r>
    <n v="2094"/>
    <x v="1017"/>
    <x v="1"/>
    <x v="657"/>
    <d v="2012-04-15T00:00:00"/>
    <s v="Second Class"/>
    <s v="AW-10840"/>
    <s v="Anthony Witt"/>
    <x v="0"/>
    <s v="United States"/>
    <x v="168"/>
    <x v="27"/>
    <n v="87401"/>
    <x v="1"/>
    <s v="OFF-SU-10004498"/>
    <x v="1"/>
    <x v="14"/>
    <x v="500"/>
    <n v="12.88"/>
    <n v="1"/>
    <n v="0"/>
    <n v="0.38640000000000002"/>
  </r>
  <r>
    <n v="2095"/>
    <x v="1018"/>
    <x v="1"/>
    <x v="665"/>
    <d v="2012-11-29T00:00:00"/>
    <s v="Standard Class"/>
    <s v="SF-20065"/>
    <s v="Sandra Flanagan"/>
    <x v="0"/>
    <s v="United States"/>
    <x v="40"/>
    <x v="3"/>
    <n v="28403"/>
    <x v="0"/>
    <s v="OFF-AR-10001177"/>
    <x v="1"/>
    <x v="6"/>
    <x v="1215"/>
    <n v="13.12"/>
    <n v="5"/>
    <n v="0.2"/>
    <n v="1.476"/>
  </r>
  <r>
    <n v="2096"/>
    <x v="1019"/>
    <x v="0"/>
    <x v="666"/>
    <d v="2013-05-21T00:00:00"/>
    <s v="Standard Class"/>
    <s v="SN-20710"/>
    <s v="Steve Nguyen"/>
    <x v="2"/>
    <s v="United States"/>
    <x v="25"/>
    <x v="35"/>
    <n v="39212"/>
    <x v="0"/>
    <s v="OFF-BI-10001718"/>
    <x v="1"/>
    <x v="8"/>
    <x v="1216"/>
    <n v="511.84"/>
    <n v="8"/>
    <n v="0"/>
    <n v="240.56479999999999"/>
  </r>
  <r>
    <n v="2097"/>
    <x v="1019"/>
    <x v="0"/>
    <x v="666"/>
    <d v="2013-05-21T00:00:00"/>
    <s v="Standard Class"/>
    <s v="SN-20710"/>
    <s v="Steve Nguyen"/>
    <x v="2"/>
    <s v="United States"/>
    <x v="25"/>
    <x v="35"/>
    <n v="39212"/>
    <x v="0"/>
    <s v="OFF-AR-10004602"/>
    <x v="1"/>
    <x v="6"/>
    <x v="1217"/>
    <n v="91.96"/>
    <n v="4"/>
    <n v="0"/>
    <n v="25.748799999999999"/>
  </r>
  <r>
    <n v="2098"/>
    <x v="1019"/>
    <x v="0"/>
    <x v="666"/>
    <d v="2013-05-21T00:00:00"/>
    <s v="Standard Class"/>
    <s v="SN-20710"/>
    <s v="Steve Nguyen"/>
    <x v="2"/>
    <s v="United States"/>
    <x v="25"/>
    <x v="35"/>
    <n v="39212"/>
    <x v="0"/>
    <s v="OFF-AR-10003856"/>
    <x v="1"/>
    <x v="6"/>
    <x v="444"/>
    <n v="8.34"/>
    <n v="3"/>
    <n v="0"/>
    <n v="2.1684000000000001"/>
  </r>
  <r>
    <n v="2099"/>
    <x v="1020"/>
    <x v="3"/>
    <x v="210"/>
    <d v="2014-09-13T00:00:00"/>
    <s v="Standard Class"/>
    <s v="RD-19900"/>
    <s v="Ruben Dartt"/>
    <x v="0"/>
    <s v="United States"/>
    <x v="32"/>
    <x v="21"/>
    <n v="97206"/>
    <x v="1"/>
    <s v="OFF-ST-10000649"/>
    <x v="1"/>
    <x v="4"/>
    <x v="937"/>
    <n v="37.68"/>
    <n v="3"/>
    <n v="0.2"/>
    <n v="2.355"/>
  </r>
  <r>
    <n v="2100"/>
    <x v="1020"/>
    <x v="3"/>
    <x v="210"/>
    <d v="2014-09-13T00:00:00"/>
    <s v="Standard Class"/>
    <s v="RD-19900"/>
    <s v="Ruben Dartt"/>
    <x v="0"/>
    <s v="United States"/>
    <x v="32"/>
    <x v="21"/>
    <n v="97206"/>
    <x v="1"/>
    <s v="TEC-AC-10002926"/>
    <x v="2"/>
    <x v="11"/>
    <x v="1114"/>
    <n v="279.94400000000002"/>
    <n v="7"/>
    <n v="0.2"/>
    <n v="80.483900000000006"/>
  </r>
  <r>
    <n v="2101"/>
    <x v="1021"/>
    <x v="2"/>
    <x v="418"/>
    <d v="2011-03-17T00:00:00"/>
    <s v="Standard Class"/>
    <s v="KT-16480"/>
    <s v="Kean Thornton"/>
    <x v="0"/>
    <s v="United States"/>
    <x v="60"/>
    <x v="22"/>
    <n v="80219"/>
    <x v="1"/>
    <s v="OFF-ST-10000078"/>
    <x v="1"/>
    <x v="4"/>
    <x v="1218"/>
    <n v="636.40800000000002"/>
    <n v="3"/>
    <n v="0.2"/>
    <n v="-15.9102"/>
  </r>
  <r>
    <n v="2102"/>
    <x v="1021"/>
    <x v="2"/>
    <x v="418"/>
    <d v="2011-03-17T00:00:00"/>
    <s v="Standard Class"/>
    <s v="KT-16480"/>
    <s v="Kean Thornton"/>
    <x v="0"/>
    <s v="United States"/>
    <x v="60"/>
    <x v="22"/>
    <n v="80219"/>
    <x v="1"/>
    <s v="OFF-AR-10001044"/>
    <x v="1"/>
    <x v="6"/>
    <x v="1042"/>
    <n v="83.168000000000006"/>
    <n v="4"/>
    <n v="0.2"/>
    <n v="9.3564000000000007"/>
  </r>
  <r>
    <n v="2103"/>
    <x v="1022"/>
    <x v="2"/>
    <x v="667"/>
    <d v="2011-07-18T00:00:00"/>
    <s v="Same Day"/>
    <s v="AH-10120"/>
    <s v="Adrian Hane"/>
    <x v="2"/>
    <s v="United States"/>
    <x v="93"/>
    <x v="16"/>
    <n v="85705"/>
    <x v="1"/>
    <s v="FUR-CH-10002372"/>
    <x v="0"/>
    <x v="1"/>
    <x v="390"/>
    <n v="259.13600000000002"/>
    <n v="4"/>
    <n v="0.2"/>
    <n v="-25.913599999999999"/>
  </r>
  <r>
    <n v="2104"/>
    <x v="1023"/>
    <x v="3"/>
    <x v="668"/>
    <d v="2014-03-29T00:00:00"/>
    <s v="Second Class"/>
    <s v="BM-11650"/>
    <s v="Brian Moss"/>
    <x v="1"/>
    <s v="United States"/>
    <x v="20"/>
    <x v="15"/>
    <n v="10009"/>
    <x v="3"/>
    <s v="OFF-PA-10000357"/>
    <x v="1"/>
    <x v="10"/>
    <x v="1219"/>
    <n v="221.92"/>
    <n v="4"/>
    <n v="0"/>
    <n v="106.52160000000001"/>
  </r>
  <r>
    <n v="2105"/>
    <x v="1023"/>
    <x v="3"/>
    <x v="668"/>
    <d v="2014-03-29T00:00:00"/>
    <s v="Second Class"/>
    <s v="BM-11650"/>
    <s v="Brian Moss"/>
    <x v="1"/>
    <s v="United States"/>
    <x v="20"/>
    <x v="15"/>
    <n v="10009"/>
    <x v="3"/>
    <s v="TEC-AC-10001266"/>
    <x v="2"/>
    <x v="11"/>
    <x v="196"/>
    <n v="26"/>
    <n v="2"/>
    <n v="0"/>
    <n v="11.7"/>
  </r>
  <r>
    <n v="2106"/>
    <x v="1024"/>
    <x v="2"/>
    <x v="587"/>
    <d v="2011-05-10T00:00:00"/>
    <s v="Standard Class"/>
    <s v="BW-11200"/>
    <s v="Ben Wallace"/>
    <x v="0"/>
    <s v="United States"/>
    <x v="199"/>
    <x v="2"/>
    <n v="33437"/>
    <x v="0"/>
    <s v="OFF-PA-10004888"/>
    <x v="1"/>
    <x v="10"/>
    <x v="959"/>
    <n v="15.552"/>
    <n v="3"/>
    <n v="0.2"/>
    <n v="5.4432"/>
  </r>
  <r>
    <n v="2107"/>
    <x v="1025"/>
    <x v="2"/>
    <x v="467"/>
    <d v="2011-09-26T00:00:00"/>
    <s v="Same Day"/>
    <s v="HG-14965"/>
    <s v="Henry Goldwyn"/>
    <x v="1"/>
    <s v="United States"/>
    <x v="279"/>
    <x v="5"/>
    <n v="75150"/>
    <x v="2"/>
    <s v="OFF-BI-10003460"/>
    <x v="1"/>
    <x v="8"/>
    <x v="234"/>
    <n v="0.876"/>
    <n v="1"/>
    <n v="0.8"/>
    <n v="-1.4016"/>
  </r>
  <r>
    <n v="2108"/>
    <x v="1026"/>
    <x v="1"/>
    <x v="89"/>
    <d v="2012-10-31T00:00:00"/>
    <s v="Same Day"/>
    <s v="SG-20080"/>
    <s v="Sandra Glassco"/>
    <x v="0"/>
    <s v="United States"/>
    <x v="56"/>
    <x v="1"/>
    <n v="92374"/>
    <x v="1"/>
    <s v="OFF-PA-10000157"/>
    <x v="1"/>
    <x v="10"/>
    <x v="364"/>
    <n v="19.98"/>
    <n v="1"/>
    <n v="0"/>
    <n v="9.3905999999999992"/>
  </r>
  <r>
    <n v="2109"/>
    <x v="1026"/>
    <x v="1"/>
    <x v="89"/>
    <d v="2012-10-31T00:00:00"/>
    <s v="Same Day"/>
    <s v="SG-20080"/>
    <s v="Sandra Glassco"/>
    <x v="0"/>
    <s v="United States"/>
    <x v="56"/>
    <x v="1"/>
    <n v="92374"/>
    <x v="1"/>
    <s v="OFF-BI-10004519"/>
    <x v="1"/>
    <x v="8"/>
    <x v="880"/>
    <n v="398.35199999999998"/>
    <n v="3"/>
    <n v="0.2"/>
    <n v="124.485"/>
  </r>
  <r>
    <n v="2110"/>
    <x v="1026"/>
    <x v="1"/>
    <x v="89"/>
    <d v="2012-10-31T00:00:00"/>
    <s v="Same Day"/>
    <s v="SG-20080"/>
    <s v="Sandra Glassco"/>
    <x v="0"/>
    <s v="United States"/>
    <x v="56"/>
    <x v="1"/>
    <n v="92374"/>
    <x v="1"/>
    <s v="OFF-AR-10004272"/>
    <x v="1"/>
    <x v="6"/>
    <x v="1220"/>
    <n v="5.04"/>
    <n v="3"/>
    <n v="0"/>
    <n v="1.26"/>
  </r>
  <r>
    <n v="2111"/>
    <x v="1026"/>
    <x v="1"/>
    <x v="89"/>
    <d v="2012-10-31T00:00:00"/>
    <s v="Same Day"/>
    <s v="SG-20080"/>
    <s v="Sandra Glassco"/>
    <x v="0"/>
    <s v="United States"/>
    <x v="56"/>
    <x v="1"/>
    <n v="92374"/>
    <x v="1"/>
    <s v="OFF-FA-10000585"/>
    <x v="1"/>
    <x v="13"/>
    <x v="202"/>
    <n v="17.45"/>
    <n v="5"/>
    <n v="0"/>
    <n v="8.0269999999999992"/>
  </r>
  <r>
    <n v="2112"/>
    <x v="1026"/>
    <x v="1"/>
    <x v="89"/>
    <d v="2012-10-31T00:00:00"/>
    <s v="Same Day"/>
    <s v="SG-20080"/>
    <s v="Sandra Glassco"/>
    <x v="0"/>
    <s v="United States"/>
    <x v="56"/>
    <x v="1"/>
    <n v="92374"/>
    <x v="1"/>
    <s v="FUR-CH-10004218"/>
    <x v="0"/>
    <x v="1"/>
    <x v="38"/>
    <n v="323.13600000000002"/>
    <n v="4"/>
    <n v="0.2"/>
    <n v="20.196000000000002"/>
  </r>
  <r>
    <n v="2113"/>
    <x v="1026"/>
    <x v="1"/>
    <x v="89"/>
    <d v="2012-10-31T00:00:00"/>
    <s v="Same Day"/>
    <s v="SG-20080"/>
    <s v="Sandra Glassco"/>
    <x v="0"/>
    <s v="United States"/>
    <x v="56"/>
    <x v="1"/>
    <n v="92374"/>
    <x v="1"/>
    <s v="OFF-SU-10004231"/>
    <x v="1"/>
    <x v="14"/>
    <x v="552"/>
    <n v="29.7"/>
    <n v="3"/>
    <n v="0"/>
    <n v="8.0190000000000001"/>
  </r>
  <r>
    <n v="2114"/>
    <x v="1026"/>
    <x v="1"/>
    <x v="89"/>
    <d v="2012-10-31T00:00:00"/>
    <s v="Same Day"/>
    <s v="SG-20080"/>
    <s v="Sandra Glassco"/>
    <x v="0"/>
    <s v="United States"/>
    <x v="56"/>
    <x v="1"/>
    <n v="92374"/>
    <x v="1"/>
    <s v="TEC-PH-10001578"/>
    <x v="2"/>
    <x v="7"/>
    <x v="1221"/>
    <n v="1295.8399999999999"/>
    <n v="4"/>
    <n v="0.2"/>
    <n v="145.78200000000001"/>
  </r>
  <r>
    <n v="2115"/>
    <x v="1026"/>
    <x v="1"/>
    <x v="89"/>
    <d v="2012-10-31T00:00:00"/>
    <s v="Same Day"/>
    <s v="SG-20080"/>
    <s v="Sandra Glassco"/>
    <x v="0"/>
    <s v="United States"/>
    <x v="56"/>
    <x v="1"/>
    <n v="92374"/>
    <x v="1"/>
    <s v="OFF-ST-10003638"/>
    <x v="1"/>
    <x v="4"/>
    <x v="1222"/>
    <n v="46.84"/>
    <n v="2"/>
    <n v="0"/>
    <n v="12.646800000000001"/>
  </r>
  <r>
    <n v="2116"/>
    <x v="1026"/>
    <x v="1"/>
    <x v="89"/>
    <d v="2012-10-31T00:00:00"/>
    <s v="Same Day"/>
    <s v="SG-20080"/>
    <s v="Sandra Glassco"/>
    <x v="0"/>
    <s v="United States"/>
    <x v="56"/>
    <x v="1"/>
    <n v="92374"/>
    <x v="1"/>
    <s v="FUR-BO-10002213"/>
    <x v="0"/>
    <x v="0"/>
    <x v="1223"/>
    <n v="425.83300000000003"/>
    <n v="1"/>
    <n v="0.15"/>
    <n v="20.039200000000001"/>
  </r>
  <r>
    <n v="2117"/>
    <x v="1027"/>
    <x v="1"/>
    <x v="88"/>
    <d v="2012-10-17T00:00:00"/>
    <s v="Second Class"/>
    <s v="RK-19300"/>
    <s v="Ralph Kennedy"/>
    <x v="0"/>
    <s v="United States"/>
    <x v="30"/>
    <x v="15"/>
    <n v="14609"/>
    <x v="3"/>
    <s v="FUR-TA-10001307"/>
    <x v="0"/>
    <x v="3"/>
    <x v="1090"/>
    <n v="209.67"/>
    <n v="1"/>
    <n v="0.4"/>
    <n v="-13.978"/>
  </r>
  <r>
    <n v="2118"/>
    <x v="1028"/>
    <x v="0"/>
    <x v="251"/>
    <d v="2013-09-24T00:00:00"/>
    <s v="Standard Class"/>
    <s v="SW-20245"/>
    <s v="Scot Wooten"/>
    <x v="0"/>
    <s v="United States"/>
    <x v="280"/>
    <x v="1"/>
    <n v="95207"/>
    <x v="1"/>
    <s v="OFF-PA-10002222"/>
    <x v="1"/>
    <x v="10"/>
    <x v="389"/>
    <n v="159.88"/>
    <n v="7"/>
    <n v="0"/>
    <n v="73.544799999999995"/>
  </r>
  <r>
    <n v="2119"/>
    <x v="1029"/>
    <x v="3"/>
    <x v="669"/>
    <d v="2014-04-16T00:00:00"/>
    <s v="First Class"/>
    <s v="RW-19630"/>
    <s v="Rob Williams"/>
    <x v="1"/>
    <s v="United States"/>
    <x v="4"/>
    <x v="4"/>
    <n v="98105"/>
    <x v="1"/>
    <s v="OFF-PA-10002479"/>
    <x v="1"/>
    <x v="10"/>
    <x v="217"/>
    <n v="5.28"/>
    <n v="1"/>
    <n v="0"/>
    <n v="2.3759999999999999"/>
  </r>
  <r>
    <n v="2120"/>
    <x v="1029"/>
    <x v="3"/>
    <x v="669"/>
    <d v="2014-04-16T00:00:00"/>
    <s v="First Class"/>
    <s v="RW-19630"/>
    <s v="Rob Williams"/>
    <x v="1"/>
    <s v="United States"/>
    <x v="4"/>
    <x v="4"/>
    <n v="98105"/>
    <x v="1"/>
    <s v="OFF-BI-10003091"/>
    <x v="1"/>
    <x v="8"/>
    <x v="1165"/>
    <n v="895.92"/>
    <n v="5"/>
    <n v="0.2"/>
    <n v="302.37299999999999"/>
  </r>
  <r>
    <n v="2121"/>
    <x v="1030"/>
    <x v="3"/>
    <x v="363"/>
    <d v="2014-01-14T00:00:00"/>
    <s v="Standard Class"/>
    <s v="TS-21085"/>
    <s v="Thais Sissman"/>
    <x v="0"/>
    <s v="United States"/>
    <x v="281"/>
    <x v="2"/>
    <n v="32174"/>
    <x v="0"/>
    <s v="OFF-BI-10000145"/>
    <x v="1"/>
    <x v="8"/>
    <x v="735"/>
    <n v="2.8079999999999998"/>
    <n v="3"/>
    <n v="0.7"/>
    <n v="-1.9656"/>
  </r>
  <r>
    <n v="2122"/>
    <x v="1031"/>
    <x v="3"/>
    <x v="45"/>
    <d v="2014-12-11T00:00:00"/>
    <s v="First Class"/>
    <s v="JB-15400"/>
    <s v="Jennifer Braxton"/>
    <x v="1"/>
    <s v="United States"/>
    <x v="282"/>
    <x v="1"/>
    <n v="94086"/>
    <x v="1"/>
    <s v="FUR-CH-10003061"/>
    <x v="0"/>
    <x v="1"/>
    <x v="51"/>
    <n v="215.976"/>
    <n v="3"/>
    <n v="0.2"/>
    <n v="-2.6997"/>
  </r>
  <r>
    <n v="2123"/>
    <x v="1032"/>
    <x v="3"/>
    <x v="585"/>
    <d v="2014-09-25T00:00:00"/>
    <s v="Second Class"/>
    <s v="EH-14005"/>
    <s v="Erica Hernandez"/>
    <x v="2"/>
    <s v="United States"/>
    <x v="190"/>
    <x v="12"/>
    <n v="48911"/>
    <x v="2"/>
    <s v="FUR-BO-10001972"/>
    <x v="0"/>
    <x v="0"/>
    <x v="362"/>
    <n v="241.96"/>
    <n v="2"/>
    <n v="0"/>
    <n v="41.133200000000002"/>
  </r>
  <r>
    <n v="2124"/>
    <x v="1032"/>
    <x v="3"/>
    <x v="585"/>
    <d v="2014-09-25T00:00:00"/>
    <s v="Second Class"/>
    <s v="EH-14005"/>
    <s v="Erica Hernandez"/>
    <x v="2"/>
    <s v="United States"/>
    <x v="190"/>
    <x v="12"/>
    <n v="48911"/>
    <x v="2"/>
    <s v="OFF-LA-10000134"/>
    <x v="1"/>
    <x v="2"/>
    <x v="85"/>
    <n v="27.72"/>
    <n v="9"/>
    <n v="0"/>
    <n v="13.3056"/>
  </r>
  <r>
    <n v="2125"/>
    <x v="1033"/>
    <x v="3"/>
    <x v="96"/>
    <d v="2014-06-12T00:00:00"/>
    <s v="Standard Class"/>
    <s v="EH-14005"/>
    <s v="Erica Hernandez"/>
    <x v="2"/>
    <s v="United States"/>
    <x v="10"/>
    <x v="9"/>
    <n v="19143"/>
    <x v="3"/>
    <s v="OFF-EN-10003040"/>
    <x v="1"/>
    <x v="12"/>
    <x v="1224"/>
    <n v="104.68"/>
    <n v="5"/>
    <n v="0.2"/>
    <n v="35.329500000000003"/>
  </r>
  <r>
    <n v="2126"/>
    <x v="1033"/>
    <x v="3"/>
    <x v="96"/>
    <d v="2014-06-12T00:00:00"/>
    <s v="Standard Class"/>
    <s v="EH-14005"/>
    <s v="Erica Hernandez"/>
    <x v="2"/>
    <s v="United States"/>
    <x v="10"/>
    <x v="9"/>
    <n v="19143"/>
    <x v="3"/>
    <s v="TEC-PH-10000923"/>
    <x v="2"/>
    <x v="7"/>
    <x v="1225"/>
    <n v="62.957999999999998"/>
    <n v="7"/>
    <n v="0.4"/>
    <n v="9.4436999999999998"/>
  </r>
  <r>
    <n v="2127"/>
    <x v="1034"/>
    <x v="2"/>
    <x v="670"/>
    <d v="2011-06-28T00:00:00"/>
    <s v="Standard Class"/>
    <s v="BS-11665"/>
    <s v="Brian Stugart"/>
    <x v="0"/>
    <s v="United States"/>
    <x v="10"/>
    <x v="9"/>
    <n v="19143"/>
    <x v="3"/>
    <s v="TEC-AC-10000158"/>
    <x v="2"/>
    <x v="11"/>
    <x v="353"/>
    <n v="86.376000000000005"/>
    <n v="3"/>
    <n v="0.2"/>
    <n v="1.0797000000000001"/>
  </r>
  <r>
    <n v="2128"/>
    <x v="1035"/>
    <x v="1"/>
    <x v="242"/>
    <d v="2012-09-10T00:00:00"/>
    <s v="Standard Class"/>
    <s v="JK-16120"/>
    <s v="Julie Kriz"/>
    <x v="2"/>
    <s v="United States"/>
    <x v="10"/>
    <x v="9"/>
    <n v="19134"/>
    <x v="3"/>
    <s v="FUR-FU-10003623"/>
    <x v="0"/>
    <x v="5"/>
    <x v="1226"/>
    <n v="64.944000000000003"/>
    <n v="3"/>
    <n v="0.2"/>
    <n v="6.4943999999999997"/>
  </r>
  <r>
    <n v="2129"/>
    <x v="1035"/>
    <x v="1"/>
    <x v="242"/>
    <d v="2012-09-10T00:00:00"/>
    <s v="Standard Class"/>
    <s v="JK-16120"/>
    <s v="Julie Kriz"/>
    <x v="2"/>
    <s v="United States"/>
    <x v="10"/>
    <x v="9"/>
    <n v="19134"/>
    <x v="3"/>
    <s v="OFF-PA-10001293"/>
    <x v="1"/>
    <x v="10"/>
    <x v="987"/>
    <n v="20.736000000000001"/>
    <n v="4"/>
    <n v="0.2"/>
    <n v="7.2576000000000001"/>
  </r>
  <r>
    <n v="2130"/>
    <x v="1036"/>
    <x v="2"/>
    <x v="671"/>
    <d v="2011-05-22T00:00:00"/>
    <s v="Second Class"/>
    <s v="RF-19345"/>
    <s v="Randy Ferguson"/>
    <x v="1"/>
    <s v="United States"/>
    <x v="18"/>
    <x v="38"/>
    <n v="3820"/>
    <x v="3"/>
    <s v="OFF-AP-10000124"/>
    <x v="1"/>
    <x v="9"/>
    <x v="1227"/>
    <n v="33.28"/>
    <n v="4"/>
    <n v="0"/>
    <n v="9.3184000000000005"/>
  </r>
  <r>
    <n v="2131"/>
    <x v="1036"/>
    <x v="2"/>
    <x v="671"/>
    <d v="2011-05-22T00:00:00"/>
    <s v="Second Class"/>
    <s v="RF-19345"/>
    <s v="Randy Ferguson"/>
    <x v="1"/>
    <s v="United States"/>
    <x v="18"/>
    <x v="38"/>
    <n v="3820"/>
    <x v="3"/>
    <s v="OFF-AR-10004511"/>
    <x v="1"/>
    <x v="6"/>
    <x v="1228"/>
    <n v="38.520000000000003"/>
    <n v="9"/>
    <n v="0"/>
    <n v="11.9412"/>
  </r>
  <r>
    <n v="2132"/>
    <x v="1036"/>
    <x v="2"/>
    <x v="671"/>
    <d v="2011-05-22T00:00:00"/>
    <s v="Second Class"/>
    <s v="RF-19345"/>
    <s v="Randy Ferguson"/>
    <x v="1"/>
    <s v="United States"/>
    <x v="18"/>
    <x v="38"/>
    <n v="3820"/>
    <x v="3"/>
    <s v="FUR-FU-10000076"/>
    <x v="0"/>
    <x v="5"/>
    <x v="875"/>
    <n v="139.86000000000001"/>
    <n v="7"/>
    <n v="0"/>
    <n v="60.139800000000001"/>
  </r>
  <r>
    <n v="2133"/>
    <x v="1037"/>
    <x v="1"/>
    <x v="312"/>
    <d v="2012-11-26T00:00:00"/>
    <s v="Standard Class"/>
    <s v="DL-12865"/>
    <s v="Dan Lawera"/>
    <x v="0"/>
    <s v="United States"/>
    <x v="20"/>
    <x v="15"/>
    <n v="10011"/>
    <x v="3"/>
    <s v="OFF-PA-10003883"/>
    <x v="1"/>
    <x v="10"/>
    <x v="1229"/>
    <n v="19.649999999999999"/>
    <n v="3"/>
    <n v="0"/>
    <n v="9.0389999999999997"/>
  </r>
  <r>
    <n v="2134"/>
    <x v="1038"/>
    <x v="1"/>
    <x v="672"/>
    <d v="2012-04-12T00:00:00"/>
    <s v="Standard Class"/>
    <s v="WB-21850"/>
    <s v="William Brown"/>
    <x v="0"/>
    <s v="United States"/>
    <x v="10"/>
    <x v="9"/>
    <n v="19134"/>
    <x v="3"/>
    <s v="OFF-BI-10003656"/>
    <x v="1"/>
    <x v="8"/>
    <x v="13"/>
    <n v="152.99100000000001"/>
    <n v="3"/>
    <n v="0.7"/>
    <n v="-122.39279999999999"/>
  </r>
  <r>
    <n v="2135"/>
    <x v="1038"/>
    <x v="1"/>
    <x v="672"/>
    <d v="2012-04-12T00:00:00"/>
    <s v="Standard Class"/>
    <s v="WB-21850"/>
    <s v="William Brown"/>
    <x v="0"/>
    <s v="United States"/>
    <x v="10"/>
    <x v="9"/>
    <n v="19134"/>
    <x v="3"/>
    <s v="OFF-FA-10000053"/>
    <x v="1"/>
    <x v="13"/>
    <x v="953"/>
    <n v="10.584"/>
    <n v="7"/>
    <n v="0.2"/>
    <n v="-2.3814000000000002"/>
  </r>
  <r>
    <n v="2136"/>
    <x v="1038"/>
    <x v="1"/>
    <x v="672"/>
    <d v="2012-04-12T00:00:00"/>
    <s v="Standard Class"/>
    <s v="WB-21850"/>
    <s v="William Brown"/>
    <x v="0"/>
    <s v="United States"/>
    <x v="10"/>
    <x v="9"/>
    <n v="19134"/>
    <x v="3"/>
    <s v="TEC-PH-10002807"/>
    <x v="2"/>
    <x v="7"/>
    <x v="1230"/>
    <n v="94.92"/>
    <n v="4"/>
    <n v="0.4"/>
    <n v="15.82"/>
  </r>
  <r>
    <n v="2137"/>
    <x v="1039"/>
    <x v="1"/>
    <x v="620"/>
    <d v="2013-05-01T00:00:00"/>
    <s v="Standard Class"/>
    <s v="TB-21625"/>
    <s v="Trudy Brown"/>
    <x v="0"/>
    <s v="United States"/>
    <x v="55"/>
    <x v="5"/>
    <n v="75051"/>
    <x v="2"/>
    <s v="FUR-FU-10002364"/>
    <x v="0"/>
    <x v="5"/>
    <x v="1231"/>
    <n v="14.76"/>
    <n v="5"/>
    <n v="0.6"/>
    <n v="-11.439"/>
  </r>
  <r>
    <n v="2138"/>
    <x v="1039"/>
    <x v="1"/>
    <x v="620"/>
    <d v="2013-05-01T00:00:00"/>
    <s v="Standard Class"/>
    <s v="TB-21625"/>
    <s v="Trudy Brown"/>
    <x v="0"/>
    <s v="United States"/>
    <x v="55"/>
    <x v="5"/>
    <n v="75051"/>
    <x v="2"/>
    <s v="OFF-BI-10002954"/>
    <x v="1"/>
    <x v="8"/>
    <x v="1179"/>
    <n v="3.6560000000000001"/>
    <n v="4"/>
    <n v="0.8"/>
    <n v="-5.8495999999999997"/>
  </r>
  <r>
    <n v="2139"/>
    <x v="1040"/>
    <x v="3"/>
    <x v="673"/>
    <d v="2014-11-17T00:00:00"/>
    <s v="Same Day"/>
    <s v="CB-12415"/>
    <s v="Christy Brittain"/>
    <x v="0"/>
    <s v="United States"/>
    <x v="20"/>
    <x v="15"/>
    <n v="10009"/>
    <x v="3"/>
    <s v="OFF-PA-10004092"/>
    <x v="1"/>
    <x v="10"/>
    <x v="588"/>
    <n v="146.82"/>
    <n v="3"/>
    <n v="0"/>
    <n v="73.41"/>
  </r>
  <r>
    <n v="2140"/>
    <x v="1041"/>
    <x v="2"/>
    <x v="571"/>
    <d v="2011-11-06T00:00:00"/>
    <s v="Standard Class"/>
    <s v="GT-14635"/>
    <s v="Grant Thornton"/>
    <x v="1"/>
    <s v="United States"/>
    <x v="85"/>
    <x v="15"/>
    <n v="11561"/>
    <x v="3"/>
    <s v="OFF-BI-10003982"/>
    <x v="1"/>
    <x v="8"/>
    <x v="346"/>
    <n v="149.54400000000001"/>
    <n v="9"/>
    <n v="0.2"/>
    <n v="50.4711"/>
  </r>
  <r>
    <n v="2141"/>
    <x v="1041"/>
    <x v="2"/>
    <x v="571"/>
    <d v="2011-11-06T00:00:00"/>
    <s v="Standard Class"/>
    <s v="GT-14635"/>
    <s v="Grant Thornton"/>
    <x v="1"/>
    <s v="United States"/>
    <x v="85"/>
    <x v="15"/>
    <n v="11561"/>
    <x v="3"/>
    <s v="OFF-SU-10001664"/>
    <x v="1"/>
    <x v="14"/>
    <x v="1232"/>
    <n v="17.14"/>
    <n v="2"/>
    <n v="0"/>
    <n v="4.4564000000000004"/>
  </r>
  <r>
    <n v="2142"/>
    <x v="1041"/>
    <x v="2"/>
    <x v="571"/>
    <d v="2011-11-06T00:00:00"/>
    <s v="Standard Class"/>
    <s v="GT-14635"/>
    <s v="Grant Thornton"/>
    <x v="1"/>
    <s v="United States"/>
    <x v="85"/>
    <x v="15"/>
    <n v="11561"/>
    <x v="3"/>
    <s v="FUR-TA-10003238"/>
    <x v="0"/>
    <x v="3"/>
    <x v="1233"/>
    <n v="991.76400000000001"/>
    <n v="3"/>
    <n v="0.4"/>
    <n v="-347.11739999999998"/>
  </r>
  <r>
    <n v="2143"/>
    <x v="1042"/>
    <x v="0"/>
    <x v="142"/>
    <d v="2013-06-09T00:00:00"/>
    <s v="Standard Class"/>
    <s v="DK-13225"/>
    <s v="Dean Katz"/>
    <x v="1"/>
    <s v="United States"/>
    <x v="10"/>
    <x v="9"/>
    <n v="19140"/>
    <x v="3"/>
    <s v="OFF-PA-10004675"/>
    <x v="1"/>
    <x v="10"/>
    <x v="69"/>
    <n v="30.48"/>
    <n v="6"/>
    <n v="0.2"/>
    <n v="9.9060000000000006"/>
  </r>
  <r>
    <n v="2144"/>
    <x v="1042"/>
    <x v="0"/>
    <x v="142"/>
    <d v="2013-06-09T00:00:00"/>
    <s v="Standard Class"/>
    <s v="DK-13225"/>
    <s v="Dean Katz"/>
    <x v="1"/>
    <s v="United States"/>
    <x v="10"/>
    <x v="9"/>
    <n v="19140"/>
    <x v="3"/>
    <s v="TEC-PH-10002293"/>
    <x v="2"/>
    <x v="7"/>
    <x v="126"/>
    <n v="23.988"/>
    <n v="2"/>
    <n v="0.4"/>
    <n v="-4.7976000000000001"/>
  </r>
  <r>
    <n v="2145"/>
    <x v="1042"/>
    <x v="0"/>
    <x v="142"/>
    <d v="2013-06-09T00:00:00"/>
    <s v="Standard Class"/>
    <s v="DK-13225"/>
    <s v="Dean Katz"/>
    <x v="1"/>
    <s v="United States"/>
    <x v="10"/>
    <x v="9"/>
    <n v="19140"/>
    <x v="3"/>
    <s v="OFF-FA-10002780"/>
    <x v="1"/>
    <x v="13"/>
    <x v="33"/>
    <n v="16.687999999999999"/>
    <n v="7"/>
    <n v="0.2"/>
    <n v="5.4236000000000004"/>
  </r>
  <r>
    <n v="2146"/>
    <x v="1043"/>
    <x v="0"/>
    <x v="674"/>
    <d v="2013-06-30T00:00:00"/>
    <s v="Standard Class"/>
    <s v="TS-21160"/>
    <s v="Theresa Swint"/>
    <x v="1"/>
    <s v="United States"/>
    <x v="283"/>
    <x v="9"/>
    <n v="17403"/>
    <x v="3"/>
    <s v="FUR-CH-10002965"/>
    <x v="0"/>
    <x v="1"/>
    <x v="226"/>
    <n v="422.05799999999999"/>
    <n v="3"/>
    <n v="0.3"/>
    <n v="-18.088200000000001"/>
  </r>
  <r>
    <n v="2147"/>
    <x v="1043"/>
    <x v="0"/>
    <x v="674"/>
    <d v="2013-06-30T00:00:00"/>
    <s v="Standard Class"/>
    <s v="TS-21160"/>
    <s v="Theresa Swint"/>
    <x v="1"/>
    <s v="United States"/>
    <x v="283"/>
    <x v="9"/>
    <n v="17403"/>
    <x v="3"/>
    <s v="OFF-BI-10004781"/>
    <x v="1"/>
    <x v="8"/>
    <x v="132"/>
    <n v="38.088000000000001"/>
    <n v="4"/>
    <n v="0.7"/>
    <n v="-27.9312"/>
  </r>
  <r>
    <n v="2148"/>
    <x v="1043"/>
    <x v="0"/>
    <x v="674"/>
    <d v="2013-06-30T00:00:00"/>
    <s v="Standard Class"/>
    <s v="TS-21160"/>
    <s v="Theresa Swint"/>
    <x v="1"/>
    <s v="United States"/>
    <x v="283"/>
    <x v="9"/>
    <n v="17403"/>
    <x v="3"/>
    <s v="OFF-ST-10001713"/>
    <x v="1"/>
    <x v="4"/>
    <x v="45"/>
    <n v="254.352"/>
    <n v="6"/>
    <n v="0.2"/>
    <n v="-50.870399999999997"/>
  </r>
  <r>
    <n v="2149"/>
    <x v="1044"/>
    <x v="2"/>
    <x v="432"/>
    <d v="2011-12-17T00:00:00"/>
    <s v="Standard Class"/>
    <s v="WB-21850"/>
    <s v="William Brown"/>
    <x v="0"/>
    <s v="United States"/>
    <x v="3"/>
    <x v="1"/>
    <n v="94521"/>
    <x v="1"/>
    <s v="FUR-FU-10003975"/>
    <x v="0"/>
    <x v="5"/>
    <x v="775"/>
    <n v="43.31"/>
    <n v="1"/>
    <n v="0"/>
    <n v="4.3310000000000004"/>
  </r>
  <r>
    <n v="2150"/>
    <x v="1045"/>
    <x v="3"/>
    <x v="185"/>
    <d v="2014-06-04T00:00:00"/>
    <s v="Standard Class"/>
    <s v="DO-13435"/>
    <s v="Denny Ordway"/>
    <x v="0"/>
    <s v="United States"/>
    <x v="20"/>
    <x v="15"/>
    <n v="10035"/>
    <x v="3"/>
    <s v="TEC-PH-10001536"/>
    <x v="2"/>
    <x v="7"/>
    <x v="1234"/>
    <n v="84.95"/>
    <n v="5"/>
    <n v="0"/>
    <n v="22.087"/>
  </r>
  <r>
    <n v="2151"/>
    <x v="1046"/>
    <x v="3"/>
    <x v="123"/>
    <d v="2014-11-27T00:00:00"/>
    <s v="Standard Class"/>
    <s v="AF-10870"/>
    <s v="Art Ferguson"/>
    <x v="0"/>
    <s v="United States"/>
    <x v="284"/>
    <x v="5"/>
    <n v="77840"/>
    <x v="2"/>
    <s v="FUR-CH-10001973"/>
    <x v="0"/>
    <x v="1"/>
    <x v="896"/>
    <n v="233.05799999999999"/>
    <n v="3"/>
    <n v="0.3"/>
    <n v="-53.270400000000002"/>
  </r>
  <r>
    <n v="2152"/>
    <x v="1047"/>
    <x v="2"/>
    <x v="156"/>
    <d v="2011-11-29T00:00:00"/>
    <s v="Second Class"/>
    <s v="RB-19435"/>
    <s v="Richard Bierner"/>
    <x v="0"/>
    <s v="United States"/>
    <x v="285"/>
    <x v="25"/>
    <n v="63116"/>
    <x v="2"/>
    <s v="TEC-AC-10001772"/>
    <x v="2"/>
    <x v="11"/>
    <x v="400"/>
    <n v="111.79"/>
    <n v="7"/>
    <n v="0"/>
    <n v="43.598100000000002"/>
  </r>
  <r>
    <n v="2153"/>
    <x v="1048"/>
    <x v="1"/>
    <x v="6"/>
    <d v="2012-11-26T00:00:00"/>
    <s v="Standard Class"/>
    <s v="AR-10540"/>
    <s v="Andy Reiter"/>
    <x v="0"/>
    <s v="United States"/>
    <x v="94"/>
    <x v="31"/>
    <n v="2169"/>
    <x v="3"/>
    <s v="OFF-PA-10002586"/>
    <x v="1"/>
    <x v="10"/>
    <x v="1007"/>
    <n v="14.94"/>
    <n v="3"/>
    <n v="0"/>
    <n v="7.0217999999999998"/>
  </r>
  <r>
    <n v="2154"/>
    <x v="1049"/>
    <x v="0"/>
    <x v="216"/>
    <d v="2013-07-19T00:00:00"/>
    <s v="Standard Class"/>
    <s v="DR-12880"/>
    <s v="Dan Reichenbach"/>
    <x v="1"/>
    <s v="United States"/>
    <x v="20"/>
    <x v="15"/>
    <n v="10009"/>
    <x v="3"/>
    <s v="OFF-BI-10004094"/>
    <x v="1"/>
    <x v="8"/>
    <x v="603"/>
    <n v="14.16"/>
    <n v="2"/>
    <n v="0.2"/>
    <n v="5.133"/>
  </r>
  <r>
    <n v="2155"/>
    <x v="1050"/>
    <x v="0"/>
    <x v="567"/>
    <d v="2013-06-05T00:00:00"/>
    <s v="Standard Class"/>
    <s v="BF-11170"/>
    <s v="Ben Ferrer"/>
    <x v="2"/>
    <s v="United States"/>
    <x v="61"/>
    <x v="5"/>
    <n v="75081"/>
    <x v="2"/>
    <s v="FUR-FU-10004973"/>
    <x v="0"/>
    <x v="5"/>
    <x v="1134"/>
    <n v="22.608000000000001"/>
    <n v="3"/>
    <n v="0.6"/>
    <n v="-10.1736"/>
  </r>
  <r>
    <n v="2156"/>
    <x v="1051"/>
    <x v="0"/>
    <x v="197"/>
    <d v="2013-07-28T00:00:00"/>
    <s v="Second Class"/>
    <s v="LB-16735"/>
    <s v="Larry Blacks"/>
    <x v="0"/>
    <s v="United States"/>
    <x v="1"/>
    <x v="1"/>
    <n v="90032"/>
    <x v="1"/>
    <s v="OFF-FA-10000624"/>
    <x v="1"/>
    <x v="13"/>
    <x v="291"/>
    <n v="21.48"/>
    <n v="6"/>
    <n v="0"/>
    <n v="10.74"/>
  </r>
  <r>
    <n v="2157"/>
    <x v="1052"/>
    <x v="2"/>
    <x v="169"/>
    <d v="2011-06-24T00:00:00"/>
    <s v="First Class"/>
    <s v="DV-13465"/>
    <s v="Dianna Vittorini"/>
    <x v="0"/>
    <s v="United States"/>
    <x v="31"/>
    <x v="11"/>
    <n v="55407"/>
    <x v="2"/>
    <s v="OFF-ST-10001097"/>
    <x v="1"/>
    <x v="4"/>
    <x v="740"/>
    <n v="501.81"/>
    <n v="3"/>
    <n v="0"/>
    <n v="0"/>
  </r>
  <r>
    <n v="2158"/>
    <x v="1052"/>
    <x v="2"/>
    <x v="169"/>
    <d v="2011-06-24T00:00:00"/>
    <s v="First Class"/>
    <s v="DV-13465"/>
    <s v="Dianna Vittorini"/>
    <x v="0"/>
    <s v="United States"/>
    <x v="31"/>
    <x v="11"/>
    <n v="55407"/>
    <x v="2"/>
    <s v="OFF-ST-10001469"/>
    <x v="1"/>
    <x v="4"/>
    <x v="394"/>
    <n v="161.94"/>
    <n v="3"/>
    <n v="0"/>
    <n v="9.7164000000000001"/>
  </r>
  <r>
    <n v="2159"/>
    <x v="1053"/>
    <x v="3"/>
    <x v="208"/>
    <d v="2014-10-27T00:00:00"/>
    <s v="Standard Class"/>
    <s v="NK-18490"/>
    <s v="Neil Knudson"/>
    <x v="2"/>
    <s v="United States"/>
    <x v="207"/>
    <x v="2"/>
    <n v="32725"/>
    <x v="0"/>
    <s v="OFF-AR-10004956"/>
    <x v="1"/>
    <x v="6"/>
    <x v="1235"/>
    <n v="17.856000000000002"/>
    <n v="4"/>
    <n v="0.2"/>
    <n v="2.0087999999999999"/>
  </r>
  <r>
    <n v="2160"/>
    <x v="1054"/>
    <x v="0"/>
    <x v="323"/>
    <d v="2013-10-09T00:00:00"/>
    <s v="Standard Class"/>
    <s v="CS-11950"/>
    <s v="Carlos Soltero"/>
    <x v="0"/>
    <s v="United States"/>
    <x v="22"/>
    <x v="10"/>
    <n v="60610"/>
    <x v="2"/>
    <s v="OFF-BI-10004236"/>
    <x v="1"/>
    <x v="8"/>
    <x v="891"/>
    <n v="8.8079999999999998"/>
    <n v="3"/>
    <n v="0.8"/>
    <n v="-14.973599999999999"/>
  </r>
  <r>
    <n v="2161"/>
    <x v="1055"/>
    <x v="0"/>
    <x v="675"/>
    <d v="2013-05-15T00:00:00"/>
    <s v="Same Day"/>
    <s v="LH-17155"/>
    <s v="Logan Haushalter"/>
    <x v="0"/>
    <s v="United States"/>
    <x v="74"/>
    <x v="24"/>
    <n v="45231"/>
    <x v="3"/>
    <s v="FUR-FU-10002937"/>
    <x v="0"/>
    <x v="5"/>
    <x v="1051"/>
    <n v="79.384"/>
    <n v="1"/>
    <n v="0.2"/>
    <n v="29.768999999999998"/>
  </r>
  <r>
    <n v="2162"/>
    <x v="1056"/>
    <x v="0"/>
    <x v="676"/>
    <d v="2013-12-01T00:00:00"/>
    <s v="Standard Class"/>
    <s v="DW-13480"/>
    <s v="Dianna Wilson"/>
    <x v="2"/>
    <s v="United States"/>
    <x v="182"/>
    <x v="1"/>
    <n v="94601"/>
    <x v="1"/>
    <s v="OFF-AR-10003696"/>
    <x v="1"/>
    <x v="6"/>
    <x v="1236"/>
    <n v="34.58"/>
    <n v="1"/>
    <n v="0"/>
    <n v="10.0282"/>
  </r>
  <r>
    <n v="2163"/>
    <x v="1057"/>
    <x v="3"/>
    <x v="677"/>
    <d v="2014-03-20T00:00:00"/>
    <s v="Standard Class"/>
    <s v="KF-16285"/>
    <s v="Karen Ferguson"/>
    <x v="2"/>
    <s v="United States"/>
    <x v="286"/>
    <x v="1"/>
    <n v="95336"/>
    <x v="1"/>
    <s v="OFF-PA-10004359"/>
    <x v="1"/>
    <x v="10"/>
    <x v="1059"/>
    <n v="314.55"/>
    <n v="3"/>
    <n v="0"/>
    <n v="150.98400000000001"/>
  </r>
  <r>
    <n v="2164"/>
    <x v="1058"/>
    <x v="0"/>
    <x v="63"/>
    <d v="2013-10-20T00:00:00"/>
    <s v="Standard Class"/>
    <s v="HA-14920"/>
    <s v="Helen Andreada"/>
    <x v="0"/>
    <s v="United States"/>
    <x v="128"/>
    <x v="5"/>
    <n v="78041"/>
    <x v="2"/>
    <s v="TEC-AC-10002402"/>
    <x v="2"/>
    <x v="11"/>
    <x v="651"/>
    <n v="191.976"/>
    <n v="3"/>
    <n v="0.2"/>
    <n v="23.997"/>
  </r>
  <r>
    <n v="2165"/>
    <x v="1058"/>
    <x v="0"/>
    <x v="63"/>
    <d v="2013-10-20T00:00:00"/>
    <s v="Standard Class"/>
    <s v="HA-14920"/>
    <s v="Helen Andreada"/>
    <x v="0"/>
    <s v="United States"/>
    <x v="128"/>
    <x v="5"/>
    <n v="78041"/>
    <x v="2"/>
    <s v="OFF-PA-10000551"/>
    <x v="1"/>
    <x v="10"/>
    <x v="1237"/>
    <n v="8.2880000000000003"/>
    <n v="2"/>
    <n v="0.2"/>
    <n v="3.0044"/>
  </r>
  <r>
    <n v="2166"/>
    <x v="1058"/>
    <x v="0"/>
    <x v="63"/>
    <d v="2013-10-20T00:00:00"/>
    <s v="Standard Class"/>
    <s v="HA-14920"/>
    <s v="Helen Andreada"/>
    <x v="0"/>
    <s v="United States"/>
    <x v="128"/>
    <x v="5"/>
    <n v="78041"/>
    <x v="2"/>
    <s v="FUR-FU-10003394"/>
    <x v="0"/>
    <x v="5"/>
    <x v="578"/>
    <n v="139.91999999999999"/>
    <n v="5"/>
    <n v="0.6"/>
    <n v="-150.41399999999999"/>
  </r>
  <r>
    <n v="2167"/>
    <x v="1058"/>
    <x v="0"/>
    <x v="63"/>
    <d v="2013-10-20T00:00:00"/>
    <s v="Standard Class"/>
    <s v="HA-14920"/>
    <s v="Helen Andreada"/>
    <x v="0"/>
    <s v="United States"/>
    <x v="128"/>
    <x v="5"/>
    <n v="78041"/>
    <x v="2"/>
    <s v="OFF-AR-10002067"/>
    <x v="1"/>
    <x v="6"/>
    <x v="1145"/>
    <n v="15.872"/>
    <n v="1"/>
    <n v="0.2"/>
    <n v="1.1903999999999999"/>
  </r>
  <r>
    <n v="2168"/>
    <x v="1058"/>
    <x v="0"/>
    <x v="63"/>
    <d v="2013-10-20T00:00:00"/>
    <s v="Standard Class"/>
    <s v="HA-14920"/>
    <s v="Helen Andreada"/>
    <x v="0"/>
    <s v="United States"/>
    <x v="128"/>
    <x v="5"/>
    <n v="78041"/>
    <x v="2"/>
    <s v="OFF-BI-10004140"/>
    <x v="1"/>
    <x v="8"/>
    <x v="304"/>
    <n v="6.2859999999999996"/>
    <n v="7"/>
    <n v="0.8"/>
    <n v="-11.000500000000001"/>
  </r>
  <r>
    <n v="2169"/>
    <x v="1059"/>
    <x v="3"/>
    <x v="678"/>
    <d v="2014-01-31T00:00:00"/>
    <s v="Second Class"/>
    <s v="JH-15820"/>
    <s v="John Huston"/>
    <x v="0"/>
    <s v="United States"/>
    <x v="239"/>
    <x v="24"/>
    <n v="44240"/>
    <x v="3"/>
    <s v="OFF-AR-10004078"/>
    <x v="1"/>
    <x v="6"/>
    <x v="507"/>
    <n v="14.016"/>
    <n v="3"/>
    <n v="0.2"/>
    <n v="1.752"/>
  </r>
  <r>
    <n v="2170"/>
    <x v="1059"/>
    <x v="3"/>
    <x v="678"/>
    <d v="2014-01-31T00:00:00"/>
    <s v="Second Class"/>
    <s v="JH-15820"/>
    <s v="John Huston"/>
    <x v="0"/>
    <s v="United States"/>
    <x v="239"/>
    <x v="24"/>
    <n v="44240"/>
    <x v="3"/>
    <s v="TEC-AC-10000927"/>
    <x v="2"/>
    <x v="11"/>
    <x v="694"/>
    <n v="71.975999999999999"/>
    <n v="3"/>
    <n v="0.2"/>
    <n v="-8.9969999999999999"/>
  </r>
  <r>
    <n v="2171"/>
    <x v="1059"/>
    <x v="3"/>
    <x v="678"/>
    <d v="2014-01-31T00:00:00"/>
    <s v="Second Class"/>
    <s v="JH-15820"/>
    <s v="John Huston"/>
    <x v="0"/>
    <s v="United States"/>
    <x v="239"/>
    <x v="24"/>
    <n v="44240"/>
    <x v="3"/>
    <s v="TEC-PH-10003931"/>
    <x v="2"/>
    <x v="7"/>
    <x v="159"/>
    <n v="107.982"/>
    <n v="3"/>
    <n v="0.4"/>
    <n v="-26.9955"/>
  </r>
  <r>
    <n v="2172"/>
    <x v="1060"/>
    <x v="3"/>
    <x v="123"/>
    <d v="2014-11-26T00:00:00"/>
    <s v="Standard Class"/>
    <s v="LC-16930"/>
    <s v="Linda Cazamias"/>
    <x v="1"/>
    <s v="United States"/>
    <x v="287"/>
    <x v="5"/>
    <n v="76903"/>
    <x v="2"/>
    <s v="FUR-CH-10004675"/>
    <x v="0"/>
    <x v="1"/>
    <x v="629"/>
    <n v="305.31200000000001"/>
    <n v="2"/>
    <n v="0.3"/>
    <n v="-8.7232000000000003"/>
  </r>
  <r>
    <n v="2173"/>
    <x v="1061"/>
    <x v="2"/>
    <x v="601"/>
    <d v="2011-03-08T00:00:00"/>
    <s v="First Class"/>
    <s v="IL-15100"/>
    <s v="Ivan Liston"/>
    <x v="0"/>
    <s v="United States"/>
    <x v="8"/>
    <x v="1"/>
    <n v="94122"/>
    <x v="1"/>
    <s v="OFF-BI-10004506"/>
    <x v="1"/>
    <x v="8"/>
    <x v="1238"/>
    <n v="19.751999999999999"/>
    <n v="3"/>
    <n v="0.2"/>
    <n v="6.9131999999999998"/>
  </r>
  <r>
    <n v="2174"/>
    <x v="1062"/>
    <x v="0"/>
    <x v="679"/>
    <d v="2013-05-08T00:00:00"/>
    <s v="Standard Class"/>
    <s v="LS-16975"/>
    <s v="Lindsay Shagiari"/>
    <x v="2"/>
    <s v="United States"/>
    <x v="12"/>
    <x v="5"/>
    <n v="77070"/>
    <x v="2"/>
    <s v="OFF-BI-10002353"/>
    <x v="1"/>
    <x v="8"/>
    <x v="1068"/>
    <n v="9.2639999999999993"/>
    <n v="3"/>
    <n v="0.8"/>
    <n v="-13.896000000000001"/>
  </r>
  <r>
    <n v="2175"/>
    <x v="1063"/>
    <x v="1"/>
    <x v="117"/>
    <d v="2012-03-08T00:00:00"/>
    <s v="Second Class"/>
    <s v="CC-12610"/>
    <s v="Corey Catlett"/>
    <x v="1"/>
    <s v="United States"/>
    <x v="12"/>
    <x v="5"/>
    <n v="77041"/>
    <x v="2"/>
    <s v="OFF-ST-10000943"/>
    <x v="1"/>
    <x v="4"/>
    <x v="1195"/>
    <n v="61.792000000000002"/>
    <n v="4"/>
    <n v="0.2"/>
    <n v="6.1791999999999998"/>
  </r>
  <r>
    <n v="2176"/>
    <x v="1064"/>
    <x v="0"/>
    <x v="680"/>
    <d v="2013-10-22T00:00:00"/>
    <s v="Standard Class"/>
    <s v="PB-18805"/>
    <s v="Patrick Bzostek"/>
    <x v="2"/>
    <s v="United States"/>
    <x v="288"/>
    <x v="7"/>
    <n v="84106"/>
    <x v="1"/>
    <s v="OFF-PA-10000740"/>
    <x v="1"/>
    <x v="10"/>
    <x v="1239"/>
    <n v="45.68"/>
    <n v="2"/>
    <n v="0"/>
    <n v="21.012799999999999"/>
  </r>
  <r>
    <n v="2177"/>
    <x v="1064"/>
    <x v="0"/>
    <x v="680"/>
    <d v="2013-10-22T00:00:00"/>
    <s v="Standard Class"/>
    <s v="PB-18805"/>
    <s v="Patrick Bzostek"/>
    <x v="2"/>
    <s v="United States"/>
    <x v="288"/>
    <x v="7"/>
    <n v="84106"/>
    <x v="1"/>
    <s v="OFF-PA-10003001"/>
    <x v="1"/>
    <x v="10"/>
    <x v="1064"/>
    <n v="60.12"/>
    <n v="9"/>
    <n v="0"/>
    <n v="28.857600000000001"/>
  </r>
  <r>
    <n v="2178"/>
    <x v="1064"/>
    <x v="0"/>
    <x v="680"/>
    <d v="2013-10-22T00:00:00"/>
    <s v="Standard Class"/>
    <s v="PB-18805"/>
    <s v="Patrick Bzostek"/>
    <x v="2"/>
    <s v="United States"/>
    <x v="288"/>
    <x v="7"/>
    <n v="84106"/>
    <x v="1"/>
    <s v="OFF-BI-10001628"/>
    <x v="1"/>
    <x v="8"/>
    <x v="1103"/>
    <n v="41.72"/>
    <n v="5"/>
    <n v="0.2"/>
    <n v="13.0375"/>
  </r>
  <r>
    <n v="2179"/>
    <x v="1064"/>
    <x v="0"/>
    <x v="680"/>
    <d v="2013-10-22T00:00:00"/>
    <s v="Standard Class"/>
    <s v="PB-18805"/>
    <s v="Patrick Bzostek"/>
    <x v="2"/>
    <s v="United States"/>
    <x v="288"/>
    <x v="7"/>
    <n v="84106"/>
    <x v="1"/>
    <s v="OFF-PA-10001509"/>
    <x v="1"/>
    <x v="10"/>
    <x v="417"/>
    <n v="71.599999999999994"/>
    <n v="8"/>
    <n v="0"/>
    <n v="32.936"/>
  </r>
  <r>
    <n v="2180"/>
    <x v="1065"/>
    <x v="0"/>
    <x v="681"/>
    <d v="2013-12-05T00:00:00"/>
    <s v="Standard Class"/>
    <s v="CJ-12010"/>
    <s v="Caroline Jumper"/>
    <x v="0"/>
    <s v="United States"/>
    <x v="20"/>
    <x v="15"/>
    <n v="10009"/>
    <x v="3"/>
    <s v="OFF-BI-10000309"/>
    <x v="1"/>
    <x v="8"/>
    <x v="334"/>
    <n v="85.231999999999999"/>
    <n v="7"/>
    <n v="0.2"/>
    <n v="30.896599999999999"/>
  </r>
  <r>
    <n v="2181"/>
    <x v="1065"/>
    <x v="0"/>
    <x v="681"/>
    <d v="2013-12-05T00:00:00"/>
    <s v="Standard Class"/>
    <s v="CJ-12010"/>
    <s v="Caroline Jumper"/>
    <x v="0"/>
    <s v="United States"/>
    <x v="20"/>
    <x v="15"/>
    <n v="10009"/>
    <x v="3"/>
    <s v="OFF-LA-10003923"/>
    <x v="1"/>
    <x v="2"/>
    <x v="424"/>
    <n v="44.4"/>
    <n v="3"/>
    <n v="0"/>
    <n v="22.2"/>
  </r>
  <r>
    <n v="2182"/>
    <x v="1065"/>
    <x v="0"/>
    <x v="681"/>
    <d v="2013-12-05T00:00:00"/>
    <s v="Standard Class"/>
    <s v="CJ-12010"/>
    <s v="Caroline Jumper"/>
    <x v="0"/>
    <s v="United States"/>
    <x v="20"/>
    <x v="15"/>
    <n v="10009"/>
    <x v="3"/>
    <s v="FUR-CH-10002084"/>
    <x v="0"/>
    <x v="1"/>
    <x v="1240"/>
    <n v="442.76400000000001"/>
    <n v="4"/>
    <n v="0.1"/>
    <n v="59.035200000000003"/>
  </r>
  <r>
    <n v="2183"/>
    <x v="1065"/>
    <x v="0"/>
    <x v="681"/>
    <d v="2013-12-05T00:00:00"/>
    <s v="Standard Class"/>
    <s v="CJ-12010"/>
    <s v="Caroline Jumper"/>
    <x v="0"/>
    <s v="United States"/>
    <x v="20"/>
    <x v="15"/>
    <n v="10009"/>
    <x v="3"/>
    <s v="TEC-MA-10000488"/>
    <x v="2"/>
    <x v="15"/>
    <x v="1129"/>
    <n v="3999.95"/>
    <n v="5"/>
    <n v="0"/>
    <n v="1159.9855"/>
  </r>
  <r>
    <n v="2184"/>
    <x v="1065"/>
    <x v="0"/>
    <x v="681"/>
    <d v="2013-12-05T00:00:00"/>
    <s v="Standard Class"/>
    <s v="CJ-12010"/>
    <s v="Caroline Jumper"/>
    <x v="0"/>
    <s v="United States"/>
    <x v="20"/>
    <x v="15"/>
    <n v="10009"/>
    <x v="3"/>
    <s v="TEC-AC-10001767"/>
    <x v="2"/>
    <x v="11"/>
    <x v="97"/>
    <n v="199.95"/>
    <n v="5"/>
    <n v="0"/>
    <n v="21.994499999999999"/>
  </r>
  <r>
    <n v="2185"/>
    <x v="1065"/>
    <x v="0"/>
    <x v="681"/>
    <d v="2013-12-05T00:00:00"/>
    <s v="Standard Class"/>
    <s v="CJ-12010"/>
    <s v="Caroline Jumper"/>
    <x v="0"/>
    <s v="United States"/>
    <x v="20"/>
    <x v="15"/>
    <n v="10009"/>
    <x v="3"/>
    <s v="FUR-FU-10001940"/>
    <x v="0"/>
    <x v="5"/>
    <x v="33"/>
    <n v="63.68"/>
    <n v="8"/>
    <n v="0"/>
    <n v="28.019200000000001"/>
  </r>
  <r>
    <n v="2186"/>
    <x v="1066"/>
    <x v="3"/>
    <x v="378"/>
    <d v="2014-05-08T00:00:00"/>
    <s v="Second Class"/>
    <s v="HK-14890"/>
    <s v="Heather Kirkland"/>
    <x v="1"/>
    <s v="United States"/>
    <x v="162"/>
    <x v="1"/>
    <n v="93905"/>
    <x v="1"/>
    <s v="OFF-BI-10002735"/>
    <x v="1"/>
    <x v="8"/>
    <x v="141"/>
    <n v="54.896000000000001"/>
    <n v="2"/>
    <n v="0.2"/>
    <n v="18.5274"/>
  </r>
  <r>
    <n v="2187"/>
    <x v="1067"/>
    <x v="0"/>
    <x v="216"/>
    <d v="2013-07-15T00:00:00"/>
    <s v="Same Day"/>
    <s v="RH-19600"/>
    <s v="Rob Haberlin"/>
    <x v="0"/>
    <s v="United States"/>
    <x v="114"/>
    <x v="19"/>
    <n v="35810"/>
    <x v="0"/>
    <s v="TEC-AC-10002345"/>
    <x v="2"/>
    <x v="11"/>
    <x v="173"/>
    <n v="29"/>
    <n v="2"/>
    <n v="0"/>
    <n v="7.25"/>
  </r>
  <r>
    <n v="2188"/>
    <x v="1068"/>
    <x v="3"/>
    <x v="682"/>
    <d v="2014-08-16T00:00:00"/>
    <s v="Standard Class"/>
    <s v="IL-15100"/>
    <s v="Ivan Liston"/>
    <x v="0"/>
    <s v="United States"/>
    <x v="38"/>
    <x v="14"/>
    <n v="47201"/>
    <x v="2"/>
    <s v="OFF-EN-10003134"/>
    <x v="1"/>
    <x v="12"/>
    <x v="33"/>
    <n v="70.08"/>
    <n v="6"/>
    <n v="0"/>
    <n v="35.04"/>
  </r>
  <r>
    <n v="2189"/>
    <x v="1068"/>
    <x v="3"/>
    <x v="682"/>
    <d v="2014-08-16T00:00:00"/>
    <s v="Standard Class"/>
    <s v="IL-15100"/>
    <s v="Ivan Liston"/>
    <x v="0"/>
    <s v="United States"/>
    <x v="38"/>
    <x v="14"/>
    <n v="47201"/>
    <x v="2"/>
    <s v="FUR-FU-10003708"/>
    <x v="0"/>
    <x v="5"/>
    <x v="71"/>
    <n v="121.3"/>
    <n v="2"/>
    <n v="0"/>
    <n v="25.472999999999999"/>
  </r>
  <r>
    <n v="2190"/>
    <x v="1068"/>
    <x v="3"/>
    <x v="682"/>
    <d v="2014-08-16T00:00:00"/>
    <s v="Standard Class"/>
    <s v="IL-15100"/>
    <s v="Ivan Liston"/>
    <x v="0"/>
    <s v="United States"/>
    <x v="38"/>
    <x v="14"/>
    <n v="47201"/>
    <x v="2"/>
    <s v="TEC-PH-10003645"/>
    <x v="2"/>
    <x v="7"/>
    <x v="294"/>
    <n v="1454.49"/>
    <n v="9"/>
    <n v="0"/>
    <n v="378.16739999999999"/>
  </r>
  <r>
    <n v="2191"/>
    <x v="1069"/>
    <x v="0"/>
    <x v="674"/>
    <d v="2013-06-30T00:00:00"/>
    <s v="Standard Class"/>
    <s v="AS-10240"/>
    <s v="Alan Shonely"/>
    <x v="0"/>
    <s v="United States"/>
    <x v="1"/>
    <x v="1"/>
    <n v="90049"/>
    <x v="1"/>
    <s v="OFF-AP-10000692"/>
    <x v="1"/>
    <x v="9"/>
    <x v="1241"/>
    <n v="60.81"/>
    <n v="3"/>
    <n v="0"/>
    <n v="17.026800000000001"/>
  </r>
  <r>
    <n v="2192"/>
    <x v="1070"/>
    <x v="0"/>
    <x v="107"/>
    <d v="2013-12-18T00:00:00"/>
    <s v="Standard Class"/>
    <s v="AP-10915"/>
    <s v="Arthur Prichep"/>
    <x v="0"/>
    <s v="United States"/>
    <x v="4"/>
    <x v="4"/>
    <n v="98105"/>
    <x v="1"/>
    <s v="OFF-BI-10001718"/>
    <x v="1"/>
    <x v="8"/>
    <x v="1216"/>
    <n v="153.55199999999999"/>
    <n v="3"/>
    <n v="0.2"/>
    <n v="51.823799999999999"/>
  </r>
  <r>
    <n v="2193"/>
    <x v="1070"/>
    <x v="0"/>
    <x v="107"/>
    <d v="2013-12-18T00:00:00"/>
    <s v="Standard Class"/>
    <s v="AP-10915"/>
    <s v="Arthur Prichep"/>
    <x v="0"/>
    <s v="United States"/>
    <x v="4"/>
    <x v="4"/>
    <n v="98105"/>
    <x v="1"/>
    <s v="OFF-AP-10002082"/>
    <x v="1"/>
    <x v="9"/>
    <x v="1092"/>
    <n v="65.34"/>
    <n v="3"/>
    <n v="0"/>
    <n v="22.869"/>
  </r>
  <r>
    <n v="2194"/>
    <x v="1070"/>
    <x v="0"/>
    <x v="107"/>
    <d v="2013-12-18T00:00:00"/>
    <s v="Standard Class"/>
    <s v="AP-10915"/>
    <s v="Arthur Prichep"/>
    <x v="0"/>
    <s v="United States"/>
    <x v="4"/>
    <x v="4"/>
    <n v="98105"/>
    <x v="1"/>
    <s v="OFF-PA-10001125"/>
    <x v="1"/>
    <x v="10"/>
    <x v="1012"/>
    <n v="123.92"/>
    <n v="4"/>
    <n v="0"/>
    <n v="55.764000000000003"/>
  </r>
  <r>
    <n v="2195"/>
    <x v="1070"/>
    <x v="0"/>
    <x v="107"/>
    <d v="2013-12-18T00:00:00"/>
    <s v="Standard Class"/>
    <s v="AP-10915"/>
    <s v="Arthur Prichep"/>
    <x v="0"/>
    <s v="United States"/>
    <x v="4"/>
    <x v="4"/>
    <n v="98105"/>
    <x v="1"/>
    <s v="OFF-AP-10000252"/>
    <x v="1"/>
    <x v="9"/>
    <x v="1242"/>
    <n v="35.1"/>
    <n v="3"/>
    <n v="0"/>
    <n v="12.285"/>
  </r>
  <r>
    <n v="2196"/>
    <x v="1070"/>
    <x v="0"/>
    <x v="107"/>
    <d v="2013-12-18T00:00:00"/>
    <s v="Standard Class"/>
    <s v="AP-10915"/>
    <s v="Arthur Prichep"/>
    <x v="0"/>
    <s v="United States"/>
    <x v="4"/>
    <x v="4"/>
    <n v="98105"/>
    <x v="1"/>
    <s v="TEC-AC-10003038"/>
    <x v="2"/>
    <x v="11"/>
    <x v="1024"/>
    <n v="44.75"/>
    <n v="5"/>
    <n v="0"/>
    <n v="8.5024999999999995"/>
  </r>
  <r>
    <n v="2197"/>
    <x v="1071"/>
    <x v="0"/>
    <x v="49"/>
    <d v="2013-07-12T00:00:00"/>
    <s v="Standard Class"/>
    <s v="AG-10390"/>
    <s v="Allen Goldenen"/>
    <x v="0"/>
    <s v="United States"/>
    <x v="289"/>
    <x v="18"/>
    <n v="37918"/>
    <x v="0"/>
    <s v="OFF-AR-10000940"/>
    <x v="1"/>
    <x v="6"/>
    <x v="134"/>
    <n v="4.7039999999999997"/>
    <n v="2"/>
    <n v="0.2"/>
    <n v="0.41160000000000002"/>
  </r>
  <r>
    <n v="2198"/>
    <x v="1072"/>
    <x v="2"/>
    <x v="683"/>
    <d v="2011-04-12T00:00:00"/>
    <s v="Standard Class"/>
    <s v="BF-11080"/>
    <s v="Bart Folk"/>
    <x v="0"/>
    <s v="United States"/>
    <x v="122"/>
    <x v="19"/>
    <n v="36116"/>
    <x v="0"/>
    <s v="OFF-AR-10001954"/>
    <x v="1"/>
    <x v="6"/>
    <x v="558"/>
    <n v="14.67"/>
    <n v="3"/>
    <n v="0"/>
    <n v="3.9609000000000001"/>
  </r>
  <r>
    <n v="2199"/>
    <x v="1073"/>
    <x v="1"/>
    <x v="262"/>
    <d v="2012-02-04T00:00:00"/>
    <s v="Standard Class"/>
    <s v="CK-12205"/>
    <s v="Chloris Kastensmidt"/>
    <x v="0"/>
    <s v="United States"/>
    <x v="10"/>
    <x v="9"/>
    <n v="19120"/>
    <x v="3"/>
    <s v="OFF-PA-10003177"/>
    <x v="1"/>
    <x v="10"/>
    <x v="89"/>
    <n v="15.552"/>
    <n v="3"/>
    <n v="0.2"/>
    <n v="5.4432"/>
  </r>
  <r>
    <n v="2200"/>
    <x v="1073"/>
    <x v="1"/>
    <x v="262"/>
    <d v="2012-02-04T00:00:00"/>
    <s v="Standard Class"/>
    <s v="CK-12205"/>
    <s v="Chloris Kastensmidt"/>
    <x v="0"/>
    <s v="United States"/>
    <x v="10"/>
    <x v="9"/>
    <n v="19120"/>
    <x v="3"/>
    <s v="OFF-PA-10000533"/>
    <x v="1"/>
    <x v="10"/>
    <x v="1196"/>
    <n v="5.2320000000000002"/>
    <n v="1"/>
    <n v="0.2"/>
    <n v="1.7003999999999999"/>
  </r>
  <r>
    <n v="2201"/>
    <x v="1074"/>
    <x v="2"/>
    <x v="106"/>
    <d v="2011-06-06T00:00:00"/>
    <s v="Standard Class"/>
    <s v="LT-17110"/>
    <s v="Liz Thompson"/>
    <x v="0"/>
    <s v="United States"/>
    <x v="290"/>
    <x v="36"/>
    <n v="72209"/>
    <x v="0"/>
    <s v="FUR-FU-10001935"/>
    <x v="0"/>
    <x v="5"/>
    <x v="341"/>
    <n v="22.2"/>
    <n v="6"/>
    <n v="0"/>
    <n v="9.1020000000000003"/>
  </r>
  <r>
    <n v="2202"/>
    <x v="1074"/>
    <x v="2"/>
    <x v="106"/>
    <d v="2011-06-06T00:00:00"/>
    <s v="Standard Class"/>
    <s v="LT-17110"/>
    <s v="Liz Thompson"/>
    <x v="0"/>
    <s v="United States"/>
    <x v="290"/>
    <x v="36"/>
    <n v="72209"/>
    <x v="0"/>
    <s v="TEC-PH-10002563"/>
    <x v="2"/>
    <x v="7"/>
    <x v="201"/>
    <n v="881.93"/>
    <n v="7"/>
    <n v="0"/>
    <n v="229.30179999999999"/>
  </r>
  <r>
    <n v="2203"/>
    <x v="1075"/>
    <x v="1"/>
    <x v="684"/>
    <d v="2012-12-09T00:00:00"/>
    <s v="Standard Class"/>
    <s v="BT-11305"/>
    <s v="Beth Thompson"/>
    <x v="2"/>
    <s v="United States"/>
    <x v="4"/>
    <x v="4"/>
    <n v="98103"/>
    <x v="1"/>
    <s v="OFF-BI-10002160"/>
    <x v="1"/>
    <x v="8"/>
    <x v="312"/>
    <n v="6.0960000000000001"/>
    <n v="2"/>
    <n v="0.2"/>
    <n v="2.1335999999999999"/>
  </r>
  <r>
    <n v="2204"/>
    <x v="1075"/>
    <x v="1"/>
    <x v="684"/>
    <d v="2012-12-09T00:00:00"/>
    <s v="Standard Class"/>
    <s v="BT-11305"/>
    <s v="Beth Thompson"/>
    <x v="2"/>
    <s v="United States"/>
    <x v="4"/>
    <x v="4"/>
    <n v="98103"/>
    <x v="1"/>
    <s v="FUR-FU-10004748"/>
    <x v="0"/>
    <x v="5"/>
    <x v="1243"/>
    <n v="191.82"/>
    <n v="3"/>
    <n v="0"/>
    <n v="74.809799999999996"/>
  </r>
  <r>
    <n v="2205"/>
    <x v="1076"/>
    <x v="1"/>
    <x v="685"/>
    <d v="2012-05-07T00:00:00"/>
    <s v="Standard Class"/>
    <s v="SC-20725"/>
    <s v="Steven Cartwright"/>
    <x v="0"/>
    <s v="United States"/>
    <x v="152"/>
    <x v="9"/>
    <n v="17602"/>
    <x v="3"/>
    <s v="FUR-FU-10001473"/>
    <x v="0"/>
    <x v="5"/>
    <x v="1244"/>
    <n v="20.103999999999999"/>
    <n v="1"/>
    <n v="0.2"/>
    <n v="1.7591000000000001"/>
  </r>
  <r>
    <n v="2206"/>
    <x v="1077"/>
    <x v="0"/>
    <x v="545"/>
    <d v="2013-09-13T00:00:00"/>
    <s v="Second Class"/>
    <s v="CG-12040"/>
    <s v="Catherine Glotzbach"/>
    <x v="2"/>
    <s v="United States"/>
    <x v="39"/>
    <x v="18"/>
    <n v="37620"/>
    <x v="0"/>
    <s v="OFF-AR-10000538"/>
    <x v="1"/>
    <x v="6"/>
    <x v="1245"/>
    <n v="67.56"/>
    <n v="3"/>
    <n v="0.2"/>
    <n v="8.4450000000000003"/>
  </r>
  <r>
    <n v="2207"/>
    <x v="1078"/>
    <x v="2"/>
    <x v="686"/>
    <d v="2011-07-20T00:00:00"/>
    <s v="Standard Class"/>
    <s v="AW-10930"/>
    <s v="Arthur Wiediger"/>
    <x v="2"/>
    <s v="United States"/>
    <x v="34"/>
    <x v="10"/>
    <n v="60505"/>
    <x v="2"/>
    <s v="OFF-BI-10001098"/>
    <x v="1"/>
    <x v="8"/>
    <x v="405"/>
    <n v="29.931999999999999"/>
    <n v="7"/>
    <n v="0.8"/>
    <n v="-46.394599999999997"/>
  </r>
  <r>
    <n v="2208"/>
    <x v="1078"/>
    <x v="2"/>
    <x v="686"/>
    <d v="2011-07-20T00:00:00"/>
    <s v="Standard Class"/>
    <s v="AW-10930"/>
    <s v="Arthur Wiediger"/>
    <x v="2"/>
    <s v="United States"/>
    <x v="34"/>
    <x v="10"/>
    <n v="60505"/>
    <x v="2"/>
    <s v="TEC-PH-10001552"/>
    <x v="2"/>
    <x v="7"/>
    <x v="178"/>
    <n v="38.271999999999998"/>
    <n v="4"/>
    <n v="0.2"/>
    <n v="3.8271999999999999"/>
  </r>
  <r>
    <n v="2209"/>
    <x v="1079"/>
    <x v="1"/>
    <x v="421"/>
    <d v="2012-08-26T00:00:00"/>
    <s v="Standard Class"/>
    <s v="RB-19705"/>
    <s v="Roger Barcio"/>
    <x v="2"/>
    <s v="United States"/>
    <x v="20"/>
    <x v="15"/>
    <n v="10009"/>
    <x v="3"/>
    <s v="OFF-AR-10000390"/>
    <x v="1"/>
    <x v="6"/>
    <x v="105"/>
    <n v="16.52"/>
    <n v="4"/>
    <n v="0"/>
    <n v="7.5991999999999997"/>
  </r>
  <r>
    <n v="2210"/>
    <x v="1080"/>
    <x v="2"/>
    <x v="687"/>
    <d v="2011-11-16T00:00:00"/>
    <s v="Second Class"/>
    <s v="ML-17410"/>
    <s v="Maris LaWare"/>
    <x v="0"/>
    <s v="United States"/>
    <x v="54"/>
    <x v="29"/>
    <n v="6824"/>
    <x v="3"/>
    <s v="TEC-PH-10001079"/>
    <x v="2"/>
    <x v="7"/>
    <x v="1246"/>
    <n v="832.93"/>
    <n v="7"/>
    <n v="0"/>
    <n v="233.22040000000001"/>
  </r>
  <r>
    <n v="2211"/>
    <x v="1080"/>
    <x v="2"/>
    <x v="687"/>
    <d v="2011-11-16T00:00:00"/>
    <s v="Second Class"/>
    <s v="ML-17410"/>
    <s v="Maris LaWare"/>
    <x v="0"/>
    <s v="United States"/>
    <x v="54"/>
    <x v="29"/>
    <n v="6824"/>
    <x v="3"/>
    <s v="OFF-BI-10003460"/>
    <x v="1"/>
    <x v="8"/>
    <x v="234"/>
    <n v="43.8"/>
    <n v="10"/>
    <n v="0"/>
    <n v="21.024000000000001"/>
  </r>
  <r>
    <n v="2212"/>
    <x v="1081"/>
    <x v="0"/>
    <x v="581"/>
    <d v="2013-01-12T00:00:00"/>
    <s v="First Class"/>
    <s v="VB-21745"/>
    <s v="Victoria Brennan"/>
    <x v="1"/>
    <s v="United States"/>
    <x v="291"/>
    <x v="12"/>
    <n v="48146"/>
    <x v="2"/>
    <s v="OFF-AP-10003842"/>
    <x v="1"/>
    <x v="9"/>
    <x v="1247"/>
    <n v="167.292"/>
    <n v="6"/>
    <n v="0.1"/>
    <n v="29.7408"/>
  </r>
  <r>
    <n v="2213"/>
    <x v="1082"/>
    <x v="3"/>
    <x v="610"/>
    <d v="2014-11-26T00:00:00"/>
    <s v="Standard Class"/>
    <s v="SW-20275"/>
    <s v="Scott Williamson"/>
    <x v="0"/>
    <s v="United States"/>
    <x v="20"/>
    <x v="15"/>
    <n v="10035"/>
    <x v="3"/>
    <s v="FUR-FU-10003535"/>
    <x v="0"/>
    <x v="5"/>
    <x v="888"/>
    <n v="27.42"/>
    <n v="1"/>
    <n v="0"/>
    <n v="11.2422"/>
  </r>
  <r>
    <n v="2214"/>
    <x v="1083"/>
    <x v="3"/>
    <x v="172"/>
    <d v="2014-03-10T00:00:00"/>
    <s v="First Class"/>
    <s v="NS-18505"/>
    <s v="Neola Schneider"/>
    <x v="0"/>
    <s v="United States"/>
    <x v="49"/>
    <x v="1"/>
    <n v="95123"/>
    <x v="1"/>
    <s v="OFF-BI-10002012"/>
    <x v="1"/>
    <x v="8"/>
    <x v="742"/>
    <n v="1.44"/>
    <n v="1"/>
    <n v="0.2"/>
    <n v="0.504"/>
  </r>
  <r>
    <n v="2215"/>
    <x v="1083"/>
    <x v="3"/>
    <x v="172"/>
    <d v="2014-03-10T00:00:00"/>
    <s v="First Class"/>
    <s v="NS-18505"/>
    <s v="Neola Schneider"/>
    <x v="0"/>
    <s v="United States"/>
    <x v="49"/>
    <x v="1"/>
    <n v="95123"/>
    <x v="1"/>
    <s v="OFF-BI-10001922"/>
    <x v="1"/>
    <x v="8"/>
    <x v="302"/>
    <n v="61.776000000000003"/>
    <n v="13"/>
    <n v="0.2"/>
    <n v="20.849399999999999"/>
  </r>
  <r>
    <n v="2216"/>
    <x v="1083"/>
    <x v="3"/>
    <x v="172"/>
    <d v="2014-03-10T00:00:00"/>
    <s v="First Class"/>
    <s v="NS-18505"/>
    <s v="Neola Schneider"/>
    <x v="0"/>
    <s v="United States"/>
    <x v="49"/>
    <x v="1"/>
    <n v="95123"/>
    <x v="1"/>
    <s v="OFF-AP-10000576"/>
    <x v="1"/>
    <x v="9"/>
    <x v="842"/>
    <n v="241.96"/>
    <n v="2"/>
    <n v="0"/>
    <n v="60.49"/>
  </r>
  <r>
    <n v="2217"/>
    <x v="1083"/>
    <x v="3"/>
    <x v="172"/>
    <d v="2014-03-10T00:00:00"/>
    <s v="First Class"/>
    <s v="NS-18505"/>
    <s v="Neola Schneider"/>
    <x v="0"/>
    <s v="United States"/>
    <x v="49"/>
    <x v="1"/>
    <n v="95123"/>
    <x v="1"/>
    <s v="FUR-CH-10000553"/>
    <x v="0"/>
    <x v="1"/>
    <x v="1248"/>
    <n v="108.608"/>
    <n v="4"/>
    <n v="0.2"/>
    <n v="9.5031999999999996"/>
  </r>
  <r>
    <n v="2218"/>
    <x v="1084"/>
    <x v="2"/>
    <x v="59"/>
    <d v="2011-09-25T00:00:00"/>
    <s v="Standard Class"/>
    <s v="DB-13555"/>
    <s v="Dorothy Badders"/>
    <x v="1"/>
    <s v="United States"/>
    <x v="108"/>
    <x v="2"/>
    <n v="32216"/>
    <x v="0"/>
    <s v="OFF-AR-10003469"/>
    <x v="1"/>
    <x v="6"/>
    <x v="1249"/>
    <n v="2.8159999999999998"/>
    <n v="2"/>
    <n v="0.2"/>
    <n v="0.98560000000000003"/>
  </r>
  <r>
    <n v="2219"/>
    <x v="1085"/>
    <x v="3"/>
    <x v="688"/>
    <d v="2014-02-08T00:00:00"/>
    <s v="Standard Class"/>
    <s v="MH-17620"/>
    <s v="Matt Hagelstein"/>
    <x v="1"/>
    <s v="United States"/>
    <x v="8"/>
    <x v="1"/>
    <n v="94110"/>
    <x v="1"/>
    <s v="OFF-BI-10000145"/>
    <x v="1"/>
    <x v="8"/>
    <x v="735"/>
    <n v="9.984"/>
    <n v="4"/>
    <n v="0.2"/>
    <n v="3.6192000000000002"/>
  </r>
  <r>
    <n v="2220"/>
    <x v="1085"/>
    <x v="3"/>
    <x v="688"/>
    <d v="2014-02-08T00:00:00"/>
    <s v="Standard Class"/>
    <s v="MH-17620"/>
    <s v="Matt Hagelstein"/>
    <x v="1"/>
    <s v="United States"/>
    <x v="8"/>
    <x v="1"/>
    <n v="94110"/>
    <x v="1"/>
    <s v="OFF-ST-10001580"/>
    <x v="1"/>
    <x v="4"/>
    <x v="351"/>
    <n v="14.98"/>
    <n v="1"/>
    <n v="0"/>
    <n v="4.1943999999999999"/>
  </r>
  <r>
    <n v="2221"/>
    <x v="1085"/>
    <x v="3"/>
    <x v="688"/>
    <d v="2014-02-08T00:00:00"/>
    <s v="Standard Class"/>
    <s v="MH-17620"/>
    <s v="Matt Hagelstein"/>
    <x v="1"/>
    <s v="United States"/>
    <x v="8"/>
    <x v="1"/>
    <n v="94110"/>
    <x v="1"/>
    <s v="TEC-PH-10001817"/>
    <x v="2"/>
    <x v="7"/>
    <x v="1097"/>
    <n v="1145.5999999999999"/>
    <n v="4"/>
    <n v="0.2"/>
    <n v="100.24"/>
  </r>
  <r>
    <n v="2222"/>
    <x v="1086"/>
    <x v="1"/>
    <x v="401"/>
    <d v="2012-06-12T00:00:00"/>
    <s v="Same Day"/>
    <s v="DK-13375"/>
    <s v="Dennis Kane"/>
    <x v="0"/>
    <s v="United States"/>
    <x v="292"/>
    <x v="24"/>
    <n v="43302"/>
    <x v="3"/>
    <s v="TEC-PH-10001578"/>
    <x v="2"/>
    <x v="7"/>
    <x v="1221"/>
    <n v="485.94"/>
    <n v="2"/>
    <n v="0.4"/>
    <n v="-89.088999999999999"/>
  </r>
  <r>
    <n v="2223"/>
    <x v="1086"/>
    <x v="1"/>
    <x v="401"/>
    <d v="2012-06-12T00:00:00"/>
    <s v="Same Day"/>
    <s v="DK-13375"/>
    <s v="Dennis Kane"/>
    <x v="0"/>
    <s v="United States"/>
    <x v="292"/>
    <x v="24"/>
    <n v="43302"/>
    <x v="3"/>
    <s v="OFF-AR-10004078"/>
    <x v="1"/>
    <x v="6"/>
    <x v="507"/>
    <n v="37.375999999999998"/>
    <n v="8"/>
    <n v="0.2"/>
    <n v="4.6719999999999997"/>
  </r>
  <r>
    <n v="2224"/>
    <x v="1086"/>
    <x v="1"/>
    <x v="401"/>
    <d v="2012-06-12T00:00:00"/>
    <s v="Same Day"/>
    <s v="DK-13375"/>
    <s v="Dennis Kane"/>
    <x v="0"/>
    <s v="United States"/>
    <x v="292"/>
    <x v="24"/>
    <n v="43302"/>
    <x v="3"/>
    <s v="FUR-CH-10004860"/>
    <x v="0"/>
    <x v="1"/>
    <x v="210"/>
    <n v="70.686000000000007"/>
    <n v="1"/>
    <n v="0.3"/>
    <n v="-24.235199999999999"/>
  </r>
  <r>
    <n v="2225"/>
    <x v="1087"/>
    <x v="3"/>
    <x v="689"/>
    <d v="2014-06-08T00:00:00"/>
    <s v="Standard Class"/>
    <s v="EA-14035"/>
    <s v="Erin Ashbrook"/>
    <x v="1"/>
    <s v="United States"/>
    <x v="10"/>
    <x v="9"/>
    <n v="19134"/>
    <x v="3"/>
    <s v="OFF-PA-10003790"/>
    <x v="1"/>
    <x v="10"/>
    <x v="1250"/>
    <n v="54.816000000000003"/>
    <n v="3"/>
    <n v="0.2"/>
    <n v="17.815200000000001"/>
  </r>
  <r>
    <n v="2226"/>
    <x v="1088"/>
    <x v="0"/>
    <x v="690"/>
    <d v="2013-03-22T00:00:00"/>
    <s v="Second Class"/>
    <s v="BT-11440"/>
    <s v="Bobby Trafton"/>
    <x v="0"/>
    <s v="United States"/>
    <x v="293"/>
    <x v="22"/>
    <n v="80122"/>
    <x v="1"/>
    <s v="FUR-BO-10002202"/>
    <x v="0"/>
    <x v="0"/>
    <x v="1251"/>
    <n v="72.293999999999997"/>
    <n v="1"/>
    <n v="0.7"/>
    <n v="-98.8018"/>
  </r>
  <r>
    <n v="2227"/>
    <x v="1089"/>
    <x v="3"/>
    <x v="570"/>
    <d v="2014-04-08T00:00:00"/>
    <s v="Standard Class"/>
    <s v="LA-16780"/>
    <s v="Laura Armstrong"/>
    <x v="1"/>
    <s v="United States"/>
    <x v="89"/>
    <x v="5"/>
    <n v="78745"/>
    <x v="2"/>
    <s v="OFF-FA-10003059"/>
    <x v="1"/>
    <x v="13"/>
    <x v="794"/>
    <n v="2.8959999999999999"/>
    <n v="2"/>
    <n v="0.2"/>
    <n v="0.47060000000000002"/>
  </r>
  <r>
    <n v="2228"/>
    <x v="1089"/>
    <x v="3"/>
    <x v="570"/>
    <d v="2014-04-08T00:00:00"/>
    <s v="Standard Class"/>
    <s v="LA-16780"/>
    <s v="Laura Armstrong"/>
    <x v="1"/>
    <s v="United States"/>
    <x v="89"/>
    <x v="5"/>
    <n v="78745"/>
    <x v="2"/>
    <s v="TEC-PH-10002496"/>
    <x v="2"/>
    <x v="7"/>
    <x v="490"/>
    <n v="124.792"/>
    <n v="1"/>
    <n v="0.2"/>
    <n v="15.599"/>
  </r>
  <r>
    <n v="2229"/>
    <x v="1090"/>
    <x v="0"/>
    <x v="393"/>
    <d v="2013-06-10T00:00:00"/>
    <s v="Standard Class"/>
    <s v="GM-14680"/>
    <s v="Greg Matthias"/>
    <x v="0"/>
    <s v="United States"/>
    <x v="20"/>
    <x v="15"/>
    <n v="10024"/>
    <x v="3"/>
    <s v="FUR-TA-10003238"/>
    <x v="0"/>
    <x v="3"/>
    <x v="1233"/>
    <n v="330.58800000000002"/>
    <n v="1"/>
    <n v="0.4"/>
    <n v="-115.7058"/>
  </r>
  <r>
    <n v="2230"/>
    <x v="1091"/>
    <x v="2"/>
    <x v="691"/>
    <d v="2011-05-04T00:00:00"/>
    <s v="Standard Class"/>
    <s v="AA-10315"/>
    <s v="Alex Avila"/>
    <x v="0"/>
    <s v="United States"/>
    <x v="8"/>
    <x v="1"/>
    <n v="94122"/>
    <x v="1"/>
    <s v="OFF-BI-10004390"/>
    <x v="1"/>
    <x v="8"/>
    <x v="1155"/>
    <n v="673.56799999999998"/>
    <n v="2"/>
    <n v="0.2"/>
    <n v="252.58799999999999"/>
  </r>
  <r>
    <n v="2231"/>
    <x v="1091"/>
    <x v="2"/>
    <x v="691"/>
    <d v="2011-05-04T00:00:00"/>
    <s v="Standard Class"/>
    <s v="AA-10315"/>
    <s v="Alex Avila"/>
    <x v="0"/>
    <s v="United States"/>
    <x v="8"/>
    <x v="1"/>
    <n v="94122"/>
    <x v="1"/>
    <s v="OFF-AP-10002765"/>
    <x v="1"/>
    <x v="9"/>
    <x v="1252"/>
    <n v="52.98"/>
    <n v="2"/>
    <n v="0"/>
    <n v="14.8344"/>
  </r>
  <r>
    <n v="2232"/>
    <x v="1092"/>
    <x v="3"/>
    <x v="335"/>
    <d v="2014-02-07T00:00:00"/>
    <s v="Standard Class"/>
    <s v="DB-13405"/>
    <s v="Denny Blanton"/>
    <x v="0"/>
    <s v="United States"/>
    <x v="189"/>
    <x v="14"/>
    <n v="46350"/>
    <x v="2"/>
    <s v="FUR-FU-10000293"/>
    <x v="0"/>
    <x v="5"/>
    <x v="783"/>
    <n v="526.45000000000005"/>
    <n v="5"/>
    <n v="0"/>
    <n v="31.587"/>
  </r>
  <r>
    <n v="2233"/>
    <x v="1093"/>
    <x v="3"/>
    <x v="362"/>
    <d v="2014-07-15T00:00:00"/>
    <s v="Standard Class"/>
    <s v="JH-15820"/>
    <s v="John Huston"/>
    <x v="0"/>
    <s v="United States"/>
    <x v="22"/>
    <x v="10"/>
    <n v="60610"/>
    <x v="2"/>
    <s v="OFF-ST-10003692"/>
    <x v="1"/>
    <x v="4"/>
    <x v="1253"/>
    <n v="228.92"/>
    <n v="5"/>
    <n v="0.2"/>
    <n v="14.307499999999999"/>
  </r>
  <r>
    <n v="2234"/>
    <x v="1094"/>
    <x v="1"/>
    <x v="639"/>
    <d v="2012-12-16T00:00:00"/>
    <s v="Second Class"/>
    <s v="DJ-13630"/>
    <s v="Doug Jacobs"/>
    <x v="0"/>
    <s v="United States"/>
    <x v="32"/>
    <x v="21"/>
    <n v="97206"/>
    <x v="1"/>
    <s v="TEC-PH-10001051"/>
    <x v="2"/>
    <x v="7"/>
    <x v="1254"/>
    <n v="319.96800000000002"/>
    <n v="4"/>
    <n v="0.2"/>
    <n v="35.996400000000001"/>
  </r>
  <r>
    <n v="2235"/>
    <x v="1095"/>
    <x v="3"/>
    <x v="256"/>
    <d v="2014-11-12T00:00:00"/>
    <s v="Standard Class"/>
    <s v="QJ-19255"/>
    <s v="Quincy Jones"/>
    <x v="1"/>
    <s v="United States"/>
    <x v="140"/>
    <x v="42"/>
    <n v="5408"/>
    <x v="3"/>
    <s v="TEC-AC-10001013"/>
    <x v="2"/>
    <x v="11"/>
    <x v="813"/>
    <n v="205.03"/>
    <n v="7"/>
    <n v="0"/>
    <n v="67.659899999999993"/>
  </r>
  <r>
    <n v="2236"/>
    <x v="1096"/>
    <x v="1"/>
    <x v="426"/>
    <d v="2012-09-17T00:00:00"/>
    <s v="Second Class"/>
    <s v="CT-11995"/>
    <s v="Carol Triggs"/>
    <x v="0"/>
    <s v="United States"/>
    <x v="245"/>
    <x v="14"/>
    <n v="46203"/>
    <x v="2"/>
    <s v="OFF-ST-10000025"/>
    <x v="1"/>
    <x v="4"/>
    <x v="615"/>
    <n v="190.86"/>
    <n v="2"/>
    <n v="0"/>
    <n v="11.451599999999999"/>
  </r>
  <r>
    <n v="2237"/>
    <x v="1096"/>
    <x v="1"/>
    <x v="426"/>
    <d v="2012-09-17T00:00:00"/>
    <s v="Second Class"/>
    <s v="CT-11995"/>
    <s v="Carol Triggs"/>
    <x v="0"/>
    <s v="United States"/>
    <x v="245"/>
    <x v="14"/>
    <n v="46203"/>
    <x v="2"/>
    <s v="OFF-AR-10000817"/>
    <x v="1"/>
    <x v="6"/>
    <x v="1255"/>
    <n v="24.32"/>
    <n v="8"/>
    <n v="0"/>
    <n v="8.2688000000000006"/>
  </r>
  <r>
    <n v="2238"/>
    <x v="1097"/>
    <x v="0"/>
    <x v="692"/>
    <d v="2013-07-22T00:00:00"/>
    <s v="Standard Class"/>
    <s v="RH-19510"/>
    <s v="Rick Huthwaite"/>
    <x v="2"/>
    <s v="United States"/>
    <x v="212"/>
    <x v="7"/>
    <n v="84604"/>
    <x v="1"/>
    <s v="OFF-SU-10000952"/>
    <x v="1"/>
    <x v="14"/>
    <x v="1256"/>
    <n v="44.4"/>
    <n v="5"/>
    <n v="0"/>
    <n v="12.432"/>
  </r>
  <r>
    <n v="2239"/>
    <x v="1098"/>
    <x v="3"/>
    <x v="693"/>
    <d v="2014-04-27T00:00:00"/>
    <s v="Standard Class"/>
    <s v="SJ-20125"/>
    <s v="Sanjit Jacobs"/>
    <x v="2"/>
    <s v="United States"/>
    <x v="22"/>
    <x v="10"/>
    <n v="60610"/>
    <x v="2"/>
    <s v="FUR-FU-10004597"/>
    <x v="0"/>
    <x v="5"/>
    <x v="1257"/>
    <n v="44.4"/>
    <n v="2"/>
    <n v="0.6"/>
    <n v="-52.17"/>
  </r>
  <r>
    <n v="2240"/>
    <x v="1099"/>
    <x v="0"/>
    <x v="625"/>
    <d v="2013-11-18T00:00:00"/>
    <s v="Second Class"/>
    <s v="TG-21310"/>
    <s v="Toby Gnade"/>
    <x v="0"/>
    <s v="United States"/>
    <x v="1"/>
    <x v="1"/>
    <n v="90049"/>
    <x v="1"/>
    <s v="OFF-BI-10003527"/>
    <x v="1"/>
    <x v="8"/>
    <x v="446"/>
    <n v="1016.792"/>
    <n v="1"/>
    <n v="0.2"/>
    <n v="381.29700000000003"/>
  </r>
  <r>
    <n v="2241"/>
    <x v="1099"/>
    <x v="0"/>
    <x v="625"/>
    <d v="2013-11-18T00:00:00"/>
    <s v="Second Class"/>
    <s v="TG-21310"/>
    <s v="Toby Gnade"/>
    <x v="0"/>
    <s v="United States"/>
    <x v="1"/>
    <x v="1"/>
    <n v="90049"/>
    <x v="1"/>
    <s v="OFF-BI-10002982"/>
    <x v="1"/>
    <x v="8"/>
    <x v="1258"/>
    <n v="38.136000000000003"/>
    <n v="7"/>
    <n v="0.2"/>
    <n v="13.3476"/>
  </r>
  <r>
    <n v="2242"/>
    <x v="1100"/>
    <x v="0"/>
    <x v="491"/>
    <d v="2013-02-12T00:00:00"/>
    <s v="Standard Class"/>
    <s v="CT-11995"/>
    <s v="Carol Triggs"/>
    <x v="0"/>
    <s v="United States"/>
    <x v="10"/>
    <x v="9"/>
    <n v="19134"/>
    <x v="3"/>
    <s v="TEC-PH-10004165"/>
    <x v="2"/>
    <x v="7"/>
    <x v="886"/>
    <n v="494.98200000000003"/>
    <n v="3"/>
    <n v="0.4"/>
    <n v="-115.4958"/>
  </r>
  <r>
    <n v="2243"/>
    <x v="1101"/>
    <x v="3"/>
    <x v="610"/>
    <d v="2014-11-26T00:00:00"/>
    <s v="Standard Class"/>
    <s v="BF-11005"/>
    <s v="Barry Franz"/>
    <x v="2"/>
    <s v="United States"/>
    <x v="45"/>
    <x v="1"/>
    <n v="91104"/>
    <x v="1"/>
    <s v="OFF-ST-10003442"/>
    <x v="1"/>
    <x v="4"/>
    <x v="86"/>
    <n v="56.56"/>
    <n v="2"/>
    <n v="0"/>
    <n v="15.2712"/>
  </r>
  <r>
    <n v="2244"/>
    <x v="1101"/>
    <x v="3"/>
    <x v="610"/>
    <d v="2014-11-26T00:00:00"/>
    <s v="Standard Class"/>
    <s v="BF-11005"/>
    <s v="Barry Franz"/>
    <x v="2"/>
    <s v="United States"/>
    <x v="45"/>
    <x v="1"/>
    <n v="91104"/>
    <x v="1"/>
    <s v="OFF-AR-10003856"/>
    <x v="1"/>
    <x v="6"/>
    <x v="444"/>
    <n v="5.56"/>
    <n v="2"/>
    <n v="0"/>
    <n v="1.4456"/>
  </r>
  <r>
    <n v="2245"/>
    <x v="1101"/>
    <x v="3"/>
    <x v="610"/>
    <d v="2014-11-26T00:00:00"/>
    <s v="Standard Class"/>
    <s v="BF-11005"/>
    <s v="Barry Franz"/>
    <x v="2"/>
    <s v="United States"/>
    <x v="45"/>
    <x v="1"/>
    <n v="91104"/>
    <x v="1"/>
    <s v="OFF-FA-10004248"/>
    <x v="1"/>
    <x v="13"/>
    <x v="480"/>
    <n v="9.02"/>
    <n v="2"/>
    <n v="0"/>
    <n v="3.5177999999999998"/>
  </r>
  <r>
    <n v="2246"/>
    <x v="1101"/>
    <x v="3"/>
    <x v="610"/>
    <d v="2014-11-26T00:00:00"/>
    <s v="Standard Class"/>
    <s v="BF-11005"/>
    <s v="Barry Franz"/>
    <x v="2"/>
    <s v="United States"/>
    <x v="45"/>
    <x v="1"/>
    <n v="91104"/>
    <x v="1"/>
    <s v="OFF-AP-10001492"/>
    <x v="1"/>
    <x v="9"/>
    <x v="22"/>
    <n v="8.6199999999999992"/>
    <n v="1"/>
    <n v="0"/>
    <n v="2.2412000000000001"/>
  </r>
  <r>
    <n v="2247"/>
    <x v="1101"/>
    <x v="3"/>
    <x v="610"/>
    <d v="2014-11-26T00:00:00"/>
    <s v="Standard Class"/>
    <s v="BF-11005"/>
    <s v="Barry Franz"/>
    <x v="2"/>
    <s v="United States"/>
    <x v="45"/>
    <x v="1"/>
    <n v="91104"/>
    <x v="1"/>
    <s v="TEC-PH-10004165"/>
    <x v="2"/>
    <x v="7"/>
    <x v="886"/>
    <n v="659.976"/>
    <n v="3"/>
    <n v="0.2"/>
    <n v="49.498199999999997"/>
  </r>
  <r>
    <n v="2248"/>
    <x v="1102"/>
    <x v="1"/>
    <x v="586"/>
    <d v="2012-02-18T00:00:00"/>
    <s v="Second Class"/>
    <s v="JM-16195"/>
    <s v="Justin MacKendrick"/>
    <x v="0"/>
    <s v="United States"/>
    <x v="1"/>
    <x v="1"/>
    <n v="90004"/>
    <x v="1"/>
    <s v="OFF-PA-10004285"/>
    <x v="1"/>
    <x v="10"/>
    <x v="1259"/>
    <n v="13.36"/>
    <n v="2"/>
    <n v="0"/>
    <n v="6.4127999999999998"/>
  </r>
  <r>
    <n v="2249"/>
    <x v="1102"/>
    <x v="1"/>
    <x v="586"/>
    <d v="2012-02-18T00:00:00"/>
    <s v="Second Class"/>
    <s v="JM-16195"/>
    <s v="Justin MacKendrick"/>
    <x v="0"/>
    <s v="United States"/>
    <x v="1"/>
    <x v="1"/>
    <n v="90004"/>
    <x v="1"/>
    <s v="OFF-BI-10001628"/>
    <x v="1"/>
    <x v="8"/>
    <x v="1103"/>
    <n v="41.72"/>
    <n v="5"/>
    <n v="0.2"/>
    <n v="13.0375"/>
  </r>
  <r>
    <n v="2250"/>
    <x v="1102"/>
    <x v="1"/>
    <x v="586"/>
    <d v="2012-02-18T00:00:00"/>
    <s v="Second Class"/>
    <s v="JM-16195"/>
    <s v="Justin MacKendrick"/>
    <x v="0"/>
    <s v="United States"/>
    <x v="1"/>
    <x v="1"/>
    <n v="90004"/>
    <x v="1"/>
    <s v="OFF-BI-10000546"/>
    <x v="1"/>
    <x v="8"/>
    <x v="609"/>
    <n v="11.52"/>
    <n v="5"/>
    <n v="0.2"/>
    <n v="4.1760000000000002"/>
  </r>
  <r>
    <n v="2251"/>
    <x v="1102"/>
    <x v="1"/>
    <x v="586"/>
    <d v="2012-02-18T00:00:00"/>
    <s v="Second Class"/>
    <s v="JM-16195"/>
    <s v="Justin MacKendrick"/>
    <x v="0"/>
    <s v="United States"/>
    <x v="1"/>
    <x v="1"/>
    <n v="90004"/>
    <x v="1"/>
    <s v="OFF-AP-10001391"/>
    <x v="1"/>
    <x v="9"/>
    <x v="1260"/>
    <n v="541.44000000000005"/>
    <n v="6"/>
    <n v="0"/>
    <n v="157.01759999999999"/>
  </r>
  <r>
    <n v="2252"/>
    <x v="1102"/>
    <x v="1"/>
    <x v="586"/>
    <d v="2012-02-18T00:00:00"/>
    <s v="Second Class"/>
    <s v="JM-16195"/>
    <s v="Justin MacKendrick"/>
    <x v="0"/>
    <s v="United States"/>
    <x v="1"/>
    <x v="1"/>
    <n v="90004"/>
    <x v="1"/>
    <s v="OFF-PA-10000477"/>
    <x v="1"/>
    <x v="10"/>
    <x v="1261"/>
    <n v="19.440000000000001"/>
    <n v="3"/>
    <n v="0"/>
    <n v="9.3312000000000008"/>
  </r>
  <r>
    <n v="2253"/>
    <x v="1103"/>
    <x v="0"/>
    <x v="173"/>
    <d v="2013-04-18T00:00:00"/>
    <s v="Second Class"/>
    <s v="JK-16120"/>
    <s v="Julie Kriz"/>
    <x v="2"/>
    <s v="United States"/>
    <x v="70"/>
    <x v="1"/>
    <n v="92105"/>
    <x v="1"/>
    <s v="OFF-PA-10004327"/>
    <x v="1"/>
    <x v="10"/>
    <x v="136"/>
    <n v="143.69999999999999"/>
    <n v="3"/>
    <n v="0"/>
    <n v="68.975999999999999"/>
  </r>
  <r>
    <n v="2254"/>
    <x v="1104"/>
    <x v="1"/>
    <x v="694"/>
    <d v="2012-01-10T00:00:00"/>
    <s v="First Class"/>
    <s v="HG-14965"/>
    <s v="Henry Goldwyn"/>
    <x v="1"/>
    <s v="United States"/>
    <x v="8"/>
    <x v="1"/>
    <n v="94110"/>
    <x v="1"/>
    <s v="OFF-AP-10000696"/>
    <x v="1"/>
    <x v="9"/>
    <x v="332"/>
    <n v="43.26"/>
    <n v="3"/>
    <n v="0"/>
    <n v="14.2758"/>
  </r>
  <r>
    <n v="2255"/>
    <x v="1104"/>
    <x v="1"/>
    <x v="694"/>
    <d v="2012-01-10T00:00:00"/>
    <s v="First Class"/>
    <s v="HG-14965"/>
    <s v="Henry Goldwyn"/>
    <x v="1"/>
    <s v="United States"/>
    <x v="8"/>
    <x v="1"/>
    <n v="94110"/>
    <x v="1"/>
    <s v="OFF-AP-10002082"/>
    <x v="1"/>
    <x v="9"/>
    <x v="1092"/>
    <n v="43.56"/>
    <n v="2"/>
    <n v="0"/>
    <n v="15.246"/>
  </r>
  <r>
    <n v="2256"/>
    <x v="1105"/>
    <x v="0"/>
    <x v="42"/>
    <d v="2013-09-23T00:00:00"/>
    <s v="Standard Class"/>
    <s v="LA-16780"/>
    <s v="Laura Armstrong"/>
    <x v="1"/>
    <s v="United States"/>
    <x v="294"/>
    <x v="43"/>
    <n v="4401"/>
    <x v="3"/>
    <s v="TEC-PH-10001944"/>
    <x v="2"/>
    <x v="7"/>
    <x v="1262"/>
    <n v="437.85"/>
    <n v="3"/>
    <n v="0"/>
    <n v="131.35499999999999"/>
  </r>
  <r>
    <n v="2257"/>
    <x v="1105"/>
    <x v="0"/>
    <x v="42"/>
    <d v="2013-09-23T00:00:00"/>
    <s v="Standard Class"/>
    <s v="LA-16780"/>
    <s v="Laura Armstrong"/>
    <x v="1"/>
    <s v="United States"/>
    <x v="294"/>
    <x v="43"/>
    <n v="4401"/>
    <x v="3"/>
    <s v="FUR-FU-10004952"/>
    <x v="0"/>
    <x v="5"/>
    <x v="845"/>
    <n v="109.48"/>
    <n v="2"/>
    <n v="0"/>
    <n v="33.938800000000001"/>
  </r>
  <r>
    <n v="2258"/>
    <x v="1106"/>
    <x v="3"/>
    <x v="114"/>
    <d v="2014-06-20T00:00:00"/>
    <s v="First Class"/>
    <s v="TS-21610"/>
    <s v="Troy Staebel"/>
    <x v="0"/>
    <s v="United States"/>
    <x v="8"/>
    <x v="1"/>
    <n v="94122"/>
    <x v="1"/>
    <s v="FUR-CH-10000015"/>
    <x v="0"/>
    <x v="1"/>
    <x v="373"/>
    <n v="1212.96"/>
    <n v="7"/>
    <n v="0.2"/>
    <n v="90.971999999999994"/>
  </r>
  <r>
    <n v="2259"/>
    <x v="1106"/>
    <x v="3"/>
    <x v="114"/>
    <d v="2014-06-20T00:00:00"/>
    <s v="First Class"/>
    <s v="TS-21610"/>
    <s v="Troy Staebel"/>
    <x v="0"/>
    <s v="United States"/>
    <x v="8"/>
    <x v="1"/>
    <n v="94122"/>
    <x v="1"/>
    <s v="OFF-PA-10001776"/>
    <x v="1"/>
    <x v="10"/>
    <x v="1263"/>
    <n v="18.54"/>
    <n v="2"/>
    <n v="0"/>
    <n v="8.7138000000000009"/>
  </r>
  <r>
    <n v="2260"/>
    <x v="1107"/>
    <x v="1"/>
    <x v="627"/>
    <d v="2012-10-11T00:00:00"/>
    <s v="Second Class"/>
    <s v="MZ-17335"/>
    <s v="Maria Zettner"/>
    <x v="2"/>
    <s v="United States"/>
    <x v="70"/>
    <x v="1"/>
    <n v="92024"/>
    <x v="1"/>
    <s v="OFF-FA-10002280"/>
    <x v="1"/>
    <x v="13"/>
    <x v="653"/>
    <n v="5"/>
    <n v="1"/>
    <n v="0"/>
    <n v="2.4"/>
  </r>
  <r>
    <n v="2261"/>
    <x v="1107"/>
    <x v="1"/>
    <x v="627"/>
    <d v="2012-10-11T00:00:00"/>
    <s v="Second Class"/>
    <s v="MZ-17335"/>
    <s v="Maria Zettner"/>
    <x v="2"/>
    <s v="United States"/>
    <x v="70"/>
    <x v="1"/>
    <n v="92024"/>
    <x v="1"/>
    <s v="TEC-AC-10002049"/>
    <x v="2"/>
    <x v="11"/>
    <x v="688"/>
    <n v="371.97"/>
    <n v="3"/>
    <n v="0"/>
    <n v="66.954599999999999"/>
  </r>
  <r>
    <n v="2262"/>
    <x v="1108"/>
    <x v="1"/>
    <x v="217"/>
    <d v="2012-12-18T00:00:00"/>
    <s v="Same Day"/>
    <s v="MW-18220"/>
    <s v="Mitch Webber"/>
    <x v="0"/>
    <s v="United States"/>
    <x v="20"/>
    <x v="15"/>
    <n v="10035"/>
    <x v="3"/>
    <s v="TEC-AC-10002253"/>
    <x v="2"/>
    <x v="11"/>
    <x v="572"/>
    <n v="166.24"/>
    <n v="1"/>
    <n v="0"/>
    <n v="24.936"/>
  </r>
  <r>
    <n v="2263"/>
    <x v="1109"/>
    <x v="3"/>
    <x v="695"/>
    <d v="2014-10-02T00:00:00"/>
    <s v="First Class"/>
    <s v="MV-17485"/>
    <s v="Mark Van Huff"/>
    <x v="0"/>
    <s v="United States"/>
    <x v="81"/>
    <x v="17"/>
    <n v="22204"/>
    <x v="0"/>
    <s v="FUR-BO-10004015"/>
    <x v="0"/>
    <x v="0"/>
    <x v="569"/>
    <n v="359.97"/>
    <n v="3"/>
    <n v="0"/>
    <n v="79.193399999999997"/>
  </r>
  <r>
    <n v="2264"/>
    <x v="1110"/>
    <x v="0"/>
    <x v="696"/>
    <d v="2013-11-17T00:00:00"/>
    <s v="Second Class"/>
    <s v="AA-10375"/>
    <s v="Allen Armold"/>
    <x v="0"/>
    <s v="United States"/>
    <x v="118"/>
    <x v="32"/>
    <n v="30318"/>
    <x v="0"/>
    <s v="TEC-AC-10004145"/>
    <x v="2"/>
    <x v="11"/>
    <x v="1264"/>
    <n v="499.98"/>
    <n v="2"/>
    <n v="0"/>
    <n v="114.9954"/>
  </r>
  <r>
    <n v="2265"/>
    <x v="1110"/>
    <x v="0"/>
    <x v="696"/>
    <d v="2013-11-17T00:00:00"/>
    <s v="Second Class"/>
    <s v="AA-10375"/>
    <s v="Allen Armold"/>
    <x v="0"/>
    <s v="United States"/>
    <x v="118"/>
    <x v="32"/>
    <n v="30318"/>
    <x v="0"/>
    <s v="OFF-PA-10002479"/>
    <x v="1"/>
    <x v="10"/>
    <x v="217"/>
    <n v="5.28"/>
    <n v="1"/>
    <n v="0"/>
    <n v="2.3759999999999999"/>
  </r>
  <r>
    <n v="2266"/>
    <x v="1110"/>
    <x v="0"/>
    <x v="696"/>
    <d v="2013-11-17T00:00:00"/>
    <s v="Second Class"/>
    <s v="AA-10375"/>
    <s v="Allen Armold"/>
    <x v="0"/>
    <s v="United States"/>
    <x v="118"/>
    <x v="32"/>
    <n v="30318"/>
    <x v="0"/>
    <s v="OFF-BI-10004970"/>
    <x v="1"/>
    <x v="8"/>
    <x v="908"/>
    <n v="8.26"/>
    <n v="2"/>
    <n v="0"/>
    <n v="3.8822000000000001"/>
  </r>
  <r>
    <n v="2267"/>
    <x v="1111"/>
    <x v="3"/>
    <x v="386"/>
    <d v="2014-10-13T00:00:00"/>
    <s v="Same Day"/>
    <s v="SM-20320"/>
    <s v="Sean Miller"/>
    <x v="2"/>
    <s v="United States"/>
    <x v="53"/>
    <x v="3"/>
    <n v="28110"/>
    <x v="0"/>
    <s v="OFF-PA-10003919"/>
    <x v="1"/>
    <x v="10"/>
    <x v="1265"/>
    <n v="7.968"/>
    <n v="2"/>
    <n v="0.2"/>
    <n v="2.6892"/>
  </r>
  <r>
    <n v="2268"/>
    <x v="1112"/>
    <x v="3"/>
    <x v="697"/>
    <d v="2014-09-18T00:00:00"/>
    <s v="Same Day"/>
    <s v="TP-21415"/>
    <s v="Tom Prescott"/>
    <x v="0"/>
    <s v="United States"/>
    <x v="4"/>
    <x v="4"/>
    <n v="98115"/>
    <x v="1"/>
    <s v="OFF-PA-10002001"/>
    <x v="1"/>
    <x v="10"/>
    <x v="1266"/>
    <n v="12.96"/>
    <n v="2"/>
    <n v="0"/>
    <n v="6.3503999999999996"/>
  </r>
  <r>
    <n v="2269"/>
    <x v="1113"/>
    <x v="3"/>
    <x v="698"/>
    <d v="2014-12-27T00:00:00"/>
    <s v="Standard Class"/>
    <s v="DK-13225"/>
    <s v="Dean Katz"/>
    <x v="1"/>
    <s v="United States"/>
    <x v="30"/>
    <x v="15"/>
    <n v="14609"/>
    <x v="3"/>
    <s v="OFF-PA-10002787"/>
    <x v="1"/>
    <x v="10"/>
    <x v="1267"/>
    <n v="6.48"/>
    <n v="1"/>
    <n v="0"/>
    <n v="3.1103999999999998"/>
  </r>
  <r>
    <n v="2270"/>
    <x v="1113"/>
    <x v="3"/>
    <x v="698"/>
    <d v="2014-12-27T00:00:00"/>
    <s v="Standard Class"/>
    <s v="DK-13225"/>
    <s v="Dean Katz"/>
    <x v="1"/>
    <s v="United States"/>
    <x v="30"/>
    <x v="15"/>
    <n v="14609"/>
    <x v="3"/>
    <s v="OFF-BI-10003291"/>
    <x v="1"/>
    <x v="8"/>
    <x v="44"/>
    <n v="6.984"/>
    <n v="1"/>
    <n v="0.2"/>
    <n v="2.3571"/>
  </r>
  <r>
    <n v="2271"/>
    <x v="1114"/>
    <x v="3"/>
    <x v="574"/>
    <d v="2014-08-12T00:00:00"/>
    <s v="Standard Class"/>
    <s v="MK-17905"/>
    <s v="Michael Kennedy"/>
    <x v="1"/>
    <s v="United States"/>
    <x v="100"/>
    <x v="2"/>
    <n v="33180"/>
    <x v="0"/>
    <s v="OFF-AR-10004344"/>
    <x v="1"/>
    <x v="6"/>
    <x v="365"/>
    <n v="47.96"/>
    <n v="5"/>
    <n v="0.2"/>
    <n v="4.1965000000000003"/>
  </r>
  <r>
    <n v="2272"/>
    <x v="1115"/>
    <x v="1"/>
    <x v="481"/>
    <d v="2012-09-27T00:00:00"/>
    <s v="Standard Class"/>
    <s v="CS-12130"/>
    <s v="Chad Sievert"/>
    <x v="0"/>
    <s v="United States"/>
    <x v="4"/>
    <x v="4"/>
    <n v="98105"/>
    <x v="1"/>
    <s v="OFF-ST-10003123"/>
    <x v="1"/>
    <x v="4"/>
    <x v="1268"/>
    <n v="199.74"/>
    <n v="6"/>
    <n v="0"/>
    <n v="47.937600000000003"/>
  </r>
  <r>
    <n v="2273"/>
    <x v="1116"/>
    <x v="1"/>
    <x v="699"/>
    <d v="2012-11-03T00:00:00"/>
    <s v="Standard Class"/>
    <s v="JL-15850"/>
    <s v="John Lucas"/>
    <x v="0"/>
    <s v="United States"/>
    <x v="8"/>
    <x v="1"/>
    <n v="94122"/>
    <x v="1"/>
    <s v="FUR-FU-10000308"/>
    <x v="0"/>
    <x v="5"/>
    <x v="1269"/>
    <n v="435.26"/>
    <n v="7"/>
    <n v="0"/>
    <n v="95.757199999999997"/>
  </r>
  <r>
    <n v="2274"/>
    <x v="1116"/>
    <x v="1"/>
    <x v="699"/>
    <d v="2012-11-03T00:00:00"/>
    <s v="Standard Class"/>
    <s v="JL-15850"/>
    <s v="John Lucas"/>
    <x v="0"/>
    <s v="United States"/>
    <x v="8"/>
    <x v="1"/>
    <n v="94122"/>
    <x v="1"/>
    <s v="TEC-CO-10003763"/>
    <x v="2"/>
    <x v="16"/>
    <x v="1270"/>
    <n v="1119.9839999999999"/>
    <n v="2"/>
    <n v="0.2"/>
    <n v="377.99459999999999"/>
  </r>
  <r>
    <n v="2275"/>
    <x v="1117"/>
    <x v="2"/>
    <x v="462"/>
    <d v="2011-08-10T00:00:00"/>
    <s v="Second Class"/>
    <s v="AR-10405"/>
    <s v="Allen Rosenblatt"/>
    <x v="1"/>
    <s v="United States"/>
    <x v="1"/>
    <x v="1"/>
    <n v="90036"/>
    <x v="1"/>
    <s v="FUR-TA-10001866"/>
    <x v="0"/>
    <x v="3"/>
    <x v="1271"/>
    <n v="143.43199999999999"/>
    <n v="1"/>
    <n v="0.2"/>
    <n v="3.5857999999999999"/>
  </r>
  <r>
    <n v="2276"/>
    <x v="1117"/>
    <x v="2"/>
    <x v="462"/>
    <d v="2011-08-10T00:00:00"/>
    <s v="Second Class"/>
    <s v="AR-10405"/>
    <s v="Allen Rosenblatt"/>
    <x v="1"/>
    <s v="United States"/>
    <x v="1"/>
    <x v="1"/>
    <n v="90036"/>
    <x v="1"/>
    <s v="FUR-CH-10002774"/>
    <x v="0"/>
    <x v="1"/>
    <x v="23"/>
    <n v="122.352"/>
    <n v="3"/>
    <n v="0.2"/>
    <n v="13.7646"/>
  </r>
  <r>
    <n v="2277"/>
    <x v="1118"/>
    <x v="2"/>
    <x v="700"/>
    <d v="2011-01-07T00:00:00"/>
    <s v="Standard Class"/>
    <s v="LM-17065"/>
    <s v="Liz MacKendrick"/>
    <x v="0"/>
    <s v="United States"/>
    <x v="295"/>
    <x v="35"/>
    <n v="38671"/>
    <x v="0"/>
    <s v="OFF-ST-10004337"/>
    <x v="1"/>
    <x v="4"/>
    <x v="839"/>
    <n v="306.2"/>
    <n v="5"/>
    <n v="0"/>
    <n v="0"/>
  </r>
  <r>
    <n v="2278"/>
    <x v="1118"/>
    <x v="2"/>
    <x v="700"/>
    <d v="2011-01-07T00:00:00"/>
    <s v="Standard Class"/>
    <s v="LM-17065"/>
    <s v="Liz MacKendrick"/>
    <x v="0"/>
    <s v="United States"/>
    <x v="295"/>
    <x v="35"/>
    <n v="38671"/>
    <x v="0"/>
    <s v="FUR-TA-10001039"/>
    <x v="0"/>
    <x v="3"/>
    <x v="824"/>
    <n v="85.98"/>
    <n v="1"/>
    <n v="0"/>
    <n v="22.354800000000001"/>
  </r>
  <r>
    <n v="2279"/>
    <x v="1118"/>
    <x v="2"/>
    <x v="700"/>
    <d v="2011-01-07T00:00:00"/>
    <s v="Standard Class"/>
    <s v="LM-17065"/>
    <s v="Liz MacKendrick"/>
    <x v="0"/>
    <s v="United States"/>
    <x v="295"/>
    <x v="35"/>
    <n v="38671"/>
    <x v="0"/>
    <s v="TEC-AC-10000109"/>
    <x v="2"/>
    <x v="11"/>
    <x v="200"/>
    <n v="223.96"/>
    <n v="4"/>
    <n v="0"/>
    <n v="53.750399999999999"/>
  </r>
  <r>
    <n v="2280"/>
    <x v="1119"/>
    <x v="3"/>
    <x v="505"/>
    <d v="2014-03-11T00:00:00"/>
    <s v="First Class"/>
    <s v="JK-15625"/>
    <s v="Jim Karlsson"/>
    <x v="0"/>
    <s v="United States"/>
    <x v="4"/>
    <x v="4"/>
    <n v="98115"/>
    <x v="1"/>
    <s v="FUR-CH-10003833"/>
    <x v="0"/>
    <x v="1"/>
    <x v="1200"/>
    <n v="97.567999999999998"/>
    <n v="2"/>
    <n v="0.2"/>
    <n v="-6.0979999999999999"/>
  </r>
  <r>
    <n v="2281"/>
    <x v="1119"/>
    <x v="3"/>
    <x v="505"/>
    <d v="2014-03-11T00:00:00"/>
    <s v="First Class"/>
    <s v="JK-15625"/>
    <s v="Jim Karlsson"/>
    <x v="0"/>
    <s v="United States"/>
    <x v="4"/>
    <x v="4"/>
    <n v="98115"/>
    <x v="1"/>
    <s v="FUR-CH-10004289"/>
    <x v="0"/>
    <x v="1"/>
    <x v="975"/>
    <n v="614.27200000000005"/>
    <n v="8"/>
    <n v="0.2"/>
    <n v="-23.0352"/>
  </r>
  <r>
    <n v="2282"/>
    <x v="1119"/>
    <x v="3"/>
    <x v="505"/>
    <d v="2014-03-11T00:00:00"/>
    <s v="First Class"/>
    <s v="JK-15625"/>
    <s v="Jim Karlsson"/>
    <x v="0"/>
    <s v="United States"/>
    <x v="4"/>
    <x v="4"/>
    <n v="98115"/>
    <x v="1"/>
    <s v="FUR-BO-10004467"/>
    <x v="0"/>
    <x v="0"/>
    <x v="883"/>
    <n v="199.98"/>
    <n v="2"/>
    <n v="0"/>
    <n v="37.996200000000002"/>
  </r>
  <r>
    <n v="2283"/>
    <x v="1120"/>
    <x v="0"/>
    <x v="323"/>
    <d v="2013-06-09T00:00:00"/>
    <s v="First Class"/>
    <s v="FM-14215"/>
    <s v="Filia McAdams"/>
    <x v="1"/>
    <s v="United States"/>
    <x v="209"/>
    <x v="29"/>
    <n v="6457"/>
    <x v="3"/>
    <s v="OFF-PA-10002713"/>
    <x v="1"/>
    <x v="10"/>
    <x v="317"/>
    <n v="48.16"/>
    <n v="7"/>
    <n v="0"/>
    <n v="22.153600000000001"/>
  </r>
  <r>
    <n v="2284"/>
    <x v="1121"/>
    <x v="1"/>
    <x v="616"/>
    <d v="2012-09-03T00:00:00"/>
    <s v="Standard Class"/>
    <s v="SF-20200"/>
    <s v="Sarah Foster"/>
    <x v="0"/>
    <s v="United States"/>
    <x v="296"/>
    <x v="14"/>
    <n v="47362"/>
    <x v="2"/>
    <s v="TEC-PH-10001552"/>
    <x v="2"/>
    <x v="7"/>
    <x v="178"/>
    <n v="23.92"/>
    <n v="2"/>
    <n v="0"/>
    <n v="6.6976000000000004"/>
  </r>
  <r>
    <n v="2285"/>
    <x v="1121"/>
    <x v="1"/>
    <x v="616"/>
    <d v="2012-09-03T00:00:00"/>
    <s v="Standard Class"/>
    <s v="SF-20200"/>
    <s v="Sarah Foster"/>
    <x v="0"/>
    <s v="United States"/>
    <x v="296"/>
    <x v="14"/>
    <n v="47362"/>
    <x v="2"/>
    <s v="OFF-AP-10002222"/>
    <x v="1"/>
    <x v="9"/>
    <x v="33"/>
    <n v="60.69"/>
    <n v="7"/>
    <n v="0"/>
    <n v="16.386299999999999"/>
  </r>
  <r>
    <n v="2286"/>
    <x v="1122"/>
    <x v="0"/>
    <x v="465"/>
    <d v="2013-09-05T00:00:00"/>
    <s v="First Class"/>
    <s v="PJ-18835"/>
    <s v="Patrick Jones"/>
    <x v="1"/>
    <s v="United States"/>
    <x v="87"/>
    <x v="18"/>
    <n v="37130"/>
    <x v="0"/>
    <s v="OFF-PA-10003971"/>
    <x v="1"/>
    <x v="10"/>
    <x v="1272"/>
    <n v="14.352"/>
    <n v="3"/>
    <n v="0.2"/>
    <n v="5.2026000000000003"/>
  </r>
  <r>
    <n v="2287"/>
    <x v="1123"/>
    <x v="3"/>
    <x v="701"/>
    <d v="2014-11-24T00:00:00"/>
    <s v="Standard Class"/>
    <s v="CS-12355"/>
    <s v="Christine Sundaresam"/>
    <x v="0"/>
    <s v="United States"/>
    <x v="127"/>
    <x v="17"/>
    <n v="24153"/>
    <x v="0"/>
    <s v="OFF-AP-10004036"/>
    <x v="1"/>
    <x v="9"/>
    <x v="1273"/>
    <n v="35.04"/>
    <n v="2"/>
    <n v="0"/>
    <n v="12.263999999999999"/>
  </r>
  <r>
    <n v="2288"/>
    <x v="1124"/>
    <x v="3"/>
    <x v="702"/>
    <d v="2014-06-06T00:00:00"/>
    <s v="Second Class"/>
    <s v="BB-10990"/>
    <s v="Barry Blumstein"/>
    <x v="1"/>
    <s v="United States"/>
    <x v="167"/>
    <x v="24"/>
    <n v="43615"/>
    <x v="3"/>
    <s v="OFF-AP-10002287"/>
    <x v="1"/>
    <x v="9"/>
    <x v="1274"/>
    <n v="17.48"/>
    <n v="5"/>
    <n v="0.2"/>
    <n v="1.3109999999999999"/>
  </r>
  <r>
    <n v="2289"/>
    <x v="1125"/>
    <x v="3"/>
    <x v="193"/>
    <d v="2014-06-14T00:00:00"/>
    <s v="First Class"/>
    <s v="BW-11200"/>
    <s v="Ben Wallace"/>
    <x v="0"/>
    <s v="United States"/>
    <x v="1"/>
    <x v="1"/>
    <n v="90032"/>
    <x v="1"/>
    <s v="OFF-AR-10002375"/>
    <x v="1"/>
    <x v="6"/>
    <x v="823"/>
    <n v="16.399999999999999"/>
    <n v="5"/>
    <n v="0"/>
    <n v="4.7560000000000002"/>
  </r>
  <r>
    <n v="2290"/>
    <x v="1126"/>
    <x v="3"/>
    <x v="703"/>
    <d v="2014-12-01T00:00:00"/>
    <s v="First Class"/>
    <s v="RS-19420"/>
    <s v="Ricardo Sperren"/>
    <x v="1"/>
    <s v="United States"/>
    <x v="4"/>
    <x v="4"/>
    <n v="98115"/>
    <x v="1"/>
    <s v="FUR-TA-10001950"/>
    <x v="0"/>
    <x v="3"/>
    <x v="1275"/>
    <n v="892.98"/>
    <n v="2"/>
    <n v="0"/>
    <n v="80.368200000000002"/>
  </r>
  <r>
    <n v="2291"/>
    <x v="1127"/>
    <x v="1"/>
    <x v="704"/>
    <d v="2012-04-25T00:00:00"/>
    <s v="Standard Class"/>
    <s v="TS-21160"/>
    <s v="Theresa Swint"/>
    <x v="1"/>
    <s v="United States"/>
    <x v="38"/>
    <x v="32"/>
    <n v="31907"/>
    <x v="0"/>
    <s v="TEC-PH-10001557"/>
    <x v="2"/>
    <x v="7"/>
    <x v="658"/>
    <n v="287.97000000000003"/>
    <n v="3"/>
    <n v="0"/>
    <n v="77.751900000000006"/>
  </r>
  <r>
    <n v="2292"/>
    <x v="1127"/>
    <x v="1"/>
    <x v="704"/>
    <d v="2012-04-25T00:00:00"/>
    <s v="Standard Class"/>
    <s v="TS-21160"/>
    <s v="Theresa Swint"/>
    <x v="1"/>
    <s v="United States"/>
    <x v="38"/>
    <x v="32"/>
    <n v="31907"/>
    <x v="0"/>
    <s v="FUR-FU-10002937"/>
    <x v="0"/>
    <x v="5"/>
    <x v="1051"/>
    <n v="595.38"/>
    <n v="6"/>
    <n v="0"/>
    <n v="297.69"/>
  </r>
  <r>
    <n v="2293"/>
    <x v="1127"/>
    <x v="1"/>
    <x v="704"/>
    <d v="2012-04-25T00:00:00"/>
    <s v="Standard Class"/>
    <s v="TS-21160"/>
    <s v="Theresa Swint"/>
    <x v="1"/>
    <s v="United States"/>
    <x v="38"/>
    <x v="32"/>
    <n v="31907"/>
    <x v="0"/>
    <s v="OFF-PA-10001166"/>
    <x v="1"/>
    <x v="10"/>
    <x v="769"/>
    <n v="12.96"/>
    <n v="2"/>
    <n v="0"/>
    <n v="6.2207999999999997"/>
  </r>
  <r>
    <n v="2294"/>
    <x v="1128"/>
    <x v="1"/>
    <x v="549"/>
    <d v="2012-06-11T00:00:00"/>
    <s v="Standard Class"/>
    <s v="QJ-19255"/>
    <s v="Quincy Jones"/>
    <x v="1"/>
    <s v="United States"/>
    <x v="20"/>
    <x v="15"/>
    <n v="10009"/>
    <x v="3"/>
    <s v="TEC-PH-10000347"/>
    <x v="2"/>
    <x v="7"/>
    <x v="495"/>
    <n v="4.95"/>
    <n v="1"/>
    <n v="0"/>
    <n v="1.3365"/>
  </r>
  <r>
    <n v="2295"/>
    <x v="1129"/>
    <x v="3"/>
    <x v="331"/>
    <d v="2014-12-28T00:00:00"/>
    <s v="Standard Class"/>
    <s v="FM-14215"/>
    <s v="Filia McAdams"/>
    <x v="1"/>
    <s v="United States"/>
    <x v="209"/>
    <x v="29"/>
    <n v="6457"/>
    <x v="3"/>
    <s v="FUR-FU-10003708"/>
    <x v="0"/>
    <x v="5"/>
    <x v="71"/>
    <n v="181.95"/>
    <n v="3"/>
    <n v="0"/>
    <n v="38.209499999999998"/>
  </r>
  <r>
    <n v="2296"/>
    <x v="1130"/>
    <x v="1"/>
    <x v="549"/>
    <d v="2012-05-11T00:00:00"/>
    <s v="Standard Class"/>
    <s v="VD-21670"/>
    <s v="Valerie Dominguez"/>
    <x v="0"/>
    <s v="United States"/>
    <x v="20"/>
    <x v="15"/>
    <n v="10011"/>
    <x v="3"/>
    <s v="OFF-PA-10002659"/>
    <x v="1"/>
    <x v="10"/>
    <x v="922"/>
    <n v="13.52"/>
    <n v="4"/>
    <n v="0"/>
    <n v="6.2191999999999998"/>
  </r>
  <r>
    <n v="2297"/>
    <x v="1130"/>
    <x v="1"/>
    <x v="549"/>
    <d v="2012-05-11T00:00:00"/>
    <s v="Standard Class"/>
    <s v="VD-21670"/>
    <s v="Valerie Dominguez"/>
    <x v="0"/>
    <s v="United States"/>
    <x v="20"/>
    <x v="15"/>
    <n v="10011"/>
    <x v="3"/>
    <s v="FUR-FU-10000965"/>
    <x v="0"/>
    <x v="5"/>
    <x v="682"/>
    <n v="259.7"/>
    <n v="5"/>
    <n v="0"/>
    <n v="106.477"/>
  </r>
  <r>
    <n v="2298"/>
    <x v="1130"/>
    <x v="1"/>
    <x v="549"/>
    <d v="2012-05-11T00:00:00"/>
    <s v="Standard Class"/>
    <s v="VD-21670"/>
    <s v="Valerie Dominguez"/>
    <x v="0"/>
    <s v="United States"/>
    <x v="20"/>
    <x v="15"/>
    <n v="10011"/>
    <x v="3"/>
    <s v="TEC-PH-10001527"/>
    <x v="2"/>
    <x v="7"/>
    <x v="1276"/>
    <n v="42.95"/>
    <n v="1"/>
    <n v="0"/>
    <n v="1.2885"/>
  </r>
  <r>
    <n v="2299"/>
    <x v="1130"/>
    <x v="1"/>
    <x v="549"/>
    <d v="2012-05-11T00:00:00"/>
    <s v="Standard Class"/>
    <s v="VD-21670"/>
    <s v="Valerie Dominguez"/>
    <x v="0"/>
    <s v="United States"/>
    <x v="20"/>
    <x v="15"/>
    <n v="10011"/>
    <x v="3"/>
    <s v="TEC-AC-10001838"/>
    <x v="2"/>
    <x v="11"/>
    <x v="645"/>
    <n v="1399.93"/>
    <n v="7"/>
    <n v="0"/>
    <n v="601.96990000000005"/>
  </r>
  <r>
    <n v="2300"/>
    <x v="1130"/>
    <x v="1"/>
    <x v="549"/>
    <d v="2012-05-11T00:00:00"/>
    <s v="Standard Class"/>
    <s v="VD-21670"/>
    <s v="Valerie Dominguez"/>
    <x v="0"/>
    <s v="United States"/>
    <x v="20"/>
    <x v="15"/>
    <n v="10011"/>
    <x v="3"/>
    <s v="TEC-PH-10002597"/>
    <x v="2"/>
    <x v="7"/>
    <x v="474"/>
    <n v="503.96"/>
    <n v="4"/>
    <n v="0"/>
    <n v="125.99"/>
  </r>
  <r>
    <n v="2301"/>
    <x v="1131"/>
    <x v="2"/>
    <x v="687"/>
    <d v="2011-11-18T00:00:00"/>
    <s v="Standard Class"/>
    <s v="JL-15505"/>
    <s v="Jeremy Lonsdale"/>
    <x v="0"/>
    <s v="United States"/>
    <x v="297"/>
    <x v="12"/>
    <n v="48640"/>
    <x v="2"/>
    <s v="OFF-BI-10000756"/>
    <x v="1"/>
    <x v="8"/>
    <x v="15"/>
    <n v="12.72"/>
    <n v="3"/>
    <n v="0"/>
    <n v="6.36"/>
  </r>
  <r>
    <n v="2302"/>
    <x v="1131"/>
    <x v="2"/>
    <x v="687"/>
    <d v="2011-11-18T00:00:00"/>
    <s v="Standard Class"/>
    <s v="JL-15505"/>
    <s v="Jeremy Lonsdale"/>
    <x v="0"/>
    <s v="United States"/>
    <x v="297"/>
    <x v="12"/>
    <n v="48640"/>
    <x v="2"/>
    <s v="OFF-BI-10000546"/>
    <x v="1"/>
    <x v="8"/>
    <x v="609"/>
    <n v="11.52"/>
    <n v="4"/>
    <n v="0"/>
    <n v="5.6448"/>
  </r>
  <r>
    <n v="2303"/>
    <x v="1132"/>
    <x v="0"/>
    <x v="327"/>
    <d v="2013-01-21T00:00:00"/>
    <s v="Standard Class"/>
    <s v="DL-13495"/>
    <s v="Dionis Lloyd"/>
    <x v="1"/>
    <s v="United States"/>
    <x v="38"/>
    <x v="32"/>
    <n v="31907"/>
    <x v="0"/>
    <s v="TEC-AC-10001142"/>
    <x v="2"/>
    <x v="11"/>
    <x v="546"/>
    <n v="316"/>
    <n v="4"/>
    <n v="0"/>
    <n v="31.6"/>
  </r>
  <r>
    <n v="2304"/>
    <x v="1133"/>
    <x v="3"/>
    <x v="697"/>
    <d v="2014-09-23T00:00:00"/>
    <s v="Second Class"/>
    <s v="MO-17800"/>
    <s v="Meg O'Connel"/>
    <x v="2"/>
    <s v="United States"/>
    <x v="185"/>
    <x v="32"/>
    <n v="30076"/>
    <x v="0"/>
    <s v="FUR-CH-10000785"/>
    <x v="0"/>
    <x v="1"/>
    <x v="320"/>
    <n v="723.92"/>
    <n v="4"/>
    <n v="0"/>
    <n v="188.2192"/>
  </r>
  <r>
    <n v="2305"/>
    <x v="1133"/>
    <x v="3"/>
    <x v="697"/>
    <d v="2014-09-23T00:00:00"/>
    <s v="Second Class"/>
    <s v="MO-17800"/>
    <s v="Meg O'Connel"/>
    <x v="2"/>
    <s v="United States"/>
    <x v="185"/>
    <x v="32"/>
    <n v="30076"/>
    <x v="0"/>
    <s v="OFF-PA-10000474"/>
    <x v="1"/>
    <x v="10"/>
    <x v="33"/>
    <n v="106.32"/>
    <n v="3"/>
    <n v="0"/>
    <n v="49.970399999999998"/>
  </r>
  <r>
    <n v="2306"/>
    <x v="1134"/>
    <x v="0"/>
    <x v="443"/>
    <d v="2013-12-25T00:00:00"/>
    <s v="First Class"/>
    <s v="BP-11185"/>
    <s v="Ben Peterman"/>
    <x v="1"/>
    <s v="United States"/>
    <x v="22"/>
    <x v="10"/>
    <n v="60623"/>
    <x v="2"/>
    <s v="FUR-BO-10003441"/>
    <x v="0"/>
    <x v="0"/>
    <x v="705"/>
    <n v="141.37200000000001"/>
    <n v="2"/>
    <n v="0.3"/>
    <n v="-14.1372"/>
  </r>
  <r>
    <n v="2307"/>
    <x v="1135"/>
    <x v="1"/>
    <x v="705"/>
    <d v="2012-08-08T00:00:00"/>
    <s v="First Class"/>
    <s v="MS-17980"/>
    <s v="Michael Stewart"/>
    <x v="1"/>
    <s v="United States"/>
    <x v="12"/>
    <x v="5"/>
    <n v="77041"/>
    <x v="2"/>
    <s v="OFF-PA-10004156"/>
    <x v="1"/>
    <x v="10"/>
    <x v="743"/>
    <n v="27.216000000000001"/>
    <n v="3"/>
    <n v="0.2"/>
    <n v="9.8658000000000001"/>
  </r>
  <r>
    <n v="2308"/>
    <x v="1136"/>
    <x v="3"/>
    <x v="60"/>
    <d v="2014-10-11T00:00:00"/>
    <s v="Standard Class"/>
    <s v="SV-20935"/>
    <s v="Susan Vittorini"/>
    <x v="0"/>
    <s v="United States"/>
    <x v="20"/>
    <x v="15"/>
    <n v="10009"/>
    <x v="3"/>
    <s v="TEC-AC-10001432"/>
    <x v="2"/>
    <x v="11"/>
    <x v="471"/>
    <n v="390.75"/>
    <n v="5"/>
    <n v="0"/>
    <n v="171.93"/>
  </r>
  <r>
    <n v="2309"/>
    <x v="1137"/>
    <x v="3"/>
    <x v="532"/>
    <d v="2014-06-13T00:00:00"/>
    <s v="First Class"/>
    <s v="BC-11125"/>
    <s v="Becky Castell"/>
    <x v="2"/>
    <s v="United States"/>
    <x v="97"/>
    <x v="16"/>
    <n v="85345"/>
    <x v="1"/>
    <s v="FUR-CH-10001394"/>
    <x v="0"/>
    <x v="1"/>
    <x v="648"/>
    <n v="280.79199999999997"/>
    <n v="1"/>
    <n v="0.2"/>
    <n v="35.098999999999997"/>
  </r>
  <r>
    <n v="2310"/>
    <x v="1137"/>
    <x v="3"/>
    <x v="532"/>
    <d v="2014-06-13T00:00:00"/>
    <s v="First Class"/>
    <s v="BC-11125"/>
    <s v="Becky Castell"/>
    <x v="2"/>
    <s v="United States"/>
    <x v="97"/>
    <x v="16"/>
    <n v="85345"/>
    <x v="1"/>
    <s v="OFF-ST-10002370"/>
    <x v="1"/>
    <x v="4"/>
    <x v="80"/>
    <n v="68.447999999999993"/>
    <n v="4"/>
    <n v="0.2"/>
    <n v="7.7004000000000001"/>
  </r>
  <r>
    <n v="2311"/>
    <x v="1137"/>
    <x v="3"/>
    <x v="532"/>
    <d v="2014-06-13T00:00:00"/>
    <s v="First Class"/>
    <s v="BC-11125"/>
    <s v="Becky Castell"/>
    <x v="2"/>
    <s v="United States"/>
    <x v="97"/>
    <x v="16"/>
    <n v="85345"/>
    <x v="1"/>
    <s v="OFF-AR-10002956"/>
    <x v="1"/>
    <x v="6"/>
    <x v="660"/>
    <n v="88.04"/>
    <n v="5"/>
    <n v="0.2"/>
    <n v="6.6029999999999998"/>
  </r>
  <r>
    <n v="2312"/>
    <x v="1137"/>
    <x v="3"/>
    <x v="532"/>
    <d v="2014-06-13T00:00:00"/>
    <s v="First Class"/>
    <s v="BC-11125"/>
    <s v="Becky Castell"/>
    <x v="2"/>
    <s v="United States"/>
    <x v="97"/>
    <x v="16"/>
    <n v="85345"/>
    <x v="1"/>
    <s v="OFF-AR-10001955"/>
    <x v="1"/>
    <x v="6"/>
    <x v="1021"/>
    <n v="15.872"/>
    <n v="1"/>
    <n v="0.2"/>
    <n v="1.984"/>
  </r>
  <r>
    <n v="2313"/>
    <x v="1137"/>
    <x v="3"/>
    <x v="532"/>
    <d v="2014-06-13T00:00:00"/>
    <s v="First Class"/>
    <s v="BC-11125"/>
    <s v="Becky Castell"/>
    <x v="2"/>
    <s v="United States"/>
    <x v="97"/>
    <x v="16"/>
    <n v="85345"/>
    <x v="1"/>
    <s v="OFF-ST-10001809"/>
    <x v="1"/>
    <x v="4"/>
    <x v="430"/>
    <n v="215.59200000000001"/>
    <n v="3"/>
    <n v="0.2"/>
    <n v="-48.508200000000002"/>
  </r>
  <r>
    <n v="2314"/>
    <x v="1138"/>
    <x v="3"/>
    <x v="228"/>
    <d v="2014-07-26T00:00:00"/>
    <s v="Standard Class"/>
    <s v="EM-13825"/>
    <s v="Elizabeth Moffitt"/>
    <x v="1"/>
    <s v="United States"/>
    <x v="298"/>
    <x v="44"/>
    <n v="57103"/>
    <x v="2"/>
    <s v="OFF-LA-10004093"/>
    <x v="1"/>
    <x v="2"/>
    <x v="670"/>
    <n v="14.62"/>
    <n v="2"/>
    <n v="0"/>
    <n v="6.8714000000000004"/>
  </r>
  <r>
    <n v="2315"/>
    <x v="1138"/>
    <x v="3"/>
    <x v="228"/>
    <d v="2014-07-26T00:00:00"/>
    <s v="Standard Class"/>
    <s v="EM-13825"/>
    <s v="Elizabeth Moffitt"/>
    <x v="1"/>
    <s v="United States"/>
    <x v="298"/>
    <x v="44"/>
    <n v="57103"/>
    <x v="2"/>
    <s v="OFF-AP-10002118"/>
    <x v="1"/>
    <x v="9"/>
    <x v="77"/>
    <n v="416.32"/>
    <n v="2"/>
    <n v="0"/>
    <n v="112.4064"/>
  </r>
  <r>
    <n v="2316"/>
    <x v="1138"/>
    <x v="3"/>
    <x v="228"/>
    <d v="2014-07-26T00:00:00"/>
    <s v="Standard Class"/>
    <s v="EM-13825"/>
    <s v="Elizabeth Moffitt"/>
    <x v="1"/>
    <s v="United States"/>
    <x v="298"/>
    <x v="44"/>
    <n v="57103"/>
    <x v="2"/>
    <s v="OFF-BI-10000404"/>
    <x v="1"/>
    <x v="8"/>
    <x v="476"/>
    <n v="43"/>
    <n v="5"/>
    <n v="0"/>
    <n v="20.21"/>
  </r>
  <r>
    <n v="2317"/>
    <x v="1138"/>
    <x v="3"/>
    <x v="228"/>
    <d v="2014-07-26T00:00:00"/>
    <s v="Standard Class"/>
    <s v="EM-13825"/>
    <s v="Elizabeth Moffitt"/>
    <x v="1"/>
    <s v="United States"/>
    <x v="298"/>
    <x v="44"/>
    <n v="57103"/>
    <x v="2"/>
    <s v="FUR-CH-10003833"/>
    <x v="0"/>
    <x v="1"/>
    <x v="1200"/>
    <n v="182.94"/>
    <n v="3"/>
    <n v="0"/>
    <n v="27.440999999999999"/>
  </r>
  <r>
    <n v="2318"/>
    <x v="1138"/>
    <x v="3"/>
    <x v="228"/>
    <d v="2014-07-26T00:00:00"/>
    <s v="Standard Class"/>
    <s v="EM-13825"/>
    <s v="Elizabeth Moffitt"/>
    <x v="1"/>
    <s v="United States"/>
    <x v="298"/>
    <x v="44"/>
    <n v="57103"/>
    <x v="2"/>
    <s v="OFF-BI-10002072"/>
    <x v="1"/>
    <x v="8"/>
    <x v="830"/>
    <n v="60.83"/>
    <n v="7"/>
    <n v="0"/>
    <n v="30.414999999999999"/>
  </r>
  <r>
    <n v="2319"/>
    <x v="1138"/>
    <x v="3"/>
    <x v="228"/>
    <d v="2014-07-26T00:00:00"/>
    <s v="Standard Class"/>
    <s v="EM-13825"/>
    <s v="Elizabeth Moffitt"/>
    <x v="1"/>
    <s v="United States"/>
    <x v="298"/>
    <x v="44"/>
    <n v="57103"/>
    <x v="2"/>
    <s v="TEC-AC-10003095"/>
    <x v="2"/>
    <x v="11"/>
    <x v="1277"/>
    <n v="389.97"/>
    <n v="3"/>
    <n v="0"/>
    <n v="132.5898"/>
  </r>
  <r>
    <n v="2320"/>
    <x v="1139"/>
    <x v="1"/>
    <x v="706"/>
    <d v="2012-12-26T00:00:00"/>
    <s v="First Class"/>
    <s v="BD-11500"/>
    <s v="Bradley Drucker"/>
    <x v="0"/>
    <s v="United States"/>
    <x v="102"/>
    <x v="17"/>
    <n v="23223"/>
    <x v="0"/>
    <s v="OFF-AP-10001563"/>
    <x v="1"/>
    <x v="9"/>
    <x v="530"/>
    <n v="194.32"/>
    <n v="4"/>
    <n v="0"/>
    <n v="56.352800000000002"/>
  </r>
  <r>
    <n v="2321"/>
    <x v="1140"/>
    <x v="3"/>
    <x v="177"/>
    <d v="2014-03-25T00:00:00"/>
    <s v="Standard Class"/>
    <s v="HW-14935"/>
    <s v="Helen Wasserman"/>
    <x v="1"/>
    <s v="United States"/>
    <x v="4"/>
    <x v="4"/>
    <n v="98115"/>
    <x v="1"/>
    <s v="TEC-AC-10000358"/>
    <x v="2"/>
    <x v="11"/>
    <x v="1278"/>
    <n v="265.93"/>
    <n v="7"/>
    <n v="0"/>
    <n v="63.8232"/>
  </r>
  <r>
    <n v="2322"/>
    <x v="1141"/>
    <x v="1"/>
    <x v="620"/>
    <d v="2013-03-01T00:00:00"/>
    <s v="Second Class"/>
    <s v="KC-16255"/>
    <s v="Karen Carlisle"/>
    <x v="1"/>
    <s v="United States"/>
    <x v="0"/>
    <x v="0"/>
    <n v="42420"/>
    <x v="0"/>
    <s v="OFF-BI-10004492"/>
    <x v="1"/>
    <x v="8"/>
    <x v="347"/>
    <n v="94.74"/>
    <n v="3"/>
    <n v="0"/>
    <n v="44.527799999999999"/>
  </r>
  <r>
    <n v="2323"/>
    <x v="1141"/>
    <x v="1"/>
    <x v="620"/>
    <d v="2013-03-01T00:00:00"/>
    <s v="Second Class"/>
    <s v="KC-16255"/>
    <s v="Karen Carlisle"/>
    <x v="1"/>
    <s v="United States"/>
    <x v="0"/>
    <x v="0"/>
    <n v="42420"/>
    <x v="0"/>
    <s v="OFF-BI-10001072"/>
    <x v="1"/>
    <x v="8"/>
    <x v="277"/>
    <n v="60.64"/>
    <n v="4"/>
    <n v="0"/>
    <n v="27.894400000000001"/>
  </r>
  <r>
    <n v="2324"/>
    <x v="1141"/>
    <x v="1"/>
    <x v="620"/>
    <d v="2013-03-01T00:00:00"/>
    <s v="Second Class"/>
    <s v="KC-16255"/>
    <s v="Karen Carlisle"/>
    <x v="1"/>
    <s v="United States"/>
    <x v="0"/>
    <x v="0"/>
    <n v="42420"/>
    <x v="0"/>
    <s v="OFF-BI-10003707"/>
    <x v="1"/>
    <x v="8"/>
    <x v="776"/>
    <n v="76.3"/>
    <n v="5"/>
    <n v="0"/>
    <n v="38.15"/>
  </r>
  <r>
    <n v="2325"/>
    <x v="1141"/>
    <x v="1"/>
    <x v="620"/>
    <d v="2013-03-01T00:00:00"/>
    <s v="Second Class"/>
    <s v="KC-16255"/>
    <s v="Karen Carlisle"/>
    <x v="1"/>
    <s v="United States"/>
    <x v="0"/>
    <x v="0"/>
    <n v="42420"/>
    <x v="0"/>
    <s v="OFF-BI-10000977"/>
    <x v="1"/>
    <x v="8"/>
    <x v="982"/>
    <n v="364.8"/>
    <n v="12"/>
    <n v="0"/>
    <n v="167.80799999999999"/>
  </r>
  <r>
    <n v="2326"/>
    <x v="1142"/>
    <x v="1"/>
    <x v="426"/>
    <d v="2012-09-19T00:00:00"/>
    <s v="Second Class"/>
    <s v="BM-11575"/>
    <s v="Brendan Murry"/>
    <x v="1"/>
    <s v="United States"/>
    <x v="20"/>
    <x v="15"/>
    <n v="10035"/>
    <x v="3"/>
    <s v="OFF-BI-10002082"/>
    <x v="1"/>
    <x v="8"/>
    <x v="1173"/>
    <n v="79.872"/>
    <n v="3"/>
    <n v="0.2"/>
    <n v="29.952000000000002"/>
  </r>
  <r>
    <n v="2327"/>
    <x v="1142"/>
    <x v="1"/>
    <x v="426"/>
    <d v="2012-09-19T00:00:00"/>
    <s v="Second Class"/>
    <s v="BM-11575"/>
    <s v="Brendan Murry"/>
    <x v="1"/>
    <s v="United States"/>
    <x v="20"/>
    <x v="15"/>
    <n v="10035"/>
    <x v="3"/>
    <s v="FUR-BO-10004709"/>
    <x v="0"/>
    <x v="0"/>
    <x v="263"/>
    <n v="46.384"/>
    <n v="1"/>
    <n v="0.2"/>
    <n v="1.1596"/>
  </r>
  <r>
    <n v="2328"/>
    <x v="1142"/>
    <x v="1"/>
    <x v="426"/>
    <d v="2012-09-19T00:00:00"/>
    <s v="Second Class"/>
    <s v="BM-11575"/>
    <s v="Brendan Murry"/>
    <x v="1"/>
    <s v="United States"/>
    <x v="20"/>
    <x v="15"/>
    <n v="10035"/>
    <x v="3"/>
    <s v="OFF-PA-10002365"/>
    <x v="1"/>
    <x v="10"/>
    <x v="12"/>
    <n v="12.96"/>
    <n v="2"/>
    <n v="0"/>
    <n v="6.2207999999999997"/>
  </r>
  <r>
    <n v="2329"/>
    <x v="1143"/>
    <x v="3"/>
    <x v="397"/>
    <d v="2014-09-27T00:00:00"/>
    <s v="First Class"/>
    <s v="KN-16705"/>
    <s v="Kristina Nunn"/>
    <x v="2"/>
    <s v="United States"/>
    <x v="299"/>
    <x v="22"/>
    <n v="80525"/>
    <x v="1"/>
    <s v="OFF-EN-10004147"/>
    <x v="1"/>
    <x v="12"/>
    <x v="1279"/>
    <n v="14.352"/>
    <n v="3"/>
    <n v="0.2"/>
    <n v="5.2026000000000003"/>
  </r>
  <r>
    <n v="2330"/>
    <x v="1144"/>
    <x v="1"/>
    <x v="707"/>
    <d v="2012-12-29T00:00:00"/>
    <s v="Standard Class"/>
    <s v="JD-16150"/>
    <s v="Justin Deggeller"/>
    <x v="1"/>
    <s v="United States"/>
    <x v="10"/>
    <x v="9"/>
    <n v="19140"/>
    <x v="3"/>
    <s v="FUR-FU-10001468"/>
    <x v="0"/>
    <x v="5"/>
    <x v="1280"/>
    <n v="547.13599999999997"/>
    <n v="4"/>
    <n v="0.2"/>
    <n v="-68.391999999999996"/>
  </r>
  <r>
    <n v="2331"/>
    <x v="1145"/>
    <x v="0"/>
    <x v="446"/>
    <d v="2013-09-27T00:00:00"/>
    <s v="Second Class"/>
    <s v="LA-16780"/>
    <s v="Laura Armstrong"/>
    <x v="1"/>
    <s v="United States"/>
    <x v="1"/>
    <x v="1"/>
    <n v="90004"/>
    <x v="1"/>
    <s v="OFF-ST-10000642"/>
    <x v="1"/>
    <x v="4"/>
    <x v="192"/>
    <n v="41.96"/>
    <n v="2"/>
    <n v="0"/>
    <n v="2.9371999999999998"/>
  </r>
  <r>
    <n v="2332"/>
    <x v="1145"/>
    <x v="0"/>
    <x v="446"/>
    <d v="2013-09-27T00:00:00"/>
    <s v="Second Class"/>
    <s v="LA-16780"/>
    <s v="Laura Armstrong"/>
    <x v="1"/>
    <s v="United States"/>
    <x v="1"/>
    <x v="1"/>
    <n v="90004"/>
    <x v="1"/>
    <s v="OFF-PA-10000380"/>
    <x v="1"/>
    <x v="10"/>
    <x v="1281"/>
    <n v="41.7"/>
    <n v="5"/>
    <n v="0"/>
    <n v="20.85"/>
  </r>
  <r>
    <n v="2333"/>
    <x v="1146"/>
    <x v="3"/>
    <x v="708"/>
    <d v="2014-03-26T00:00:00"/>
    <s v="Standard Class"/>
    <s v="RW-19690"/>
    <s v="Robert Waldorf"/>
    <x v="0"/>
    <s v="United States"/>
    <x v="240"/>
    <x v="14"/>
    <n v="47905"/>
    <x v="2"/>
    <s v="OFF-PA-10004071"/>
    <x v="1"/>
    <x v="10"/>
    <x v="412"/>
    <n v="277.39999999999998"/>
    <n v="5"/>
    <n v="0"/>
    <n v="133.15199999999999"/>
  </r>
  <r>
    <n v="2334"/>
    <x v="1146"/>
    <x v="3"/>
    <x v="708"/>
    <d v="2014-03-26T00:00:00"/>
    <s v="Standard Class"/>
    <s v="RW-19690"/>
    <s v="Robert Waldorf"/>
    <x v="0"/>
    <s v="United States"/>
    <x v="240"/>
    <x v="14"/>
    <n v="47905"/>
    <x v="2"/>
    <s v="OFF-PA-10004971"/>
    <x v="1"/>
    <x v="10"/>
    <x v="604"/>
    <n v="5.78"/>
    <n v="1"/>
    <n v="0"/>
    <n v="2.8321999999999998"/>
  </r>
  <r>
    <n v="2335"/>
    <x v="1147"/>
    <x v="2"/>
    <x v="587"/>
    <d v="2011-04-10T00:00:00"/>
    <s v="Standard Class"/>
    <s v="KW-16570"/>
    <s v="Kelly Williams"/>
    <x v="0"/>
    <s v="United States"/>
    <x v="300"/>
    <x v="18"/>
    <n v="37042"/>
    <x v="0"/>
    <s v="OFF-AP-10000696"/>
    <x v="1"/>
    <x v="9"/>
    <x v="332"/>
    <n v="69.215999999999994"/>
    <n v="6"/>
    <n v="0.2"/>
    <n v="11.2476"/>
  </r>
  <r>
    <n v="2336"/>
    <x v="1148"/>
    <x v="3"/>
    <x v="389"/>
    <d v="2014-11-12T00:00:00"/>
    <s v="Same Day"/>
    <s v="CC-12220"/>
    <s v="Chris Cortes"/>
    <x v="0"/>
    <s v="United States"/>
    <x v="54"/>
    <x v="29"/>
    <n v="6824"/>
    <x v="3"/>
    <s v="OFF-EN-10004030"/>
    <x v="1"/>
    <x v="12"/>
    <x v="135"/>
    <n v="10.86"/>
    <n v="3"/>
    <n v="0"/>
    <n v="5.1041999999999996"/>
  </r>
  <r>
    <n v="2337"/>
    <x v="1148"/>
    <x v="3"/>
    <x v="389"/>
    <d v="2014-11-12T00:00:00"/>
    <s v="Same Day"/>
    <s v="CC-12220"/>
    <s v="Chris Cortes"/>
    <x v="0"/>
    <s v="United States"/>
    <x v="54"/>
    <x v="29"/>
    <n v="6824"/>
    <x v="3"/>
    <s v="OFF-AP-10000026"/>
    <x v="1"/>
    <x v="9"/>
    <x v="1282"/>
    <n v="426.79"/>
    <n v="7"/>
    <n v="0"/>
    <n v="123.76909999999999"/>
  </r>
  <r>
    <n v="2338"/>
    <x v="1149"/>
    <x v="2"/>
    <x v="709"/>
    <d v="2011-08-23T00:00:00"/>
    <s v="Same Day"/>
    <s v="RH-19495"/>
    <s v="Rick Hansen"/>
    <x v="0"/>
    <s v="United States"/>
    <x v="20"/>
    <x v="15"/>
    <n v="10009"/>
    <x v="3"/>
    <s v="OFF-PA-10003936"/>
    <x v="1"/>
    <x v="10"/>
    <x v="1283"/>
    <n v="25.92"/>
    <n v="4"/>
    <n v="0"/>
    <n v="12.441599999999999"/>
  </r>
  <r>
    <n v="2339"/>
    <x v="1149"/>
    <x v="2"/>
    <x v="709"/>
    <d v="2011-08-23T00:00:00"/>
    <s v="Same Day"/>
    <s v="RH-19495"/>
    <s v="Rick Hansen"/>
    <x v="0"/>
    <s v="United States"/>
    <x v="20"/>
    <x v="15"/>
    <n v="10009"/>
    <x v="3"/>
    <s v="OFF-PA-10004530"/>
    <x v="1"/>
    <x v="10"/>
    <x v="491"/>
    <n v="45.92"/>
    <n v="4"/>
    <n v="0"/>
    <n v="22.500800000000002"/>
  </r>
  <r>
    <n v="2340"/>
    <x v="1150"/>
    <x v="2"/>
    <x v="710"/>
    <d v="2011-08-24T00:00:00"/>
    <s v="Standard Class"/>
    <s v="JK-15625"/>
    <s v="Jim Karlsson"/>
    <x v="0"/>
    <s v="United States"/>
    <x v="38"/>
    <x v="24"/>
    <n v="43229"/>
    <x v="3"/>
    <s v="OFF-AR-10004930"/>
    <x v="1"/>
    <x v="6"/>
    <x v="87"/>
    <n v="10.72"/>
    <n v="2"/>
    <n v="0.2"/>
    <n v="1.742"/>
  </r>
  <r>
    <n v="2341"/>
    <x v="1151"/>
    <x v="0"/>
    <x v="338"/>
    <d v="2013-11-16T00:00:00"/>
    <s v="Standard Class"/>
    <s v="DC-13285"/>
    <s v="Debra Catini"/>
    <x v="0"/>
    <s v="United States"/>
    <x v="131"/>
    <x v="32"/>
    <n v="31088"/>
    <x v="0"/>
    <s v="OFF-AR-10004999"/>
    <x v="1"/>
    <x v="6"/>
    <x v="864"/>
    <n v="41.86"/>
    <n v="7"/>
    <n v="0"/>
    <n v="10.465"/>
  </r>
  <r>
    <n v="2342"/>
    <x v="1152"/>
    <x v="2"/>
    <x v="520"/>
    <d v="2012-03-01T00:00:00"/>
    <s v="First Class"/>
    <s v="GM-14455"/>
    <s v="Gary Mitchum"/>
    <x v="2"/>
    <s v="United States"/>
    <x v="47"/>
    <x v="31"/>
    <n v="2038"/>
    <x v="3"/>
    <s v="FUR-FU-10002501"/>
    <x v="0"/>
    <x v="5"/>
    <x v="1284"/>
    <n v="63.2"/>
    <n v="5"/>
    <n v="0"/>
    <n v="23.384"/>
  </r>
  <r>
    <n v="2343"/>
    <x v="1152"/>
    <x v="2"/>
    <x v="520"/>
    <d v="2012-03-01T00:00:00"/>
    <s v="First Class"/>
    <s v="GM-14455"/>
    <s v="Gary Mitchum"/>
    <x v="2"/>
    <s v="United States"/>
    <x v="47"/>
    <x v="31"/>
    <n v="2038"/>
    <x v="3"/>
    <s v="TEC-AC-10000358"/>
    <x v="2"/>
    <x v="11"/>
    <x v="1278"/>
    <n v="113.97"/>
    <n v="3"/>
    <n v="0"/>
    <n v="27.352799999999998"/>
  </r>
  <r>
    <n v="2344"/>
    <x v="1153"/>
    <x v="2"/>
    <x v="711"/>
    <d v="2011-07-30T00:00:00"/>
    <s v="Second Class"/>
    <s v="CL-11890"/>
    <s v="Carl Ludwig"/>
    <x v="0"/>
    <s v="United States"/>
    <x v="22"/>
    <x v="10"/>
    <n v="60623"/>
    <x v="2"/>
    <s v="OFF-ST-10004804"/>
    <x v="1"/>
    <x v="4"/>
    <x v="230"/>
    <n v="123.55200000000001"/>
    <n v="3"/>
    <n v="0.2"/>
    <n v="-29.343599999999999"/>
  </r>
  <r>
    <n v="2345"/>
    <x v="1154"/>
    <x v="0"/>
    <x v="712"/>
    <d v="2013-02-28T00:00:00"/>
    <s v="Standard Class"/>
    <s v="PV-18985"/>
    <s v="Paul Van Hugh"/>
    <x v="2"/>
    <s v="United States"/>
    <x v="158"/>
    <x v="6"/>
    <n v="53209"/>
    <x v="2"/>
    <s v="OFF-AP-10001205"/>
    <x v="1"/>
    <x v="9"/>
    <x v="1285"/>
    <n v="490.32"/>
    <n v="9"/>
    <n v="0"/>
    <n v="137.28960000000001"/>
  </r>
  <r>
    <n v="2346"/>
    <x v="1155"/>
    <x v="0"/>
    <x v="69"/>
    <d v="2013-03-19T00:00:00"/>
    <s v="Standard Class"/>
    <s v="LT-17110"/>
    <s v="Liz Thompson"/>
    <x v="0"/>
    <s v="United States"/>
    <x v="52"/>
    <x v="5"/>
    <n v="78207"/>
    <x v="2"/>
    <s v="OFF-PA-10000659"/>
    <x v="1"/>
    <x v="10"/>
    <x v="1286"/>
    <n v="70.08"/>
    <n v="5"/>
    <n v="0.2"/>
    <n v="24.527999999999999"/>
  </r>
  <r>
    <n v="2347"/>
    <x v="1155"/>
    <x v="0"/>
    <x v="69"/>
    <d v="2013-03-19T00:00:00"/>
    <s v="Standard Class"/>
    <s v="LT-17110"/>
    <s v="Liz Thompson"/>
    <x v="0"/>
    <s v="United States"/>
    <x v="52"/>
    <x v="5"/>
    <n v="78207"/>
    <x v="2"/>
    <s v="OFF-BI-10004141"/>
    <x v="1"/>
    <x v="8"/>
    <x v="1287"/>
    <n v="1.272"/>
    <n v="2"/>
    <n v="0.8"/>
    <n v="-2.1623999999999999"/>
  </r>
  <r>
    <n v="2348"/>
    <x v="1155"/>
    <x v="0"/>
    <x v="69"/>
    <d v="2013-03-19T00:00:00"/>
    <s v="Standard Class"/>
    <s v="LT-17110"/>
    <s v="Liz Thompson"/>
    <x v="0"/>
    <s v="United States"/>
    <x v="52"/>
    <x v="5"/>
    <n v="78207"/>
    <x v="2"/>
    <s v="FUR-TA-10004619"/>
    <x v="0"/>
    <x v="3"/>
    <x v="882"/>
    <n v="557.58500000000004"/>
    <n v="5"/>
    <n v="0.3"/>
    <n v="0"/>
  </r>
  <r>
    <n v="2349"/>
    <x v="1156"/>
    <x v="3"/>
    <x v="574"/>
    <d v="2014-04-12T00:00:00"/>
    <s v="Same Day"/>
    <s v="AM-10360"/>
    <s v="Alice McCarthy"/>
    <x v="1"/>
    <s v="United States"/>
    <x v="1"/>
    <x v="1"/>
    <n v="90032"/>
    <x v="1"/>
    <s v="OFF-BI-10004187"/>
    <x v="1"/>
    <x v="8"/>
    <x v="33"/>
    <n v="9.0239999999999991"/>
    <n v="6"/>
    <n v="0.2"/>
    <n v="3.1583999999999999"/>
  </r>
  <r>
    <n v="2350"/>
    <x v="1156"/>
    <x v="3"/>
    <x v="574"/>
    <d v="2014-04-12T00:00:00"/>
    <s v="Same Day"/>
    <s v="AM-10360"/>
    <s v="Alice McCarthy"/>
    <x v="1"/>
    <s v="United States"/>
    <x v="1"/>
    <x v="1"/>
    <n v="90032"/>
    <x v="1"/>
    <s v="OFF-BI-10000632"/>
    <x v="1"/>
    <x v="8"/>
    <x v="1288"/>
    <n v="69.456000000000003"/>
    <n v="2"/>
    <n v="0.2"/>
    <n v="22.5732"/>
  </r>
  <r>
    <n v="2351"/>
    <x v="1156"/>
    <x v="3"/>
    <x v="574"/>
    <d v="2014-04-12T00:00:00"/>
    <s v="Same Day"/>
    <s v="AM-10360"/>
    <s v="Alice McCarthy"/>
    <x v="1"/>
    <s v="United States"/>
    <x v="1"/>
    <x v="1"/>
    <n v="90032"/>
    <x v="1"/>
    <s v="OFF-PA-10003724"/>
    <x v="1"/>
    <x v="10"/>
    <x v="357"/>
    <n v="10.86"/>
    <n v="2"/>
    <n v="0"/>
    <n v="5.3213999999999997"/>
  </r>
  <r>
    <n v="2352"/>
    <x v="1156"/>
    <x v="3"/>
    <x v="574"/>
    <d v="2014-04-12T00:00:00"/>
    <s v="Same Day"/>
    <s v="AM-10360"/>
    <s v="Alice McCarthy"/>
    <x v="1"/>
    <s v="United States"/>
    <x v="1"/>
    <x v="1"/>
    <n v="90032"/>
    <x v="1"/>
    <s v="OFF-AP-10002765"/>
    <x v="1"/>
    <x v="9"/>
    <x v="1252"/>
    <n v="79.47"/>
    <n v="3"/>
    <n v="0"/>
    <n v="22.2516"/>
  </r>
  <r>
    <n v="2353"/>
    <x v="1156"/>
    <x v="3"/>
    <x v="574"/>
    <d v="2014-04-12T00:00:00"/>
    <s v="Same Day"/>
    <s v="AM-10360"/>
    <s v="Alice McCarthy"/>
    <x v="1"/>
    <s v="United States"/>
    <x v="1"/>
    <x v="1"/>
    <n v="90032"/>
    <x v="1"/>
    <s v="OFF-AR-10001868"/>
    <x v="1"/>
    <x v="6"/>
    <x v="59"/>
    <n v="10.08"/>
    <n v="6"/>
    <n v="0"/>
    <n v="5.04"/>
  </r>
  <r>
    <n v="2354"/>
    <x v="1157"/>
    <x v="1"/>
    <x v="284"/>
    <d v="2012-02-09T00:00:00"/>
    <s v="First Class"/>
    <s v="SC-20260"/>
    <s v="Scott Cohen"/>
    <x v="1"/>
    <s v="United States"/>
    <x v="8"/>
    <x v="1"/>
    <n v="94122"/>
    <x v="1"/>
    <s v="FUR-BO-10002545"/>
    <x v="0"/>
    <x v="0"/>
    <x v="37"/>
    <n v="1552.8309999999999"/>
    <n v="7"/>
    <n v="0.15"/>
    <n v="200.9546"/>
  </r>
  <r>
    <n v="2355"/>
    <x v="1157"/>
    <x v="1"/>
    <x v="284"/>
    <d v="2012-02-09T00:00:00"/>
    <s v="First Class"/>
    <s v="SC-20260"/>
    <s v="Scott Cohen"/>
    <x v="1"/>
    <s v="United States"/>
    <x v="8"/>
    <x v="1"/>
    <n v="94122"/>
    <x v="1"/>
    <s v="OFF-BI-10002735"/>
    <x v="1"/>
    <x v="8"/>
    <x v="141"/>
    <n v="137.24"/>
    <n v="5"/>
    <n v="0.2"/>
    <n v="46.3185"/>
  </r>
  <r>
    <n v="2356"/>
    <x v="1157"/>
    <x v="1"/>
    <x v="284"/>
    <d v="2012-02-09T00:00:00"/>
    <s v="First Class"/>
    <s v="SC-20260"/>
    <s v="Scott Cohen"/>
    <x v="1"/>
    <s v="United States"/>
    <x v="8"/>
    <x v="1"/>
    <n v="94122"/>
    <x v="1"/>
    <s v="TEC-AC-10004864"/>
    <x v="2"/>
    <x v="11"/>
    <x v="1289"/>
    <n v="36.51"/>
    <n v="1"/>
    <n v="0"/>
    <n v="15.699299999999999"/>
  </r>
  <r>
    <n v="2357"/>
    <x v="1157"/>
    <x v="1"/>
    <x v="284"/>
    <d v="2012-02-09T00:00:00"/>
    <s v="First Class"/>
    <s v="SC-20260"/>
    <s v="Scott Cohen"/>
    <x v="1"/>
    <s v="United States"/>
    <x v="8"/>
    <x v="1"/>
    <n v="94122"/>
    <x v="1"/>
    <s v="TEC-MA-10000597"/>
    <x v="2"/>
    <x v="15"/>
    <x v="1290"/>
    <n v="239.976"/>
    <n v="3"/>
    <n v="0.2"/>
    <n v="80.991900000000001"/>
  </r>
  <r>
    <n v="2358"/>
    <x v="1158"/>
    <x v="2"/>
    <x v="461"/>
    <d v="2011-03-21T00:00:00"/>
    <s v="Standard Class"/>
    <s v="CP-12340"/>
    <s v="Christine Phan"/>
    <x v="1"/>
    <s v="United States"/>
    <x v="20"/>
    <x v="15"/>
    <n v="10024"/>
    <x v="3"/>
    <s v="FUR-TA-10003473"/>
    <x v="0"/>
    <x v="3"/>
    <x v="214"/>
    <n v="1579.7460000000001"/>
    <n v="7"/>
    <n v="0.4"/>
    <n v="-447.59469999999999"/>
  </r>
  <r>
    <n v="2359"/>
    <x v="1158"/>
    <x v="2"/>
    <x v="461"/>
    <d v="2011-03-21T00:00:00"/>
    <s v="Standard Class"/>
    <s v="CP-12340"/>
    <s v="Christine Phan"/>
    <x v="1"/>
    <s v="United States"/>
    <x v="20"/>
    <x v="15"/>
    <n v="10024"/>
    <x v="3"/>
    <s v="FUR-TA-10001950"/>
    <x v="0"/>
    <x v="3"/>
    <x v="1275"/>
    <n v="1071.576"/>
    <n v="4"/>
    <n v="0.4"/>
    <n v="-553.64760000000001"/>
  </r>
  <r>
    <n v="2360"/>
    <x v="1158"/>
    <x v="2"/>
    <x v="461"/>
    <d v="2011-03-21T00:00:00"/>
    <s v="Standard Class"/>
    <s v="CP-12340"/>
    <s v="Christine Phan"/>
    <x v="1"/>
    <s v="United States"/>
    <x v="20"/>
    <x v="15"/>
    <n v="10024"/>
    <x v="3"/>
    <s v="FUR-TA-10004175"/>
    <x v="0"/>
    <x v="3"/>
    <x v="1146"/>
    <n v="613.90800000000002"/>
    <n v="3"/>
    <n v="0.4"/>
    <n v="-122.7816"/>
  </r>
  <r>
    <n v="2361"/>
    <x v="1158"/>
    <x v="2"/>
    <x v="461"/>
    <d v="2011-03-21T00:00:00"/>
    <s v="Standard Class"/>
    <s v="CP-12340"/>
    <s v="Christine Phan"/>
    <x v="1"/>
    <s v="United States"/>
    <x v="20"/>
    <x v="15"/>
    <n v="10024"/>
    <x v="3"/>
    <s v="OFF-PA-10002960"/>
    <x v="1"/>
    <x v="10"/>
    <x v="1291"/>
    <n v="34.86"/>
    <n v="7"/>
    <n v="0"/>
    <n v="16.3842"/>
  </r>
  <r>
    <n v="2362"/>
    <x v="1158"/>
    <x v="2"/>
    <x v="461"/>
    <d v="2011-03-21T00:00:00"/>
    <s v="Standard Class"/>
    <s v="CP-12340"/>
    <s v="Christine Phan"/>
    <x v="1"/>
    <s v="United States"/>
    <x v="20"/>
    <x v="15"/>
    <n v="10024"/>
    <x v="3"/>
    <s v="OFF-PA-10000919"/>
    <x v="1"/>
    <x v="10"/>
    <x v="1292"/>
    <n v="155.04"/>
    <n v="4"/>
    <n v="0"/>
    <n v="75.9696"/>
  </r>
  <r>
    <n v="2363"/>
    <x v="1159"/>
    <x v="3"/>
    <x v="513"/>
    <d v="2014-04-21T00:00:00"/>
    <s v="Standard Class"/>
    <s v="RF-19840"/>
    <s v="Roy FranzÃ¶sisch"/>
    <x v="0"/>
    <s v="United States"/>
    <x v="38"/>
    <x v="24"/>
    <n v="43229"/>
    <x v="3"/>
    <s v="OFF-BI-10001553"/>
    <x v="1"/>
    <x v="8"/>
    <x v="1293"/>
    <n v="13.71"/>
    <n v="5"/>
    <n v="0.7"/>
    <n v="-10.054"/>
  </r>
  <r>
    <n v="2364"/>
    <x v="1160"/>
    <x v="0"/>
    <x v="69"/>
    <d v="2013-03-19T00:00:00"/>
    <s v="Standard Class"/>
    <s v="AB-10060"/>
    <s v="Adam Bellavance"/>
    <x v="2"/>
    <s v="United States"/>
    <x v="141"/>
    <x v="17"/>
    <n v="22980"/>
    <x v="0"/>
    <s v="FUR-FU-10004864"/>
    <x v="0"/>
    <x v="5"/>
    <x v="436"/>
    <n v="127.88"/>
    <n v="2"/>
    <n v="0"/>
    <n v="40.921599999999998"/>
  </r>
  <r>
    <n v="2365"/>
    <x v="1160"/>
    <x v="0"/>
    <x v="69"/>
    <d v="2013-03-19T00:00:00"/>
    <s v="Standard Class"/>
    <s v="AB-10060"/>
    <s v="Adam Bellavance"/>
    <x v="2"/>
    <s v="United States"/>
    <x v="141"/>
    <x v="17"/>
    <n v="22980"/>
    <x v="0"/>
    <s v="OFF-AP-10004540"/>
    <x v="1"/>
    <x v="9"/>
    <x v="1294"/>
    <n v="160.32"/>
    <n v="2"/>
    <n v="0"/>
    <n v="44.889600000000002"/>
  </r>
  <r>
    <n v="2366"/>
    <x v="1160"/>
    <x v="0"/>
    <x v="69"/>
    <d v="2013-03-19T00:00:00"/>
    <s v="Standard Class"/>
    <s v="AB-10060"/>
    <s v="Adam Bellavance"/>
    <x v="2"/>
    <s v="United States"/>
    <x v="141"/>
    <x v="17"/>
    <n v="22980"/>
    <x v="0"/>
    <s v="OFF-BI-10004965"/>
    <x v="1"/>
    <x v="8"/>
    <x v="1005"/>
    <n v="46"/>
    <n v="4"/>
    <n v="0"/>
    <n v="20.7"/>
  </r>
  <r>
    <n v="2367"/>
    <x v="1161"/>
    <x v="2"/>
    <x v="156"/>
    <d v="2011-11-26T00:00:00"/>
    <s v="Second Class"/>
    <s v="EH-13990"/>
    <s v="Erica Hackney"/>
    <x v="0"/>
    <s v="United States"/>
    <x v="301"/>
    <x v="1"/>
    <n v="95823"/>
    <x v="1"/>
    <s v="FUR-CH-10001714"/>
    <x v="0"/>
    <x v="1"/>
    <x v="1295"/>
    <n v="120.712"/>
    <n v="1"/>
    <n v="0.2"/>
    <n v="-18.1068"/>
  </r>
  <r>
    <n v="2368"/>
    <x v="1162"/>
    <x v="3"/>
    <x v="516"/>
    <d v="2014-02-14T00:00:00"/>
    <s v="First Class"/>
    <s v="MN-17935"/>
    <s v="Michael Nguyen"/>
    <x v="0"/>
    <s v="United States"/>
    <x v="183"/>
    <x v="39"/>
    <n v="20735"/>
    <x v="3"/>
    <s v="OFF-PA-10002464"/>
    <x v="1"/>
    <x v="10"/>
    <x v="993"/>
    <n v="23.12"/>
    <n v="4"/>
    <n v="0"/>
    <n v="11.328799999999999"/>
  </r>
  <r>
    <n v="2369"/>
    <x v="1163"/>
    <x v="0"/>
    <x v="713"/>
    <d v="2013-09-28T00:00:00"/>
    <s v="Standard Class"/>
    <s v="KL-16555"/>
    <s v="Kelly Lampkin"/>
    <x v="1"/>
    <s v="United States"/>
    <x v="54"/>
    <x v="24"/>
    <n v="45014"/>
    <x v="3"/>
    <s v="FUR-FU-10002298"/>
    <x v="0"/>
    <x v="5"/>
    <x v="1296"/>
    <n v="532.70399999999995"/>
    <n v="6"/>
    <n v="0.2"/>
    <n v="-26.635200000000001"/>
  </r>
  <r>
    <n v="2370"/>
    <x v="1163"/>
    <x v="0"/>
    <x v="713"/>
    <d v="2013-09-28T00:00:00"/>
    <s v="Standard Class"/>
    <s v="KL-16555"/>
    <s v="Kelly Lampkin"/>
    <x v="1"/>
    <s v="United States"/>
    <x v="54"/>
    <x v="24"/>
    <n v="45014"/>
    <x v="3"/>
    <s v="OFF-AR-10000315"/>
    <x v="1"/>
    <x v="6"/>
    <x v="1297"/>
    <n v="4.9119999999999999"/>
    <n v="2"/>
    <n v="0.2"/>
    <n v="0.307"/>
  </r>
  <r>
    <n v="2371"/>
    <x v="1164"/>
    <x v="3"/>
    <x v="437"/>
    <d v="2014-10-07T00:00:00"/>
    <s v="Second Class"/>
    <s v="MP-17965"/>
    <s v="Michael Paige"/>
    <x v="1"/>
    <s v="United States"/>
    <x v="99"/>
    <x v="34"/>
    <n v="2886"/>
    <x v="3"/>
    <s v="TEC-AC-10004353"/>
    <x v="2"/>
    <x v="11"/>
    <x v="717"/>
    <n v="252"/>
    <n v="4"/>
    <n v="0"/>
    <n v="93.24"/>
  </r>
  <r>
    <n v="2372"/>
    <x v="1165"/>
    <x v="0"/>
    <x v="274"/>
    <d v="2013-12-07T00:00:00"/>
    <s v="Second Class"/>
    <s v="BF-11020"/>
    <s v="Barry FranzÃ¶sisch"/>
    <x v="1"/>
    <s v="United States"/>
    <x v="34"/>
    <x v="10"/>
    <n v="60505"/>
    <x v="2"/>
    <s v="FUR-FU-10004973"/>
    <x v="0"/>
    <x v="5"/>
    <x v="1134"/>
    <n v="60.287999999999997"/>
    <n v="8"/>
    <n v="0.6"/>
    <n v="-27.1296"/>
  </r>
  <r>
    <n v="2373"/>
    <x v="1165"/>
    <x v="0"/>
    <x v="274"/>
    <d v="2013-12-07T00:00:00"/>
    <s v="Second Class"/>
    <s v="BF-11020"/>
    <s v="Barry FranzÃ¶sisch"/>
    <x v="1"/>
    <s v="United States"/>
    <x v="34"/>
    <x v="10"/>
    <n v="60505"/>
    <x v="2"/>
    <s v="OFF-FA-10000936"/>
    <x v="1"/>
    <x v="13"/>
    <x v="1298"/>
    <n v="2.6320000000000001"/>
    <n v="1"/>
    <n v="0.2"/>
    <n v="0.82250000000000001"/>
  </r>
  <r>
    <n v="2374"/>
    <x v="1165"/>
    <x v="0"/>
    <x v="274"/>
    <d v="2013-12-07T00:00:00"/>
    <s v="Second Class"/>
    <s v="BF-11020"/>
    <s v="Barry FranzÃ¶sisch"/>
    <x v="1"/>
    <s v="United States"/>
    <x v="34"/>
    <x v="10"/>
    <n v="60505"/>
    <x v="2"/>
    <s v="OFF-PA-10001609"/>
    <x v="1"/>
    <x v="10"/>
    <x v="1107"/>
    <n v="23.687999999999999"/>
    <n v="9"/>
    <n v="0.2"/>
    <n v="7.6985999999999999"/>
  </r>
  <r>
    <n v="2375"/>
    <x v="1165"/>
    <x v="0"/>
    <x v="274"/>
    <d v="2013-12-07T00:00:00"/>
    <s v="Second Class"/>
    <s v="BF-11020"/>
    <s v="Barry FranzÃ¶sisch"/>
    <x v="1"/>
    <s v="United States"/>
    <x v="34"/>
    <x v="10"/>
    <n v="60505"/>
    <x v="2"/>
    <s v="FUR-CH-10000785"/>
    <x v="0"/>
    <x v="1"/>
    <x v="320"/>
    <n v="253.37200000000001"/>
    <n v="2"/>
    <n v="0.3"/>
    <n v="-14.478400000000001"/>
  </r>
  <r>
    <n v="2376"/>
    <x v="1166"/>
    <x v="3"/>
    <x v="714"/>
    <d v="2014-01-31T00:00:00"/>
    <s v="Standard Class"/>
    <s v="TP-21130"/>
    <s v="Theone Pippenger"/>
    <x v="0"/>
    <s v="United States"/>
    <x v="214"/>
    <x v="32"/>
    <n v="30080"/>
    <x v="0"/>
    <s v="OFF-FA-10000053"/>
    <x v="1"/>
    <x v="13"/>
    <x v="953"/>
    <n v="5.67"/>
    <n v="3"/>
    <n v="0"/>
    <n v="0.1134"/>
  </r>
  <r>
    <n v="2377"/>
    <x v="1167"/>
    <x v="2"/>
    <x v="710"/>
    <d v="2011-08-21T00:00:00"/>
    <s v="Second Class"/>
    <s v="MS-17770"/>
    <s v="Maxwell Schwartz"/>
    <x v="0"/>
    <s v="United States"/>
    <x v="38"/>
    <x v="24"/>
    <n v="43229"/>
    <x v="3"/>
    <s v="OFF-BI-10001718"/>
    <x v="1"/>
    <x v="8"/>
    <x v="1216"/>
    <n v="76.775999999999996"/>
    <n v="4"/>
    <n v="0.7"/>
    <n v="-58.861600000000003"/>
  </r>
  <r>
    <n v="2378"/>
    <x v="1167"/>
    <x v="2"/>
    <x v="710"/>
    <d v="2011-08-21T00:00:00"/>
    <s v="Second Class"/>
    <s v="MS-17770"/>
    <s v="Maxwell Schwartz"/>
    <x v="0"/>
    <s v="United States"/>
    <x v="38"/>
    <x v="24"/>
    <n v="43229"/>
    <x v="3"/>
    <s v="OFF-SU-10004768"/>
    <x v="1"/>
    <x v="14"/>
    <x v="1299"/>
    <n v="9.1839999999999993"/>
    <n v="2"/>
    <n v="0.2"/>
    <n v="1.1479999999999999"/>
  </r>
  <r>
    <n v="2379"/>
    <x v="1168"/>
    <x v="1"/>
    <x v="401"/>
    <d v="2012-11-12T00:00:00"/>
    <s v="Standard Class"/>
    <s v="KM-16375"/>
    <s v="Katherine Murray"/>
    <x v="2"/>
    <s v="United States"/>
    <x v="302"/>
    <x v="1"/>
    <n v="91360"/>
    <x v="1"/>
    <s v="OFF-PA-10003883"/>
    <x v="1"/>
    <x v="10"/>
    <x v="1229"/>
    <n v="32.75"/>
    <n v="5"/>
    <n v="0"/>
    <n v="15.065"/>
  </r>
  <r>
    <n v="2380"/>
    <x v="1169"/>
    <x v="0"/>
    <x v="715"/>
    <d v="2013-11-05T00:00:00"/>
    <s v="Standard Class"/>
    <s v="BE-11455"/>
    <s v="Brad Eason"/>
    <x v="2"/>
    <s v="United States"/>
    <x v="160"/>
    <x v="24"/>
    <n v="44052"/>
    <x v="3"/>
    <s v="OFF-FA-10004248"/>
    <x v="1"/>
    <x v="13"/>
    <x v="480"/>
    <n v="7.2160000000000002"/>
    <n v="2"/>
    <n v="0.2"/>
    <n v="1.7138"/>
  </r>
  <r>
    <n v="2381"/>
    <x v="1169"/>
    <x v="0"/>
    <x v="715"/>
    <d v="2013-11-05T00:00:00"/>
    <s v="Standard Class"/>
    <s v="BE-11455"/>
    <s v="Brad Eason"/>
    <x v="2"/>
    <s v="United States"/>
    <x v="160"/>
    <x v="24"/>
    <n v="44052"/>
    <x v="3"/>
    <s v="OFF-PA-10002581"/>
    <x v="1"/>
    <x v="10"/>
    <x v="1300"/>
    <n v="49.567999999999998"/>
    <n v="2"/>
    <n v="0.2"/>
    <n v="15.49"/>
  </r>
  <r>
    <n v="2382"/>
    <x v="1169"/>
    <x v="0"/>
    <x v="715"/>
    <d v="2013-11-05T00:00:00"/>
    <s v="Standard Class"/>
    <s v="BE-11455"/>
    <s v="Brad Eason"/>
    <x v="2"/>
    <s v="United States"/>
    <x v="160"/>
    <x v="24"/>
    <n v="44052"/>
    <x v="3"/>
    <s v="FUR-FU-10004848"/>
    <x v="0"/>
    <x v="5"/>
    <x v="1301"/>
    <n v="54.712000000000003"/>
    <n v="7"/>
    <n v="0.2"/>
    <n v="11.626300000000001"/>
  </r>
  <r>
    <n v="2383"/>
    <x v="1170"/>
    <x v="3"/>
    <x v="613"/>
    <d v="2014-03-27T00:00:00"/>
    <s v="First Class"/>
    <s v="CV-12295"/>
    <s v="Christina VanderZanden"/>
    <x v="0"/>
    <s v="United States"/>
    <x v="201"/>
    <x v="1"/>
    <n v="93727"/>
    <x v="1"/>
    <s v="OFF-AP-10002403"/>
    <x v="1"/>
    <x v="9"/>
    <x v="1302"/>
    <n v="176.04"/>
    <n v="4"/>
    <n v="0"/>
    <n v="45.770400000000002"/>
  </r>
  <r>
    <n v="2384"/>
    <x v="1170"/>
    <x v="3"/>
    <x v="613"/>
    <d v="2014-03-27T00:00:00"/>
    <s v="First Class"/>
    <s v="CV-12295"/>
    <s v="Christina VanderZanden"/>
    <x v="0"/>
    <s v="United States"/>
    <x v="201"/>
    <x v="1"/>
    <n v="93727"/>
    <x v="1"/>
    <s v="OFF-AR-10003087"/>
    <x v="1"/>
    <x v="6"/>
    <x v="33"/>
    <n v="16.02"/>
    <n v="9"/>
    <n v="0"/>
    <n v="4.4855999999999998"/>
  </r>
  <r>
    <n v="2385"/>
    <x v="1170"/>
    <x v="3"/>
    <x v="613"/>
    <d v="2014-03-27T00:00:00"/>
    <s v="First Class"/>
    <s v="CV-12295"/>
    <s v="Christina VanderZanden"/>
    <x v="0"/>
    <s v="United States"/>
    <x v="201"/>
    <x v="1"/>
    <n v="93727"/>
    <x v="1"/>
    <s v="OFF-BI-10002026"/>
    <x v="1"/>
    <x v="8"/>
    <x v="903"/>
    <n v="185.92"/>
    <n v="4"/>
    <n v="0.2"/>
    <n v="62.747999999999998"/>
  </r>
  <r>
    <n v="2386"/>
    <x v="1170"/>
    <x v="3"/>
    <x v="613"/>
    <d v="2014-03-27T00:00:00"/>
    <s v="First Class"/>
    <s v="CV-12295"/>
    <s v="Christina VanderZanden"/>
    <x v="0"/>
    <s v="United States"/>
    <x v="201"/>
    <x v="1"/>
    <n v="93727"/>
    <x v="1"/>
    <s v="TEC-PH-10000141"/>
    <x v="2"/>
    <x v="7"/>
    <x v="1303"/>
    <n v="211.16800000000001"/>
    <n v="4"/>
    <n v="0.2"/>
    <n v="15.8376"/>
  </r>
  <r>
    <n v="2387"/>
    <x v="1170"/>
    <x v="3"/>
    <x v="613"/>
    <d v="2014-03-27T00:00:00"/>
    <s v="First Class"/>
    <s v="CV-12295"/>
    <s v="Christina VanderZanden"/>
    <x v="0"/>
    <s v="United States"/>
    <x v="201"/>
    <x v="1"/>
    <n v="93727"/>
    <x v="1"/>
    <s v="TEC-CO-10000971"/>
    <x v="2"/>
    <x v="16"/>
    <x v="1304"/>
    <n v="479.98399999999998"/>
    <n v="2"/>
    <n v="0.2"/>
    <n v="59.997999999999998"/>
  </r>
  <r>
    <n v="2388"/>
    <x v="1171"/>
    <x v="1"/>
    <x v="295"/>
    <d v="2012-12-15T00:00:00"/>
    <s v="First Class"/>
    <s v="DK-13375"/>
    <s v="Dennis Kane"/>
    <x v="0"/>
    <s v="United States"/>
    <x v="70"/>
    <x v="1"/>
    <n v="92105"/>
    <x v="1"/>
    <s v="OFF-FA-10001229"/>
    <x v="1"/>
    <x v="13"/>
    <x v="33"/>
    <n v="7.86"/>
    <n v="2"/>
    <n v="0"/>
    <n v="3.6156000000000001"/>
  </r>
  <r>
    <n v="2389"/>
    <x v="1171"/>
    <x v="1"/>
    <x v="295"/>
    <d v="2012-12-15T00:00:00"/>
    <s v="First Class"/>
    <s v="DK-13375"/>
    <s v="Dennis Kane"/>
    <x v="0"/>
    <s v="United States"/>
    <x v="70"/>
    <x v="1"/>
    <n v="92105"/>
    <x v="1"/>
    <s v="OFF-BI-10002437"/>
    <x v="1"/>
    <x v="8"/>
    <x v="1305"/>
    <n v="24.448"/>
    <n v="2"/>
    <n v="0.2"/>
    <n v="8.8623999999999992"/>
  </r>
  <r>
    <n v="2390"/>
    <x v="1172"/>
    <x v="1"/>
    <x v="401"/>
    <d v="2012-10-12T00:00:00"/>
    <s v="Standard Class"/>
    <s v="SG-20605"/>
    <s v="Speros Goranitis"/>
    <x v="0"/>
    <s v="United States"/>
    <x v="20"/>
    <x v="15"/>
    <n v="10009"/>
    <x v="3"/>
    <s v="OFF-PA-10004255"/>
    <x v="1"/>
    <x v="10"/>
    <x v="1306"/>
    <n v="6.48"/>
    <n v="1"/>
    <n v="0"/>
    <n v="3.1103999999999998"/>
  </r>
  <r>
    <n v="2391"/>
    <x v="1172"/>
    <x v="1"/>
    <x v="401"/>
    <d v="2012-10-12T00:00:00"/>
    <s v="Standard Class"/>
    <s v="SG-20605"/>
    <s v="Speros Goranitis"/>
    <x v="0"/>
    <s v="United States"/>
    <x v="20"/>
    <x v="15"/>
    <n v="10009"/>
    <x v="3"/>
    <s v="OFF-PA-10001184"/>
    <x v="1"/>
    <x v="10"/>
    <x v="1307"/>
    <n v="41.86"/>
    <n v="7"/>
    <n v="0"/>
    <n v="20.511399999999998"/>
  </r>
  <r>
    <n v="2392"/>
    <x v="1172"/>
    <x v="1"/>
    <x v="401"/>
    <d v="2012-10-12T00:00:00"/>
    <s v="Standard Class"/>
    <s v="SG-20605"/>
    <s v="Speros Goranitis"/>
    <x v="0"/>
    <s v="United States"/>
    <x v="20"/>
    <x v="15"/>
    <n v="10009"/>
    <x v="3"/>
    <s v="TEC-AC-10002637"/>
    <x v="2"/>
    <x v="11"/>
    <x v="1308"/>
    <n v="1619.91"/>
    <n v="9"/>
    <n v="0"/>
    <n v="97.194599999999994"/>
  </r>
  <r>
    <n v="2393"/>
    <x v="1172"/>
    <x v="1"/>
    <x v="401"/>
    <d v="2012-10-12T00:00:00"/>
    <s v="Standard Class"/>
    <s v="SG-20605"/>
    <s v="Speros Goranitis"/>
    <x v="0"/>
    <s v="United States"/>
    <x v="20"/>
    <x v="15"/>
    <n v="10009"/>
    <x v="3"/>
    <s v="FUR-FU-10002878"/>
    <x v="0"/>
    <x v="5"/>
    <x v="1125"/>
    <n v="113.92"/>
    <n v="4"/>
    <n v="0"/>
    <n v="42.150399999999998"/>
  </r>
  <r>
    <n v="2394"/>
    <x v="1173"/>
    <x v="0"/>
    <x v="716"/>
    <d v="2013-03-24T00:00:00"/>
    <s v="Standard Class"/>
    <s v="CS-12355"/>
    <s v="Christine Sundaresam"/>
    <x v="0"/>
    <s v="United States"/>
    <x v="303"/>
    <x v="31"/>
    <n v="2148"/>
    <x v="3"/>
    <s v="OFF-AR-10000588"/>
    <x v="1"/>
    <x v="6"/>
    <x v="393"/>
    <n v="39.68"/>
    <n v="2"/>
    <n v="0"/>
    <n v="10.316800000000001"/>
  </r>
  <r>
    <n v="2395"/>
    <x v="1174"/>
    <x v="1"/>
    <x v="717"/>
    <d v="2012-11-19T00:00:00"/>
    <s v="Standard Class"/>
    <s v="PJ-18835"/>
    <s v="Patrick Jones"/>
    <x v="1"/>
    <s v="United States"/>
    <x v="20"/>
    <x v="15"/>
    <n v="10035"/>
    <x v="3"/>
    <s v="TEC-AC-10002217"/>
    <x v="2"/>
    <x v="11"/>
    <x v="1178"/>
    <n v="37.6"/>
    <n v="2"/>
    <n v="0"/>
    <n v="2.2559999999999998"/>
  </r>
  <r>
    <n v="2396"/>
    <x v="1174"/>
    <x v="1"/>
    <x v="717"/>
    <d v="2012-11-19T00:00:00"/>
    <s v="Standard Class"/>
    <s v="PJ-18835"/>
    <s v="Patrick Jones"/>
    <x v="1"/>
    <s v="United States"/>
    <x v="20"/>
    <x v="15"/>
    <n v="10035"/>
    <x v="3"/>
    <s v="TEC-AC-10001267"/>
    <x v="2"/>
    <x v="11"/>
    <x v="533"/>
    <n v="59.9"/>
    <n v="2"/>
    <n v="0"/>
    <n v="23.96"/>
  </r>
  <r>
    <n v="2397"/>
    <x v="1174"/>
    <x v="1"/>
    <x v="717"/>
    <d v="2012-11-19T00:00:00"/>
    <s v="Standard Class"/>
    <s v="PJ-18835"/>
    <s v="Patrick Jones"/>
    <x v="1"/>
    <s v="United States"/>
    <x v="20"/>
    <x v="15"/>
    <n v="10035"/>
    <x v="3"/>
    <s v="OFF-PA-10004041"/>
    <x v="1"/>
    <x v="10"/>
    <x v="940"/>
    <n v="37"/>
    <n v="5"/>
    <n v="0"/>
    <n v="16.649999999999999"/>
  </r>
  <r>
    <n v="2398"/>
    <x v="1175"/>
    <x v="3"/>
    <x v="718"/>
    <d v="2014-08-17T00:00:00"/>
    <s v="Second Class"/>
    <s v="NP-18700"/>
    <s v="Nora Preis"/>
    <x v="0"/>
    <s v="United States"/>
    <x v="8"/>
    <x v="1"/>
    <n v="94109"/>
    <x v="1"/>
    <s v="OFF-LA-10001613"/>
    <x v="1"/>
    <x v="2"/>
    <x v="736"/>
    <n v="5.76"/>
    <n v="2"/>
    <n v="0"/>
    <n v="2.8224"/>
  </r>
  <r>
    <n v="2399"/>
    <x v="1175"/>
    <x v="3"/>
    <x v="718"/>
    <d v="2014-08-17T00:00:00"/>
    <s v="Second Class"/>
    <s v="NP-18700"/>
    <s v="Nora Preis"/>
    <x v="0"/>
    <s v="United States"/>
    <x v="8"/>
    <x v="1"/>
    <n v="94109"/>
    <x v="1"/>
    <s v="OFF-AR-10000246"/>
    <x v="1"/>
    <x v="6"/>
    <x v="21"/>
    <n v="16.68"/>
    <n v="6"/>
    <n v="0"/>
    <n v="4.3368000000000002"/>
  </r>
  <r>
    <n v="2400"/>
    <x v="1176"/>
    <x v="3"/>
    <x v="428"/>
    <d v="2014-09-16T00:00:00"/>
    <s v="Standard Class"/>
    <s v="SB-20290"/>
    <s v="Sean Braxton"/>
    <x v="1"/>
    <s v="United States"/>
    <x v="159"/>
    <x v="20"/>
    <n v="29501"/>
    <x v="0"/>
    <s v="OFF-ST-10001809"/>
    <x v="1"/>
    <x v="4"/>
    <x v="430"/>
    <n v="628.80999999999995"/>
    <n v="7"/>
    <n v="0"/>
    <n v="12.5762"/>
  </r>
  <r>
    <n v="2401"/>
    <x v="1176"/>
    <x v="3"/>
    <x v="428"/>
    <d v="2014-09-16T00:00:00"/>
    <s v="Standard Class"/>
    <s v="SB-20290"/>
    <s v="Sean Braxton"/>
    <x v="1"/>
    <s v="United States"/>
    <x v="159"/>
    <x v="20"/>
    <n v="29501"/>
    <x v="0"/>
    <s v="OFF-ST-10002214"/>
    <x v="1"/>
    <x v="4"/>
    <x v="994"/>
    <n v="56.45"/>
    <n v="5"/>
    <n v="0"/>
    <n v="14.677"/>
  </r>
  <r>
    <n v="2402"/>
    <x v="1177"/>
    <x v="3"/>
    <x v="719"/>
    <d v="2014-05-04T00:00:00"/>
    <s v="Second Class"/>
    <s v="AS-10090"/>
    <s v="Adam Shillingsburg"/>
    <x v="0"/>
    <s v="United States"/>
    <x v="24"/>
    <x v="25"/>
    <n v="65807"/>
    <x v="2"/>
    <s v="OFF-ST-10000649"/>
    <x v="1"/>
    <x v="4"/>
    <x v="937"/>
    <n v="94.2"/>
    <n v="6"/>
    <n v="0"/>
    <n v="23.55"/>
  </r>
  <r>
    <n v="2403"/>
    <x v="1177"/>
    <x v="3"/>
    <x v="719"/>
    <d v="2014-05-04T00:00:00"/>
    <s v="Second Class"/>
    <s v="AS-10090"/>
    <s v="Adam Shillingsburg"/>
    <x v="0"/>
    <s v="United States"/>
    <x v="24"/>
    <x v="25"/>
    <n v="65807"/>
    <x v="2"/>
    <s v="OFF-EN-10001990"/>
    <x v="1"/>
    <x v="12"/>
    <x v="33"/>
    <n v="28.4"/>
    <n v="5"/>
    <n v="0"/>
    <n v="13.348000000000001"/>
  </r>
  <r>
    <n v="2404"/>
    <x v="1178"/>
    <x v="0"/>
    <x v="720"/>
    <d v="2013-04-10T00:00:00"/>
    <s v="Standard Class"/>
    <s v="HM-14860"/>
    <s v="Harry Marie"/>
    <x v="1"/>
    <s v="United States"/>
    <x v="114"/>
    <x v="5"/>
    <n v="77340"/>
    <x v="2"/>
    <s v="FUR-BO-10000780"/>
    <x v="0"/>
    <x v="0"/>
    <x v="1309"/>
    <n v="956.66480000000001"/>
    <n v="7"/>
    <n v="0.32"/>
    <n v="-225.0976"/>
  </r>
  <r>
    <n v="2405"/>
    <x v="1179"/>
    <x v="3"/>
    <x v="566"/>
    <d v="2014-12-10T00:00:00"/>
    <s v="Standard Class"/>
    <s v="MG-18145"/>
    <s v="Mike Gockenbach"/>
    <x v="0"/>
    <s v="United States"/>
    <x v="1"/>
    <x v="1"/>
    <n v="90045"/>
    <x v="1"/>
    <s v="TEC-AC-10002049"/>
    <x v="2"/>
    <x v="11"/>
    <x v="688"/>
    <n v="1115.9100000000001"/>
    <n v="9"/>
    <n v="0"/>
    <n v="200.8638"/>
  </r>
  <r>
    <n v="2406"/>
    <x v="1179"/>
    <x v="3"/>
    <x v="566"/>
    <d v="2014-12-10T00:00:00"/>
    <s v="Standard Class"/>
    <s v="MG-18145"/>
    <s v="Mike Gockenbach"/>
    <x v="0"/>
    <s v="United States"/>
    <x v="1"/>
    <x v="1"/>
    <n v="90045"/>
    <x v="1"/>
    <s v="TEC-PH-10003555"/>
    <x v="2"/>
    <x v="7"/>
    <x v="457"/>
    <n v="128.744"/>
    <n v="7"/>
    <n v="0.2"/>
    <n v="-28.967400000000001"/>
  </r>
  <r>
    <n v="2407"/>
    <x v="1179"/>
    <x v="3"/>
    <x v="566"/>
    <d v="2014-12-10T00:00:00"/>
    <s v="Standard Class"/>
    <s v="MG-18145"/>
    <s v="Mike Gockenbach"/>
    <x v="0"/>
    <s v="United States"/>
    <x v="1"/>
    <x v="1"/>
    <n v="90045"/>
    <x v="1"/>
    <s v="TEC-PH-10000702"/>
    <x v="2"/>
    <x v="7"/>
    <x v="309"/>
    <n v="79.92"/>
    <n v="10"/>
    <n v="0.2"/>
    <n v="26.972999999999999"/>
  </r>
  <r>
    <n v="2408"/>
    <x v="1180"/>
    <x v="3"/>
    <x v="176"/>
    <d v="2014-01-26T00:00:00"/>
    <s v="Standard Class"/>
    <s v="TM-21010"/>
    <s v="Tamara Manning"/>
    <x v="0"/>
    <s v="United States"/>
    <x v="8"/>
    <x v="1"/>
    <n v="94122"/>
    <x v="1"/>
    <s v="OFF-AR-10003631"/>
    <x v="1"/>
    <x v="6"/>
    <x v="33"/>
    <n v="24.2"/>
    <n v="5"/>
    <n v="0"/>
    <n v="7.9859999999999998"/>
  </r>
  <r>
    <n v="2409"/>
    <x v="1180"/>
    <x v="3"/>
    <x v="176"/>
    <d v="2014-01-26T00:00:00"/>
    <s v="Standard Class"/>
    <s v="TM-21010"/>
    <s v="Tamara Manning"/>
    <x v="0"/>
    <s v="United States"/>
    <x v="8"/>
    <x v="1"/>
    <n v="94122"/>
    <x v="1"/>
    <s v="TEC-PH-10003072"/>
    <x v="2"/>
    <x v="7"/>
    <x v="1310"/>
    <n v="359.976"/>
    <n v="3"/>
    <n v="0.2"/>
    <n v="130.4913"/>
  </r>
  <r>
    <n v="2410"/>
    <x v="1181"/>
    <x v="3"/>
    <x v="721"/>
    <d v="2014-03-26T00:00:00"/>
    <s v="First Class"/>
    <s v="BE-11335"/>
    <s v="Bill Eplett"/>
    <x v="2"/>
    <s v="United States"/>
    <x v="8"/>
    <x v="1"/>
    <n v="94122"/>
    <x v="1"/>
    <s v="FUR-FU-10000758"/>
    <x v="0"/>
    <x v="5"/>
    <x v="1073"/>
    <n v="211.84"/>
    <n v="8"/>
    <n v="0"/>
    <n v="76.2624"/>
  </r>
  <r>
    <n v="2411"/>
    <x v="1182"/>
    <x v="2"/>
    <x v="601"/>
    <d v="2011-06-08T00:00:00"/>
    <s v="Standard Class"/>
    <s v="AS-10630"/>
    <s v="Ann Steele"/>
    <x v="2"/>
    <s v="United States"/>
    <x v="10"/>
    <x v="9"/>
    <n v="19120"/>
    <x v="3"/>
    <s v="OFF-FA-10000992"/>
    <x v="1"/>
    <x v="13"/>
    <x v="1033"/>
    <n v="5.68"/>
    <n v="2"/>
    <n v="0.2"/>
    <n v="1.917"/>
  </r>
  <r>
    <n v="2412"/>
    <x v="1183"/>
    <x v="1"/>
    <x v="722"/>
    <d v="2012-09-06T00:00:00"/>
    <s v="Second Class"/>
    <s v="EM-13810"/>
    <s v="Eleni McCrary"/>
    <x v="1"/>
    <s v="United States"/>
    <x v="1"/>
    <x v="1"/>
    <n v="90036"/>
    <x v="1"/>
    <s v="OFF-BI-10004187"/>
    <x v="1"/>
    <x v="8"/>
    <x v="33"/>
    <n v="7.52"/>
    <n v="5"/>
    <n v="0.2"/>
    <n v="2.6320000000000001"/>
  </r>
  <r>
    <n v="2413"/>
    <x v="1184"/>
    <x v="2"/>
    <x v="607"/>
    <d v="2011-11-16T00:00:00"/>
    <s v="Standard Class"/>
    <s v="JA-15970"/>
    <s v="Joseph Airdo"/>
    <x v="0"/>
    <s v="United States"/>
    <x v="1"/>
    <x v="1"/>
    <n v="90045"/>
    <x v="1"/>
    <s v="OFF-PA-10001947"/>
    <x v="1"/>
    <x v="10"/>
    <x v="354"/>
    <n v="11.96"/>
    <n v="2"/>
    <n v="0"/>
    <n v="5.8604000000000003"/>
  </r>
  <r>
    <n v="2414"/>
    <x v="1184"/>
    <x v="2"/>
    <x v="607"/>
    <d v="2011-11-16T00:00:00"/>
    <s v="Standard Class"/>
    <s v="JA-15970"/>
    <s v="Joseph Airdo"/>
    <x v="0"/>
    <s v="United States"/>
    <x v="1"/>
    <x v="1"/>
    <n v="90045"/>
    <x v="1"/>
    <s v="FUR-TA-10002356"/>
    <x v="0"/>
    <x v="3"/>
    <x v="728"/>
    <n v="629.06399999999996"/>
    <n v="3"/>
    <n v="0.2"/>
    <n v="31.453199999999999"/>
  </r>
  <r>
    <n v="2415"/>
    <x v="1185"/>
    <x v="0"/>
    <x v="723"/>
    <d v="2014-03-01T00:00:00"/>
    <s v="Standard Class"/>
    <s v="TB-21595"/>
    <s v="Troy Blackwell"/>
    <x v="0"/>
    <s v="United States"/>
    <x v="158"/>
    <x v="6"/>
    <n v="53209"/>
    <x v="2"/>
    <s v="FUR-CH-10001714"/>
    <x v="0"/>
    <x v="1"/>
    <x v="1295"/>
    <n v="754.45"/>
    <n v="5"/>
    <n v="0"/>
    <n v="60.356000000000002"/>
  </r>
  <r>
    <n v="2416"/>
    <x v="1186"/>
    <x v="1"/>
    <x v="380"/>
    <d v="2012-11-07T00:00:00"/>
    <s v="Standard Class"/>
    <s v="PP-18955"/>
    <s v="Paul Prost"/>
    <x v="2"/>
    <s v="United States"/>
    <x v="304"/>
    <x v="31"/>
    <n v="1040"/>
    <x v="3"/>
    <s v="FUR-BO-10002824"/>
    <x v="0"/>
    <x v="0"/>
    <x v="410"/>
    <n v="301.95999999999998"/>
    <n v="2"/>
    <n v="0"/>
    <n v="60.392000000000003"/>
  </r>
  <r>
    <n v="2417"/>
    <x v="1187"/>
    <x v="3"/>
    <x v="386"/>
    <d v="2014-10-19T00:00:00"/>
    <s v="Standard Class"/>
    <s v="ML-18040"/>
    <s v="Michelle Lonsdale"/>
    <x v="1"/>
    <s v="United States"/>
    <x v="305"/>
    <x v="27"/>
    <n v="87105"/>
    <x v="1"/>
    <s v="TEC-AC-10002842"/>
    <x v="2"/>
    <x v="11"/>
    <x v="1176"/>
    <n v="595"/>
    <n v="5"/>
    <n v="0"/>
    <n v="95.2"/>
  </r>
  <r>
    <n v="2418"/>
    <x v="1187"/>
    <x v="3"/>
    <x v="386"/>
    <d v="2014-10-19T00:00:00"/>
    <s v="Standard Class"/>
    <s v="ML-18040"/>
    <s v="Michelle Lonsdale"/>
    <x v="1"/>
    <s v="United States"/>
    <x v="305"/>
    <x v="27"/>
    <n v="87105"/>
    <x v="1"/>
    <s v="OFF-BI-10002082"/>
    <x v="1"/>
    <x v="8"/>
    <x v="1173"/>
    <n v="79.872"/>
    <n v="3"/>
    <n v="0.2"/>
    <n v="29.952000000000002"/>
  </r>
  <r>
    <n v="2419"/>
    <x v="1188"/>
    <x v="0"/>
    <x v="206"/>
    <d v="2013-05-29T00:00:00"/>
    <s v="Standard Class"/>
    <s v="LC-16930"/>
    <s v="Linda Cazamias"/>
    <x v="1"/>
    <s v="United States"/>
    <x v="306"/>
    <x v="33"/>
    <n v="89431"/>
    <x v="1"/>
    <s v="TEC-MA-10000112"/>
    <x v="2"/>
    <x v="15"/>
    <x v="1311"/>
    <n v="2396.4"/>
    <n v="10"/>
    <n v="0.2"/>
    <n v="179.73"/>
  </r>
  <r>
    <n v="2420"/>
    <x v="1189"/>
    <x v="3"/>
    <x v="45"/>
    <d v="2014-11-15T00:00:00"/>
    <s v="Standard Class"/>
    <s v="MC-17590"/>
    <s v="Matt Collister"/>
    <x v="1"/>
    <s v="United States"/>
    <x v="307"/>
    <x v="1"/>
    <n v="92236"/>
    <x v="1"/>
    <s v="OFF-ST-10002289"/>
    <x v="1"/>
    <x v="4"/>
    <x v="951"/>
    <n v="63.56"/>
    <n v="2"/>
    <n v="0"/>
    <n v="3.1779999999999999"/>
  </r>
  <r>
    <n v="2421"/>
    <x v="1189"/>
    <x v="3"/>
    <x v="45"/>
    <d v="2014-11-15T00:00:00"/>
    <s v="Standard Class"/>
    <s v="MC-17590"/>
    <s v="Matt Collister"/>
    <x v="1"/>
    <s v="United States"/>
    <x v="307"/>
    <x v="1"/>
    <n v="92236"/>
    <x v="1"/>
    <s v="TEC-AC-10004171"/>
    <x v="2"/>
    <x v="11"/>
    <x v="1312"/>
    <n v="99.99"/>
    <n v="1"/>
    <n v="0"/>
    <n v="43.995600000000003"/>
  </r>
  <r>
    <n v="2422"/>
    <x v="1190"/>
    <x v="0"/>
    <x v="724"/>
    <d v="2013-04-24T00:00:00"/>
    <s v="Standard Class"/>
    <s v="CR-12580"/>
    <s v="Clay Rozendal"/>
    <x v="2"/>
    <s v="United States"/>
    <x v="308"/>
    <x v="10"/>
    <n v="60126"/>
    <x v="2"/>
    <s v="OFF-ST-10003656"/>
    <x v="1"/>
    <x v="4"/>
    <x v="82"/>
    <n v="230.376"/>
    <n v="3"/>
    <n v="0.2"/>
    <n v="-48.954900000000002"/>
  </r>
  <r>
    <n v="2423"/>
    <x v="1190"/>
    <x v="0"/>
    <x v="724"/>
    <d v="2013-04-24T00:00:00"/>
    <s v="Standard Class"/>
    <s v="CR-12580"/>
    <s v="Clay Rozendal"/>
    <x v="2"/>
    <s v="United States"/>
    <x v="308"/>
    <x v="10"/>
    <n v="60126"/>
    <x v="2"/>
    <s v="OFF-PA-10001560"/>
    <x v="1"/>
    <x v="10"/>
    <x v="664"/>
    <n v="9.6639999999999997"/>
    <n v="2"/>
    <n v="0.2"/>
    <n v="3.2616000000000001"/>
  </r>
  <r>
    <n v="2424"/>
    <x v="1191"/>
    <x v="3"/>
    <x v="53"/>
    <d v="2014-12-31T00:00:00"/>
    <s v="Standard Class"/>
    <s v="SV-20935"/>
    <s v="Susan Vittorini"/>
    <x v="0"/>
    <s v="United States"/>
    <x v="54"/>
    <x v="24"/>
    <n v="45014"/>
    <x v="3"/>
    <s v="TEC-AC-10002473"/>
    <x v="2"/>
    <x v="11"/>
    <x v="713"/>
    <n v="158.928"/>
    <n v="7"/>
    <n v="0.2"/>
    <n v="41.718600000000002"/>
  </r>
  <r>
    <n v="2425"/>
    <x v="1191"/>
    <x v="3"/>
    <x v="53"/>
    <d v="2014-12-31T00:00:00"/>
    <s v="Standard Class"/>
    <s v="SV-20935"/>
    <s v="Susan Vittorini"/>
    <x v="0"/>
    <s v="United States"/>
    <x v="54"/>
    <x v="24"/>
    <n v="45014"/>
    <x v="3"/>
    <s v="OFF-BI-10000632"/>
    <x v="1"/>
    <x v="8"/>
    <x v="1288"/>
    <n v="13.023"/>
    <n v="1"/>
    <n v="0.7"/>
    <n v="-10.4184"/>
  </r>
  <r>
    <n v="2426"/>
    <x v="1191"/>
    <x v="3"/>
    <x v="53"/>
    <d v="2014-12-31T00:00:00"/>
    <s v="Standard Class"/>
    <s v="SV-20935"/>
    <s v="Susan Vittorini"/>
    <x v="0"/>
    <s v="United States"/>
    <x v="54"/>
    <x v="24"/>
    <n v="45014"/>
    <x v="3"/>
    <s v="FUR-TA-10002645"/>
    <x v="0"/>
    <x v="3"/>
    <x v="1313"/>
    <n v="273.06"/>
    <n v="2"/>
    <n v="0.4"/>
    <n v="-104.673"/>
  </r>
  <r>
    <n v="2427"/>
    <x v="1191"/>
    <x v="3"/>
    <x v="53"/>
    <d v="2014-12-31T00:00:00"/>
    <s v="Standard Class"/>
    <s v="SV-20935"/>
    <s v="Susan Vittorini"/>
    <x v="0"/>
    <s v="United States"/>
    <x v="54"/>
    <x v="24"/>
    <n v="45014"/>
    <x v="3"/>
    <s v="OFF-FA-10002975"/>
    <x v="1"/>
    <x v="13"/>
    <x v="33"/>
    <n v="39.311999999999998"/>
    <n v="13"/>
    <n v="0.2"/>
    <n v="12.776400000000001"/>
  </r>
  <r>
    <n v="2428"/>
    <x v="1192"/>
    <x v="0"/>
    <x v="725"/>
    <d v="2013-06-18T00:00:00"/>
    <s v="Standard Class"/>
    <s v="MZ-17515"/>
    <s v="Mary Zewe"/>
    <x v="1"/>
    <s v="United States"/>
    <x v="81"/>
    <x v="5"/>
    <n v="76017"/>
    <x v="2"/>
    <s v="OFF-BI-10003784"/>
    <x v="1"/>
    <x v="8"/>
    <x v="1314"/>
    <n v="1.3440000000000001"/>
    <n v="4"/>
    <n v="0.8"/>
    <n v="-2.1503999999999999"/>
  </r>
  <r>
    <n v="2429"/>
    <x v="1192"/>
    <x v="0"/>
    <x v="725"/>
    <d v="2013-06-18T00:00:00"/>
    <s v="Standard Class"/>
    <s v="MZ-17515"/>
    <s v="Mary Zewe"/>
    <x v="1"/>
    <s v="United States"/>
    <x v="81"/>
    <x v="5"/>
    <n v="76017"/>
    <x v="2"/>
    <s v="OFF-BI-10001617"/>
    <x v="1"/>
    <x v="8"/>
    <x v="1315"/>
    <n v="8.2720000000000002"/>
    <n v="4"/>
    <n v="0.8"/>
    <n v="-13.6488"/>
  </r>
  <r>
    <n v="2430"/>
    <x v="1192"/>
    <x v="0"/>
    <x v="725"/>
    <d v="2013-06-18T00:00:00"/>
    <s v="Standard Class"/>
    <s v="MZ-17515"/>
    <s v="Mary Zewe"/>
    <x v="1"/>
    <s v="United States"/>
    <x v="81"/>
    <x v="5"/>
    <n v="76017"/>
    <x v="2"/>
    <s v="FUR-FU-10004415"/>
    <x v="0"/>
    <x v="5"/>
    <x v="1054"/>
    <n v="12.544"/>
    <n v="7"/>
    <n v="0.6"/>
    <n v="-9.0944000000000003"/>
  </r>
  <r>
    <n v="2431"/>
    <x v="1193"/>
    <x v="3"/>
    <x v="726"/>
    <d v="2014-05-21T00:00:00"/>
    <s v="Standard Class"/>
    <s v="RB-19795"/>
    <s v="Ross Baird"/>
    <x v="2"/>
    <s v="United States"/>
    <x v="8"/>
    <x v="1"/>
    <n v="94110"/>
    <x v="1"/>
    <s v="OFF-LA-10000240"/>
    <x v="1"/>
    <x v="2"/>
    <x v="2"/>
    <n v="58.48"/>
    <n v="8"/>
    <n v="0"/>
    <n v="27.485600000000002"/>
  </r>
  <r>
    <n v="2432"/>
    <x v="1194"/>
    <x v="3"/>
    <x v="116"/>
    <d v="2015-03-01T00:00:00"/>
    <s v="Standard Class"/>
    <s v="HM-14860"/>
    <s v="Harry Marie"/>
    <x v="1"/>
    <s v="United States"/>
    <x v="4"/>
    <x v="4"/>
    <n v="98103"/>
    <x v="1"/>
    <s v="FUR-FU-10001935"/>
    <x v="0"/>
    <x v="5"/>
    <x v="341"/>
    <n v="7.4"/>
    <n v="2"/>
    <n v="0"/>
    <n v="3.0339999999999998"/>
  </r>
  <r>
    <n v="2433"/>
    <x v="1195"/>
    <x v="2"/>
    <x v="727"/>
    <d v="2011-01-04T00:00:00"/>
    <s v="Standard Class"/>
    <s v="AZ-10750"/>
    <s v="Annie Zypern"/>
    <x v="0"/>
    <s v="United States"/>
    <x v="20"/>
    <x v="15"/>
    <n v="10009"/>
    <x v="3"/>
    <s v="FUR-CH-10002439"/>
    <x v="0"/>
    <x v="1"/>
    <x v="1316"/>
    <n v="366.786"/>
    <n v="7"/>
    <n v="0.1"/>
    <n v="65.206400000000002"/>
  </r>
  <r>
    <n v="2434"/>
    <x v="1196"/>
    <x v="3"/>
    <x v="39"/>
    <d v="2014-02-06T00:00:00"/>
    <s v="Standard Class"/>
    <s v="JH-15910"/>
    <s v="Jonathan Howell"/>
    <x v="0"/>
    <s v="United States"/>
    <x v="12"/>
    <x v="5"/>
    <n v="77070"/>
    <x v="2"/>
    <s v="TEC-PH-10001536"/>
    <x v="2"/>
    <x v="7"/>
    <x v="1234"/>
    <n v="54.368000000000002"/>
    <n v="4"/>
    <n v="0.2"/>
    <n v="4.0776000000000003"/>
  </r>
  <r>
    <n v="2435"/>
    <x v="1197"/>
    <x v="1"/>
    <x v="717"/>
    <d v="2012-11-17T00:00:00"/>
    <s v="First Class"/>
    <s v="PJ-18835"/>
    <s v="Patrick Jones"/>
    <x v="1"/>
    <s v="United States"/>
    <x v="24"/>
    <x v="17"/>
    <n v="22153"/>
    <x v="0"/>
    <s v="OFF-EN-10001532"/>
    <x v="1"/>
    <x v="12"/>
    <x v="613"/>
    <n v="33.96"/>
    <n v="2"/>
    <n v="0"/>
    <n v="16.98"/>
  </r>
  <r>
    <n v="2436"/>
    <x v="1197"/>
    <x v="1"/>
    <x v="717"/>
    <d v="2012-11-17T00:00:00"/>
    <s v="First Class"/>
    <s v="PJ-18835"/>
    <s v="Patrick Jones"/>
    <x v="1"/>
    <s v="United States"/>
    <x v="24"/>
    <x v="17"/>
    <n v="22153"/>
    <x v="0"/>
    <s v="OFF-AP-10003057"/>
    <x v="1"/>
    <x v="9"/>
    <x v="1317"/>
    <n v="826.11"/>
    <n v="3"/>
    <n v="0"/>
    <n v="322.18290000000002"/>
  </r>
  <r>
    <n v="2437"/>
    <x v="1198"/>
    <x v="3"/>
    <x v="445"/>
    <d v="2014-11-07T00:00:00"/>
    <s v="Standard Class"/>
    <s v="CA-12265"/>
    <s v="Christina Anderson"/>
    <x v="0"/>
    <s v="United States"/>
    <x v="168"/>
    <x v="27"/>
    <n v="87401"/>
    <x v="1"/>
    <s v="FUR-FU-10003708"/>
    <x v="0"/>
    <x v="5"/>
    <x v="71"/>
    <n v="545.85"/>
    <n v="9"/>
    <n v="0"/>
    <n v="114.6285"/>
  </r>
  <r>
    <n v="2438"/>
    <x v="1199"/>
    <x v="2"/>
    <x v="728"/>
    <d v="2011-11-20T00:00:00"/>
    <s v="Second Class"/>
    <s v="PW-19240"/>
    <s v="Pierre Wener"/>
    <x v="0"/>
    <s v="United States"/>
    <x v="103"/>
    <x v="22"/>
    <n v="80027"/>
    <x v="1"/>
    <s v="FUR-TA-10000849"/>
    <x v="0"/>
    <x v="3"/>
    <x v="1318"/>
    <n v="145.97999999999999"/>
    <n v="2"/>
    <n v="0.5"/>
    <n v="-99.266400000000004"/>
  </r>
  <r>
    <n v="2439"/>
    <x v="1199"/>
    <x v="2"/>
    <x v="728"/>
    <d v="2011-11-20T00:00:00"/>
    <s v="Second Class"/>
    <s v="PW-19240"/>
    <s v="Pierre Wener"/>
    <x v="0"/>
    <s v="United States"/>
    <x v="103"/>
    <x v="22"/>
    <n v="80027"/>
    <x v="1"/>
    <s v="OFF-PA-10002259"/>
    <x v="1"/>
    <x v="10"/>
    <x v="848"/>
    <n v="35.808"/>
    <n v="4"/>
    <n v="0.2"/>
    <n v="12.5328"/>
  </r>
  <r>
    <n v="2440"/>
    <x v="1200"/>
    <x v="3"/>
    <x v="729"/>
    <d v="2014-07-23T00:00:00"/>
    <s v="Standard Class"/>
    <s v="SW-20455"/>
    <s v="Shaun Weien"/>
    <x v="0"/>
    <s v="United States"/>
    <x v="67"/>
    <x v="2"/>
    <n v="33614"/>
    <x v="0"/>
    <s v="FUR-FU-10002597"/>
    <x v="0"/>
    <x v="5"/>
    <x v="621"/>
    <n v="7.9039999999999999"/>
    <n v="2"/>
    <n v="0.2"/>
    <n v="2.1736"/>
  </r>
  <r>
    <n v="2441"/>
    <x v="1201"/>
    <x v="0"/>
    <x v="730"/>
    <d v="2013-05-28T00:00:00"/>
    <s v="Standard Class"/>
    <s v="AF-10870"/>
    <s v="Art Ferguson"/>
    <x v="0"/>
    <s v="United States"/>
    <x v="309"/>
    <x v="30"/>
    <n v="7055"/>
    <x v="3"/>
    <s v="TEC-PH-10004614"/>
    <x v="2"/>
    <x v="7"/>
    <x v="299"/>
    <n v="345"/>
    <n v="5"/>
    <n v="0"/>
    <n v="86.25"/>
  </r>
  <r>
    <n v="2442"/>
    <x v="1201"/>
    <x v="0"/>
    <x v="730"/>
    <d v="2013-05-28T00:00:00"/>
    <s v="Standard Class"/>
    <s v="AF-10870"/>
    <s v="Art Ferguson"/>
    <x v="0"/>
    <s v="United States"/>
    <x v="309"/>
    <x v="30"/>
    <n v="7055"/>
    <x v="3"/>
    <s v="FUR-TA-10003748"/>
    <x v="0"/>
    <x v="3"/>
    <x v="208"/>
    <n v="174.286"/>
    <n v="2"/>
    <n v="0.3"/>
    <n v="-19.918399999999998"/>
  </r>
  <r>
    <n v="2443"/>
    <x v="1201"/>
    <x v="0"/>
    <x v="730"/>
    <d v="2013-05-28T00:00:00"/>
    <s v="Standard Class"/>
    <s v="AF-10870"/>
    <s v="Art Ferguson"/>
    <x v="0"/>
    <s v="United States"/>
    <x v="309"/>
    <x v="30"/>
    <n v="7055"/>
    <x v="3"/>
    <s v="OFF-AP-10003217"/>
    <x v="1"/>
    <x v="9"/>
    <x v="189"/>
    <n v="662.84"/>
    <n v="4"/>
    <n v="0"/>
    <n v="172.33840000000001"/>
  </r>
  <r>
    <n v="2444"/>
    <x v="1201"/>
    <x v="0"/>
    <x v="730"/>
    <d v="2013-05-28T00:00:00"/>
    <s v="Standard Class"/>
    <s v="AF-10870"/>
    <s v="Art Ferguson"/>
    <x v="0"/>
    <s v="United States"/>
    <x v="309"/>
    <x v="30"/>
    <n v="7055"/>
    <x v="3"/>
    <s v="TEC-AC-10002399"/>
    <x v="2"/>
    <x v="11"/>
    <x v="448"/>
    <n v="95.1"/>
    <n v="5"/>
    <n v="0"/>
    <n v="30.431999999999999"/>
  </r>
  <r>
    <n v="2445"/>
    <x v="1201"/>
    <x v="0"/>
    <x v="730"/>
    <d v="2013-05-28T00:00:00"/>
    <s v="Standard Class"/>
    <s v="AF-10870"/>
    <s v="Art Ferguson"/>
    <x v="0"/>
    <s v="United States"/>
    <x v="309"/>
    <x v="30"/>
    <n v="7055"/>
    <x v="3"/>
    <s v="OFF-EN-10002973"/>
    <x v="1"/>
    <x v="12"/>
    <x v="1319"/>
    <n v="26.88"/>
    <n v="6"/>
    <n v="0"/>
    <n v="12.9024"/>
  </r>
  <r>
    <n v="2446"/>
    <x v="1201"/>
    <x v="0"/>
    <x v="730"/>
    <d v="2013-05-28T00:00:00"/>
    <s v="Standard Class"/>
    <s v="AF-10870"/>
    <s v="Art Ferguson"/>
    <x v="0"/>
    <s v="United States"/>
    <x v="309"/>
    <x v="30"/>
    <n v="7055"/>
    <x v="3"/>
    <s v="TEC-PH-10001336"/>
    <x v="2"/>
    <x v="7"/>
    <x v="941"/>
    <n v="257.98"/>
    <n v="2"/>
    <n v="0"/>
    <n v="74.8142"/>
  </r>
  <r>
    <n v="2447"/>
    <x v="1202"/>
    <x v="1"/>
    <x v="12"/>
    <d v="2012-01-10T00:00:00"/>
    <s v="Standard Class"/>
    <s v="AM-10705"/>
    <s v="Anne McFarland"/>
    <x v="0"/>
    <s v="United States"/>
    <x v="1"/>
    <x v="1"/>
    <n v="90004"/>
    <x v="1"/>
    <s v="OFF-EN-10000461"/>
    <x v="1"/>
    <x v="12"/>
    <x v="746"/>
    <n v="17.48"/>
    <n v="2"/>
    <n v="0"/>
    <n v="8.2156000000000002"/>
  </r>
  <r>
    <n v="2448"/>
    <x v="1203"/>
    <x v="0"/>
    <x v="731"/>
    <d v="2013-07-11T00:00:00"/>
    <s v="Standard Class"/>
    <s v="BD-11320"/>
    <s v="Bill Donatelli"/>
    <x v="0"/>
    <s v="United States"/>
    <x v="10"/>
    <x v="9"/>
    <n v="19143"/>
    <x v="3"/>
    <s v="FUR-CH-10000988"/>
    <x v="0"/>
    <x v="1"/>
    <x v="1132"/>
    <n v="492.83499999999998"/>
    <n v="5"/>
    <n v="0.3"/>
    <n v="-14.081"/>
  </r>
  <r>
    <n v="2449"/>
    <x v="1204"/>
    <x v="1"/>
    <x v="471"/>
    <d v="2012-09-17T00:00:00"/>
    <s v="Second Class"/>
    <s v="CM-12385"/>
    <s v="Christopher Martinez"/>
    <x v="0"/>
    <s v="United States"/>
    <x v="310"/>
    <x v="20"/>
    <n v="29406"/>
    <x v="0"/>
    <s v="OFF-ST-10001809"/>
    <x v="1"/>
    <x v="4"/>
    <x v="430"/>
    <n v="269.49"/>
    <n v="3"/>
    <n v="0"/>
    <n v="5.3898000000000001"/>
  </r>
  <r>
    <n v="2450"/>
    <x v="1205"/>
    <x v="0"/>
    <x v="732"/>
    <d v="2013-11-11T00:00:00"/>
    <s v="Standard Class"/>
    <s v="CS-12400"/>
    <s v="Christopher Schild"/>
    <x v="2"/>
    <s v="United States"/>
    <x v="49"/>
    <x v="1"/>
    <n v="95123"/>
    <x v="1"/>
    <s v="OFF-BI-10003963"/>
    <x v="1"/>
    <x v="8"/>
    <x v="1320"/>
    <n v="29.12"/>
    <n v="5"/>
    <n v="0.2"/>
    <n v="9.8279999999999994"/>
  </r>
  <r>
    <n v="2451"/>
    <x v="1206"/>
    <x v="3"/>
    <x v="294"/>
    <d v="2014-03-23T00:00:00"/>
    <s v="Second Class"/>
    <s v="DB-13405"/>
    <s v="Denny Blanton"/>
    <x v="0"/>
    <s v="United States"/>
    <x v="20"/>
    <x v="15"/>
    <n v="10011"/>
    <x v="3"/>
    <s v="OFF-LA-10000081"/>
    <x v="1"/>
    <x v="2"/>
    <x v="1321"/>
    <n v="18.75"/>
    <n v="5"/>
    <n v="0"/>
    <n v="9"/>
  </r>
  <r>
    <n v="2452"/>
    <x v="1206"/>
    <x v="3"/>
    <x v="294"/>
    <d v="2014-03-23T00:00:00"/>
    <s v="Second Class"/>
    <s v="DB-13405"/>
    <s v="Denny Blanton"/>
    <x v="0"/>
    <s v="United States"/>
    <x v="20"/>
    <x v="15"/>
    <n v="10011"/>
    <x v="3"/>
    <s v="TEC-PH-10000149"/>
    <x v="2"/>
    <x v="7"/>
    <x v="419"/>
    <n v="119.7"/>
    <n v="6"/>
    <n v="0"/>
    <n v="31.122"/>
  </r>
  <r>
    <n v="2453"/>
    <x v="1206"/>
    <x v="3"/>
    <x v="294"/>
    <d v="2014-03-23T00:00:00"/>
    <s v="Second Class"/>
    <s v="DB-13405"/>
    <s v="Denny Blanton"/>
    <x v="0"/>
    <s v="United States"/>
    <x v="20"/>
    <x v="15"/>
    <n v="10011"/>
    <x v="3"/>
    <s v="OFF-BI-10000605"/>
    <x v="1"/>
    <x v="8"/>
    <x v="531"/>
    <n v="9.1440000000000001"/>
    <n v="3"/>
    <n v="0.2"/>
    <n v="3.0861000000000001"/>
  </r>
  <r>
    <n v="2454"/>
    <x v="1206"/>
    <x v="3"/>
    <x v="294"/>
    <d v="2014-03-23T00:00:00"/>
    <s v="Second Class"/>
    <s v="DB-13405"/>
    <s v="Denny Blanton"/>
    <x v="0"/>
    <s v="United States"/>
    <x v="20"/>
    <x v="15"/>
    <n v="10011"/>
    <x v="3"/>
    <s v="TEC-AC-10002399"/>
    <x v="2"/>
    <x v="11"/>
    <x v="448"/>
    <n v="57.06"/>
    <n v="3"/>
    <n v="0"/>
    <n v="18.2592"/>
  </r>
  <r>
    <n v="2455"/>
    <x v="1206"/>
    <x v="3"/>
    <x v="294"/>
    <d v="2014-03-23T00:00:00"/>
    <s v="Second Class"/>
    <s v="DB-13405"/>
    <s v="Denny Blanton"/>
    <x v="0"/>
    <s v="United States"/>
    <x v="20"/>
    <x v="15"/>
    <n v="10011"/>
    <x v="3"/>
    <s v="TEC-AC-10003038"/>
    <x v="2"/>
    <x v="11"/>
    <x v="1024"/>
    <n v="71.599999999999994"/>
    <n v="8"/>
    <n v="0"/>
    <n v="13.603999999999999"/>
  </r>
  <r>
    <n v="2456"/>
    <x v="1206"/>
    <x v="3"/>
    <x v="294"/>
    <d v="2014-03-23T00:00:00"/>
    <s v="Second Class"/>
    <s v="DB-13405"/>
    <s v="Denny Blanton"/>
    <x v="0"/>
    <s v="United States"/>
    <x v="20"/>
    <x v="15"/>
    <n v="10011"/>
    <x v="3"/>
    <s v="OFF-ST-10000344"/>
    <x v="1"/>
    <x v="4"/>
    <x v="1013"/>
    <n v="107.44"/>
    <n v="8"/>
    <n v="0"/>
    <n v="27.9344"/>
  </r>
  <r>
    <n v="2457"/>
    <x v="1206"/>
    <x v="3"/>
    <x v="294"/>
    <d v="2014-03-23T00:00:00"/>
    <s v="Second Class"/>
    <s v="DB-13405"/>
    <s v="Denny Blanton"/>
    <x v="0"/>
    <s v="United States"/>
    <x v="20"/>
    <x v="15"/>
    <n v="10011"/>
    <x v="3"/>
    <s v="OFF-LA-10004093"/>
    <x v="1"/>
    <x v="2"/>
    <x v="670"/>
    <n v="7.31"/>
    <n v="1"/>
    <n v="0"/>
    <n v="3.4357000000000002"/>
  </r>
  <r>
    <n v="2458"/>
    <x v="1206"/>
    <x v="3"/>
    <x v="294"/>
    <d v="2014-03-23T00:00:00"/>
    <s v="Second Class"/>
    <s v="DB-13405"/>
    <s v="Denny Blanton"/>
    <x v="0"/>
    <s v="United States"/>
    <x v="20"/>
    <x v="15"/>
    <n v="10011"/>
    <x v="3"/>
    <s v="OFF-AR-10001683"/>
    <x v="1"/>
    <x v="6"/>
    <x v="32"/>
    <n v="59.1"/>
    <n v="6"/>
    <n v="0"/>
    <n v="22.457999999999998"/>
  </r>
  <r>
    <n v="2459"/>
    <x v="1206"/>
    <x v="3"/>
    <x v="294"/>
    <d v="2014-03-23T00:00:00"/>
    <s v="Second Class"/>
    <s v="DB-13405"/>
    <s v="Denny Blanton"/>
    <x v="0"/>
    <s v="United States"/>
    <x v="20"/>
    <x v="15"/>
    <n v="10011"/>
    <x v="3"/>
    <s v="OFF-ST-10003455"/>
    <x v="1"/>
    <x v="4"/>
    <x v="169"/>
    <n v="46.53"/>
    <n v="3"/>
    <n v="0"/>
    <n v="12.097799999999999"/>
  </r>
  <r>
    <n v="2460"/>
    <x v="1207"/>
    <x v="3"/>
    <x v="733"/>
    <d v="2014-08-22T00:00:00"/>
    <s v="Standard Class"/>
    <s v="JG-15160"/>
    <s v="James Galang"/>
    <x v="0"/>
    <s v="United States"/>
    <x v="135"/>
    <x v="30"/>
    <n v="7060"/>
    <x v="3"/>
    <s v="OFF-AP-10002578"/>
    <x v="1"/>
    <x v="9"/>
    <x v="409"/>
    <n v="97.84"/>
    <n v="2"/>
    <n v="0"/>
    <n v="25.438400000000001"/>
  </r>
  <r>
    <n v="2461"/>
    <x v="1208"/>
    <x v="1"/>
    <x v="655"/>
    <d v="2012-07-13T00:00:00"/>
    <s v="Second Class"/>
    <s v="SC-20380"/>
    <s v="Shahid Collister"/>
    <x v="0"/>
    <s v="United States"/>
    <x v="4"/>
    <x v="4"/>
    <n v="98115"/>
    <x v="1"/>
    <s v="OFF-PA-10001763"/>
    <x v="1"/>
    <x v="10"/>
    <x v="829"/>
    <n v="29.97"/>
    <n v="3"/>
    <n v="0"/>
    <n v="13.486499999999999"/>
  </r>
  <r>
    <n v="2462"/>
    <x v="1208"/>
    <x v="1"/>
    <x v="655"/>
    <d v="2012-07-13T00:00:00"/>
    <s v="Second Class"/>
    <s v="SC-20380"/>
    <s v="Shahid Collister"/>
    <x v="0"/>
    <s v="United States"/>
    <x v="4"/>
    <x v="4"/>
    <n v="98115"/>
    <x v="1"/>
    <s v="OFF-BI-10001597"/>
    <x v="1"/>
    <x v="8"/>
    <x v="790"/>
    <n v="98.352000000000004"/>
    <n v="3"/>
    <n v="0.2"/>
    <n v="34.423200000000001"/>
  </r>
  <r>
    <n v="2463"/>
    <x v="1209"/>
    <x v="3"/>
    <x v="734"/>
    <d v="2014-10-12T00:00:00"/>
    <s v="Standard Class"/>
    <s v="CS-12460"/>
    <s v="Chuck Sachs"/>
    <x v="0"/>
    <s v="United States"/>
    <x v="20"/>
    <x v="15"/>
    <n v="10009"/>
    <x v="3"/>
    <s v="OFF-BI-10001524"/>
    <x v="1"/>
    <x v="8"/>
    <x v="298"/>
    <n v="83.92"/>
    <n v="5"/>
    <n v="0.2"/>
    <n v="29.372"/>
  </r>
  <r>
    <n v="2464"/>
    <x v="1209"/>
    <x v="3"/>
    <x v="734"/>
    <d v="2014-10-12T00:00:00"/>
    <s v="Standard Class"/>
    <s v="CS-12460"/>
    <s v="Chuck Sachs"/>
    <x v="0"/>
    <s v="United States"/>
    <x v="20"/>
    <x v="15"/>
    <n v="10009"/>
    <x v="3"/>
    <s v="OFF-BI-10001553"/>
    <x v="1"/>
    <x v="8"/>
    <x v="1293"/>
    <n v="14.624000000000001"/>
    <n v="2"/>
    <n v="0.2"/>
    <n v="5.1184000000000003"/>
  </r>
  <r>
    <n v="2465"/>
    <x v="1209"/>
    <x v="3"/>
    <x v="734"/>
    <d v="2014-10-12T00:00:00"/>
    <s v="Standard Class"/>
    <s v="CS-12460"/>
    <s v="Chuck Sachs"/>
    <x v="0"/>
    <s v="United States"/>
    <x v="20"/>
    <x v="15"/>
    <n v="10009"/>
    <x v="3"/>
    <s v="TEC-PH-10000576"/>
    <x v="2"/>
    <x v="7"/>
    <x v="807"/>
    <n v="136.99"/>
    <n v="1"/>
    <n v="0"/>
    <n v="36.987299999999998"/>
  </r>
  <r>
    <n v="2466"/>
    <x v="1209"/>
    <x v="3"/>
    <x v="734"/>
    <d v="2014-10-12T00:00:00"/>
    <s v="Standard Class"/>
    <s v="CS-12460"/>
    <s v="Chuck Sachs"/>
    <x v="0"/>
    <s v="United States"/>
    <x v="20"/>
    <x v="15"/>
    <n v="10009"/>
    <x v="3"/>
    <s v="OFF-LA-10001317"/>
    <x v="1"/>
    <x v="2"/>
    <x v="391"/>
    <n v="3.15"/>
    <n v="1"/>
    <n v="0"/>
    <n v="1.512"/>
  </r>
  <r>
    <n v="2467"/>
    <x v="1210"/>
    <x v="3"/>
    <x v="464"/>
    <d v="2014-09-05T00:00:00"/>
    <s v="Standard Class"/>
    <s v="MK-18160"/>
    <s v="Mike Kennedy"/>
    <x v="0"/>
    <s v="United States"/>
    <x v="311"/>
    <x v="17"/>
    <n v="23602"/>
    <x v="0"/>
    <s v="OFF-PA-10000726"/>
    <x v="1"/>
    <x v="10"/>
    <x v="1322"/>
    <n v="9.11"/>
    <n v="1"/>
    <n v="0"/>
    <n v="4.0994999999999999"/>
  </r>
  <r>
    <n v="2468"/>
    <x v="1210"/>
    <x v="3"/>
    <x v="464"/>
    <d v="2014-09-05T00:00:00"/>
    <s v="Standard Class"/>
    <s v="MK-18160"/>
    <s v="Mike Kennedy"/>
    <x v="0"/>
    <s v="United States"/>
    <x v="311"/>
    <x v="17"/>
    <n v="23602"/>
    <x v="0"/>
    <s v="OFF-ST-10003306"/>
    <x v="1"/>
    <x v="4"/>
    <x v="380"/>
    <n v="571.44000000000005"/>
    <n v="4"/>
    <n v="0"/>
    <n v="165.7176"/>
  </r>
  <r>
    <n v="2469"/>
    <x v="1210"/>
    <x v="3"/>
    <x v="464"/>
    <d v="2014-09-05T00:00:00"/>
    <s v="Standard Class"/>
    <s v="MK-18160"/>
    <s v="Mike Kennedy"/>
    <x v="0"/>
    <s v="United States"/>
    <x v="311"/>
    <x v="17"/>
    <n v="23602"/>
    <x v="0"/>
    <s v="OFF-PA-10004983"/>
    <x v="1"/>
    <x v="10"/>
    <x v="1323"/>
    <n v="32.4"/>
    <n v="5"/>
    <n v="0"/>
    <n v="15.552"/>
  </r>
  <r>
    <n v="2470"/>
    <x v="1210"/>
    <x v="3"/>
    <x v="464"/>
    <d v="2014-09-05T00:00:00"/>
    <s v="Standard Class"/>
    <s v="MK-18160"/>
    <s v="Mike Kennedy"/>
    <x v="0"/>
    <s v="United States"/>
    <x v="311"/>
    <x v="17"/>
    <n v="23602"/>
    <x v="0"/>
    <s v="OFF-ST-10001291"/>
    <x v="1"/>
    <x v="4"/>
    <x v="1017"/>
    <n v="16.91"/>
    <n v="1"/>
    <n v="0"/>
    <n v="4.5656999999999996"/>
  </r>
  <r>
    <n v="2471"/>
    <x v="1211"/>
    <x v="0"/>
    <x v="115"/>
    <d v="2013-01-28T00:00:00"/>
    <s v="Standard Class"/>
    <s v="CM-11935"/>
    <s v="Carlos Meador"/>
    <x v="0"/>
    <s v="United States"/>
    <x v="115"/>
    <x v="3"/>
    <n v="28314"/>
    <x v="0"/>
    <s v="FUR-FU-10002107"/>
    <x v="0"/>
    <x v="5"/>
    <x v="1324"/>
    <n v="14.272"/>
    <n v="8"/>
    <n v="0.2"/>
    <n v="4.2816000000000001"/>
  </r>
  <r>
    <n v="2472"/>
    <x v="1211"/>
    <x v="0"/>
    <x v="115"/>
    <d v="2013-01-28T00:00:00"/>
    <s v="Standard Class"/>
    <s v="CM-11935"/>
    <s v="Carlos Meador"/>
    <x v="0"/>
    <s v="United States"/>
    <x v="115"/>
    <x v="3"/>
    <n v="28314"/>
    <x v="0"/>
    <s v="FUR-BO-10002213"/>
    <x v="0"/>
    <x v="0"/>
    <x v="1325"/>
    <n v="451.13600000000002"/>
    <n v="4"/>
    <n v="0.2"/>
    <n v="-67.670400000000001"/>
  </r>
  <r>
    <n v="2473"/>
    <x v="1211"/>
    <x v="0"/>
    <x v="115"/>
    <d v="2013-01-28T00:00:00"/>
    <s v="Standard Class"/>
    <s v="CM-11935"/>
    <s v="Carlos Meador"/>
    <x v="0"/>
    <s v="United States"/>
    <x v="115"/>
    <x v="3"/>
    <n v="28314"/>
    <x v="0"/>
    <s v="OFF-AP-10000692"/>
    <x v="1"/>
    <x v="9"/>
    <x v="1241"/>
    <n v="64.864000000000004"/>
    <n v="4"/>
    <n v="0.2"/>
    <n v="6.4863999999999997"/>
  </r>
  <r>
    <n v="2474"/>
    <x v="1212"/>
    <x v="0"/>
    <x v="54"/>
    <d v="2013-07-11T00:00:00"/>
    <s v="First Class"/>
    <s v="PF-19225"/>
    <s v="Phillip Flathmann"/>
    <x v="0"/>
    <s v="United States"/>
    <x v="1"/>
    <x v="1"/>
    <n v="90032"/>
    <x v="1"/>
    <s v="FUR-CH-10001190"/>
    <x v="0"/>
    <x v="1"/>
    <x v="1326"/>
    <n v="217.584"/>
    <n v="2"/>
    <n v="0.2"/>
    <n v="-29.9178"/>
  </r>
  <r>
    <n v="2475"/>
    <x v="1212"/>
    <x v="0"/>
    <x v="54"/>
    <d v="2013-07-11T00:00:00"/>
    <s v="First Class"/>
    <s v="PF-19225"/>
    <s v="Phillip Flathmann"/>
    <x v="0"/>
    <s v="United States"/>
    <x v="1"/>
    <x v="1"/>
    <n v="90032"/>
    <x v="1"/>
    <s v="TEC-AC-10000682"/>
    <x v="2"/>
    <x v="11"/>
    <x v="1327"/>
    <n v="82.95"/>
    <n v="5"/>
    <n v="0"/>
    <n v="29.032499999999999"/>
  </r>
  <r>
    <n v="2476"/>
    <x v="1212"/>
    <x v="0"/>
    <x v="54"/>
    <d v="2013-07-11T00:00:00"/>
    <s v="First Class"/>
    <s v="PF-19225"/>
    <s v="Phillip Flathmann"/>
    <x v="0"/>
    <s v="United States"/>
    <x v="1"/>
    <x v="1"/>
    <n v="90032"/>
    <x v="1"/>
    <s v="OFF-LA-10004545"/>
    <x v="1"/>
    <x v="2"/>
    <x v="1328"/>
    <n v="87.71"/>
    <n v="7"/>
    <n v="0"/>
    <n v="41.223700000000001"/>
  </r>
  <r>
    <n v="2477"/>
    <x v="1212"/>
    <x v="0"/>
    <x v="54"/>
    <d v="2013-07-11T00:00:00"/>
    <s v="First Class"/>
    <s v="PF-19225"/>
    <s v="Phillip Flathmann"/>
    <x v="0"/>
    <s v="United States"/>
    <x v="1"/>
    <x v="1"/>
    <n v="90032"/>
    <x v="1"/>
    <s v="OFF-AP-10003057"/>
    <x v="1"/>
    <x v="9"/>
    <x v="1317"/>
    <n v="1101.48"/>
    <n v="4"/>
    <n v="0"/>
    <n v="429.5772"/>
  </r>
  <r>
    <n v="2478"/>
    <x v="1213"/>
    <x v="3"/>
    <x v="507"/>
    <d v="2014-09-09T00:00:00"/>
    <s v="Second Class"/>
    <s v="GM-14695"/>
    <s v="Greg Maxwell"/>
    <x v="1"/>
    <s v="United States"/>
    <x v="1"/>
    <x v="1"/>
    <n v="90036"/>
    <x v="1"/>
    <s v="FUR-TA-10000198"/>
    <x v="0"/>
    <x v="3"/>
    <x v="589"/>
    <n v="1322.3520000000001"/>
    <n v="3"/>
    <n v="0.2"/>
    <n v="-99.176400000000001"/>
  </r>
  <r>
    <n v="2479"/>
    <x v="1214"/>
    <x v="2"/>
    <x v="103"/>
    <d v="2011-09-19T00:00:00"/>
    <s v="Standard Class"/>
    <s v="DC-12850"/>
    <s v="Dan Campbell"/>
    <x v="0"/>
    <s v="United States"/>
    <x v="20"/>
    <x v="15"/>
    <n v="10011"/>
    <x v="3"/>
    <s v="OFF-AR-10002833"/>
    <x v="1"/>
    <x v="6"/>
    <x v="6"/>
    <n v="5.46"/>
    <n v="3"/>
    <n v="0"/>
    <n v="1.4742"/>
  </r>
  <r>
    <n v="2480"/>
    <x v="1215"/>
    <x v="3"/>
    <x v="249"/>
    <d v="2014-06-26T00:00:00"/>
    <s v="Standard Class"/>
    <s v="FO-14305"/>
    <s v="Frank Olsen"/>
    <x v="0"/>
    <s v="United States"/>
    <x v="61"/>
    <x v="5"/>
    <n v="75220"/>
    <x v="2"/>
    <s v="OFF-SU-10002557"/>
    <x v="1"/>
    <x v="14"/>
    <x v="1329"/>
    <n v="11.183999999999999"/>
    <n v="1"/>
    <n v="0.2"/>
    <n v="0.83879999999999999"/>
  </r>
  <r>
    <n v="2481"/>
    <x v="1215"/>
    <x v="3"/>
    <x v="249"/>
    <d v="2014-06-26T00:00:00"/>
    <s v="Standard Class"/>
    <s v="FO-14305"/>
    <s v="Frank Olsen"/>
    <x v="0"/>
    <s v="United States"/>
    <x v="61"/>
    <x v="5"/>
    <n v="75220"/>
    <x v="2"/>
    <s v="OFF-ST-10003656"/>
    <x v="1"/>
    <x v="4"/>
    <x v="82"/>
    <n v="153.584"/>
    <n v="2"/>
    <n v="0.2"/>
    <n v="-32.636600000000001"/>
  </r>
  <r>
    <n v="2482"/>
    <x v="1216"/>
    <x v="3"/>
    <x v="165"/>
    <d v="2015-01-01T00:00:00"/>
    <s v="Standard Class"/>
    <s v="AH-10210"/>
    <s v="Alan Hwang"/>
    <x v="0"/>
    <s v="United States"/>
    <x v="4"/>
    <x v="4"/>
    <n v="98105"/>
    <x v="1"/>
    <s v="OFF-ST-10001097"/>
    <x v="1"/>
    <x v="4"/>
    <x v="740"/>
    <n v="1003.62"/>
    <n v="6"/>
    <n v="0"/>
    <n v="0"/>
  </r>
  <r>
    <n v="2483"/>
    <x v="1217"/>
    <x v="3"/>
    <x v="735"/>
    <d v="2014-04-09T00:00:00"/>
    <s v="Standard Class"/>
    <s v="KN-16705"/>
    <s v="Kristina Nunn"/>
    <x v="2"/>
    <s v="United States"/>
    <x v="4"/>
    <x v="4"/>
    <n v="98105"/>
    <x v="1"/>
    <s v="TEC-PH-10000912"/>
    <x v="2"/>
    <x v="7"/>
    <x v="1330"/>
    <n v="35.167999999999999"/>
    <n v="4"/>
    <n v="0.2"/>
    <n v="11.429600000000001"/>
  </r>
  <r>
    <n v="2484"/>
    <x v="1217"/>
    <x v="3"/>
    <x v="735"/>
    <d v="2014-04-09T00:00:00"/>
    <s v="Standard Class"/>
    <s v="KN-16705"/>
    <s v="Kristina Nunn"/>
    <x v="2"/>
    <s v="United States"/>
    <x v="4"/>
    <x v="4"/>
    <n v="98105"/>
    <x v="1"/>
    <s v="FUR-TA-10000617"/>
    <x v="0"/>
    <x v="3"/>
    <x v="338"/>
    <n v="1137.75"/>
    <n v="5"/>
    <n v="0"/>
    <n v="250.30500000000001"/>
  </r>
  <r>
    <n v="2485"/>
    <x v="1217"/>
    <x v="3"/>
    <x v="735"/>
    <d v="2014-04-09T00:00:00"/>
    <s v="Standard Class"/>
    <s v="KN-16705"/>
    <s v="Kristina Nunn"/>
    <x v="2"/>
    <s v="United States"/>
    <x v="4"/>
    <x v="4"/>
    <n v="98105"/>
    <x v="1"/>
    <s v="OFF-BI-10001658"/>
    <x v="1"/>
    <x v="8"/>
    <x v="439"/>
    <n v="99.68"/>
    <n v="5"/>
    <n v="0.2"/>
    <n v="32.396000000000001"/>
  </r>
  <r>
    <n v="2486"/>
    <x v="1217"/>
    <x v="3"/>
    <x v="735"/>
    <d v="2014-04-09T00:00:00"/>
    <s v="Standard Class"/>
    <s v="KN-16705"/>
    <s v="Kristina Nunn"/>
    <x v="2"/>
    <s v="United States"/>
    <x v="4"/>
    <x v="4"/>
    <n v="98105"/>
    <x v="1"/>
    <s v="OFF-AR-10003856"/>
    <x v="1"/>
    <x v="6"/>
    <x v="444"/>
    <n v="5.56"/>
    <n v="2"/>
    <n v="0"/>
    <n v="1.4456"/>
  </r>
  <r>
    <n v="2487"/>
    <x v="1218"/>
    <x v="1"/>
    <x v="98"/>
    <d v="2012-04-01T00:00:00"/>
    <s v="Second Class"/>
    <s v="CB-12535"/>
    <s v="Claudia Bergmann"/>
    <x v="1"/>
    <s v="United States"/>
    <x v="46"/>
    <x v="13"/>
    <n v="19711"/>
    <x v="3"/>
    <s v="OFF-ST-10001837"/>
    <x v="1"/>
    <x v="4"/>
    <x v="1331"/>
    <n v="85.52"/>
    <n v="2"/>
    <n v="0"/>
    <n v="22.235199999999999"/>
  </r>
  <r>
    <n v="2488"/>
    <x v="1218"/>
    <x v="1"/>
    <x v="98"/>
    <d v="2012-04-01T00:00:00"/>
    <s v="Second Class"/>
    <s v="CB-12535"/>
    <s v="Claudia Bergmann"/>
    <x v="1"/>
    <s v="United States"/>
    <x v="46"/>
    <x v="13"/>
    <n v="19711"/>
    <x v="3"/>
    <s v="OFF-AR-10001473"/>
    <x v="1"/>
    <x v="6"/>
    <x v="1332"/>
    <n v="9.84"/>
    <n v="3"/>
    <n v="0"/>
    <n v="2.6568000000000001"/>
  </r>
  <r>
    <n v="2489"/>
    <x v="1218"/>
    <x v="1"/>
    <x v="98"/>
    <d v="2012-04-01T00:00:00"/>
    <s v="Second Class"/>
    <s v="CB-12535"/>
    <s v="Claudia Bergmann"/>
    <x v="1"/>
    <s v="United States"/>
    <x v="46"/>
    <x v="13"/>
    <n v="19711"/>
    <x v="3"/>
    <s v="OFF-PA-10004285"/>
    <x v="1"/>
    <x v="10"/>
    <x v="1259"/>
    <n v="20.04"/>
    <n v="3"/>
    <n v="0"/>
    <n v="9.6191999999999993"/>
  </r>
  <r>
    <n v="2490"/>
    <x v="1219"/>
    <x v="1"/>
    <x v="330"/>
    <d v="2012-10-13T00:00:00"/>
    <s v="Second Class"/>
    <s v="TB-21250"/>
    <s v="Tim Brockman"/>
    <x v="0"/>
    <s v="United States"/>
    <x v="20"/>
    <x v="15"/>
    <n v="10024"/>
    <x v="3"/>
    <s v="TEC-PH-10001835"/>
    <x v="2"/>
    <x v="7"/>
    <x v="1333"/>
    <n v="631.96"/>
    <n v="4"/>
    <n v="0"/>
    <n v="303.3408"/>
  </r>
  <r>
    <n v="2491"/>
    <x v="1219"/>
    <x v="1"/>
    <x v="330"/>
    <d v="2012-10-13T00:00:00"/>
    <s v="Second Class"/>
    <s v="TB-21250"/>
    <s v="Tim Brockman"/>
    <x v="0"/>
    <s v="United States"/>
    <x v="20"/>
    <x v="15"/>
    <n v="10024"/>
    <x v="3"/>
    <s v="OFF-PA-10002245"/>
    <x v="1"/>
    <x v="10"/>
    <x v="1334"/>
    <n v="23.92"/>
    <n v="4"/>
    <n v="0"/>
    <n v="10.763999999999999"/>
  </r>
  <r>
    <n v="2492"/>
    <x v="1220"/>
    <x v="2"/>
    <x v="736"/>
    <d v="2011-12-15T00:00:00"/>
    <s v="Second Class"/>
    <s v="KD-16345"/>
    <s v="Katherine Ducich"/>
    <x v="0"/>
    <s v="United States"/>
    <x v="1"/>
    <x v="1"/>
    <n v="90049"/>
    <x v="1"/>
    <s v="OFF-PA-10001457"/>
    <x v="1"/>
    <x v="10"/>
    <x v="1091"/>
    <n v="90.24"/>
    <n v="6"/>
    <n v="0"/>
    <n v="41.510399999999997"/>
  </r>
  <r>
    <n v="2493"/>
    <x v="1221"/>
    <x v="2"/>
    <x v="84"/>
    <d v="2011-11-23T00:00:00"/>
    <s v="Standard Class"/>
    <s v="JM-15865"/>
    <s v="John Murray"/>
    <x v="0"/>
    <s v="United States"/>
    <x v="312"/>
    <x v="15"/>
    <n v="14701"/>
    <x v="3"/>
    <s v="TEC-PH-10002885"/>
    <x v="2"/>
    <x v="7"/>
    <x v="1127"/>
    <n v="4548.8100000000004"/>
    <n v="7"/>
    <n v="0"/>
    <n v="1228.1786999999999"/>
  </r>
  <r>
    <n v="2494"/>
    <x v="1222"/>
    <x v="0"/>
    <x v="545"/>
    <d v="2013-09-15T00:00:00"/>
    <s v="Second Class"/>
    <s v="KT-16480"/>
    <s v="Kean Thornton"/>
    <x v="0"/>
    <s v="United States"/>
    <x v="12"/>
    <x v="5"/>
    <n v="77095"/>
    <x v="2"/>
    <s v="FUR-TA-10004086"/>
    <x v="0"/>
    <x v="3"/>
    <x v="824"/>
    <n v="300.93"/>
    <n v="5"/>
    <n v="0.3"/>
    <n v="-34.392000000000003"/>
  </r>
  <r>
    <n v="2495"/>
    <x v="1222"/>
    <x v="0"/>
    <x v="545"/>
    <d v="2013-09-15T00:00:00"/>
    <s v="Second Class"/>
    <s v="KT-16480"/>
    <s v="Kean Thornton"/>
    <x v="0"/>
    <s v="United States"/>
    <x v="12"/>
    <x v="5"/>
    <n v="77095"/>
    <x v="2"/>
    <s v="TEC-PH-10000895"/>
    <x v="2"/>
    <x v="7"/>
    <x v="1128"/>
    <n v="719.96"/>
    <n v="5"/>
    <n v="0.2"/>
    <n v="53.997"/>
  </r>
  <r>
    <n v="2496"/>
    <x v="1223"/>
    <x v="2"/>
    <x v="737"/>
    <d v="2011-06-22T00:00:00"/>
    <s v="Standard Class"/>
    <s v="SC-20575"/>
    <s v="Sonia Cooley"/>
    <x v="0"/>
    <s v="United States"/>
    <x v="313"/>
    <x v="14"/>
    <n v="46544"/>
    <x v="2"/>
    <s v="FUR-CH-10000225"/>
    <x v="0"/>
    <x v="1"/>
    <x v="401"/>
    <n v="647.84"/>
    <n v="8"/>
    <n v="0"/>
    <n v="32.392000000000003"/>
  </r>
  <r>
    <n v="2497"/>
    <x v="1224"/>
    <x v="1"/>
    <x v="120"/>
    <d v="2012-01-10T00:00:00"/>
    <s v="Standard Class"/>
    <s v="BS-11800"/>
    <s v="Bryan Spruell"/>
    <x v="2"/>
    <s v="United States"/>
    <x v="70"/>
    <x v="1"/>
    <n v="92037"/>
    <x v="1"/>
    <s v="OFF-ST-10002370"/>
    <x v="1"/>
    <x v="4"/>
    <x v="80"/>
    <n v="64.17"/>
    <n v="3"/>
    <n v="0"/>
    <n v="18.609300000000001"/>
  </r>
  <r>
    <n v="2498"/>
    <x v="1224"/>
    <x v="1"/>
    <x v="120"/>
    <d v="2012-01-10T00:00:00"/>
    <s v="Standard Class"/>
    <s v="BS-11800"/>
    <s v="Bryan Spruell"/>
    <x v="2"/>
    <s v="United States"/>
    <x v="70"/>
    <x v="1"/>
    <n v="92037"/>
    <x v="1"/>
    <s v="OFF-EN-10000056"/>
    <x v="1"/>
    <x v="12"/>
    <x v="627"/>
    <n v="124.46"/>
    <n v="2"/>
    <n v="0"/>
    <n v="58.496200000000002"/>
  </r>
  <r>
    <n v="2499"/>
    <x v="1225"/>
    <x v="0"/>
    <x v="288"/>
    <d v="2013-05-25T00:00:00"/>
    <s v="Standard Class"/>
    <s v="BT-11395"/>
    <s v="Bill Tyler"/>
    <x v="1"/>
    <s v="United States"/>
    <x v="8"/>
    <x v="1"/>
    <n v="94109"/>
    <x v="1"/>
    <s v="OFF-BI-10004817"/>
    <x v="1"/>
    <x v="8"/>
    <x v="1199"/>
    <n v="9.5839999999999996"/>
    <n v="1"/>
    <n v="0.2"/>
    <n v="3.3544"/>
  </r>
  <r>
    <n v="2500"/>
    <x v="1226"/>
    <x v="3"/>
    <x v="738"/>
    <d v="2014-06-24T00:00:00"/>
    <s v="First Class"/>
    <s v="DC-12850"/>
    <s v="Dan Campbell"/>
    <x v="0"/>
    <s v="United States"/>
    <x v="100"/>
    <x v="2"/>
    <n v="33178"/>
    <x v="0"/>
    <s v="OFF-EN-10004483"/>
    <x v="1"/>
    <x v="12"/>
    <x v="1335"/>
    <n v="37.607999999999997"/>
    <n v="3"/>
    <n v="0.2"/>
    <n v="12.6927"/>
  </r>
  <r>
    <n v="2501"/>
    <x v="1227"/>
    <x v="3"/>
    <x v="46"/>
    <d v="2014-06-21T00:00:00"/>
    <s v="First Class"/>
    <s v="LS-17200"/>
    <s v="Luke Schmidt"/>
    <x v="1"/>
    <s v="United States"/>
    <x v="242"/>
    <x v="10"/>
    <n v="60076"/>
    <x v="2"/>
    <s v="OFF-PA-10001892"/>
    <x v="1"/>
    <x v="10"/>
    <x v="815"/>
    <n v="12.224"/>
    <n v="2"/>
    <n v="0.2"/>
    <n v="4.4311999999999996"/>
  </r>
  <r>
    <n v="2502"/>
    <x v="1227"/>
    <x v="3"/>
    <x v="46"/>
    <d v="2014-06-21T00:00:00"/>
    <s v="First Class"/>
    <s v="LS-17200"/>
    <s v="Luke Schmidt"/>
    <x v="1"/>
    <s v="United States"/>
    <x v="242"/>
    <x v="10"/>
    <n v="60076"/>
    <x v="2"/>
    <s v="OFF-BI-10000546"/>
    <x v="1"/>
    <x v="8"/>
    <x v="609"/>
    <n v="2.3039999999999998"/>
    <n v="4"/>
    <n v="0.8"/>
    <n v="-3.5712000000000002"/>
  </r>
  <r>
    <n v="2503"/>
    <x v="1227"/>
    <x v="3"/>
    <x v="46"/>
    <d v="2014-06-21T00:00:00"/>
    <s v="First Class"/>
    <s v="LS-17200"/>
    <s v="Luke Schmidt"/>
    <x v="1"/>
    <s v="United States"/>
    <x v="242"/>
    <x v="10"/>
    <n v="60076"/>
    <x v="2"/>
    <s v="OFF-BI-10001294"/>
    <x v="1"/>
    <x v="8"/>
    <x v="667"/>
    <n v="9.36"/>
    <n v="4"/>
    <n v="0.8"/>
    <n v="-16.38"/>
  </r>
  <r>
    <n v="2504"/>
    <x v="1228"/>
    <x v="0"/>
    <x v="696"/>
    <d v="2013-11-20T00:00:00"/>
    <s v="Standard Class"/>
    <s v="RR-19315"/>
    <s v="Ralph Ritter"/>
    <x v="0"/>
    <s v="United States"/>
    <x v="8"/>
    <x v="1"/>
    <n v="94110"/>
    <x v="1"/>
    <s v="OFF-LA-10000248"/>
    <x v="1"/>
    <x v="2"/>
    <x v="1212"/>
    <n v="7.38"/>
    <n v="2"/>
    <n v="0"/>
    <n v="3.4685999999999999"/>
  </r>
  <r>
    <n v="2505"/>
    <x v="1229"/>
    <x v="2"/>
    <x v="739"/>
    <d v="2011-07-27T00:00:00"/>
    <s v="Second Class"/>
    <s v="KL-16645"/>
    <s v="Ken Lonsdale"/>
    <x v="0"/>
    <s v="United States"/>
    <x v="8"/>
    <x v="1"/>
    <n v="94122"/>
    <x v="1"/>
    <s v="OFF-ST-10001228"/>
    <x v="1"/>
    <x v="4"/>
    <x v="228"/>
    <n v="53.72"/>
    <n v="4"/>
    <n v="0"/>
    <n v="15.041600000000001"/>
  </r>
  <r>
    <n v="2506"/>
    <x v="1229"/>
    <x v="2"/>
    <x v="739"/>
    <d v="2011-07-27T00:00:00"/>
    <s v="Second Class"/>
    <s v="KL-16645"/>
    <s v="Ken Lonsdale"/>
    <x v="0"/>
    <s v="United States"/>
    <x v="8"/>
    <x v="1"/>
    <n v="94122"/>
    <x v="1"/>
    <s v="OFF-SU-10000151"/>
    <x v="1"/>
    <x v="14"/>
    <x v="1336"/>
    <n v="8187.65"/>
    <n v="5"/>
    <n v="0"/>
    <n v="327.50599999999997"/>
  </r>
  <r>
    <n v="2507"/>
    <x v="1229"/>
    <x v="2"/>
    <x v="739"/>
    <d v="2011-07-27T00:00:00"/>
    <s v="Second Class"/>
    <s v="KL-16645"/>
    <s v="Ken Lonsdale"/>
    <x v="0"/>
    <s v="United States"/>
    <x v="8"/>
    <x v="1"/>
    <n v="94122"/>
    <x v="1"/>
    <s v="FUR-FU-10004351"/>
    <x v="0"/>
    <x v="5"/>
    <x v="33"/>
    <n v="77.92"/>
    <n v="8"/>
    <n v="0"/>
    <n v="34.284799999999997"/>
  </r>
  <r>
    <n v="2508"/>
    <x v="1230"/>
    <x v="1"/>
    <x v="740"/>
    <d v="2012-02-07T00:00:00"/>
    <s v="Same Day"/>
    <s v="RB-19435"/>
    <s v="Richard Bierner"/>
    <x v="0"/>
    <s v="United States"/>
    <x v="12"/>
    <x v="5"/>
    <n v="77070"/>
    <x v="2"/>
    <s v="OFF-AP-10001293"/>
    <x v="1"/>
    <x v="9"/>
    <x v="1337"/>
    <n v="32.783999999999999"/>
    <n v="4"/>
    <n v="0.8"/>
    <n v="-85.238399999999999"/>
  </r>
  <r>
    <n v="2509"/>
    <x v="1231"/>
    <x v="3"/>
    <x v="580"/>
    <d v="2014-09-03T00:00:00"/>
    <s v="Standard Class"/>
    <s v="MY-17380"/>
    <s v="Maribeth Yedwab"/>
    <x v="1"/>
    <s v="United States"/>
    <x v="1"/>
    <x v="1"/>
    <n v="90045"/>
    <x v="1"/>
    <s v="TEC-PH-10000675"/>
    <x v="2"/>
    <x v="7"/>
    <x v="1338"/>
    <n v="196.77600000000001"/>
    <n v="3"/>
    <n v="0.2"/>
    <n v="14.7582"/>
  </r>
  <r>
    <n v="2510"/>
    <x v="1231"/>
    <x v="3"/>
    <x v="580"/>
    <d v="2014-09-03T00:00:00"/>
    <s v="Standard Class"/>
    <s v="MY-17380"/>
    <s v="Maribeth Yedwab"/>
    <x v="1"/>
    <s v="United States"/>
    <x v="1"/>
    <x v="1"/>
    <n v="90045"/>
    <x v="1"/>
    <s v="TEC-AC-10000580"/>
    <x v="2"/>
    <x v="11"/>
    <x v="897"/>
    <n v="479.94"/>
    <n v="6"/>
    <n v="0"/>
    <n v="52.793399999999998"/>
  </r>
  <r>
    <n v="2511"/>
    <x v="1232"/>
    <x v="0"/>
    <x v="741"/>
    <d v="2013-11-24T00:00:00"/>
    <s v="Standard Class"/>
    <s v="AW-10930"/>
    <s v="Arthur Wiediger"/>
    <x v="2"/>
    <s v="United States"/>
    <x v="268"/>
    <x v="26"/>
    <n v="73120"/>
    <x v="2"/>
    <s v="OFF-ST-10003470"/>
    <x v="1"/>
    <x v="4"/>
    <x v="1339"/>
    <n v="1117.92"/>
    <n v="4"/>
    <n v="0"/>
    <n v="55.896000000000001"/>
  </r>
  <r>
    <n v="2512"/>
    <x v="1233"/>
    <x v="1"/>
    <x v="24"/>
    <d v="2012-04-19T00:00:00"/>
    <s v="First Class"/>
    <s v="KW-16570"/>
    <s v="Kelly Williams"/>
    <x v="0"/>
    <s v="United States"/>
    <x v="53"/>
    <x v="28"/>
    <n v="71203"/>
    <x v="0"/>
    <s v="TEC-AC-10003116"/>
    <x v="2"/>
    <x v="11"/>
    <x v="920"/>
    <n v="106.5"/>
    <n v="6"/>
    <n v="0"/>
    <n v="41.534999999999997"/>
  </r>
  <r>
    <n v="2513"/>
    <x v="1234"/>
    <x v="3"/>
    <x v="574"/>
    <d v="2014-07-12T00:00:00"/>
    <s v="Standard Class"/>
    <s v="DB-12910"/>
    <s v="Daniel Byrd"/>
    <x v="2"/>
    <s v="United States"/>
    <x v="67"/>
    <x v="2"/>
    <n v="33614"/>
    <x v="0"/>
    <s v="OFF-BI-10002429"/>
    <x v="1"/>
    <x v="8"/>
    <x v="467"/>
    <n v="45.66"/>
    <n v="5"/>
    <n v="0.7"/>
    <n v="-33.484000000000002"/>
  </r>
  <r>
    <n v="2514"/>
    <x v="1235"/>
    <x v="0"/>
    <x v="583"/>
    <d v="2013-11-18T00:00:00"/>
    <s v="Standard Class"/>
    <s v="BB-11545"/>
    <s v="Brenda Bowman"/>
    <x v="1"/>
    <s v="United States"/>
    <x v="22"/>
    <x v="10"/>
    <n v="60623"/>
    <x v="2"/>
    <s v="TEC-AC-10003280"/>
    <x v="2"/>
    <x v="11"/>
    <x v="1028"/>
    <n v="95.968000000000004"/>
    <n v="4"/>
    <n v="0.2"/>
    <n v="1.1996"/>
  </r>
  <r>
    <n v="2515"/>
    <x v="1235"/>
    <x v="0"/>
    <x v="583"/>
    <d v="2013-11-18T00:00:00"/>
    <s v="Standard Class"/>
    <s v="BB-11545"/>
    <s v="Brenda Bowman"/>
    <x v="1"/>
    <s v="United States"/>
    <x v="22"/>
    <x v="10"/>
    <n v="60623"/>
    <x v="2"/>
    <s v="FUR-CH-10004540"/>
    <x v="0"/>
    <x v="1"/>
    <x v="862"/>
    <n v="47.991999999999997"/>
    <n v="2"/>
    <n v="0.3"/>
    <n v="-2.0568"/>
  </r>
  <r>
    <n v="2516"/>
    <x v="1236"/>
    <x v="2"/>
    <x v="742"/>
    <d v="2011-10-09T00:00:00"/>
    <s v="Standard Class"/>
    <s v="NP-18700"/>
    <s v="Nora Preis"/>
    <x v="0"/>
    <s v="United States"/>
    <x v="256"/>
    <x v="24"/>
    <n v="43402"/>
    <x v="3"/>
    <s v="OFF-ST-10000585"/>
    <x v="1"/>
    <x v="4"/>
    <x v="541"/>
    <n v="264.32"/>
    <n v="2"/>
    <n v="0.2"/>
    <n v="19.824000000000002"/>
  </r>
  <r>
    <n v="2517"/>
    <x v="1237"/>
    <x v="2"/>
    <x v="647"/>
    <d v="2011-11-22T00:00:00"/>
    <s v="Standard Class"/>
    <s v="PB-19105"/>
    <s v="Peter BÃ¼hler"/>
    <x v="0"/>
    <s v="United States"/>
    <x v="12"/>
    <x v="5"/>
    <n v="77095"/>
    <x v="2"/>
    <s v="OFF-EN-10003001"/>
    <x v="1"/>
    <x v="12"/>
    <x v="955"/>
    <n v="604.65599999999995"/>
    <n v="9"/>
    <n v="0.2"/>
    <n v="204.07140000000001"/>
  </r>
  <r>
    <n v="2518"/>
    <x v="1238"/>
    <x v="3"/>
    <x v="743"/>
    <d v="2014-08-05T00:00:00"/>
    <s v="Standard Class"/>
    <s v="DW-13585"/>
    <s v="Dorothy Wardle"/>
    <x v="1"/>
    <s v="United States"/>
    <x v="58"/>
    <x v="30"/>
    <n v="7090"/>
    <x v="3"/>
    <s v="FUR-FU-10003975"/>
    <x v="0"/>
    <x v="5"/>
    <x v="775"/>
    <n v="129.93"/>
    <n v="3"/>
    <n v="0"/>
    <n v="12.993"/>
  </r>
  <r>
    <n v="2519"/>
    <x v="1239"/>
    <x v="0"/>
    <x v="680"/>
    <d v="2013-10-22T00:00:00"/>
    <s v="Standard Class"/>
    <s v="CD-12790"/>
    <s v="Cynthia Delaney"/>
    <x v="2"/>
    <s v="United States"/>
    <x v="268"/>
    <x v="26"/>
    <n v="73120"/>
    <x v="2"/>
    <s v="OFF-LA-10004559"/>
    <x v="1"/>
    <x v="2"/>
    <x v="1340"/>
    <n v="20.16"/>
    <n v="7"/>
    <n v="0"/>
    <n v="9.8783999999999992"/>
  </r>
  <r>
    <n v="2520"/>
    <x v="1239"/>
    <x v="0"/>
    <x v="680"/>
    <d v="2013-10-22T00:00:00"/>
    <s v="Standard Class"/>
    <s v="CD-12790"/>
    <s v="Cynthia Delaney"/>
    <x v="2"/>
    <s v="United States"/>
    <x v="268"/>
    <x v="26"/>
    <n v="73120"/>
    <x v="2"/>
    <s v="OFF-LA-10003223"/>
    <x v="1"/>
    <x v="2"/>
    <x v="602"/>
    <n v="29.46"/>
    <n v="6"/>
    <n v="0"/>
    <n v="14.4354"/>
  </r>
  <r>
    <n v="2521"/>
    <x v="1239"/>
    <x v="0"/>
    <x v="680"/>
    <d v="2013-10-22T00:00:00"/>
    <s v="Standard Class"/>
    <s v="CD-12790"/>
    <s v="Cynthia Delaney"/>
    <x v="2"/>
    <s v="United States"/>
    <x v="268"/>
    <x v="26"/>
    <n v="73120"/>
    <x v="2"/>
    <s v="OFF-AP-10002651"/>
    <x v="1"/>
    <x v="9"/>
    <x v="1341"/>
    <n v="868.59"/>
    <n v="3"/>
    <n v="0"/>
    <n v="251.89109999999999"/>
  </r>
  <r>
    <n v="2522"/>
    <x v="1239"/>
    <x v="0"/>
    <x v="680"/>
    <d v="2013-10-22T00:00:00"/>
    <s v="Standard Class"/>
    <s v="CD-12790"/>
    <s v="Cynthia Delaney"/>
    <x v="2"/>
    <s v="United States"/>
    <x v="268"/>
    <x v="26"/>
    <n v="73120"/>
    <x v="2"/>
    <s v="OFF-PA-10003177"/>
    <x v="1"/>
    <x v="10"/>
    <x v="89"/>
    <n v="12.96"/>
    <n v="2"/>
    <n v="0"/>
    <n v="6.2207999999999997"/>
  </r>
  <r>
    <n v="2523"/>
    <x v="1239"/>
    <x v="0"/>
    <x v="680"/>
    <d v="2013-10-22T00:00:00"/>
    <s v="Standard Class"/>
    <s v="CD-12790"/>
    <s v="Cynthia Delaney"/>
    <x v="2"/>
    <s v="United States"/>
    <x v="268"/>
    <x v="26"/>
    <n v="73120"/>
    <x v="2"/>
    <s v="TEC-PH-10003442"/>
    <x v="2"/>
    <x v="7"/>
    <x v="879"/>
    <n v="5.5"/>
    <n v="1"/>
    <n v="0"/>
    <n v="1.375"/>
  </r>
  <r>
    <n v="2524"/>
    <x v="1239"/>
    <x v="0"/>
    <x v="680"/>
    <d v="2013-10-22T00:00:00"/>
    <s v="Standard Class"/>
    <s v="CD-12790"/>
    <s v="Cynthia Delaney"/>
    <x v="2"/>
    <s v="United States"/>
    <x v="268"/>
    <x v="26"/>
    <n v="73120"/>
    <x v="2"/>
    <s v="OFF-BI-10000977"/>
    <x v="1"/>
    <x v="8"/>
    <x v="982"/>
    <n v="121.6"/>
    <n v="4"/>
    <n v="0"/>
    <n v="55.936"/>
  </r>
  <r>
    <n v="2525"/>
    <x v="1240"/>
    <x v="1"/>
    <x v="744"/>
    <d v="2012-10-04T00:00:00"/>
    <s v="Standard Class"/>
    <s v="TT-21220"/>
    <s v="Thomas Thornton"/>
    <x v="0"/>
    <s v="United States"/>
    <x v="12"/>
    <x v="5"/>
    <n v="77041"/>
    <x v="2"/>
    <s v="OFF-AR-10004078"/>
    <x v="1"/>
    <x v="6"/>
    <x v="507"/>
    <n v="42.048000000000002"/>
    <n v="9"/>
    <n v="0.2"/>
    <n v="5.2560000000000002"/>
  </r>
  <r>
    <n v="2526"/>
    <x v="1240"/>
    <x v="1"/>
    <x v="744"/>
    <d v="2012-10-04T00:00:00"/>
    <s v="Standard Class"/>
    <s v="TT-21220"/>
    <s v="Thomas Thornton"/>
    <x v="0"/>
    <s v="United States"/>
    <x v="12"/>
    <x v="5"/>
    <n v="77041"/>
    <x v="2"/>
    <s v="TEC-AC-10002550"/>
    <x v="2"/>
    <x v="11"/>
    <x v="1342"/>
    <n v="25.488"/>
    <n v="2"/>
    <n v="0.2"/>
    <n v="4.4603999999999999"/>
  </r>
  <r>
    <n v="2527"/>
    <x v="1240"/>
    <x v="1"/>
    <x v="744"/>
    <d v="2012-10-04T00:00:00"/>
    <s v="Standard Class"/>
    <s v="TT-21220"/>
    <s v="Thomas Thornton"/>
    <x v="0"/>
    <s v="United States"/>
    <x v="12"/>
    <x v="5"/>
    <n v="77041"/>
    <x v="2"/>
    <s v="OFF-BI-10004965"/>
    <x v="1"/>
    <x v="8"/>
    <x v="1005"/>
    <n v="6.9"/>
    <n v="3"/>
    <n v="0.8"/>
    <n v="-12.074999999999999"/>
  </r>
  <r>
    <n v="2528"/>
    <x v="1240"/>
    <x v="1"/>
    <x v="744"/>
    <d v="2012-10-04T00:00:00"/>
    <s v="Standard Class"/>
    <s v="TT-21220"/>
    <s v="Thomas Thornton"/>
    <x v="0"/>
    <s v="United States"/>
    <x v="12"/>
    <x v="5"/>
    <n v="77041"/>
    <x v="2"/>
    <s v="OFF-BI-10004209"/>
    <x v="1"/>
    <x v="8"/>
    <x v="1206"/>
    <n v="9.6479999999999997"/>
    <n v="6"/>
    <n v="0.8"/>
    <n v="-16.884"/>
  </r>
  <r>
    <n v="2529"/>
    <x v="1240"/>
    <x v="1"/>
    <x v="744"/>
    <d v="2012-10-04T00:00:00"/>
    <s v="Standard Class"/>
    <s v="TT-21220"/>
    <s v="Thomas Thornton"/>
    <x v="0"/>
    <s v="United States"/>
    <x v="12"/>
    <x v="5"/>
    <n v="77041"/>
    <x v="2"/>
    <s v="OFF-PA-10001526"/>
    <x v="1"/>
    <x v="10"/>
    <x v="1030"/>
    <n v="7.968"/>
    <n v="2"/>
    <n v="0.2"/>
    <n v="2.8883999999999999"/>
  </r>
  <r>
    <n v="2530"/>
    <x v="1241"/>
    <x v="2"/>
    <x v="745"/>
    <d v="2011-10-29T00:00:00"/>
    <s v="Standard Class"/>
    <s v="DB-12910"/>
    <s v="Daniel Byrd"/>
    <x v="2"/>
    <s v="United States"/>
    <x v="2"/>
    <x v="2"/>
    <n v="33311"/>
    <x v="0"/>
    <s v="OFF-PA-10000788"/>
    <x v="1"/>
    <x v="10"/>
    <x v="731"/>
    <n v="10.368"/>
    <n v="2"/>
    <n v="0.2"/>
    <n v="3.6288"/>
  </r>
  <r>
    <n v="2531"/>
    <x v="1242"/>
    <x v="2"/>
    <x v="654"/>
    <d v="2011-08-21T00:00:00"/>
    <s v="Standard Class"/>
    <s v="DJ-13510"/>
    <s v="Don Jones"/>
    <x v="1"/>
    <s v="United States"/>
    <x v="290"/>
    <x v="36"/>
    <n v="72209"/>
    <x v="0"/>
    <s v="OFF-PA-10000595"/>
    <x v="1"/>
    <x v="10"/>
    <x v="1117"/>
    <n v="114.2"/>
    <n v="5"/>
    <n v="0"/>
    <n v="52.531999999999996"/>
  </r>
  <r>
    <n v="2532"/>
    <x v="1242"/>
    <x v="2"/>
    <x v="654"/>
    <d v="2011-08-21T00:00:00"/>
    <s v="Standard Class"/>
    <s v="DJ-13510"/>
    <s v="Don Jones"/>
    <x v="1"/>
    <s v="United States"/>
    <x v="290"/>
    <x v="36"/>
    <n v="72209"/>
    <x v="0"/>
    <s v="OFF-BI-10000829"/>
    <x v="1"/>
    <x v="8"/>
    <x v="304"/>
    <n v="17.96"/>
    <n v="4"/>
    <n v="0"/>
    <n v="8.2615999999999996"/>
  </r>
  <r>
    <n v="2533"/>
    <x v="1242"/>
    <x v="2"/>
    <x v="654"/>
    <d v="2011-08-21T00:00:00"/>
    <s v="Standard Class"/>
    <s v="DJ-13510"/>
    <s v="Don Jones"/>
    <x v="1"/>
    <s v="United States"/>
    <x v="290"/>
    <x v="36"/>
    <n v="72209"/>
    <x v="0"/>
    <s v="OFF-FA-10002676"/>
    <x v="1"/>
    <x v="13"/>
    <x v="1069"/>
    <n v="12.67"/>
    <n v="7"/>
    <n v="0"/>
    <n v="4.5612000000000004"/>
  </r>
  <r>
    <n v="2534"/>
    <x v="1242"/>
    <x v="2"/>
    <x v="654"/>
    <d v="2011-08-21T00:00:00"/>
    <s v="Standard Class"/>
    <s v="DJ-13510"/>
    <s v="Don Jones"/>
    <x v="1"/>
    <s v="United States"/>
    <x v="290"/>
    <x v="36"/>
    <n v="72209"/>
    <x v="0"/>
    <s v="TEC-AC-10000844"/>
    <x v="2"/>
    <x v="11"/>
    <x v="106"/>
    <n v="339.96"/>
    <n v="4"/>
    <n v="0"/>
    <n v="122.3856"/>
  </r>
  <r>
    <n v="2535"/>
    <x v="1243"/>
    <x v="3"/>
    <x v="733"/>
    <d v="2014-08-19T00:00:00"/>
    <s v="Second Class"/>
    <s v="DL-13495"/>
    <s v="Dionis Lloyd"/>
    <x v="1"/>
    <s v="United States"/>
    <x v="10"/>
    <x v="9"/>
    <n v="19120"/>
    <x v="3"/>
    <s v="OFF-ST-10004459"/>
    <x v="1"/>
    <x v="4"/>
    <x v="454"/>
    <n v="1801.6320000000001"/>
    <n v="6"/>
    <n v="0.2"/>
    <n v="-337.80599999999998"/>
  </r>
  <r>
    <n v="2536"/>
    <x v="1244"/>
    <x v="1"/>
    <x v="684"/>
    <d v="2012-08-09T00:00:00"/>
    <s v="First Class"/>
    <s v="LO-17170"/>
    <s v="Lori Olson"/>
    <x v="1"/>
    <s v="United States"/>
    <x v="314"/>
    <x v="1"/>
    <n v="92253"/>
    <x v="1"/>
    <s v="TEC-AC-10003499"/>
    <x v="2"/>
    <x v="11"/>
    <x v="103"/>
    <n v="46.32"/>
    <n v="4"/>
    <n v="0"/>
    <n v="18.064800000000002"/>
  </r>
  <r>
    <n v="2537"/>
    <x v="1245"/>
    <x v="1"/>
    <x v="746"/>
    <d v="2012-01-29T00:00:00"/>
    <s v="Second Class"/>
    <s v="SV-20365"/>
    <s v="Seth Vernon"/>
    <x v="0"/>
    <s v="United States"/>
    <x v="138"/>
    <x v="24"/>
    <n v="44105"/>
    <x v="3"/>
    <s v="FUR-CH-10000513"/>
    <x v="0"/>
    <x v="1"/>
    <x v="70"/>
    <n v="181.98599999999999"/>
    <n v="2"/>
    <n v="0.3"/>
    <n v="-54.595799999999997"/>
  </r>
  <r>
    <n v="2538"/>
    <x v="1245"/>
    <x v="1"/>
    <x v="746"/>
    <d v="2012-01-29T00:00:00"/>
    <s v="Second Class"/>
    <s v="SV-20365"/>
    <s v="Seth Vernon"/>
    <x v="0"/>
    <s v="United States"/>
    <x v="138"/>
    <x v="24"/>
    <n v="44105"/>
    <x v="3"/>
    <s v="TEC-PH-10000895"/>
    <x v="2"/>
    <x v="7"/>
    <x v="1128"/>
    <n v="431.976"/>
    <n v="4"/>
    <n v="0.4"/>
    <n v="-100.7944"/>
  </r>
  <r>
    <n v="2539"/>
    <x v="1245"/>
    <x v="1"/>
    <x v="746"/>
    <d v="2012-01-29T00:00:00"/>
    <s v="Second Class"/>
    <s v="SV-20365"/>
    <s v="Seth Vernon"/>
    <x v="0"/>
    <s v="United States"/>
    <x v="138"/>
    <x v="24"/>
    <n v="44105"/>
    <x v="3"/>
    <s v="TEC-PH-10002555"/>
    <x v="2"/>
    <x v="7"/>
    <x v="1343"/>
    <n v="155.37"/>
    <n v="1"/>
    <n v="0.4"/>
    <n v="-36.253"/>
  </r>
  <r>
    <n v="2540"/>
    <x v="1246"/>
    <x v="1"/>
    <x v="747"/>
    <d v="2012-07-16T00:00:00"/>
    <s v="Same Day"/>
    <s v="EM-13810"/>
    <s v="Eleni McCrary"/>
    <x v="1"/>
    <s v="United States"/>
    <x v="8"/>
    <x v="1"/>
    <n v="94122"/>
    <x v="1"/>
    <s v="FUR-CH-10003312"/>
    <x v="0"/>
    <x v="1"/>
    <x v="296"/>
    <n v="1348.704"/>
    <n v="6"/>
    <n v="0.2"/>
    <n v="-219.1644"/>
  </r>
  <r>
    <n v="2541"/>
    <x v="1246"/>
    <x v="1"/>
    <x v="747"/>
    <d v="2012-07-16T00:00:00"/>
    <s v="Same Day"/>
    <s v="EM-13810"/>
    <s v="Eleni McCrary"/>
    <x v="1"/>
    <s v="United States"/>
    <x v="8"/>
    <x v="1"/>
    <n v="94122"/>
    <x v="1"/>
    <s v="FUR-CH-10004086"/>
    <x v="0"/>
    <x v="1"/>
    <x v="281"/>
    <n v="700.15200000000004"/>
    <n v="3"/>
    <n v="0.2"/>
    <n v="78.767099999999999"/>
  </r>
  <r>
    <n v="2542"/>
    <x v="1247"/>
    <x v="0"/>
    <x v="567"/>
    <d v="2013-05-05T00:00:00"/>
    <s v="Standard Class"/>
    <s v="KD-16615"/>
    <s v="Ken Dana"/>
    <x v="1"/>
    <s v="United States"/>
    <x v="48"/>
    <x v="16"/>
    <n v="85254"/>
    <x v="1"/>
    <s v="FUR-FU-10002759"/>
    <x v="0"/>
    <x v="5"/>
    <x v="555"/>
    <n v="111.88800000000001"/>
    <n v="7"/>
    <n v="0.2"/>
    <n v="22.377600000000001"/>
  </r>
  <r>
    <n v="2543"/>
    <x v="1248"/>
    <x v="2"/>
    <x v="467"/>
    <d v="2011-01-10T00:00:00"/>
    <s v="Second Class"/>
    <s v="NB-18580"/>
    <s v="Nicole Brennan"/>
    <x v="1"/>
    <s v="United States"/>
    <x v="10"/>
    <x v="9"/>
    <n v="19134"/>
    <x v="3"/>
    <s v="OFF-AP-10002191"/>
    <x v="1"/>
    <x v="9"/>
    <x v="800"/>
    <n v="143.952"/>
    <n v="3"/>
    <n v="0.2"/>
    <n v="14.395200000000001"/>
  </r>
  <r>
    <n v="2544"/>
    <x v="1249"/>
    <x v="0"/>
    <x v="162"/>
    <d v="2013-09-15T00:00:00"/>
    <s v="Standard Class"/>
    <s v="AP-10720"/>
    <s v="Anne Pryor"/>
    <x v="2"/>
    <s v="United States"/>
    <x v="303"/>
    <x v="31"/>
    <n v="2148"/>
    <x v="3"/>
    <s v="FUR-BO-10003450"/>
    <x v="0"/>
    <x v="0"/>
    <x v="1344"/>
    <n v="173.94"/>
    <n v="3"/>
    <n v="0"/>
    <n v="13.9152"/>
  </r>
  <r>
    <n v="2545"/>
    <x v="1249"/>
    <x v="0"/>
    <x v="162"/>
    <d v="2013-09-15T00:00:00"/>
    <s v="Standard Class"/>
    <s v="AP-10720"/>
    <s v="Anne Pryor"/>
    <x v="2"/>
    <s v="United States"/>
    <x v="303"/>
    <x v="31"/>
    <n v="2148"/>
    <x v="3"/>
    <s v="OFF-LA-10000248"/>
    <x v="1"/>
    <x v="2"/>
    <x v="1212"/>
    <n v="14.76"/>
    <n v="4"/>
    <n v="0"/>
    <n v="6.9371999999999998"/>
  </r>
  <r>
    <n v="2546"/>
    <x v="1250"/>
    <x v="3"/>
    <x v="513"/>
    <d v="2014-04-21T00:00:00"/>
    <s v="Standard Class"/>
    <s v="JE-15745"/>
    <s v="Joel Eaton"/>
    <x v="0"/>
    <s v="United States"/>
    <x v="49"/>
    <x v="1"/>
    <n v="95123"/>
    <x v="1"/>
    <s v="OFF-ST-10004804"/>
    <x v="1"/>
    <x v="4"/>
    <x v="230"/>
    <n v="205.92"/>
    <n v="4"/>
    <n v="0"/>
    <n v="2.0592000000000001"/>
  </r>
  <r>
    <n v="2547"/>
    <x v="1250"/>
    <x v="3"/>
    <x v="513"/>
    <d v="2014-04-21T00:00:00"/>
    <s v="Standard Class"/>
    <s v="JE-15745"/>
    <s v="Joel Eaton"/>
    <x v="0"/>
    <s v="United States"/>
    <x v="49"/>
    <x v="1"/>
    <n v="95123"/>
    <x v="1"/>
    <s v="FUR-BO-10001337"/>
    <x v="0"/>
    <x v="0"/>
    <x v="425"/>
    <n v="102.833"/>
    <n v="1"/>
    <n v="0.15"/>
    <n v="-6.0490000000000004"/>
  </r>
  <r>
    <n v="2548"/>
    <x v="1251"/>
    <x v="1"/>
    <x v="748"/>
    <d v="2012-08-22T00:00:00"/>
    <s v="Standard Class"/>
    <s v="JM-15865"/>
    <s v="John Murray"/>
    <x v="0"/>
    <s v="United States"/>
    <x v="42"/>
    <x v="16"/>
    <n v="85023"/>
    <x v="1"/>
    <s v="OFF-AR-10002255"/>
    <x v="1"/>
    <x v="6"/>
    <x v="814"/>
    <n v="2.3039999999999998"/>
    <n v="1"/>
    <n v="0.2"/>
    <n v="0.25919999999999999"/>
  </r>
  <r>
    <n v="2549"/>
    <x v="1251"/>
    <x v="1"/>
    <x v="748"/>
    <d v="2012-08-22T00:00:00"/>
    <s v="Standard Class"/>
    <s v="JM-15865"/>
    <s v="John Murray"/>
    <x v="0"/>
    <s v="United States"/>
    <x v="42"/>
    <x v="16"/>
    <n v="85023"/>
    <x v="1"/>
    <s v="TEC-PH-10002624"/>
    <x v="2"/>
    <x v="7"/>
    <x v="1126"/>
    <n v="1879.96"/>
    <n v="5"/>
    <n v="0.2"/>
    <n v="211.49549999999999"/>
  </r>
  <r>
    <n v="2550"/>
    <x v="1251"/>
    <x v="1"/>
    <x v="748"/>
    <d v="2012-08-22T00:00:00"/>
    <s v="Standard Class"/>
    <s v="JM-15865"/>
    <s v="John Murray"/>
    <x v="0"/>
    <s v="United States"/>
    <x v="42"/>
    <x v="16"/>
    <n v="85023"/>
    <x v="1"/>
    <s v="OFF-PA-10001878"/>
    <x v="1"/>
    <x v="10"/>
    <x v="1161"/>
    <n v="313.024"/>
    <n v="8"/>
    <n v="0.2"/>
    <n v="105.6456"/>
  </r>
  <r>
    <n v="2551"/>
    <x v="1251"/>
    <x v="1"/>
    <x v="748"/>
    <d v="2012-08-22T00:00:00"/>
    <s v="Standard Class"/>
    <s v="JM-15865"/>
    <s v="John Murray"/>
    <x v="0"/>
    <s v="United States"/>
    <x v="42"/>
    <x v="16"/>
    <n v="85023"/>
    <x v="1"/>
    <s v="OFF-LA-10000452"/>
    <x v="1"/>
    <x v="2"/>
    <x v="804"/>
    <n v="5.04"/>
    <n v="2"/>
    <n v="0.2"/>
    <n v="1.764"/>
  </r>
  <r>
    <n v="2552"/>
    <x v="1252"/>
    <x v="3"/>
    <x v="123"/>
    <d v="2014-11-24T00:00:00"/>
    <s v="Standard Class"/>
    <s v="AB-10105"/>
    <s v="Adrian Barton"/>
    <x v="0"/>
    <s v="United States"/>
    <x v="0"/>
    <x v="0"/>
    <n v="42420"/>
    <x v="0"/>
    <s v="FUR-FU-10004665"/>
    <x v="0"/>
    <x v="5"/>
    <x v="1345"/>
    <n v="821.88"/>
    <n v="6"/>
    <n v="0"/>
    <n v="213.68879999999999"/>
  </r>
  <r>
    <n v="2553"/>
    <x v="1252"/>
    <x v="3"/>
    <x v="123"/>
    <d v="2014-11-24T00:00:00"/>
    <s v="Standard Class"/>
    <s v="AB-10105"/>
    <s v="Adrian Barton"/>
    <x v="0"/>
    <s v="United States"/>
    <x v="0"/>
    <x v="0"/>
    <n v="42420"/>
    <x v="0"/>
    <s v="OFF-BI-10000088"/>
    <x v="1"/>
    <x v="8"/>
    <x v="1025"/>
    <n v="21.96"/>
    <n v="2"/>
    <n v="0"/>
    <n v="10.760400000000001"/>
  </r>
  <r>
    <n v="2554"/>
    <x v="1253"/>
    <x v="0"/>
    <x v="749"/>
    <d v="2013-09-19T00:00:00"/>
    <s v="Standard Class"/>
    <s v="PN-18775"/>
    <s v="Parhena Norris"/>
    <x v="2"/>
    <s v="United States"/>
    <x v="29"/>
    <x v="20"/>
    <n v="29203"/>
    <x v="0"/>
    <s v="OFF-PA-10000029"/>
    <x v="1"/>
    <x v="10"/>
    <x v="803"/>
    <n v="25.92"/>
    <n v="4"/>
    <n v="0"/>
    <n v="12.441599999999999"/>
  </r>
  <r>
    <n v="2555"/>
    <x v="1254"/>
    <x v="0"/>
    <x v="243"/>
    <d v="2013-08-21T00:00:00"/>
    <s v="Standard Class"/>
    <s v="JC-15775"/>
    <s v="John Castell"/>
    <x v="0"/>
    <s v="United States"/>
    <x v="315"/>
    <x v="2"/>
    <n v="32303"/>
    <x v="0"/>
    <s v="TEC-PH-10000369"/>
    <x v="2"/>
    <x v="7"/>
    <x v="1346"/>
    <n v="705.54399999999998"/>
    <n v="7"/>
    <n v="0.2"/>
    <n v="70.554400000000001"/>
  </r>
  <r>
    <n v="2556"/>
    <x v="1255"/>
    <x v="1"/>
    <x v="120"/>
    <d v="2012-09-30T00:00:00"/>
    <s v="Standard Class"/>
    <s v="PF-19165"/>
    <s v="Philip Fox"/>
    <x v="0"/>
    <s v="United States"/>
    <x v="20"/>
    <x v="15"/>
    <n v="10035"/>
    <x v="3"/>
    <s v="TEC-AC-10001590"/>
    <x v="2"/>
    <x v="11"/>
    <x v="1347"/>
    <n v="50"/>
    <n v="2"/>
    <n v="0"/>
    <n v="12"/>
  </r>
  <r>
    <n v="2557"/>
    <x v="1256"/>
    <x v="0"/>
    <x v="750"/>
    <d v="2013-10-15T00:00:00"/>
    <s v="Standard Class"/>
    <s v="BW-11110"/>
    <s v="Bart Watters"/>
    <x v="1"/>
    <s v="United States"/>
    <x v="12"/>
    <x v="5"/>
    <n v="77070"/>
    <x v="2"/>
    <s v="FUR-FU-10004909"/>
    <x v="0"/>
    <x v="5"/>
    <x v="1348"/>
    <n v="51.712000000000003"/>
    <n v="8"/>
    <n v="0.6"/>
    <n v="-32.32"/>
  </r>
  <r>
    <n v="2558"/>
    <x v="1257"/>
    <x v="1"/>
    <x v="539"/>
    <d v="2012-03-30T00:00:00"/>
    <s v="Standard Class"/>
    <s v="BP-11185"/>
    <s v="Ben Peterman"/>
    <x v="1"/>
    <s v="United States"/>
    <x v="197"/>
    <x v="2"/>
    <n v="33065"/>
    <x v="0"/>
    <s v="OFF-AP-10002287"/>
    <x v="1"/>
    <x v="9"/>
    <x v="1274"/>
    <n v="6.992"/>
    <n v="2"/>
    <n v="0.2"/>
    <n v="0.52439999999999998"/>
  </r>
  <r>
    <n v="2559"/>
    <x v="1258"/>
    <x v="1"/>
    <x v="70"/>
    <d v="2012-04-06T00:00:00"/>
    <s v="Standard Class"/>
    <s v="TM-21010"/>
    <s v="Tamara Manning"/>
    <x v="0"/>
    <s v="United States"/>
    <x v="11"/>
    <x v="7"/>
    <n v="84057"/>
    <x v="1"/>
    <s v="FUR-BO-10004357"/>
    <x v="0"/>
    <x v="0"/>
    <x v="1349"/>
    <n v="1406.86"/>
    <n v="7"/>
    <n v="0"/>
    <n v="140.68600000000001"/>
  </r>
  <r>
    <n v="2560"/>
    <x v="1258"/>
    <x v="1"/>
    <x v="70"/>
    <d v="2012-04-06T00:00:00"/>
    <s v="Standard Class"/>
    <s v="TM-21010"/>
    <s v="Tamara Manning"/>
    <x v="0"/>
    <s v="United States"/>
    <x v="11"/>
    <x v="7"/>
    <n v="84057"/>
    <x v="1"/>
    <s v="OFF-LA-10003766"/>
    <x v="1"/>
    <x v="2"/>
    <x v="360"/>
    <n v="15.75"/>
    <n v="5"/>
    <n v="0"/>
    <n v="7.56"/>
  </r>
  <r>
    <n v="2561"/>
    <x v="1258"/>
    <x v="1"/>
    <x v="70"/>
    <d v="2012-04-06T00:00:00"/>
    <s v="Standard Class"/>
    <s v="TM-21010"/>
    <s v="Tamara Manning"/>
    <x v="0"/>
    <s v="United States"/>
    <x v="11"/>
    <x v="7"/>
    <n v="84057"/>
    <x v="1"/>
    <s v="OFF-ST-10000046"/>
    <x v="1"/>
    <x v="4"/>
    <x v="757"/>
    <n v="323.10000000000002"/>
    <n v="2"/>
    <n v="0"/>
    <n v="61.389000000000003"/>
  </r>
  <r>
    <n v="2562"/>
    <x v="1259"/>
    <x v="1"/>
    <x v="707"/>
    <d v="2012-12-31T00:00:00"/>
    <s v="Standard Class"/>
    <s v="MB-17305"/>
    <s v="Maria Bertelson"/>
    <x v="0"/>
    <s v="United States"/>
    <x v="316"/>
    <x v="18"/>
    <n v="37211"/>
    <x v="0"/>
    <s v="OFF-LA-10003190"/>
    <x v="1"/>
    <x v="2"/>
    <x v="1163"/>
    <n v="9.2159999999999993"/>
    <n v="4"/>
    <n v="0.2"/>
    <n v="3.3408000000000002"/>
  </r>
  <r>
    <n v="2563"/>
    <x v="1259"/>
    <x v="1"/>
    <x v="707"/>
    <d v="2012-12-31T00:00:00"/>
    <s v="Standard Class"/>
    <s v="MB-17305"/>
    <s v="Maria Bertelson"/>
    <x v="0"/>
    <s v="United States"/>
    <x v="316"/>
    <x v="18"/>
    <n v="37211"/>
    <x v="0"/>
    <s v="OFF-PA-10002787"/>
    <x v="1"/>
    <x v="10"/>
    <x v="1267"/>
    <n v="10.368"/>
    <n v="2"/>
    <n v="0.2"/>
    <n v="3.6288"/>
  </r>
  <r>
    <n v="2564"/>
    <x v="1260"/>
    <x v="1"/>
    <x v="751"/>
    <d v="2012-03-22T00:00:00"/>
    <s v="Second Class"/>
    <s v="HR-14830"/>
    <s v="Harold Ryan"/>
    <x v="1"/>
    <s v="United States"/>
    <x v="20"/>
    <x v="15"/>
    <n v="10009"/>
    <x v="3"/>
    <s v="TEC-AC-10000387"/>
    <x v="2"/>
    <x v="11"/>
    <x v="1350"/>
    <n v="15.02"/>
    <n v="1"/>
    <n v="0"/>
    <n v="2.7035999999999998"/>
  </r>
  <r>
    <n v="2565"/>
    <x v="1260"/>
    <x v="1"/>
    <x v="751"/>
    <d v="2012-03-22T00:00:00"/>
    <s v="Second Class"/>
    <s v="HR-14830"/>
    <s v="Harold Ryan"/>
    <x v="1"/>
    <s v="United States"/>
    <x v="20"/>
    <x v="15"/>
    <n v="10009"/>
    <x v="3"/>
    <s v="OFF-ST-10001291"/>
    <x v="1"/>
    <x v="4"/>
    <x v="1017"/>
    <n v="33.82"/>
    <n v="2"/>
    <n v="0"/>
    <n v="9.1313999999999993"/>
  </r>
  <r>
    <n v="2566"/>
    <x v="1261"/>
    <x v="3"/>
    <x v="202"/>
    <d v="2014-12-25T00:00:00"/>
    <s v="First Class"/>
    <s v="BD-11635"/>
    <s v="Brian Derr"/>
    <x v="0"/>
    <s v="United States"/>
    <x v="256"/>
    <x v="0"/>
    <n v="42104"/>
    <x v="0"/>
    <s v="TEC-AC-10003116"/>
    <x v="2"/>
    <x v="11"/>
    <x v="920"/>
    <n v="71"/>
    <n v="4"/>
    <n v="0"/>
    <n v="27.69"/>
  </r>
  <r>
    <n v="2567"/>
    <x v="1262"/>
    <x v="3"/>
    <x v="752"/>
    <d v="2014-04-11T00:00:00"/>
    <s v="Second Class"/>
    <s v="SF-20200"/>
    <s v="Sarah Foster"/>
    <x v="0"/>
    <s v="United States"/>
    <x v="317"/>
    <x v="4"/>
    <n v="98226"/>
    <x v="1"/>
    <s v="OFF-BI-10001308"/>
    <x v="1"/>
    <x v="8"/>
    <x v="1351"/>
    <n v="25.12"/>
    <n v="5"/>
    <n v="0.2"/>
    <n v="7.85"/>
  </r>
  <r>
    <n v="2568"/>
    <x v="1262"/>
    <x v="3"/>
    <x v="752"/>
    <d v="2014-04-11T00:00:00"/>
    <s v="Second Class"/>
    <s v="SF-20200"/>
    <s v="Sarah Foster"/>
    <x v="0"/>
    <s v="United States"/>
    <x v="317"/>
    <x v="4"/>
    <n v="98226"/>
    <x v="1"/>
    <s v="FUR-TA-10003954"/>
    <x v="0"/>
    <x v="3"/>
    <x v="1208"/>
    <n v="2665.62"/>
    <n v="9"/>
    <n v="0"/>
    <n v="239.9058"/>
  </r>
  <r>
    <n v="2569"/>
    <x v="1263"/>
    <x v="3"/>
    <x v="210"/>
    <d v="2014-12-09T00:00:00"/>
    <s v="Standard Class"/>
    <s v="SP-20620"/>
    <s v="Stefania Perrino"/>
    <x v="1"/>
    <s v="United States"/>
    <x v="20"/>
    <x v="15"/>
    <n v="10011"/>
    <x v="3"/>
    <s v="OFF-ST-10003282"/>
    <x v="1"/>
    <x v="4"/>
    <x v="42"/>
    <n v="478.08"/>
    <n v="8"/>
    <n v="0"/>
    <n v="133.86240000000001"/>
  </r>
  <r>
    <n v="2570"/>
    <x v="1264"/>
    <x v="3"/>
    <x v="753"/>
    <d v="2014-12-28T00:00:00"/>
    <s v="Same Day"/>
    <s v="DR-12880"/>
    <s v="Dan Reichenbach"/>
    <x v="1"/>
    <s v="United States"/>
    <x v="46"/>
    <x v="24"/>
    <n v="43055"/>
    <x v="3"/>
    <s v="TEC-PH-10000576"/>
    <x v="2"/>
    <x v="7"/>
    <x v="807"/>
    <n v="164.38800000000001"/>
    <n v="2"/>
    <n v="0.4"/>
    <n v="-35.617400000000004"/>
  </r>
  <r>
    <n v="2571"/>
    <x v="1264"/>
    <x v="3"/>
    <x v="753"/>
    <d v="2014-12-28T00:00:00"/>
    <s v="Same Day"/>
    <s v="DR-12880"/>
    <s v="Dan Reichenbach"/>
    <x v="1"/>
    <s v="United States"/>
    <x v="46"/>
    <x v="24"/>
    <n v="43055"/>
    <x v="3"/>
    <s v="OFF-AR-10004441"/>
    <x v="1"/>
    <x v="6"/>
    <x v="153"/>
    <n v="13.247999999999999"/>
    <n v="4"/>
    <n v="0.2"/>
    <n v="3.6432000000000002"/>
  </r>
  <r>
    <n v="2572"/>
    <x v="1265"/>
    <x v="3"/>
    <x v="11"/>
    <d v="2014-07-22T00:00:00"/>
    <s v="Standard Class"/>
    <s v="VM-21685"/>
    <s v="Valerie Mitchum"/>
    <x v="2"/>
    <s v="United States"/>
    <x v="318"/>
    <x v="10"/>
    <n v="60098"/>
    <x v="2"/>
    <s v="OFF-AR-10003759"/>
    <x v="1"/>
    <x v="6"/>
    <x v="838"/>
    <n v="2.9119999999999999"/>
    <n v="2"/>
    <n v="0.2"/>
    <n v="0.91"/>
  </r>
  <r>
    <n v="2573"/>
    <x v="1266"/>
    <x v="0"/>
    <x v="399"/>
    <d v="2013-08-16T00:00:00"/>
    <s v="Second Class"/>
    <s v="CM-12235"/>
    <s v="Chris McAfee"/>
    <x v="0"/>
    <s v="United States"/>
    <x v="238"/>
    <x v="5"/>
    <n v="75007"/>
    <x v="2"/>
    <s v="TEC-AC-10004145"/>
    <x v="2"/>
    <x v="11"/>
    <x v="1264"/>
    <n v="1399.944"/>
    <n v="7"/>
    <n v="0.2"/>
    <n v="52.497900000000001"/>
  </r>
  <r>
    <n v="2574"/>
    <x v="1267"/>
    <x v="3"/>
    <x v="362"/>
    <d v="2014-07-15T00:00:00"/>
    <s v="Standard Class"/>
    <s v="SM-20320"/>
    <s v="Sean Miller"/>
    <x v="2"/>
    <s v="United States"/>
    <x v="240"/>
    <x v="14"/>
    <n v="47905"/>
    <x v="2"/>
    <s v="FUR-FU-10000293"/>
    <x v="0"/>
    <x v="5"/>
    <x v="783"/>
    <n v="526.45000000000005"/>
    <n v="5"/>
    <n v="0"/>
    <n v="31.587"/>
  </r>
  <r>
    <n v="2575"/>
    <x v="1268"/>
    <x v="2"/>
    <x v="754"/>
    <d v="2011-11-27T00:00:00"/>
    <s v="Standard Class"/>
    <s v="RA-19885"/>
    <s v="Ruben Ausman"/>
    <x v="1"/>
    <s v="United States"/>
    <x v="38"/>
    <x v="32"/>
    <n v="31907"/>
    <x v="0"/>
    <s v="OFF-EN-10004955"/>
    <x v="1"/>
    <x v="12"/>
    <x v="881"/>
    <n v="16.23"/>
    <n v="3"/>
    <n v="0"/>
    <n v="7.9527000000000001"/>
  </r>
  <r>
    <n v="2576"/>
    <x v="1268"/>
    <x v="2"/>
    <x v="754"/>
    <d v="2011-11-27T00:00:00"/>
    <s v="Standard Class"/>
    <s v="RA-19885"/>
    <s v="Ruben Ausman"/>
    <x v="1"/>
    <s v="United States"/>
    <x v="38"/>
    <x v="32"/>
    <n v="31907"/>
    <x v="0"/>
    <s v="OFF-BI-10001071"/>
    <x v="1"/>
    <x v="8"/>
    <x v="663"/>
    <n v="319.89999999999998"/>
    <n v="5"/>
    <n v="0"/>
    <n v="156.751"/>
  </r>
  <r>
    <n v="2577"/>
    <x v="1268"/>
    <x v="2"/>
    <x v="754"/>
    <d v="2011-11-27T00:00:00"/>
    <s v="Standard Class"/>
    <s v="RA-19885"/>
    <s v="Ruben Ausman"/>
    <x v="1"/>
    <s v="United States"/>
    <x v="38"/>
    <x v="32"/>
    <n v="31907"/>
    <x v="0"/>
    <s v="OFF-EN-10001990"/>
    <x v="1"/>
    <x v="12"/>
    <x v="33"/>
    <n v="11.36"/>
    <n v="2"/>
    <n v="0"/>
    <n v="5.3391999999999999"/>
  </r>
  <r>
    <n v="2578"/>
    <x v="1268"/>
    <x v="2"/>
    <x v="754"/>
    <d v="2011-11-27T00:00:00"/>
    <s v="Standard Class"/>
    <s v="RA-19885"/>
    <s v="Ruben Ausman"/>
    <x v="1"/>
    <s v="United States"/>
    <x v="38"/>
    <x v="32"/>
    <n v="31907"/>
    <x v="0"/>
    <s v="OFF-AP-10002734"/>
    <x v="1"/>
    <x v="9"/>
    <x v="1352"/>
    <n v="675.12"/>
    <n v="3"/>
    <n v="0"/>
    <n v="290.30160000000001"/>
  </r>
  <r>
    <n v="2579"/>
    <x v="1269"/>
    <x v="2"/>
    <x v="755"/>
    <d v="2011-01-02T00:00:00"/>
    <s v="Standard Class"/>
    <s v="SD-20485"/>
    <s v="Shirley Daniels"/>
    <x v="2"/>
    <s v="United States"/>
    <x v="166"/>
    <x v="17"/>
    <n v="22304"/>
    <x v="0"/>
    <s v="FUR-FU-10004587"/>
    <x v="0"/>
    <x v="5"/>
    <x v="1353"/>
    <n v="62.82"/>
    <n v="3"/>
    <n v="0"/>
    <n v="30.7818"/>
  </r>
  <r>
    <n v="2580"/>
    <x v="1269"/>
    <x v="2"/>
    <x v="755"/>
    <d v="2011-01-02T00:00:00"/>
    <s v="Standard Class"/>
    <s v="SD-20485"/>
    <s v="Shirley Daniels"/>
    <x v="2"/>
    <s v="United States"/>
    <x v="166"/>
    <x v="17"/>
    <n v="22304"/>
    <x v="0"/>
    <s v="OFF-ST-10004337"/>
    <x v="1"/>
    <x v="4"/>
    <x v="839"/>
    <n v="489.92"/>
    <n v="8"/>
    <n v="0"/>
    <n v="0"/>
  </r>
  <r>
    <n v="2581"/>
    <x v="1269"/>
    <x v="2"/>
    <x v="755"/>
    <d v="2011-01-02T00:00:00"/>
    <s v="Standard Class"/>
    <s v="SD-20485"/>
    <s v="Shirley Daniels"/>
    <x v="2"/>
    <s v="United States"/>
    <x v="166"/>
    <x v="17"/>
    <n v="22304"/>
    <x v="0"/>
    <s v="OFF-PA-10003072"/>
    <x v="1"/>
    <x v="10"/>
    <x v="918"/>
    <n v="19.440000000000001"/>
    <n v="3"/>
    <n v="0"/>
    <n v="9.3312000000000008"/>
  </r>
  <r>
    <n v="2582"/>
    <x v="1269"/>
    <x v="2"/>
    <x v="755"/>
    <d v="2011-01-02T00:00:00"/>
    <s v="Standard Class"/>
    <s v="SD-20485"/>
    <s v="Shirley Daniels"/>
    <x v="2"/>
    <s v="United States"/>
    <x v="166"/>
    <x v="17"/>
    <n v="22304"/>
    <x v="0"/>
    <s v="OFF-PA-10000380"/>
    <x v="1"/>
    <x v="10"/>
    <x v="1281"/>
    <n v="16.68"/>
    <n v="2"/>
    <n v="0"/>
    <n v="8.34"/>
  </r>
  <r>
    <n v="2583"/>
    <x v="1269"/>
    <x v="2"/>
    <x v="755"/>
    <d v="2011-01-02T00:00:00"/>
    <s v="Standard Class"/>
    <s v="SD-20485"/>
    <s v="Shirley Daniels"/>
    <x v="2"/>
    <s v="United States"/>
    <x v="166"/>
    <x v="17"/>
    <n v="22304"/>
    <x v="0"/>
    <s v="TEC-PH-10004833"/>
    <x v="2"/>
    <x v="7"/>
    <x v="1354"/>
    <n v="155.35"/>
    <n v="13"/>
    <n v="0"/>
    <n v="0"/>
  </r>
  <r>
    <n v="2584"/>
    <x v="1269"/>
    <x v="2"/>
    <x v="755"/>
    <d v="2011-01-02T00:00:00"/>
    <s v="Standard Class"/>
    <s v="SD-20485"/>
    <s v="Shirley Daniels"/>
    <x v="2"/>
    <s v="United States"/>
    <x v="166"/>
    <x v="17"/>
    <n v="22304"/>
    <x v="0"/>
    <s v="FUR-FU-10001847"/>
    <x v="0"/>
    <x v="5"/>
    <x v="1355"/>
    <n v="12.42"/>
    <n v="3"/>
    <n v="0"/>
    <n v="4.4711999999999996"/>
  </r>
  <r>
    <n v="2585"/>
    <x v="1269"/>
    <x v="2"/>
    <x v="755"/>
    <d v="2011-01-02T00:00:00"/>
    <s v="Standard Class"/>
    <s v="SD-20485"/>
    <s v="Shirley Daniels"/>
    <x v="2"/>
    <s v="United States"/>
    <x v="166"/>
    <x v="17"/>
    <n v="22304"/>
    <x v="0"/>
    <s v="TEC-PH-10002103"/>
    <x v="2"/>
    <x v="7"/>
    <x v="534"/>
    <n v="187.98"/>
    <n v="2"/>
    <n v="0"/>
    <n v="52.634399999999999"/>
  </r>
  <r>
    <n v="2586"/>
    <x v="1270"/>
    <x v="1"/>
    <x v="502"/>
    <d v="2012-10-11T00:00:00"/>
    <s v="Standard Class"/>
    <s v="CS-12250"/>
    <s v="Chris Selesnick"/>
    <x v="1"/>
    <s v="United States"/>
    <x v="319"/>
    <x v="5"/>
    <n v="76117"/>
    <x v="2"/>
    <s v="OFF-EN-10001137"/>
    <x v="1"/>
    <x v="12"/>
    <x v="315"/>
    <n v="6.6079999999999997"/>
    <n v="2"/>
    <n v="0.2"/>
    <n v="2.1476000000000002"/>
  </r>
  <r>
    <n v="2587"/>
    <x v="1271"/>
    <x v="3"/>
    <x v="160"/>
    <d v="2014-07-07T00:00:00"/>
    <s v="Standard Class"/>
    <s v="RA-19285"/>
    <s v="Ralph Arnett"/>
    <x v="0"/>
    <s v="United States"/>
    <x v="20"/>
    <x v="15"/>
    <n v="10024"/>
    <x v="3"/>
    <s v="OFF-ST-10001476"/>
    <x v="1"/>
    <x v="4"/>
    <x v="827"/>
    <n v="248.57"/>
    <n v="7"/>
    <n v="0"/>
    <n v="67.113900000000001"/>
  </r>
  <r>
    <n v="2588"/>
    <x v="1271"/>
    <x v="3"/>
    <x v="160"/>
    <d v="2014-07-07T00:00:00"/>
    <s v="Standard Class"/>
    <s v="RA-19285"/>
    <s v="Ralph Arnett"/>
    <x v="0"/>
    <s v="United States"/>
    <x v="20"/>
    <x v="15"/>
    <n v="10024"/>
    <x v="3"/>
    <s v="FUR-FU-10002045"/>
    <x v="0"/>
    <x v="5"/>
    <x v="1356"/>
    <n v="22.23"/>
    <n v="1"/>
    <n v="0"/>
    <n v="9.7812000000000001"/>
  </r>
  <r>
    <n v="2589"/>
    <x v="1272"/>
    <x v="0"/>
    <x v="465"/>
    <d v="2013-10-05T00:00:00"/>
    <s v="Standard Class"/>
    <s v="BF-11005"/>
    <s v="Barry Franz"/>
    <x v="2"/>
    <s v="United States"/>
    <x v="1"/>
    <x v="1"/>
    <n v="90004"/>
    <x v="1"/>
    <s v="OFF-ST-10001505"/>
    <x v="1"/>
    <x v="4"/>
    <x v="1174"/>
    <n v="5.98"/>
    <n v="1"/>
    <n v="0"/>
    <n v="1.0165999999999999"/>
  </r>
  <r>
    <n v="2590"/>
    <x v="1272"/>
    <x v="0"/>
    <x v="465"/>
    <d v="2013-10-05T00:00:00"/>
    <s v="Standard Class"/>
    <s v="BF-11005"/>
    <s v="Barry Franz"/>
    <x v="2"/>
    <s v="United States"/>
    <x v="1"/>
    <x v="1"/>
    <n v="90004"/>
    <x v="1"/>
    <s v="TEC-PH-10001433"/>
    <x v="2"/>
    <x v="7"/>
    <x v="237"/>
    <n v="246.16800000000001"/>
    <n v="3"/>
    <n v="0.2"/>
    <n v="21.5397"/>
  </r>
  <r>
    <n v="2591"/>
    <x v="1273"/>
    <x v="0"/>
    <x v="162"/>
    <d v="2013-09-15T00:00:00"/>
    <s v="Standard Class"/>
    <s v="SE-20110"/>
    <s v="Sanjit Engle"/>
    <x v="0"/>
    <s v="United States"/>
    <x v="320"/>
    <x v="10"/>
    <n v="60090"/>
    <x v="2"/>
    <s v="FUR-FU-10004671"/>
    <x v="0"/>
    <x v="5"/>
    <x v="1357"/>
    <n v="14.135999999999999"/>
    <n v="2"/>
    <n v="0.6"/>
    <n v="-7.7747999999999999"/>
  </r>
  <r>
    <n v="2592"/>
    <x v="1273"/>
    <x v="0"/>
    <x v="162"/>
    <d v="2013-09-15T00:00:00"/>
    <s v="Standard Class"/>
    <s v="SE-20110"/>
    <s v="Sanjit Engle"/>
    <x v="0"/>
    <s v="United States"/>
    <x v="320"/>
    <x v="10"/>
    <n v="60090"/>
    <x v="2"/>
    <s v="FUR-TA-10003569"/>
    <x v="0"/>
    <x v="3"/>
    <x v="1358"/>
    <n v="601.47"/>
    <n v="3"/>
    <n v="0.5"/>
    <n v="-300.73500000000001"/>
  </r>
  <r>
    <n v="2593"/>
    <x v="1274"/>
    <x v="3"/>
    <x v="221"/>
    <d v="2014-11-27T00:00:00"/>
    <s v="Second Class"/>
    <s v="RS-19765"/>
    <s v="Roland Schwarz"/>
    <x v="1"/>
    <s v="United States"/>
    <x v="321"/>
    <x v="20"/>
    <n v="29483"/>
    <x v="0"/>
    <s v="TEC-PH-10002807"/>
    <x v="2"/>
    <x v="7"/>
    <x v="1230"/>
    <n v="79.099999999999994"/>
    <n v="2"/>
    <n v="0"/>
    <n v="39.549999999999997"/>
  </r>
  <r>
    <n v="2594"/>
    <x v="1274"/>
    <x v="3"/>
    <x v="221"/>
    <d v="2014-11-27T00:00:00"/>
    <s v="Second Class"/>
    <s v="RS-19765"/>
    <s v="Roland Schwarz"/>
    <x v="1"/>
    <s v="United States"/>
    <x v="321"/>
    <x v="20"/>
    <n v="29483"/>
    <x v="0"/>
    <s v="OFF-BI-10001597"/>
    <x v="1"/>
    <x v="8"/>
    <x v="790"/>
    <n v="327.84"/>
    <n v="8"/>
    <n v="0"/>
    <n v="157.36320000000001"/>
  </r>
  <r>
    <n v="2595"/>
    <x v="1275"/>
    <x v="3"/>
    <x v="726"/>
    <d v="2014-05-18T00:00:00"/>
    <s v="Standard Class"/>
    <s v="BM-11650"/>
    <s v="Brian Moss"/>
    <x v="1"/>
    <s v="United States"/>
    <x v="38"/>
    <x v="14"/>
    <n v="47201"/>
    <x v="2"/>
    <s v="OFF-EN-10003296"/>
    <x v="1"/>
    <x v="12"/>
    <x v="229"/>
    <n v="180.96"/>
    <n v="2"/>
    <n v="0"/>
    <n v="81.432000000000002"/>
  </r>
  <r>
    <n v="2596"/>
    <x v="1275"/>
    <x v="3"/>
    <x v="726"/>
    <d v="2014-05-18T00:00:00"/>
    <s v="Standard Class"/>
    <s v="BM-11650"/>
    <s v="Brian Moss"/>
    <x v="1"/>
    <s v="United States"/>
    <x v="38"/>
    <x v="14"/>
    <n v="47201"/>
    <x v="2"/>
    <s v="OFF-BI-10004632"/>
    <x v="1"/>
    <x v="8"/>
    <x v="564"/>
    <n v="914.97"/>
    <n v="3"/>
    <n v="0"/>
    <n v="411.73649999999998"/>
  </r>
  <r>
    <n v="2597"/>
    <x v="1275"/>
    <x v="3"/>
    <x v="726"/>
    <d v="2014-05-18T00:00:00"/>
    <s v="Standard Class"/>
    <s v="BM-11650"/>
    <s v="Brian Moss"/>
    <x v="1"/>
    <s v="United States"/>
    <x v="38"/>
    <x v="14"/>
    <n v="47201"/>
    <x v="2"/>
    <s v="TEC-PH-10002310"/>
    <x v="2"/>
    <x v="7"/>
    <x v="1359"/>
    <n v="587.97"/>
    <n v="3"/>
    <n v="0"/>
    <n v="158.75190000000001"/>
  </r>
  <r>
    <n v="2598"/>
    <x v="1275"/>
    <x v="3"/>
    <x v="726"/>
    <d v="2014-05-18T00:00:00"/>
    <s v="Standard Class"/>
    <s v="BM-11650"/>
    <s v="Brian Moss"/>
    <x v="1"/>
    <s v="United States"/>
    <x v="38"/>
    <x v="14"/>
    <n v="47201"/>
    <x v="2"/>
    <s v="OFF-ST-10000078"/>
    <x v="1"/>
    <x v="4"/>
    <x v="1218"/>
    <n v="530.34"/>
    <n v="2"/>
    <n v="0"/>
    <n v="95.461200000000005"/>
  </r>
  <r>
    <n v="2599"/>
    <x v="1275"/>
    <x v="3"/>
    <x v="726"/>
    <d v="2014-05-18T00:00:00"/>
    <s v="Standard Class"/>
    <s v="BM-11650"/>
    <s v="Brian Moss"/>
    <x v="1"/>
    <s v="United States"/>
    <x v="38"/>
    <x v="14"/>
    <n v="47201"/>
    <x v="2"/>
    <s v="OFF-PA-10001752"/>
    <x v="1"/>
    <x v="10"/>
    <x v="1360"/>
    <n v="14.94"/>
    <n v="3"/>
    <n v="0"/>
    <n v="7.3205999999999998"/>
  </r>
  <r>
    <n v="2600"/>
    <x v="1276"/>
    <x v="3"/>
    <x v="756"/>
    <d v="2014-04-30T00:00:00"/>
    <s v="Standard Class"/>
    <s v="SK-19990"/>
    <s v="Sally Knutson"/>
    <x v="0"/>
    <s v="United States"/>
    <x v="20"/>
    <x v="15"/>
    <n v="10024"/>
    <x v="3"/>
    <s v="OFF-AP-10000026"/>
    <x v="1"/>
    <x v="9"/>
    <x v="1282"/>
    <n v="121.94"/>
    <n v="2"/>
    <n v="0"/>
    <n v="35.3626"/>
  </r>
  <r>
    <n v="2601"/>
    <x v="1276"/>
    <x v="3"/>
    <x v="756"/>
    <d v="2014-04-30T00:00:00"/>
    <s v="Standard Class"/>
    <s v="SK-19990"/>
    <s v="Sally Knutson"/>
    <x v="0"/>
    <s v="United States"/>
    <x v="20"/>
    <x v="15"/>
    <n v="10024"/>
    <x v="3"/>
    <s v="OFF-SU-10002573"/>
    <x v="1"/>
    <x v="14"/>
    <x v="350"/>
    <n v="122.71"/>
    <n v="7"/>
    <n v="0"/>
    <n v="36.813000000000002"/>
  </r>
  <r>
    <n v="2602"/>
    <x v="1277"/>
    <x v="0"/>
    <x v="30"/>
    <d v="2013-05-06T00:00:00"/>
    <s v="Same Day"/>
    <s v="EN-13780"/>
    <s v="Edward Nazzal"/>
    <x v="0"/>
    <s v="United States"/>
    <x v="20"/>
    <x v="15"/>
    <n v="10035"/>
    <x v="3"/>
    <s v="OFF-PA-10000349"/>
    <x v="1"/>
    <x v="10"/>
    <x v="33"/>
    <n v="14.94"/>
    <n v="3"/>
    <n v="0"/>
    <n v="7.0217999999999998"/>
  </r>
  <r>
    <n v="2603"/>
    <x v="1277"/>
    <x v="0"/>
    <x v="30"/>
    <d v="2013-05-06T00:00:00"/>
    <s v="Same Day"/>
    <s v="EN-13780"/>
    <s v="Edward Nazzal"/>
    <x v="0"/>
    <s v="United States"/>
    <x v="20"/>
    <x v="15"/>
    <n v="10035"/>
    <x v="3"/>
    <s v="TEC-MA-10003356"/>
    <x v="2"/>
    <x v="15"/>
    <x v="1361"/>
    <n v="1349.85"/>
    <n v="3"/>
    <n v="0"/>
    <n v="364.45949999999999"/>
  </r>
  <r>
    <n v="2604"/>
    <x v="1277"/>
    <x v="0"/>
    <x v="30"/>
    <d v="2013-05-06T00:00:00"/>
    <s v="Same Day"/>
    <s v="EN-13780"/>
    <s v="Edward Nazzal"/>
    <x v="0"/>
    <s v="United States"/>
    <x v="20"/>
    <x v="15"/>
    <n v="10035"/>
    <x v="3"/>
    <s v="FUR-BO-10000362"/>
    <x v="0"/>
    <x v="0"/>
    <x v="1037"/>
    <n v="136.78399999999999"/>
    <n v="1"/>
    <n v="0.2"/>
    <n v="5.1294000000000004"/>
  </r>
  <r>
    <n v="2605"/>
    <x v="1277"/>
    <x v="0"/>
    <x v="30"/>
    <d v="2013-05-06T00:00:00"/>
    <s v="Same Day"/>
    <s v="EN-13780"/>
    <s v="Edward Nazzal"/>
    <x v="0"/>
    <s v="United States"/>
    <x v="20"/>
    <x v="15"/>
    <n v="10035"/>
    <x v="3"/>
    <s v="FUR-FU-10003878"/>
    <x v="0"/>
    <x v="5"/>
    <x v="671"/>
    <n v="61.12"/>
    <n v="4"/>
    <n v="0"/>
    <n v="20.780799999999999"/>
  </r>
  <r>
    <n v="2606"/>
    <x v="1278"/>
    <x v="2"/>
    <x v="757"/>
    <d v="2011-12-21T00:00:00"/>
    <s v="Standard Class"/>
    <s v="KN-16450"/>
    <s v="Kean Nguyen"/>
    <x v="1"/>
    <s v="United States"/>
    <x v="108"/>
    <x v="2"/>
    <n v="32216"/>
    <x v="0"/>
    <s v="OFF-BI-10000591"/>
    <x v="1"/>
    <x v="8"/>
    <x v="1045"/>
    <n v="1.167"/>
    <n v="1"/>
    <n v="0.7"/>
    <n v="-0.85580000000000001"/>
  </r>
  <r>
    <n v="2607"/>
    <x v="1279"/>
    <x v="0"/>
    <x v="758"/>
    <d v="2013-11-03T00:00:00"/>
    <s v="Standard Class"/>
    <s v="MG-17890"/>
    <s v="Michael Granlund"/>
    <x v="2"/>
    <s v="United States"/>
    <x v="70"/>
    <x v="1"/>
    <n v="92024"/>
    <x v="1"/>
    <s v="OFF-AR-10003727"/>
    <x v="1"/>
    <x v="6"/>
    <x v="1362"/>
    <n v="16.989999999999998"/>
    <n v="1"/>
    <n v="0"/>
    <n v="4.9271000000000003"/>
  </r>
  <r>
    <n v="2608"/>
    <x v="1280"/>
    <x v="2"/>
    <x v="641"/>
    <d v="2011-11-30T00:00:00"/>
    <s v="Standard Class"/>
    <s v="MC-17590"/>
    <s v="Matt Collister"/>
    <x v="1"/>
    <s v="United States"/>
    <x v="81"/>
    <x v="5"/>
    <n v="76017"/>
    <x v="2"/>
    <s v="TEC-AC-10001635"/>
    <x v="2"/>
    <x v="11"/>
    <x v="1363"/>
    <n v="24.672000000000001"/>
    <n v="3"/>
    <n v="0.2"/>
    <n v="0"/>
  </r>
  <r>
    <n v="2609"/>
    <x v="1280"/>
    <x v="2"/>
    <x v="641"/>
    <d v="2011-11-30T00:00:00"/>
    <s v="Standard Class"/>
    <s v="MC-17590"/>
    <s v="Matt Collister"/>
    <x v="1"/>
    <s v="United States"/>
    <x v="81"/>
    <x v="5"/>
    <n v="76017"/>
    <x v="2"/>
    <s v="OFF-LA-10001317"/>
    <x v="1"/>
    <x v="2"/>
    <x v="391"/>
    <n v="2.52"/>
    <n v="1"/>
    <n v="0.2"/>
    <n v="0.88200000000000001"/>
  </r>
  <r>
    <n v="2610"/>
    <x v="1280"/>
    <x v="2"/>
    <x v="641"/>
    <d v="2011-11-30T00:00:00"/>
    <s v="Standard Class"/>
    <s v="MC-17590"/>
    <s v="Matt Collister"/>
    <x v="1"/>
    <s v="United States"/>
    <x v="81"/>
    <x v="5"/>
    <n v="76017"/>
    <x v="2"/>
    <s v="FUR-TA-10000577"/>
    <x v="0"/>
    <x v="3"/>
    <x v="3"/>
    <n v="1218.7349999999999"/>
    <n v="5"/>
    <n v="0.3"/>
    <n v="-121.87350000000001"/>
  </r>
  <r>
    <n v="2611"/>
    <x v="1280"/>
    <x v="2"/>
    <x v="641"/>
    <d v="2011-11-30T00:00:00"/>
    <s v="Standard Class"/>
    <s v="MC-17590"/>
    <s v="Matt Collister"/>
    <x v="1"/>
    <s v="United States"/>
    <x v="81"/>
    <x v="5"/>
    <n v="76017"/>
    <x v="2"/>
    <s v="OFF-LA-10000248"/>
    <x v="1"/>
    <x v="2"/>
    <x v="1212"/>
    <n v="5.9039999999999999"/>
    <n v="2"/>
    <n v="0.2"/>
    <n v="1.9925999999999999"/>
  </r>
  <r>
    <n v="2612"/>
    <x v="1280"/>
    <x v="2"/>
    <x v="641"/>
    <d v="2011-11-30T00:00:00"/>
    <s v="Standard Class"/>
    <s v="MC-17590"/>
    <s v="Matt Collister"/>
    <x v="1"/>
    <s v="United States"/>
    <x v="81"/>
    <x v="5"/>
    <n v="76017"/>
    <x v="2"/>
    <s v="OFF-PA-10000955"/>
    <x v="1"/>
    <x v="10"/>
    <x v="774"/>
    <n v="15.696"/>
    <n v="3"/>
    <n v="0.2"/>
    <n v="5.1012000000000004"/>
  </r>
  <r>
    <n v="2613"/>
    <x v="1280"/>
    <x v="2"/>
    <x v="641"/>
    <d v="2011-11-30T00:00:00"/>
    <s v="Standard Class"/>
    <s v="MC-17590"/>
    <s v="Matt Collister"/>
    <x v="1"/>
    <s v="United States"/>
    <x v="81"/>
    <x v="5"/>
    <n v="76017"/>
    <x v="2"/>
    <s v="FUR-FU-10000221"/>
    <x v="0"/>
    <x v="5"/>
    <x v="529"/>
    <n v="6.0960000000000001"/>
    <n v="3"/>
    <n v="0.6"/>
    <n v="-3.9624000000000001"/>
  </r>
  <r>
    <n v="2614"/>
    <x v="1281"/>
    <x v="0"/>
    <x v="236"/>
    <d v="2013-06-05T00:00:00"/>
    <s v="Standard Class"/>
    <s v="BO-11350"/>
    <s v="Bill Overfelt"/>
    <x v="1"/>
    <s v="United States"/>
    <x v="1"/>
    <x v="1"/>
    <n v="90045"/>
    <x v="1"/>
    <s v="FUR-CH-10002304"/>
    <x v="0"/>
    <x v="1"/>
    <x v="782"/>
    <n v="41.567999999999998"/>
    <n v="2"/>
    <n v="0.2"/>
    <n v="2.5979999999999999"/>
  </r>
  <r>
    <n v="2615"/>
    <x v="1282"/>
    <x v="2"/>
    <x v="759"/>
    <d v="2011-03-05T00:00:00"/>
    <s v="Standard Class"/>
    <s v="AG-10300"/>
    <s v="Aleksandra Gannaway"/>
    <x v="1"/>
    <s v="United States"/>
    <x v="1"/>
    <x v="1"/>
    <n v="90049"/>
    <x v="1"/>
    <s v="FUR-CH-10004886"/>
    <x v="0"/>
    <x v="1"/>
    <x v="366"/>
    <n v="230.28"/>
    <n v="3"/>
    <n v="0.2"/>
    <n v="23.027999999999999"/>
  </r>
  <r>
    <n v="2616"/>
    <x v="1282"/>
    <x v="2"/>
    <x v="759"/>
    <d v="2011-03-05T00:00:00"/>
    <s v="Standard Class"/>
    <s v="AG-10300"/>
    <s v="Aleksandra Gannaway"/>
    <x v="1"/>
    <s v="United States"/>
    <x v="1"/>
    <x v="1"/>
    <n v="90049"/>
    <x v="1"/>
    <s v="OFF-BI-10001525"/>
    <x v="1"/>
    <x v="8"/>
    <x v="31"/>
    <n v="18.288"/>
    <n v="6"/>
    <n v="0.2"/>
    <n v="5.7149999999999999"/>
  </r>
  <r>
    <n v="2617"/>
    <x v="1283"/>
    <x v="3"/>
    <x v="719"/>
    <d v="2014-06-04T00:00:00"/>
    <s v="Standard Class"/>
    <s v="MS-17365"/>
    <s v="Maribeth Schnelling"/>
    <x v="0"/>
    <s v="United States"/>
    <x v="8"/>
    <x v="1"/>
    <n v="94110"/>
    <x v="1"/>
    <s v="OFF-LA-10003663"/>
    <x v="1"/>
    <x v="2"/>
    <x v="1364"/>
    <n v="5.78"/>
    <n v="2"/>
    <n v="0"/>
    <n v="2.7166000000000001"/>
  </r>
  <r>
    <n v="2618"/>
    <x v="1283"/>
    <x v="3"/>
    <x v="719"/>
    <d v="2014-06-04T00:00:00"/>
    <s v="Standard Class"/>
    <s v="MS-17365"/>
    <s v="Maribeth Schnelling"/>
    <x v="0"/>
    <s v="United States"/>
    <x v="8"/>
    <x v="1"/>
    <n v="94110"/>
    <x v="1"/>
    <s v="OFF-BI-10001294"/>
    <x v="1"/>
    <x v="8"/>
    <x v="667"/>
    <n v="121.68"/>
    <n v="13"/>
    <n v="0.2"/>
    <n v="38.024999999999999"/>
  </r>
  <r>
    <n v="2619"/>
    <x v="1284"/>
    <x v="3"/>
    <x v="66"/>
    <d v="2014-12-27T00:00:00"/>
    <s v="Standard Class"/>
    <s v="JM-15655"/>
    <s v="Jim Mitchum"/>
    <x v="1"/>
    <s v="United States"/>
    <x v="51"/>
    <x v="27"/>
    <n v="88220"/>
    <x v="1"/>
    <s v="OFF-AR-10000369"/>
    <x v="1"/>
    <x v="6"/>
    <x v="377"/>
    <n v="4.17"/>
    <n v="3"/>
    <n v="0"/>
    <n v="1.0842000000000001"/>
  </r>
  <r>
    <n v="2620"/>
    <x v="1284"/>
    <x v="3"/>
    <x v="66"/>
    <d v="2014-12-27T00:00:00"/>
    <s v="Standard Class"/>
    <s v="JM-15655"/>
    <s v="Jim Mitchum"/>
    <x v="1"/>
    <s v="United States"/>
    <x v="51"/>
    <x v="27"/>
    <n v="88220"/>
    <x v="1"/>
    <s v="TEC-PH-10001300"/>
    <x v="2"/>
    <x v="7"/>
    <x v="1002"/>
    <n v="67.040000000000006"/>
    <n v="4"/>
    <n v="0.2"/>
    <n v="6.7039999999999997"/>
  </r>
  <r>
    <n v="2621"/>
    <x v="1284"/>
    <x v="3"/>
    <x v="66"/>
    <d v="2014-12-27T00:00:00"/>
    <s v="Standard Class"/>
    <s v="JM-15655"/>
    <s v="Jim Mitchum"/>
    <x v="1"/>
    <s v="United States"/>
    <x v="51"/>
    <x v="27"/>
    <n v="88220"/>
    <x v="1"/>
    <s v="OFF-ST-10000876"/>
    <x v="1"/>
    <x v="4"/>
    <x v="251"/>
    <n v="37.32"/>
    <n v="3"/>
    <n v="0"/>
    <n v="10.4496"/>
  </r>
  <r>
    <n v="2622"/>
    <x v="1284"/>
    <x v="3"/>
    <x v="66"/>
    <d v="2014-12-27T00:00:00"/>
    <s v="Standard Class"/>
    <s v="JM-15655"/>
    <s v="Jim Mitchum"/>
    <x v="1"/>
    <s v="United States"/>
    <x v="51"/>
    <x v="27"/>
    <n v="88220"/>
    <x v="1"/>
    <s v="OFF-LA-10001404"/>
    <x v="1"/>
    <x v="2"/>
    <x v="916"/>
    <n v="18.45"/>
    <n v="5"/>
    <n v="0"/>
    <n v="8.6715"/>
  </r>
  <r>
    <n v="2623"/>
    <x v="1285"/>
    <x v="2"/>
    <x v="640"/>
    <d v="2011-06-12T00:00:00"/>
    <s v="Second Class"/>
    <s v="MC-17635"/>
    <s v="Matthew Clasen"/>
    <x v="1"/>
    <s v="United States"/>
    <x v="285"/>
    <x v="25"/>
    <n v="63116"/>
    <x v="2"/>
    <s v="OFF-PA-10001972"/>
    <x v="1"/>
    <x v="10"/>
    <x v="1169"/>
    <n v="25.92"/>
    <n v="4"/>
    <n v="0"/>
    <n v="12.441599999999999"/>
  </r>
  <r>
    <n v="2624"/>
    <x v="1286"/>
    <x v="3"/>
    <x v="760"/>
    <d v="2014-10-25T00:00:00"/>
    <s v="First Class"/>
    <s v="TA-21385"/>
    <s v="Tom Ashbrook"/>
    <x v="2"/>
    <s v="United States"/>
    <x v="20"/>
    <x v="15"/>
    <n v="10024"/>
    <x v="3"/>
    <s v="TEC-CO-10004722"/>
    <x v="2"/>
    <x v="16"/>
    <x v="1365"/>
    <n v="11199.968000000001"/>
    <n v="4"/>
    <n v="0.2"/>
    <n v="3919.9888000000001"/>
  </r>
  <r>
    <n v="2625"/>
    <x v="1286"/>
    <x v="3"/>
    <x v="760"/>
    <d v="2014-10-25T00:00:00"/>
    <s v="First Class"/>
    <s v="TA-21385"/>
    <s v="Tom Ashbrook"/>
    <x v="2"/>
    <s v="United States"/>
    <x v="20"/>
    <x v="15"/>
    <n v="10024"/>
    <x v="3"/>
    <s v="TEC-PH-10001494"/>
    <x v="2"/>
    <x v="7"/>
    <x v="708"/>
    <n v="2399.6"/>
    <n v="8"/>
    <n v="0"/>
    <n v="647.89200000000005"/>
  </r>
  <r>
    <n v="2626"/>
    <x v="1286"/>
    <x v="3"/>
    <x v="760"/>
    <d v="2014-10-25T00:00:00"/>
    <s v="First Class"/>
    <s v="TA-21385"/>
    <s v="Tom Ashbrook"/>
    <x v="2"/>
    <s v="United States"/>
    <x v="20"/>
    <x v="15"/>
    <n v="10024"/>
    <x v="3"/>
    <s v="OFF-EN-10002500"/>
    <x v="1"/>
    <x v="12"/>
    <x v="118"/>
    <n v="63.9"/>
    <n v="5"/>
    <n v="0"/>
    <n v="28.754999999999999"/>
  </r>
  <r>
    <n v="2627"/>
    <x v="1286"/>
    <x v="3"/>
    <x v="760"/>
    <d v="2014-10-25T00:00:00"/>
    <s v="First Class"/>
    <s v="TA-21385"/>
    <s v="Tom Ashbrook"/>
    <x v="2"/>
    <s v="United States"/>
    <x v="20"/>
    <x v="15"/>
    <n v="10024"/>
    <x v="3"/>
    <s v="TEC-PH-10003800"/>
    <x v="2"/>
    <x v="7"/>
    <x v="504"/>
    <n v="52.99"/>
    <n v="1"/>
    <n v="0"/>
    <n v="0.52990000000000004"/>
  </r>
  <r>
    <n v="2628"/>
    <x v="1287"/>
    <x v="3"/>
    <x v="38"/>
    <d v="2014-11-16T00:00:00"/>
    <s v="First Class"/>
    <s v="SB-20290"/>
    <s v="Sean Braxton"/>
    <x v="1"/>
    <s v="United States"/>
    <x v="24"/>
    <x v="24"/>
    <n v="45503"/>
    <x v="3"/>
    <s v="TEC-AC-10002399"/>
    <x v="2"/>
    <x v="11"/>
    <x v="448"/>
    <n v="60.863999999999997"/>
    <n v="4"/>
    <n v="0.2"/>
    <n v="9.1295999999999999"/>
  </r>
  <r>
    <n v="2629"/>
    <x v="1287"/>
    <x v="3"/>
    <x v="38"/>
    <d v="2014-11-16T00:00:00"/>
    <s v="First Class"/>
    <s v="SB-20290"/>
    <s v="Sean Braxton"/>
    <x v="1"/>
    <s v="United States"/>
    <x v="24"/>
    <x v="24"/>
    <n v="45503"/>
    <x v="3"/>
    <s v="TEC-MA-10002210"/>
    <x v="2"/>
    <x v="15"/>
    <x v="1366"/>
    <n v="652.995"/>
    <n v="7"/>
    <n v="0.7"/>
    <n v="-935.95950000000005"/>
  </r>
  <r>
    <n v="2630"/>
    <x v="1287"/>
    <x v="3"/>
    <x v="38"/>
    <d v="2014-11-16T00:00:00"/>
    <s v="First Class"/>
    <s v="SB-20290"/>
    <s v="Sean Braxton"/>
    <x v="1"/>
    <s v="United States"/>
    <x v="24"/>
    <x v="24"/>
    <n v="45503"/>
    <x v="3"/>
    <s v="OFF-BI-10003196"/>
    <x v="1"/>
    <x v="8"/>
    <x v="1367"/>
    <n v="11.22"/>
    <n v="10"/>
    <n v="0.7"/>
    <n v="-7.48"/>
  </r>
  <r>
    <n v="2631"/>
    <x v="1288"/>
    <x v="1"/>
    <x v="229"/>
    <d v="2012-09-15T00:00:00"/>
    <s v="Standard Class"/>
    <s v="AB-10150"/>
    <s v="Aimee Bixby"/>
    <x v="0"/>
    <s v="United States"/>
    <x v="251"/>
    <x v="26"/>
    <n v="74133"/>
    <x v="2"/>
    <s v="OFF-PA-10000477"/>
    <x v="1"/>
    <x v="10"/>
    <x v="1205"/>
    <n v="14.94"/>
    <n v="3"/>
    <n v="0"/>
    <n v="7.0217999999999998"/>
  </r>
  <r>
    <n v="2632"/>
    <x v="1289"/>
    <x v="3"/>
    <x v="356"/>
    <d v="2014-05-21T00:00:00"/>
    <s v="Standard Class"/>
    <s v="JF-15295"/>
    <s v="Jason Fortune-"/>
    <x v="0"/>
    <s v="United States"/>
    <x v="4"/>
    <x v="4"/>
    <n v="98103"/>
    <x v="1"/>
    <s v="FUR-FU-10000076"/>
    <x v="0"/>
    <x v="5"/>
    <x v="875"/>
    <n v="39.96"/>
    <n v="2"/>
    <n v="0"/>
    <n v="17.1828"/>
  </r>
  <r>
    <n v="2633"/>
    <x v="1289"/>
    <x v="3"/>
    <x v="356"/>
    <d v="2014-05-21T00:00:00"/>
    <s v="Standard Class"/>
    <s v="JF-15295"/>
    <s v="Jason Fortune-"/>
    <x v="0"/>
    <s v="United States"/>
    <x v="4"/>
    <x v="4"/>
    <n v="98103"/>
    <x v="1"/>
    <s v="FUR-CH-10002017"/>
    <x v="0"/>
    <x v="1"/>
    <x v="1368"/>
    <n v="42.624000000000002"/>
    <n v="2"/>
    <n v="0.2"/>
    <n v="4.2624000000000004"/>
  </r>
  <r>
    <n v="2634"/>
    <x v="1289"/>
    <x v="3"/>
    <x v="356"/>
    <d v="2014-05-21T00:00:00"/>
    <s v="Standard Class"/>
    <s v="JF-15295"/>
    <s v="Jason Fortune-"/>
    <x v="0"/>
    <s v="United States"/>
    <x v="4"/>
    <x v="4"/>
    <n v="98103"/>
    <x v="1"/>
    <s v="FUR-CH-10004287"/>
    <x v="0"/>
    <x v="1"/>
    <x v="156"/>
    <n v="220.96"/>
    <n v="1"/>
    <n v="0.2"/>
    <n v="24.858000000000001"/>
  </r>
  <r>
    <n v="2635"/>
    <x v="1290"/>
    <x v="1"/>
    <x v="761"/>
    <d v="2012-10-07T00:00:00"/>
    <s v="Second Class"/>
    <s v="BF-10975"/>
    <s v="Barbara Fisher"/>
    <x v="1"/>
    <s v="United States"/>
    <x v="115"/>
    <x v="3"/>
    <n v="28314"/>
    <x v="0"/>
    <s v="FUR-FU-10003829"/>
    <x v="0"/>
    <x v="5"/>
    <x v="1369"/>
    <n v="4.9279999999999999"/>
    <n v="2"/>
    <n v="0.2"/>
    <n v="0.73919999999999997"/>
  </r>
  <r>
    <n v="2636"/>
    <x v="1290"/>
    <x v="1"/>
    <x v="761"/>
    <d v="2012-10-07T00:00:00"/>
    <s v="Second Class"/>
    <s v="BF-10975"/>
    <s v="Barbara Fisher"/>
    <x v="1"/>
    <s v="United States"/>
    <x v="115"/>
    <x v="3"/>
    <n v="28314"/>
    <x v="0"/>
    <s v="OFF-BI-10004728"/>
    <x v="1"/>
    <x v="8"/>
    <x v="539"/>
    <n v="7.23"/>
    <n v="5"/>
    <n v="0.7"/>
    <n v="-5.7839999999999998"/>
  </r>
  <r>
    <n v="2637"/>
    <x v="1291"/>
    <x v="1"/>
    <x v="762"/>
    <d v="2012-08-19T00:00:00"/>
    <s v="Standard Class"/>
    <s v="TT-21265"/>
    <s v="Tim Taslimi"/>
    <x v="1"/>
    <s v="United States"/>
    <x v="1"/>
    <x v="1"/>
    <n v="90045"/>
    <x v="1"/>
    <s v="OFF-ST-10000046"/>
    <x v="1"/>
    <x v="4"/>
    <x v="757"/>
    <n v="323.10000000000002"/>
    <n v="2"/>
    <n v="0"/>
    <n v="61.389000000000003"/>
  </r>
  <r>
    <n v="2638"/>
    <x v="1292"/>
    <x v="3"/>
    <x v="492"/>
    <d v="2014-06-19T00:00:00"/>
    <s v="Standard Class"/>
    <s v="SB-20170"/>
    <s v="Sarah Bern"/>
    <x v="0"/>
    <s v="United States"/>
    <x v="20"/>
    <x v="15"/>
    <n v="10035"/>
    <x v="3"/>
    <s v="OFF-PA-10000697"/>
    <x v="1"/>
    <x v="10"/>
    <x v="1370"/>
    <n v="19.04"/>
    <n v="4"/>
    <n v="0"/>
    <n v="9.3295999999999992"/>
  </r>
  <r>
    <n v="2639"/>
    <x v="1292"/>
    <x v="3"/>
    <x v="492"/>
    <d v="2014-06-19T00:00:00"/>
    <s v="Standard Class"/>
    <s v="SB-20170"/>
    <s v="Sarah Bern"/>
    <x v="0"/>
    <s v="United States"/>
    <x v="20"/>
    <x v="15"/>
    <n v="10035"/>
    <x v="3"/>
    <s v="OFF-BI-10000848"/>
    <x v="1"/>
    <x v="8"/>
    <x v="515"/>
    <n v="13.128"/>
    <n v="3"/>
    <n v="0.2"/>
    <n v="4.2666000000000004"/>
  </r>
  <r>
    <n v="2640"/>
    <x v="1292"/>
    <x v="3"/>
    <x v="492"/>
    <d v="2014-06-19T00:00:00"/>
    <s v="Standard Class"/>
    <s v="SB-20170"/>
    <s v="Sarah Bern"/>
    <x v="0"/>
    <s v="United States"/>
    <x v="20"/>
    <x v="15"/>
    <n v="10035"/>
    <x v="3"/>
    <s v="OFF-AR-10004691"/>
    <x v="1"/>
    <x v="6"/>
    <x v="1371"/>
    <n v="64.14"/>
    <n v="3"/>
    <n v="0"/>
    <n v="16.676400000000001"/>
  </r>
  <r>
    <n v="2641"/>
    <x v="1292"/>
    <x v="3"/>
    <x v="492"/>
    <d v="2014-06-19T00:00:00"/>
    <s v="Standard Class"/>
    <s v="SB-20170"/>
    <s v="Sarah Bern"/>
    <x v="0"/>
    <s v="United States"/>
    <x v="20"/>
    <x v="15"/>
    <n v="10035"/>
    <x v="3"/>
    <s v="FUR-CH-10000595"/>
    <x v="0"/>
    <x v="1"/>
    <x v="463"/>
    <n v="858.24"/>
    <n v="4"/>
    <n v="0.1"/>
    <n v="143.04"/>
  </r>
  <r>
    <n v="2642"/>
    <x v="1293"/>
    <x v="1"/>
    <x v="763"/>
    <d v="2012-02-25T00:00:00"/>
    <s v="Standard Class"/>
    <s v="LM-17065"/>
    <s v="Liz MacKendrick"/>
    <x v="0"/>
    <s v="United States"/>
    <x v="322"/>
    <x v="36"/>
    <n v="71901"/>
    <x v="0"/>
    <s v="TEC-AC-10000927"/>
    <x v="2"/>
    <x v="11"/>
    <x v="694"/>
    <n v="29.99"/>
    <n v="1"/>
    <n v="0"/>
    <n v="2.9990000000000001"/>
  </r>
  <r>
    <n v="2643"/>
    <x v="1294"/>
    <x v="0"/>
    <x v="723"/>
    <d v="2013-12-31T00:00:00"/>
    <s v="First Class"/>
    <s v="KA-16525"/>
    <s v="Kelly Andreada"/>
    <x v="0"/>
    <s v="United States"/>
    <x v="34"/>
    <x v="10"/>
    <n v="60505"/>
    <x v="2"/>
    <s v="OFF-PA-10001289"/>
    <x v="1"/>
    <x v="10"/>
    <x v="952"/>
    <n v="186.048"/>
    <n v="6"/>
    <n v="0.2"/>
    <n v="67.442400000000006"/>
  </r>
  <r>
    <n v="2644"/>
    <x v="1295"/>
    <x v="0"/>
    <x v="764"/>
    <d v="2013-04-22T00:00:00"/>
    <s v="Second Class"/>
    <s v="BF-11170"/>
    <s v="Ben Ferrer"/>
    <x v="2"/>
    <s v="United States"/>
    <x v="253"/>
    <x v="3"/>
    <n v="27604"/>
    <x v="0"/>
    <s v="TEC-PH-10003092"/>
    <x v="2"/>
    <x v="7"/>
    <x v="516"/>
    <n v="36.792000000000002"/>
    <n v="1"/>
    <n v="0.2"/>
    <n v="4.1391"/>
  </r>
  <r>
    <n v="2645"/>
    <x v="1295"/>
    <x v="0"/>
    <x v="764"/>
    <d v="2013-04-22T00:00:00"/>
    <s v="Second Class"/>
    <s v="BF-11170"/>
    <s v="Ben Ferrer"/>
    <x v="2"/>
    <s v="United States"/>
    <x v="253"/>
    <x v="3"/>
    <n v="27604"/>
    <x v="0"/>
    <s v="FUR-FU-10000206"/>
    <x v="0"/>
    <x v="5"/>
    <x v="392"/>
    <n v="18.623999999999999"/>
    <n v="8"/>
    <n v="0.2"/>
    <n v="6.2855999999999996"/>
  </r>
  <r>
    <n v="2646"/>
    <x v="1296"/>
    <x v="2"/>
    <x v="557"/>
    <d v="2011-12-09T00:00:00"/>
    <s v="Second Class"/>
    <s v="TB-21400"/>
    <s v="Tom Boeckenhauer"/>
    <x v="0"/>
    <s v="United States"/>
    <x v="251"/>
    <x v="26"/>
    <n v="74133"/>
    <x v="2"/>
    <s v="FUR-FU-10004270"/>
    <x v="0"/>
    <x v="5"/>
    <x v="1372"/>
    <n v="57.69"/>
    <n v="3"/>
    <n v="0"/>
    <n v="23.652899999999999"/>
  </r>
  <r>
    <n v="2647"/>
    <x v="1296"/>
    <x v="2"/>
    <x v="557"/>
    <d v="2011-12-09T00:00:00"/>
    <s v="Second Class"/>
    <s v="TB-21400"/>
    <s v="Tom Boeckenhauer"/>
    <x v="0"/>
    <s v="United States"/>
    <x v="251"/>
    <x v="26"/>
    <n v="74133"/>
    <x v="2"/>
    <s v="OFF-BI-10000948"/>
    <x v="1"/>
    <x v="8"/>
    <x v="1373"/>
    <n v="42.81"/>
    <n v="3"/>
    <n v="0"/>
    <n v="20.120699999999999"/>
  </r>
  <r>
    <n v="2648"/>
    <x v="1296"/>
    <x v="2"/>
    <x v="557"/>
    <d v="2011-12-09T00:00:00"/>
    <s v="Second Class"/>
    <s v="TB-21400"/>
    <s v="Tom Boeckenhauer"/>
    <x v="0"/>
    <s v="United States"/>
    <x v="251"/>
    <x v="26"/>
    <n v="74133"/>
    <x v="2"/>
    <s v="OFF-PA-10000223"/>
    <x v="1"/>
    <x v="10"/>
    <x v="1374"/>
    <n v="12.96"/>
    <n v="2"/>
    <n v="0"/>
    <n v="6.2207999999999997"/>
  </r>
  <r>
    <n v="2649"/>
    <x v="1296"/>
    <x v="2"/>
    <x v="557"/>
    <d v="2011-12-09T00:00:00"/>
    <s v="Second Class"/>
    <s v="TB-21400"/>
    <s v="Tom Boeckenhauer"/>
    <x v="0"/>
    <s v="United States"/>
    <x v="251"/>
    <x v="26"/>
    <n v="74133"/>
    <x v="2"/>
    <s v="FUR-FU-10004665"/>
    <x v="0"/>
    <x v="5"/>
    <x v="1345"/>
    <n v="821.88"/>
    <n v="6"/>
    <n v="0"/>
    <n v="213.68879999999999"/>
  </r>
  <r>
    <n v="2650"/>
    <x v="1296"/>
    <x v="2"/>
    <x v="557"/>
    <d v="2011-12-09T00:00:00"/>
    <s v="Second Class"/>
    <s v="TB-21400"/>
    <s v="Tom Boeckenhauer"/>
    <x v="0"/>
    <s v="United States"/>
    <x v="251"/>
    <x v="26"/>
    <n v="74133"/>
    <x v="2"/>
    <s v="TEC-PH-10000215"/>
    <x v="2"/>
    <x v="7"/>
    <x v="139"/>
    <n v="104.85"/>
    <n v="3"/>
    <n v="0"/>
    <n v="28.3095"/>
  </r>
  <r>
    <n v="2651"/>
    <x v="1297"/>
    <x v="0"/>
    <x v="182"/>
    <d v="2013-02-10T00:00:00"/>
    <s v="Standard Class"/>
    <s v="SH-19975"/>
    <s v="Sally Hughsby"/>
    <x v="1"/>
    <s v="United States"/>
    <x v="86"/>
    <x v="1"/>
    <n v="92345"/>
    <x v="1"/>
    <s v="FUR-BO-10004467"/>
    <x v="0"/>
    <x v="0"/>
    <x v="883"/>
    <n v="424.95749999999998"/>
    <n v="5"/>
    <n v="0.15"/>
    <n v="19.998000000000001"/>
  </r>
  <r>
    <n v="2652"/>
    <x v="1298"/>
    <x v="3"/>
    <x v="697"/>
    <d v="2014-09-22T00:00:00"/>
    <s v="Second Class"/>
    <s v="AS-10225"/>
    <s v="Alan Schoenberger"/>
    <x v="1"/>
    <s v="United States"/>
    <x v="212"/>
    <x v="7"/>
    <n v="84604"/>
    <x v="1"/>
    <s v="OFF-BI-10000829"/>
    <x v="1"/>
    <x v="8"/>
    <x v="304"/>
    <n v="10.776"/>
    <n v="3"/>
    <n v="0.2"/>
    <n v="3.5022000000000002"/>
  </r>
  <r>
    <n v="2653"/>
    <x v="1298"/>
    <x v="3"/>
    <x v="697"/>
    <d v="2014-09-22T00:00:00"/>
    <s v="Second Class"/>
    <s v="AS-10225"/>
    <s v="Alan Schoenberger"/>
    <x v="1"/>
    <s v="United States"/>
    <x v="212"/>
    <x v="7"/>
    <n v="84604"/>
    <x v="1"/>
    <s v="OFF-BI-10003712"/>
    <x v="1"/>
    <x v="8"/>
    <x v="689"/>
    <n v="11.784000000000001"/>
    <n v="3"/>
    <n v="0.2"/>
    <n v="4.2717000000000001"/>
  </r>
  <r>
    <n v="2654"/>
    <x v="1298"/>
    <x v="3"/>
    <x v="697"/>
    <d v="2014-09-22T00:00:00"/>
    <s v="Second Class"/>
    <s v="AS-10225"/>
    <s v="Alan Schoenberger"/>
    <x v="1"/>
    <s v="United States"/>
    <x v="212"/>
    <x v="7"/>
    <n v="84604"/>
    <x v="1"/>
    <s v="OFF-PA-10000062"/>
    <x v="1"/>
    <x v="10"/>
    <x v="1375"/>
    <n v="164.88"/>
    <n v="3"/>
    <n v="0"/>
    <n v="80.791200000000003"/>
  </r>
  <r>
    <n v="2655"/>
    <x v="1298"/>
    <x v="3"/>
    <x v="697"/>
    <d v="2014-09-22T00:00:00"/>
    <s v="Second Class"/>
    <s v="AS-10225"/>
    <s v="Alan Schoenberger"/>
    <x v="1"/>
    <s v="United States"/>
    <x v="212"/>
    <x v="7"/>
    <n v="84604"/>
    <x v="1"/>
    <s v="FUR-BO-10003404"/>
    <x v="0"/>
    <x v="0"/>
    <x v="1376"/>
    <n v="1292.94"/>
    <n v="3"/>
    <n v="0"/>
    <n v="77.576400000000007"/>
  </r>
  <r>
    <n v="2656"/>
    <x v="1298"/>
    <x v="3"/>
    <x v="697"/>
    <d v="2014-09-22T00:00:00"/>
    <s v="Second Class"/>
    <s v="AS-10225"/>
    <s v="Alan Schoenberger"/>
    <x v="1"/>
    <s v="United States"/>
    <x v="212"/>
    <x v="7"/>
    <n v="84604"/>
    <x v="1"/>
    <s v="OFF-BI-10004233"/>
    <x v="1"/>
    <x v="8"/>
    <x v="1377"/>
    <n v="25.584"/>
    <n v="2"/>
    <n v="0.2"/>
    <n v="8.9543999999999997"/>
  </r>
  <r>
    <n v="2657"/>
    <x v="1298"/>
    <x v="3"/>
    <x v="697"/>
    <d v="2014-09-22T00:00:00"/>
    <s v="Second Class"/>
    <s v="AS-10225"/>
    <s v="Alan Schoenberger"/>
    <x v="1"/>
    <s v="United States"/>
    <x v="212"/>
    <x v="7"/>
    <n v="84604"/>
    <x v="1"/>
    <s v="OFF-ST-10001272"/>
    <x v="1"/>
    <x v="4"/>
    <x v="528"/>
    <n v="261.74"/>
    <n v="2"/>
    <n v="0"/>
    <n v="65.435000000000002"/>
  </r>
  <r>
    <n v="2658"/>
    <x v="1298"/>
    <x v="3"/>
    <x v="697"/>
    <d v="2014-09-22T00:00:00"/>
    <s v="Second Class"/>
    <s v="AS-10225"/>
    <s v="Alan Schoenberger"/>
    <x v="1"/>
    <s v="United States"/>
    <x v="212"/>
    <x v="7"/>
    <n v="84604"/>
    <x v="1"/>
    <s v="OFF-LA-10001175"/>
    <x v="1"/>
    <x v="2"/>
    <x v="773"/>
    <n v="14.4"/>
    <n v="5"/>
    <n v="0"/>
    <n v="7.056"/>
  </r>
  <r>
    <n v="2659"/>
    <x v="1299"/>
    <x v="0"/>
    <x v="765"/>
    <d v="2013-08-21T00:00:00"/>
    <s v="Standard Class"/>
    <s v="PK-19075"/>
    <s v="Pete Kriz"/>
    <x v="0"/>
    <s v="United States"/>
    <x v="8"/>
    <x v="1"/>
    <n v="94110"/>
    <x v="1"/>
    <s v="OFF-EN-10004030"/>
    <x v="1"/>
    <x v="12"/>
    <x v="135"/>
    <n v="10.86"/>
    <n v="3"/>
    <n v="0"/>
    <n v="5.1041999999999996"/>
  </r>
  <r>
    <n v="2660"/>
    <x v="1300"/>
    <x v="1"/>
    <x v="100"/>
    <d v="2012-12-28T00:00:00"/>
    <s v="Standard Class"/>
    <s v="HR-14830"/>
    <s v="Harold Ryan"/>
    <x v="1"/>
    <s v="United States"/>
    <x v="23"/>
    <x v="16"/>
    <n v="85234"/>
    <x v="1"/>
    <s v="FUR-CH-10004287"/>
    <x v="0"/>
    <x v="1"/>
    <x v="156"/>
    <n v="883.84"/>
    <n v="4"/>
    <n v="0.2"/>
    <n v="99.432000000000002"/>
  </r>
  <r>
    <n v="2661"/>
    <x v="1301"/>
    <x v="3"/>
    <x v="354"/>
    <d v="2014-03-12T00:00:00"/>
    <s v="Standard Class"/>
    <s v="DG-13300"/>
    <s v="Deirdre Greer"/>
    <x v="1"/>
    <s v="United States"/>
    <x v="20"/>
    <x v="15"/>
    <n v="10035"/>
    <x v="3"/>
    <s v="TEC-PH-10002834"/>
    <x v="2"/>
    <x v="7"/>
    <x v="1378"/>
    <n v="1979.89"/>
    <n v="11"/>
    <n v="0"/>
    <n v="494.97250000000003"/>
  </r>
  <r>
    <n v="2662"/>
    <x v="1301"/>
    <x v="3"/>
    <x v="354"/>
    <d v="2014-03-12T00:00:00"/>
    <s v="Standard Class"/>
    <s v="DG-13300"/>
    <s v="Deirdre Greer"/>
    <x v="1"/>
    <s v="United States"/>
    <x v="20"/>
    <x v="15"/>
    <n v="10035"/>
    <x v="3"/>
    <s v="OFF-EN-10003055"/>
    <x v="1"/>
    <x v="12"/>
    <x v="873"/>
    <n v="79.959999999999994"/>
    <n v="2"/>
    <n v="0"/>
    <n v="35.981999999999999"/>
  </r>
  <r>
    <n v="2663"/>
    <x v="1302"/>
    <x v="3"/>
    <x v="349"/>
    <d v="2014-04-16T00:00:00"/>
    <s v="First Class"/>
    <s v="CL-12700"/>
    <s v="Craig Leslie"/>
    <x v="2"/>
    <s v="United States"/>
    <x v="24"/>
    <x v="25"/>
    <n v="65807"/>
    <x v="2"/>
    <s v="OFF-BI-10003460"/>
    <x v="1"/>
    <x v="8"/>
    <x v="234"/>
    <n v="8.76"/>
    <n v="2"/>
    <n v="0"/>
    <n v="4.2047999999999996"/>
  </r>
  <r>
    <n v="2664"/>
    <x v="1303"/>
    <x v="0"/>
    <x v="766"/>
    <d v="2013-05-05T00:00:00"/>
    <s v="First Class"/>
    <s v="HF-14995"/>
    <s v="Herbert Flentye"/>
    <x v="0"/>
    <s v="United States"/>
    <x v="26"/>
    <x v="18"/>
    <n v="38109"/>
    <x v="0"/>
    <s v="OFF-LA-10001569"/>
    <x v="1"/>
    <x v="2"/>
    <x v="633"/>
    <n v="3.984"/>
    <n v="1"/>
    <n v="0.2"/>
    <n v="1.2948"/>
  </r>
  <r>
    <n v="2665"/>
    <x v="1303"/>
    <x v="0"/>
    <x v="766"/>
    <d v="2013-05-05T00:00:00"/>
    <s v="First Class"/>
    <s v="HF-14995"/>
    <s v="Herbert Flentye"/>
    <x v="0"/>
    <s v="United States"/>
    <x v="26"/>
    <x v="18"/>
    <n v="38109"/>
    <x v="0"/>
    <s v="FUR-TA-10004534"/>
    <x v="0"/>
    <x v="3"/>
    <x v="121"/>
    <n v="370.62"/>
    <n v="3"/>
    <n v="0.4"/>
    <n v="-142.071"/>
  </r>
  <r>
    <n v="2666"/>
    <x v="1303"/>
    <x v="0"/>
    <x v="766"/>
    <d v="2013-05-05T00:00:00"/>
    <s v="First Class"/>
    <s v="HF-14995"/>
    <s v="Herbert Flentye"/>
    <x v="0"/>
    <s v="United States"/>
    <x v="26"/>
    <x v="18"/>
    <n v="38109"/>
    <x v="0"/>
    <s v="OFF-BI-10002954"/>
    <x v="1"/>
    <x v="8"/>
    <x v="1179"/>
    <n v="2.742"/>
    <n v="2"/>
    <n v="0.7"/>
    <n v="-2.0108000000000001"/>
  </r>
  <r>
    <n v="2667"/>
    <x v="1304"/>
    <x v="0"/>
    <x v="393"/>
    <d v="2013-02-10T00:00:00"/>
    <s v="Same Day"/>
    <s v="HG-15025"/>
    <s v="Hunter Glantz"/>
    <x v="0"/>
    <s v="United States"/>
    <x v="112"/>
    <x v="5"/>
    <n v="79109"/>
    <x v="2"/>
    <s v="TEC-AC-10003832"/>
    <x v="2"/>
    <x v="11"/>
    <x v="458"/>
    <n v="79.512"/>
    <n v="3"/>
    <n v="0.2"/>
    <n v="20.8719"/>
  </r>
  <r>
    <n v="2668"/>
    <x v="1304"/>
    <x v="0"/>
    <x v="393"/>
    <d v="2013-02-10T00:00:00"/>
    <s v="Same Day"/>
    <s v="HG-15025"/>
    <s v="Hunter Glantz"/>
    <x v="0"/>
    <s v="United States"/>
    <x v="112"/>
    <x v="5"/>
    <n v="79109"/>
    <x v="2"/>
    <s v="OFF-PA-10000474"/>
    <x v="1"/>
    <x v="10"/>
    <x v="33"/>
    <n v="28.352"/>
    <n v="1"/>
    <n v="0.2"/>
    <n v="9.5687999999999995"/>
  </r>
  <r>
    <n v="2669"/>
    <x v="1305"/>
    <x v="1"/>
    <x v="767"/>
    <d v="2012-08-30T00:00:00"/>
    <s v="Standard Class"/>
    <s v="NL-18310"/>
    <s v="Nancy Lomonaco"/>
    <x v="2"/>
    <s v="United States"/>
    <x v="1"/>
    <x v="1"/>
    <n v="90045"/>
    <x v="1"/>
    <s v="FUR-CH-10002774"/>
    <x v="0"/>
    <x v="1"/>
    <x v="23"/>
    <n v="40.783999999999999"/>
    <n v="1"/>
    <n v="0.2"/>
    <n v="4.5881999999999996"/>
  </r>
  <r>
    <n v="2670"/>
    <x v="1305"/>
    <x v="1"/>
    <x v="767"/>
    <d v="2012-08-30T00:00:00"/>
    <s v="Standard Class"/>
    <s v="NL-18310"/>
    <s v="Nancy Lomonaco"/>
    <x v="2"/>
    <s v="United States"/>
    <x v="1"/>
    <x v="1"/>
    <n v="90045"/>
    <x v="1"/>
    <s v="OFF-AP-10002765"/>
    <x v="1"/>
    <x v="9"/>
    <x v="1252"/>
    <n v="105.96"/>
    <n v="4"/>
    <n v="0"/>
    <n v="29.668800000000001"/>
  </r>
  <r>
    <n v="2671"/>
    <x v="1306"/>
    <x v="2"/>
    <x v="340"/>
    <d v="2011-12-09T00:00:00"/>
    <s v="Second Class"/>
    <s v="RR-19525"/>
    <s v="Rick Reed"/>
    <x v="1"/>
    <s v="United States"/>
    <x v="90"/>
    <x v="31"/>
    <n v="1852"/>
    <x v="3"/>
    <s v="OFF-PA-10001144"/>
    <x v="1"/>
    <x v="10"/>
    <x v="161"/>
    <n v="166.44"/>
    <n v="3"/>
    <n v="0"/>
    <n v="79.891199999999998"/>
  </r>
  <r>
    <n v="2672"/>
    <x v="1306"/>
    <x v="2"/>
    <x v="340"/>
    <d v="2011-12-09T00:00:00"/>
    <s v="Second Class"/>
    <s v="RR-19525"/>
    <s v="Rick Reed"/>
    <x v="1"/>
    <s v="United States"/>
    <x v="90"/>
    <x v="31"/>
    <n v="1852"/>
    <x v="3"/>
    <s v="FUR-CH-10003761"/>
    <x v="0"/>
    <x v="1"/>
    <x v="1379"/>
    <n v="785.88"/>
    <n v="6"/>
    <n v="0"/>
    <n v="212.1876"/>
  </r>
  <r>
    <n v="2673"/>
    <x v="1306"/>
    <x v="2"/>
    <x v="340"/>
    <d v="2011-12-09T00:00:00"/>
    <s v="Second Class"/>
    <s v="RR-19525"/>
    <s v="Rick Reed"/>
    <x v="1"/>
    <s v="United States"/>
    <x v="90"/>
    <x v="31"/>
    <n v="1852"/>
    <x v="3"/>
    <s v="OFF-PA-10004665"/>
    <x v="1"/>
    <x v="10"/>
    <x v="1380"/>
    <n v="26.2"/>
    <n v="2"/>
    <n v="0"/>
    <n v="12.837999999999999"/>
  </r>
  <r>
    <n v="2674"/>
    <x v="1306"/>
    <x v="2"/>
    <x v="340"/>
    <d v="2011-12-09T00:00:00"/>
    <s v="Second Class"/>
    <s v="RR-19525"/>
    <s v="Rick Reed"/>
    <x v="1"/>
    <s v="United States"/>
    <x v="90"/>
    <x v="31"/>
    <n v="1852"/>
    <x v="3"/>
    <s v="OFF-ST-10000078"/>
    <x v="1"/>
    <x v="4"/>
    <x v="1218"/>
    <n v="1325.85"/>
    <n v="5"/>
    <n v="0"/>
    <n v="238.65299999999999"/>
  </r>
  <r>
    <n v="2675"/>
    <x v="1307"/>
    <x v="3"/>
    <x v="734"/>
    <d v="2014-04-12T00:00:00"/>
    <s v="Same Day"/>
    <s v="TC-21295"/>
    <s v="Toby Carlisle"/>
    <x v="0"/>
    <s v="United States"/>
    <x v="70"/>
    <x v="1"/>
    <n v="92024"/>
    <x v="1"/>
    <s v="OFF-PA-10000357"/>
    <x v="1"/>
    <x v="10"/>
    <x v="1219"/>
    <n v="166.44"/>
    <n v="3"/>
    <n v="0"/>
    <n v="79.891199999999998"/>
  </r>
  <r>
    <n v="2676"/>
    <x v="1308"/>
    <x v="3"/>
    <x v="344"/>
    <d v="2014-03-12T00:00:00"/>
    <s v="Standard Class"/>
    <s v="DB-13615"/>
    <s v="Doug Bickford"/>
    <x v="0"/>
    <s v="United States"/>
    <x v="153"/>
    <x v="3"/>
    <n v="28806"/>
    <x v="0"/>
    <s v="OFF-AR-10000422"/>
    <x v="1"/>
    <x v="6"/>
    <x v="892"/>
    <n v="8.76"/>
    <n v="5"/>
    <n v="0.2"/>
    <n v="0.76649999999999996"/>
  </r>
  <r>
    <n v="2677"/>
    <x v="1308"/>
    <x v="3"/>
    <x v="344"/>
    <d v="2014-03-12T00:00:00"/>
    <s v="Standard Class"/>
    <s v="DB-13615"/>
    <s v="Doug Bickford"/>
    <x v="0"/>
    <s v="United States"/>
    <x v="153"/>
    <x v="3"/>
    <n v="28806"/>
    <x v="0"/>
    <s v="OFF-AP-10001205"/>
    <x v="1"/>
    <x v="9"/>
    <x v="1285"/>
    <n v="43.584000000000003"/>
    <n v="1"/>
    <n v="0.2"/>
    <n v="4.3583999999999996"/>
  </r>
  <r>
    <n v="2678"/>
    <x v="1309"/>
    <x v="2"/>
    <x v="261"/>
    <d v="2011-06-21T00:00:00"/>
    <s v="Same Day"/>
    <s v="SV-20785"/>
    <s v="Stewart Visinsky"/>
    <x v="0"/>
    <s v="United States"/>
    <x v="206"/>
    <x v="22"/>
    <n v="81001"/>
    <x v="1"/>
    <s v="OFF-BI-10001116"/>
    <x v="1"/>
    <x v="8"/>
    <x v="1066"/>
    <n v="11.087999999999999"/>
    <n v="7"/>
    <n v="0.7"/>
    <n v="-8.1311999999999998"/>
  </r>
  <r>
    <n v="2679"/>
    <x v="1309"/>
    <x v="2"/>
    <x v="261"/>
    <d v="2011-06-21T00:00:00"/>
    <s v="Same Day"/>
    <s v="SV-20785"/>
    <s v="Stewart Visinsky"/>
    <x v="0"/>
    <s v="United States"/>
    <x v="206"/>
    <x v="22"/>
    <n v="81001"/>
    <x v="1"/>
    <s v="OFF-BI-10002931"/>
    <x v="1"/>
    <x v="8"/>
    <x v="727"/>
    <n v="25.164000000000001"/>
    <n v="2"/>
    <n v="0.7"/>
    <n v="-16.776"/>
  </r>
  <r>
    <n v="2680"/>
    <x v="1310"/>
    <x v="3"/>
    <x v="276"/>
    <d v="2014-01-28T00:00:00"/>
    <s v="Standard Class"/>
    <s v="MH-18115"/>
    <s v="Mick Hernandez"/>
    <x v="2"/>
    <s v="United States"/>
    <x v="25"/>
    <x v="12"/>
    <n v="49201"/>
    <x v="2"/>
    <s v="OFF-BI-10000546"/>
    <x v="1"/>
    <x v="8"/>
    <x v="609"/>
    <n v="14.4"/>
    <n v="5"/>
    <n v="0"/>
    <n v="7.056"/>
  </r>
  <r>
    <n v="2681"/>
    <x v="1310"/>
    <x v="3"/>
    <x v="276"/>
    <d v="2014-01-28T00:00:00"/>
    <s v="Standard Class"/>
    <s v="MH-18115"/>
    <s v="Mick Hernandez"/>
    <x v="2"/>
    <s v="United States"/>
    <x v="25"/>
    <x v="12"/>
    <n v="49201"/>
    <x v="2"/>
    <s v="TEC-AC-10002049"/>
    <x v="2"/>
    <x v="11"/>
    <x v="688"/>
    <n v="619.95000000000005"/>
    <n v="5"/>
    <n v="0"/>
    <n v="111.59099999999999"/>
  </r>
  <r>
    <n v="2682"/>
    <x v="1310"/>
    <x v="3"/>
    <x v="276"/>
    <d v="2014-01-28T00:00:00"/>
    <s v="Standard Class"/>
    <s v="MH-18115"/>
    <s v="Mick Hernandez"/>
    <x v="2"/>
    <s v="United States"/>
    <x v="25"/>
    <x v="12"/>
    <n v="49201"/>
    <x v="2"/>
    <s v="OFF-BI-10001196"/>
    <x v="1"/>
    <x v="8"/>
    <x v="1381"/>
    <n v="89.52"/>
    <n v="4"/>
    <n v="0"/>
    <n v="42.074399999999997"/>
  </r>
  <r>
    <n v="2683"/>
    <x v="1310"/>
    <x v="3"/>
    <x v="276"/>
    <d v="2014-01-28T00:00:00"/>
    <s v="Standard Class"/>
    <s v="MH-18115"/>
    <s v="Mick Hernandez"/>
    <x v="2"/>
    <s v="United States"/>
    <x v="25"/>
    <x v="12"/>
    <n v="49201"/>
    <x v="2"/>
    <s v="TEC-MA-10002981"/>
    <x v="2"/>
    <x v="15"/>
    <x v="1382"/>
    <n v="350.97300000000001"/>
    <n v="3"/>
    <n v="0.1"/>
    <n v="152.0883"/>
  </r>
  <r>
    <n v="2684"/>
    <x v="1310"/>
    <x v="3"/>
    <x v="276"/>
    <d v="2014-01-28T00:00:00"/>
    <s v="Standard Class"/>
    <s v="MH-18115"/>
    <s v="Mick Hernandez"/>
    <x v="2"/>
    <s v="United States"/>
    <x v="25"/>
    <x v="12"/>
    <n v="49201"/>
    <x v="2"/>
    <s v="TEC-PH-10003601"/>
    <x v="2"/>
    <x v="7"/>
    <x v="1383"/>
    <n v="164.99"/>
    <n v="1"/>
    <n v="0"/>
    <n v="49.497"/>
  </r>
  <r>
    <n v="2685"/>
    <x v="1311"/>
    <x v="3"/>
    <x v="222"/>
    <d v="2014-07-07T00:00:00"/>
    <s v="Standard Class"/>
    <s v="CT-11995"/>
    <s v="Carol Triggs"/>
    <x v="0"/>
    <s v="United States"/>
    <x v="1"/>
    <x v="1"/>
    <n v="90004"/>
    <x v="1"/>
    <s v="OFF-BI-10000632"/>
    <x v="1"/>
    <x v="8"/>
    <x v="1288"/>
    <n v="312.55200000000002"/>
    <n v="9"/>
    <n v="0.2"/>
    <n v="101.57940000000001"/>
  </r>
  <r>
    <n v="2686"/>
    <x v="1312"/>
    <x v="0"/>
    <x v="47"/>
    <d v="2013-12-09T00:00:00"/>
    <s v="Standard Class"/>
    <s v="KB-16315"/>
    <s v="Karl Braun"/>
    <x v="0"/>
    <s v="United States"/>
    <x v="222"/>
    <x v="3"/>
    <n v="27360"/>
    <x v="0"/>
    <s v="OFF-EN-10003055"/>
    <x v="1"/>
    <x v="12"/>
    <x v="873"/>
    <n v="95.951999999999998"/>
    <n v="3"/>
    <n v="0.2"/>
    <n v="29.984999999999999"/>
  </r>
  <r>
    <n v="2687"/>
    <x v="1312"/>
    <x v="0"/>
    <x v="47"/>
    <d v="2013-12-09T00:00:00"/>
    <s v="Standard Class"/>
    <s v="KB-16315"/>
    <s v="Karl Braun"/>
    <x v="0"/>
    <s v="United States"/>
    <x v="222"/>
    <x v="3"/>
    <n v="27360"/>
    <x v="0"/>
    <s v="OFF-BI-10001031"/>
    <x v="1"/>
    <x v="8"/>
    <x v="865"/>
    <n v="3.2040000000000002"/>
    <n v="2"/>
    <n v="0.7"/>
    <n v="-2.4563999999999999"/>
  </r>
  <r>
    <n v="2688"/>
    <x v="1313"/>
    <x v="0"/>
    <x v="578"/>
    <d v="2013-06-08T00:00:00"/>
    <s v="First Class"/>
    <s v="RA-19285"/>
    <s v="Ralph Arnett"/>
    <x v="0"/>
    <s v="United States"/>
    <x v="97"/>
    <x v="10"/>
    <n v="61604"/>
    <x v="2"/>
    <s v="OFF-BI-10002003"/>
    <x v="1"/>
    <x v="8"/>
    <x v="1384"/>
    <n v="3.98"/>
    <n v="5"/>
    <n v="0.8"/>
    <n v="-6.5670000000000002"/>
  </r>
  <r>
    <n v="2689"/>
    <x v="1314"/>
    <x v="1"/>
    <x v="768"/>
    <d v="2012-11-14T00:00:00"/>
    <s v="First Class"/>
    <s v="YC-21895"/>
    <s v="Yoseph Carroll"/>
    <x v="1"/>
    <s v="United States"/>
    <x v="1"/>
    <x v="1"/>
    <n v="90032"/>
    <x v="1"/>
    <s v="OFF-PA-10003016"/>
    <x v="1"/>
    <x v="10"/>
    <x v="1385"/>
    <n v="15.7"/>
    <n v="5"/>
    <n v="0"/>
    <n v="7.0650000000000004"/>
  </r>
  <r>
    <n v="2690"/>
    <x v="1315"/>
    <x v="2"/>
    <x v="479"/>
    <d v="2011-02-07T00:00:00"/>
    <s v="First Class"/>
    <s v="RA-19915"/>
    <s v="Russell Applegate"/>
    <x v="0"/>
    <s v="United States"/>
    <x v="22"/>
    <x v="10"/>
    <n v="60653"/>
    <x v="2"/>
    <s v="OFF-AR-10004582"/>
    <x v="1"/>
    <x v="6"/>
    <x v="1175"/>
    <n v="5.2480000000000002"/>
    <n v="4"/>
    <n v="0.2"/>
    <n v="1.64"/>
  </r>
  <r>
    <n v="2691"/>
    <x v="1316"/>
    <x v="3"/>
    <x v="769"/>
    <d v="2014-09-12T00:00:00"/>
    <s v="Standard Class"/>
    <s v="CM-12160"/>
    <s v="Charles McCrossin"/>
    <x v="0"/>
    <s v="United States"/>
    <x v="10"/>
    <x v="9"/>
    <n v="19134"/>
    <x v="3"/>
    <s v="OFF-BI-10004364"/>
    <x v="1"/>
    <x v="8"/>
    <x v="302"/>
    <n v="5.3460000000000001"/>
    <n v="3"/>
    <n v="0.7"/>
    <n v="-4.4550000000000001"/>
  </r>
  <r>
    <n v="2692"/>
    <x v="1317"/>
    <x v="0"/>
    <x v="770"/>
    <d v="2013-03-09T00:00:00"/>
    <s v="Standard Class"/>
    <s v="CS-12130"/>
    <s v="Chad Sievert"/>
    <x v="0"/>
    <s v="United States"/>
    <x v="323"/>
    <x v="22"/>
    <n v="80112"/>
    <x v="1"/>
    <s v="OFF-PA-10002246"/>
    <x v="1"/>
    <x v="10"/>
    <x v="1386"/>
    <n v="15.48"/>
    <n v="3"/>
    <n v="0.2"/>
    <n v="5.6115000000000004"/>
  </r>
  <r>
    <n v="2693"/>
    <x v="1317"/>
    <x v="0"/>
    <x v="770"/>
    <d v="2013-03-09T00:00:00"/>
    <s v="Standard Class"/>
    <s v="CS-12130"/>
    <s v="Chad Sievert"/>
    <x v="0"/>
    <s v="United States"/>
    <x v="323"/>
    <x v="22"/>
    <n v="80112"/>
    <x v="1"/>
    <s v="TEC-PH-10002890"/>
    <x v="2"/>
    <x v="7"/>
    <x v="1387"/>
    <n v="108.57599999999999"/>
    <n v="3"/>
    <n v="0.2"/>
    <n v="8.1432000000000002"/>
  </r>
  <r>
    <n v="2694"/>
    <x v="1318"/>
    <x v="0"/>
    <x v="115"/>
    <d v="2013-01-28T00:00:00"/>
    <s v="Standard Class"/>
    <s v="AJ-10795"/>
    <s v="Anthony Johnson"/>
    <x v="1"/>
    <s v="United States"/>
    <x v="4"/>
    <x v="4"/>
    <n v="98115"/>
    <x v="1"/>
    <s v="FUR-FU-10001475"/>
    <x v="0"/>
    <x v="5"/>
    <x v="499"/>
    <n v="109.9"/>
    <n v="5"/>
    <n v="0"/>
    <n v="37.366"/>
  </r>
  <r>
    <n v="2695"/>
    <x v="1319"/>
    <x v="2"/>
    <x v="771"/>
    <d v="2011-10-20T00:00:00"/>
    <s v="Standard Class"/>
    <s v="DL-12865"/>
    <s v="Dan Lawera"/>
    <x v="0"/>
    <s v="United States"/>
    <x v="146"/>
    <x v="2"/>
    <n v="33012"/>
    <x v="0"/>
    <s v="FUR-FU-10004270"/>
    <x v="0"/>
    <x v="5"/>
    <x v="1372"/>
    <n v="15.384"/>
    <n v="1"/>
    <n v="0.2"/>
    <n v="4.0382999999999996"/>
  </r>
  <r>
    <n v="2696"/>
    <x v="1320"/>
    <x v="0"/>
    <x v="569"/>
    <d v="2013-09-02T00:00:00"/>
    <s v="First Class"/>
    <s v="BE-11410"/>
    <s v="Bobby Elias"/>
    <x v="0"/>
    <s v="United States"/>
    <x v="152"/>
    <x v="24"/>
    <n v="43130"/>
    <x v="3"/>
    <s v="OFF-PA-10003465"/>
    <x v="1"/>
    <x v="10"/>
    <x v="418"/>
    <n v="30.352"/>
    <n v="2"/>
    <n v="0.2"/>
    <n v="10.623200000000001"/>
  </r>
  <r>
    <n v="2697"/>
    <x v="1321"/>
    <x v="2"/>
    <x v="772"/>
    <d v="2011-03-23T00:00:00"/>
    <s v="Standard Class"/>
    <s v="SM-20320"/>
    <s v="Sean Miller"/>
    <x v="2"/>
    <s v="United States"/>
    <x v="108"/>
    <x v="2"/>
    <n v="32216"/>
    <x v="0"/>
    <s v="TEC-MA-10003626"/>
    <x v="2"/>
    <x v="15"/>
    <x v="1388"/>
    <n v="821.3"/>
    <n v="4"/>
    <n v="0.5"/>
    <n v="-16.425999999999998"/>
  </r>
  <r>
    <n v="2698"/>
    <x v="1321"/>
    <x v="2"/>
    <x v="772"/>
    <d v="2011-03-23T00:00:00"/>
    <s v="Standard Class"/>
    <s v="SM-20320"/>
    <s v="Sean Miller"/>
    <x v="2"/>
    <s v="United States"/>
    <x v="108"/>
    <x v="2"/>
    <n v="32216"/>
    <x v="0"/>
    <s v="TEC-MA-10002412"/>
    <x v="2"/>
    <x v="15"/>
    <x v="1389"/>
    <n v="22638.48"/>
    <n v="6"/>
    <n v="0.5"/>
    <n v="-1811.0784000000001"/>
  </r>
  <r>
    <n v="2699"/>
    <x v="1321"/>
    <x v="2"/>
    <x v="772"/>
    <d v="2011-03-23T00:00:00"/>
    <s v="Standard Class"/>
    <s v="SM-20320"/>
    <s v="Sean Miller"/>
    <x v="2"/>
    <s v="United States"/>
    <x v="108"/>
    <x v="2"/>
    <n v="32216"/>
    <x v="0"/>
    <s v="OFF-PA-10001804"/>
    <x v="1"/>
    <x v="10"/>
    <x v="128"/>
    <n v="21.376000000000001"/>
    <n v="4"/>
    <n v="0.2"/>
    <n v="7.4816000000000003"/>
  </r>
  <r>
    <n v="2700"/>
    <x v="1321"/>
    <x v="2"/>
    <x v="772"/>
    <d v="2011-03-23T00:00:00"/>
    <s v="Standard Class"/>
    <s v="SM-20320"/>
    <s v="Sean Miller"/>
    <x v="2"/>
    <s v="United States"/>
    <x v="108"/>
    <x v="2"/>
    <n v="32216"/>
    <x v="0"/>
    <s v="OFF-AR-10003183"/>
    <x v="1"/>
    <x v="6"/>
    <x v="1390"/>
    <n v="8.016"/>
    <n v="3"/>
    <n v="0.2"/>
    <n v="1.002"/>
  </r>
  <r>
    <n v="2701"/>
    <x v="1321"/>
    <x v="2"/>
    <x v="772"/>
    <d v="2011-03-23T00:00:00"/>
    <s v="Standard Class"/>
    <s v="SM-20320"/>
    <s v="Sean Miller"/>
    <x v="2"/>
    <s v="United States"/>
    <x v="108"/>
    <x v="2"/>
    <n v="32216"/>
    <x v="0"/>
    <s v="FUR-FU-10004270"/>
    <x v="0"/>
    <x v="5"/>
    <x v="1372"/>
    <n v="30.768000000000001"/>
    <n v="2"/>
    <n v="0.2"/>
    <n v="8.0765999999999991"/>
  </r>
  <r>
    <n v="2702"/>
    <x v="1321"/>
    <x v="2"/>
    <x v="772"/>
    <d v="2011-03-23T00:00:00"/>
    <s v="Standard Class"/>
    <s v="SM-20320"/>
    <s v="Sean Miller"/>
    <x v="2"/>
    <s v="United States"/>
    <x v="108"/>
    <x v="2"/>
    <n v="32216"/>
    <x v="0"/>
    <s v="OFF-FA-10003112"/>
    <x v="1"/>
    <x v="13"/>
    <x v="33"/>
    <n v="18.936"/>
    <n v="3"/>
    <n v="0.2"/>
    <n v="5.9175000000000004"/>
  </r>
  <r>
    <n v="2703"/>
    <x v="1321"/>
    <x v="2"/>
    <x v="772"/>
    <d v="2011-03-23T00:00:00"/>
    <s v="Standard Class"/>
    <s v="SM-20320"/>
    <s v="Sean Miller"/>
    <x v="2"/>
    <s v="United States"/>
    <x v="108"/>
    <x v="2"/>
    <n v="32216"/>
    <x v="0"/>
    <s v="FUR-FU-10001986"/>
    <x v="0"/>
    <x v="5"/>
    <x v="1133"/>
    <n v="122.352"/>
    <n v="3"/>
    <n v="0.2"/>
    <n v="15.294"/>
  </r>
  <r>
    <n v="2704"/>
    <x v="1322"/>
    <x v="2"/>
    <x v="773"/>
    <d v="2011-05-30T00:00:00"/>
    <s v="Standard Class"/>
    <s v="RP-19390"/>
    <s v="Resi PÃ¶lking"/>
    <x v="0"/>
    <s v="United States"/>
    <x v="248"/>
    <x v="39"/>
    <n v="21215"/>
    <x v="3"/>
    <s v="OFF-PA-10002319"/>
    <x v="1"/>
    <x v="10"/>
    <x v="1391"/>
    <n v="116.28"/>
    <n v="3"/>
    <n v="0"/>
    <n v="56.977200000000003"/>
  </r>
  <r>
    <n v="2705"/>
    <x v="1323"/>
    <x v="3"/>
    <x v="497"/>
    <d v="2014-07-14T00:00:00"/>
    <s v="Second Class"/>
    <s v="JD-16015"/>
    <s v="Joy Daniels"/>
    <x v="0"/>
    <s v="United States"/>
    <x v="20"/>
    <x v="15"/>
    <n v="10009"/>
    <x v="3"/>
    <s v="TEC-AC-10002323"/>
    <x v="2"/>
    <x v="11"/>
    <x v="175"/>
    <n v="132.6"/>
    <n v="6"/>
    <n v="0"/>
    <n v="17.238"/>
  </r>
  <r>
    <n v="2706"/>
    <x v="1324"/>
    <x v="3"/>
    <x v="114"/>
    <d v="2014-06-22T00:00:00"/>
    <s v="Standard Class"/>
    <s v="AB-10255"/>
    <s v="Alejandro Ballentine"/>
    <x v="2"/>
    <s v="United States"/>
    <x v="51"/>
    <x v="27"/>
    <n v="88220"/>
    <x v="1"/>
    <s v="OFF-SU-10001165"/>
    <x v="1"/>
    <x v="14"/>
    <x v="1039"/>
    <n v="16.68"/>
    <n v="2"/>
    <n v="0"/>
    <n v="4.3368000000000002"/>
  </r>
  <r>
    <n v="2707"/>
    <x v="1324"/>
    <x v="3"/>
    <x v="114"/>
    <d v="2014-06-22T00:00:00"/>
    <s v="Standard Class"/>
    <s v="AB-10255"/>
    <s v="Alejandro Ballentine"/>
    <x v="2"/>
    <s v="United States"/>
    <x v="51"/>
    <x v="27"/>
    <n v="88220"/>
    <x v="1"/>
    <s v="OFF-PA-10001246"/>
    <x v="1"/>
    <x v="10"/>
    <x v="1392"/>
    <n v="19.440000000000001"/>
    <n v="3"/>
    <n v="0"/>
    <n v="9.3312000000000008"/>
  </r>
  <r>
    <n v="2708"/>
    <x v="1324"/>
    <x v="3"/>
    <x v="114"/>
    <d v="2014-06-22T00:00:00"/>
    <s v="Standard Class"/>
    <s v="AB-10255"/>
    <s v="Alejandro Ballentine"/>
    <x v="2"/>
    <s v="United States"/>
    <x v="51"/>
    <x v="27"/>
    <n v="88220"/>
    <x v="1"/>
    <s v="OFF-PA-10001815"/>
    <x v="1"/>
    <x v="10"/>
    <x v="1393"/>
    <n v="192.16"/>
    <n v="4"/>
    <n v="0"/>
    <n v="92.236800000000002"/>
  </r>
  <r>
    <n v="2709"/>
    <x v="1325"/>
    <x v="1"/>
    <x v="564"/>
    <d v="2012-06-02T00:00:00"/>
    <s v="Standard Class"/>
    <s v="CC-12145"/>
    <s v="Charles Crestani"/>
    <x v="0"/>
    <s v="United States"/>
    <x v="1"/>
    <x v="1"/>
    <n v="90049"/>
    <x v="1"/>
    <s v="FUR-FU-10001876"/>
    <x v="0"/>
    <x v="5"/>
    <x v="1394"/>
    <n v="227.36"/>
    <n v="7"/>
    <n v="0"/>
    <n v="81.849599999999995"/>
  </r>
  <r>
    <n v="2710"/>
    <x v="1325"/>
    <x v="1"/>
    <x v="564"/>
    <d v="2012-06-02T00:00:00"/>
    <s v="Standard Class"/>
    <s v="CC-12145"/>
    <s v="Charles Crestani"/>
    <x v="0"/>
    <s v="United States"/>
    <x v="1"/>
    <x v="1"/>
    <n v="90049"/>
    <x v="1"/>
    <s v="TEC-MA-10000488"/>
    <x v="2"/>
    <x v="15"/>
    <x v="1129"/>
    <n v="1919.9760000000001"/>
    <n v="3"/>
    <n v="0.2"/>
    <n v="215.9973"/>
  </r>
  <r>
    <n v="2711"/>
    <x v="1326"/>
    <x v="1"/>
    <x v="555"/>
    <d v="2012-12-15T00:00:00"/>
    <s v="Standard Class"/>
    <s v="GH-14425"/>
    <s v="Gary Hwang"/>
    <x v="0"/>
    <s v="United States"/>
    <x v="108"/>
    <x v="2"/>
    <n v="32216"/>
    <x v="0"/>
    <s v="OFF-BI-10001098"/>
    <x v="1"/>
    <x v="8"/>
    <x v="405"/>
    <n v="12.827999999999999"/>
    <n v="2"/>
    <n v="0.7"/>
    <n v="-8.9795999999999996"/>
  </r>
  <r>
    <n v="2712"/>
    <x v="1327"/>
    <x v="3"/>
    <x v="449"/>
    <d v="2014-12-10T00:00:00"/>
    <s v="First Class"/>
    <s v="CP-12085"/>
    <s v="Cathy Prescott"/>
    <x v="1"/>
    <s v="United States"/>
    <x v="80"/>
    <x v="24"/>
    <n v="44107"/>
    <x v="3"/>
    <s v="FUR-FU-10003577"/>
    <x v="0"/>
    <x v="5"/>
    <x v="608"/>
    <n v="45.887999999999998"/>
    <n v="4"/>
    <n v="0.2"/>
    <n v="9.1776"/>
  </r>
  <r>
    <n v="2713"/>
    <x v="1328"/>
    <x v="3"/>
    <x v="570"/>
    <d v="2014-02-08T00:00:00"/>
    <s v="Second Class"/>
    <s v="GM-14440"/>
    <s v="Gary McGarr"/>
    <x v="0"/>
    <s v="United States"/>
    <x v="21"/>
    <x v="15"/>
    <n v="12180"/>
    <x v="3"/>
    <s v="OFF-AR-10002656"/>
    <x v="1"/>
    <x v="6"/>
    <x v="157"/>
    <n v="60.12"/>
    <n v="9"/>
    <n v="0"/>
    <n v="22.244399999999999"/>
  </r>
  <r>
    <n v="2714"/>
    <x v="1329"/>
    <x v="2"/>
    <x v="573"/>
    <d v="2011-04-29T00:00:00"/>
    <s v="Standard Class"/>
    <s v="LC-16885"/>
    <s v="Lena Creighton"/>
    <x v="0"/>
    <s v="United States"/>
    <x v="40"/>
    <x v="3"/>
    <n v="28403"/>
    <x v="0"/>
    <s v="TEC-PH-10004531"/>
    <x v="2"/>
    <x v="7"/>
    <x v="1395"/>
    <n v="302.37599999999998"/>
    <n v="3"/>
    <n v="0.2"/>
    <n v="37.796999999999997"/>
  </r>
  <r>
    <n v="2715"/>
    <x v="1330"/>
    <x v="1"/>
    <x v="494"/>
    <d v="2012-06-12T00:00:00"/>
    <s v="Standard Class"/>
    <s v="BT-11305"/>
    <s v="Beth Thompson"/>
    <x v="2"/>
    <s v="United States"/>
    <x v="4"/>
    <x v="4"/>
    <n v="98105"/>
    <x v="1"/>
    <s v="OFF-AR-10003251"/>
    <x v="1"/>
    <x v="6"/>
    <x v="1041"/>
    <n v="13.9"/>
    <n v="5"/>
    <n v="0"/>
    <n v="5.56"/>
  </r>
  <r>
    <n v="2716"/>
    <x v="1331"/>
    <x v="2"/>
    <x v="774"/>
    <d v="2011-08-12T00:00:00"/>
    <s v="Standard Class"/>
    <s v="CP-12085"/>
    <s v="Cathy Prescott"/>
    <x v="1"/>
    <s v="United States"/>
    <x v="20"/>
    <x v="15"/>
    <n v="10024"/>
    <x v="3"/>
    <s v="TEC-PH-10000673"/>
    <x v="2"/>
    <x v="7"/>
    <x v="1396"/>
    <n v="129.97999999999999"/>
    <n v="2"/>
    <n v="0"/>
    <n v="62.3904"/>
  </r>
  <r>
    <n v="2717"/>
    <x v="1332"/>
    <x v="3"/>
    <x v="775"/>
    <d v="2014-02-09T00:00:00"/>
    <s v="Standard Class"/>
    <s v="SC-20680"/>
    <s v="Steve Carroll"/>
    <x v="2"/>
    <s v="United States"/>
    <x v="38"/>
    <x v="32"/>
    <n v="31907"/>
    <x v="0"/>
    <s v="TEC-AC-10000158"/>
    <x v="2"/>
    <x v="11"/>
    <x v="353"/>
    <n v="71.98"/>
    <n v="2"/>
    <n v="0"/>
    <n v="15.1158"/>
  </r>
  <r>
    <n v="2718"/>
    <x v="1333"/>
    <x v="2"/>
    <x v="557"/>
    <d v="2011-09-13T00:00:00"/>
    <s v="Standard Class"/>
    <s v="DK-13375"/>
    <s v="Dennis Kane"/>
    <x v="0"/>
    <s v="United States"/>
    <x v="20"/>
    <x v="15"/>
    <n v="10024"/>
    <x v="3"/>
    <s v="TEC-PH-10002075"/>
    <x v="2"/>
    <x v="7"/>
    <x v="1397"/>
    <n v="377.97"/>
    <n v="3"/>
    <n v="0"/>
    <n v="109.6113"/>
  </r>
  <r>
    <n v="2719"/>
    <x v="1334"/>
    <x v="3"/>
    <x v="202"/>
    <d v="2014-12-28T00:00:00"/>
    <s v="Standard Class"/>
    <s v="SE-20110"/>
    <s v="Sanjit Engle"/>
    <x v="0"/>
    <s v="United States"/>
    <x v="116"/>
    <x v="1"/>
    <n v="92627"/>
    <x v="1"/>
    <s v="OFF-ST-10004340"/>
    <x v="1"/>
    <x v="4"/>
    <x v="809"/>
    <n v="124.36"/>
    <n v="2"/>
    <n v="0"/>
    <n v="33.577199999999998"/>
  </r>
  <r>
    <n v="2720"/>
    <x v="1335"/>
    <x v="2"/>
    <x v="776"/>
    <d v="2011-08-12T00:00:00"/>
    <s v="Second Class"/>
    <s v="LF-17185"/>
    <s v="Luke Foster"/>
    <x v="0"/>
    <s v="United States"/>
    <x v="12"/>
    <x v="5"/>
    <n v="77095"/>
    <x v="2"/>
    <s v="FUR-FU-10002759"/>
    <x v="0"/>
    <x v="5"/>
    <x v="555"/>
    <n v="23.975999999999999"/>
    <n v="3"/>
    <n v="0.6"/>
    <n v="-14.3856"/>
  </r>
  <r>
    <n v="2721"/>
    <x v="1336"/>
    <x v="2"/>
    <x v="130"/>
    <d v="2011-08-11T00:00:00"/>
    <s v="Second Class"/>
    <s v="ON-18715"/>
    <s v="Odella Nelson"/>
    <x v="1"/>
    <s v="United States"/>
    <x v="143"/>
    <x v="3"/>
    <n v="27511"/>
    <x v="0"/>
    <s v="OFF-FA-10000585"/>
    <x v="1"/>
    <x v="13"/>
    <x v="202"/>
    <n v="8.3759999999999994"/>
    <n v="3"/>
    <n v="0.2"/>
    <n v="2.7222"/>
  </r>
  <r>
    <n v="2722"/>
    <x v="1336"/>
    <x v="2"/>
    <x v="130"/>
    <d v="2011-08-11T00:00:00"/>
    <s v="Second Class"/>
    <s v="ON-18715"/>
    <s v="Odella Nelson"/>
    <x v="1"/>
    <s v="United States"/>
    <x v="143"/>
    <x v="3"/>
    <n v="27511"/>
    <x v="0"/>
    <s v="OFF-AP-10004859"/>
    <x v="1"/>
    <x v="9"/>
    <x v="921"/>
    <n v="58.24"/>
    <n v="5"/>
    <n v="0.2"/>
    <n v="5.0960000000000001"/>
  </r>
  <r>
    <n v="2723"/>
    <x v="1337"/>
    <x v="0"/>
    <x v="167"/>
    <d v="2013-04-20T00:00:00"/>
    <s v="Second Class"/>
    <s v="TB-21400"/>
    <s v="Tom Boeckenhauer"/>
    <x v="0"/>
    <s v="United States"/>
    <x v="166"/>
    <x v="17"/>
    <n v="22304"/>
    <x v="0"/>
    <s v="OFF-ST-10001558"/>
    <x v="1"/>
    <x v="4"/>
    <x v="712"/>
    <n v="81.2"/>
    <n v="5"/>
    <n v="0"/>
    <n v="12.18"/>
  </r>
  <r>
    <n v="2724"/>
    <x v="1338"/>
    <x v="2"/>
    <x v="777"/>
    <d v="2011-08-10T00:00:00"/>
    <s v="Standard Class"/>
    <s v="DF-13135"/>
    <s v="David Flashing"/>
    <x v="0"/>
    <s v="United States"/>
    <x v="132"/>
    <x v="1"/>
    <n v="94591"/>
    <x v="1"/>
    <s v="OFF-LA-10004689"/>
    <x v="1"/>
    <x v="2"/>
    <x v="261"/>
    <n v="14.45"/>
    <n v="5"/>
    <n v="0"/>
    <n v="6.7915000000000001"/>
  </r>
  <r>
    <n v="2725"/>
    <x v="1338"/>
    <x v="2"/>
    <x v="777"/>
    <d v="2011-08-10T00:00:00"/>
    <s v="Standard Class"/>
    <s v="DF-13135"/>
    <s v="David Flashing"/>
    <x v="0"/>
    <s v="United States"/>
    <x v="132"/>
    <x v="1"/>
    <n v="94591"/>
    <x v="1"/>
    <s v="OFF-BI-10002867"/>
    <x v="1"/>
    <x v="8"/>
    <x v="963"/>
    <n v="95.647999999999996"/>
    <n v="2"/>
    <n v="0.2"/>
    <n v="31.085599999999999"/>
  </r>
  <r>
    <n v="2726"/>
    <x v="1339"/>
    <x v="3"/>
    <x v="659"/>
    <d v="2014-11-14T00:00:00"/>
    <s v="Standard Class"/>
    <s v="EP-13915"/>
    <s v="Emily Phan"/>
    <x v="0"/>
    <s v="United States"/>
    <x v="10"/>
    <x v="9"/>
    <n v="19120"/>
    <x v="3"/>
    <s v="TEC-PH-10003811"/>
    <x v="2"/>
    <x v="7"/>
    <x v="1187"/>
    <n v="359.97"/>
    <n v="5"/>
    <n v="0.4"/>
    <n v="-71.994"/>
  </r>
  <r>
    <n v="2727"/>
    <x v="1339"/>
    <x v="3"/>
    <x v="659"/>
    <d v="2014-11-14T00:00:00"/>
    <s v="Standard Class"/>
    <s v="EP-13915"/>
    <s v="Emily Phan"/>
    <x v="0"/>
    <s v="United States"/>
    <x v="10"/>
    <x v="9"/>
    <n v="19120"/>
    <x v="3"/>
    <s v="FUR-TA-10000849"/>
    <x v="0"/>
    <x v="3"/>
    <x v="1318"/>
    <n v="350.35199999999998"/>
    <n v="4"/>
    <n v="0.4"/>
    <n v="-140.14080000000001"/>
  </r>
  <r>
    <n v="2728"/>
    <x v="1340"/>
    <x v="3"/>
    <x v="66"/>
    <d v="2014-12-25T00:00:00"/>
    <s v="First Class"/>
    <s v="SK-19990"/>
    <s v="Sally Knutson"/>
    <x v="0"/>
    <s v="United States"/>
    <x v="167"/>
    <x v="24"/>
    <n v="43615"/>
    <x v="3"/>
    <s v="OFF-BI-10000848"/>
    <x v="1"/>
    <x v="8"/>
    <x v="515"/>
    <n v="1.641"/>
    <n v="1"/>
    <n v="0.7"/>
    <n v="-1.3128"/>
  </r>
  <r>
    <n v="2729"/>
    <x v="1340"/>
    <x v="3"/>
    <x v="66"/>
    <d v="2014-12-25T00:00:00"/>
    <s v="First Class"/>
    <s v="SK-19990"/>
    <s v="Sally Knutson"/>
    <x v="0"/>
    <s v="United States"/>
    <x v="167"/>
    <x v="24"/>
    <n v="43615"/>
    <x v="3"/>
    <s v="TEC-PH-10003072"/>
    <x v="2"/>
    <x v="7"/>
    <x v="1310"/>
    <n v="629.95799999999997"/>
    <n v="7"/>
    <n v="0.4"/>
    <n v="94.493700000000004"/>
  </r>
  <r>
    <n v="2730"/>
    <x v="1341"/>
    <x v="3"/>
    <x v="778"/>
    <d v="2014-02-20T00:00:00"/>
    <s v="Standard Class"/>
    <s v="FH-14350"/>
    <s v="Fred Harton"/>
    <x v="0"/>
    <s v="United States"/>
    <x v="4"/>
    <x v="4"/>
    <n v="98105"/>
    <x v="1"/>
    <s v="OFF-AR-10001547"/>
    <x v="1"/>
    <x v="6"/>
    <x v="147"/>
    <n v="6.63"/>
    <n v="3"/>
    <n v="0"/>
    <n v="1.7901"/>
  </r>
  <r>
    <n v="2731"/>
    <x v="1341"/>
    <x v="3"/>
    <x v="778"/>
    <d v="2014-02-20T00:00:00"/>
    <s v="Standard Class"/>
    <s v="FH-14350"/>
    <s v="Fred Harton"/>
    <x v="0"/>
    <s v="United States"/>
    <x v="4"/>
    <x v="4"/>
    <n v="98105"/>
    <x v="1"/>
    <s v="TEC-AC-10001838"/>
    <x v="2"/>
    <x v="11"/>
    <x v="645"/>
    <n v="799.96"/>
    <n v="4"/>
    <n v="0"/>
    <n v="343.9828"/>
  </r>
  <r>
    <n v="2732"/>
    <x v="1341"/>
    <x v="3"/>
    <x v="778"/>
    <d v="2014-02-20T00:00:00"/>
    <s v="Standard Class"/>
    <s v="FH-14350"/>
    <s v="Fred Harton"/>
    <x v="0"/>
    <s v="United States"/>
    <x v="4"/>
    <x v="4"/>
    <n v="98105"/>
    <x v="1"/>
    <s v="FUR-FU-10004017"/>
    <x v="0"/>
    <x v="5"/>
    <x v="215"/>
    <n v="107.53"/>
    <n v="1"/>
    <n v="0"/>
    <n v="21.506"/>
  </r>
  <r>
    <n v="2733"/>
    <x v="1342"/>
    <x v="2"/>
    <x v="779"/>
    <d v="2011-06-07T00:00:00"/>
    <s v="Standard Class"/>
    <s v="EH-13945"/>
    <s v="Eric Hoffmann"/>
    <x v="0"/>
    <s v="United States"/>
    <x v="135"/>
    <x v="30"/>
    <n v="7060"/>
    <x v="3"/>
    <s v="TEC-PH-10002923"/>
    <x v="2"/>
    <x v="7"/>
    <x v="680"/>
    <n v="73.98"/>
    <n v="2"/>
    <n v="0"/>
    <n v="19.974599999999999"/>
  </r>
  <r>
    <n v="2734"/>
    <x v="1342"/>
    <x v="2"/>
    <x v="779"/>
    <d v="2011-06-07T00:00:00"/>
    <s v="Standard Class"/>
    <s v="EH-13945"/>
    <s v="Eric Hoffmann"/>
    <x v="0"/>
    <s v="United States"/>
    <x v="135"/>
    <x v="30"/>
    <n v="7060"/>
    <x v="3"/>
    <s v="OFF-AR-10000716"/>
    <x v="1"/>
    <x v="6"/>
    <x v="786"/>
    <n v="5.58"/>
    <n v="1"/>
    <n v="0"/>
    <n v="2.1762000000000001"/>
  </r>
  <r>
    <n v="2735"/>
    <x v="1343"/>
    <x v="1"/>
    <x v="780"/>
    <d v="2012-02-23T00:00:00"/>
    <s v="Second Class"/>
    <s v="JE-15715"/>
    <s v="Joe Elijah"/>
    <x v="0"/>
    <s v="United States"/>
    <x v="324"/>
    <x v="27"/>
    <n v="88001"/>
    <x v="1"/>
    <s v="OFF-PA-10000249"/>
    <x v="1"/>
    <x v="10"/>
    <x v="33"/>
    <n v="49.12"/>
    <n v="4"/>
    <n v="0"/>
    <n v="23.086400000000001"/>
  </r>
  <r>
    <n v="2736"/>
    <x v="1344"/>
    <x v="1"/>
    <x v="50"/>
    <d v="2012-11-19T00:00:00"/>
    <s v="Standard Class"/>
    <s v="KL-16645"/>
    <s v="Ken Lonsdale"/>
    <x v="0"/>
    <s v="United States"/>
    <x v="46"/>
    <x v="13"/>
    <n v="19711"/>
    <x v="3"/>
    <s v="TEC-PH-10003691"/>
    <x v="2"/>
    <x v="7"/>
    <x v="1398"/>
    <n v="377.97"/>
    <n v="3"/>
    <n v="0"/>
    <n v="94.492500000000007"/>
  </r>
  <r>
    <n v="2737"/>
    <x v="1344"/>
    <x v="1"/>
    <x v="50"/>
    <d v="2012-11-19T00:00:00"/>
    <s v="Standard Class"/>
    <s v="KL-16645"/>
    <s v="Ken Lonsdale"/>
    <x v="0"/>
    <s v="United States"/>
    <x v="46"/>
    <x v="13"/>
    <n v="19711"/>
    <x v="3"/>
    <s v="OFF-PA-10001560"/>
    <x v="1"/>
    <x v="10"/>
    <x v="664"/>
    <n v="42.28"/>
    <n v="7"/>
    <n v="0"/>
    <n v="19.871600000000001"/>
  </r>
  <r>
    <n v="2738"/>
    <x v="1344"/>
    <x v="1"/>
    <x v="50"/>
    <d v="2012-11-19T00:00:00"/>
    <s v="Standard Class"/>
    <s v="KL-16645"/>
    <s v="Ken Lonsdale"/>
    <x v="0"/>
    <s v="United States"/>
    <x v="46"/>
    <x v="13"/>
    <n v="19711"/>
    <x v="3"/>
    <s v="FUR-BO-10004467"/>
    <x v="0"/>
    <x v="0"/>
    <x v="883"/>
    <n v="299.97000000000003"/>
    <n v="3"/>
    <n v="0"/>
    <n v="56.994300000000003"/>
  </r>
  <r>
    <n v="2739"/>
    <x v="1344"/>
    <x v="1"/>
    <x v="50"/>
    <d v="2012-11-19T00:00:00"/>
    <s v="Standard Class"/>
    <s v="KL-16645"/>
    <s v="Ken Lonsdale"/>
    <x v="0"/>
    <s v="United States"/>
    <x v="46"/>
    <x v="13"/>
    <n v="19711"/>
    <x v="3"/>
    <s v="TEC-PH-10001819"/>
    <x v="2"/>
    <x v="7"/>
    <x v="805"/>
    <n v="89.98"/>
    <n v="2"/>
    <n v="0"/>
    <n v="43.190399999999997"/>
  </r>
  <r>
    <n v="2740"/>
    <x v="1345"/>
    <x v="3"/>
    <x v="513"/>
    <d v="2014-04-19T00:00:00"/>
    <s v="First Class"/>
    <s v="EB-13750"/>
    <s v="Edward Becker"/>
    <x v="1"/>
    <s v="United States"/>
    <x v="325"/>
    <x v="19"/>
    <n v="35244"/>
    <x v="0"/>
    <s v="OFF-SU-10000157"/>
    <x v="1"/>
    <x v="14"/>
    <x v="1399"/>
    <n v="477.24"/>
    <n v="4"/>
    <n v="0"/>
    <n v="9.5448000000000004"/>
  </r>
  <r>
    <n v="2741"/>
    <x v="1345"/>
    <x v="3"/>
    <x v="513"/>
    <d v="2014-04-19T00:00:00"/>
    <s v="First Class"/>
    <s v="EB-13750"/>
    <s v="Edward Becker"/>
    <x v="1"/>
    <s v="United States"/>
    <x v="325"/>
    <x v="19"/>
    <n v="35244"/>
    <x v="0"/>
    <s v="TEC-AC-10004227"/>
    <x v="2"/>
    <x v="11"/>
    <x v="1400"/>
    <n v="25.98"/>
    <n v="2"/>
    <n v="0"/>
    <n v="1.5588"/>
  </r>
  <r>
    <n v="2742"/>
    <x v="1346"/>
    <x v="0"/>
    <x v="781"/>
    <d v="2013-02-27T00:00:00"/>
    <s v="Second Class"/>
    <s v="BD-11725"/>
    <s v="Bruce Degenhardt"/>
    <x v="0"/>
    <s v="United States"/>
    <x v="46"/>
    <x v="24"/>
    <n v="43055"/>
    <x v="3"/>
    <s v="OFF-EN-10003134"/>
    <x v="1"/>
    <x v="12"/>
    <x v="33"/>
    <n v="46.72"/>
    <n v="5"/>
    <n v="0.2"/>
    <n v="17.52"/>
  </r>
  <r>
    <n v="2743"/>
    <x v="1347"/>
    <x v="2"/>
    <x v="130"/>
    <d v="2011-08-11T00:00:00"/>
    <s v="Standard Class"/>
    <s v="MS-17530"/>
    <s v="MaryBeth Skach"/>
    <x v="0"/>
    <s v="United States"/>
    <x v="70"/>
    <x v="1"/>
    <n v="92037"/>
    <x v="1"/>
    <s v="FUR-FU-10004671"/>
    <x v="0"/>
    <x v="5"/>
    <x v="1357"/>
    <n v="35.340000000000003"/>
    <n v="2"/>
    <n v="0"/>
    <n v="13.4292"/>
  </r>
  <r>
    <n v="2744"/>
    <x v="1348"/>
    <x v="1"/>
    <x v="782"/>
    <d v="2012-06-25T00:00:00"/>
    <s v="Second Class"/>
    <s v="SC-20770"/>
    <s v="Stewart Carmichael"/>
    <x v="1"/>
    <s v="United States"/>
    <x v="8"/>
    <x v="1"/>
    <n v="94122"/>
    <x v="1"/>
    <s v="FUR-FU-10002253"/>
    <x v="0"/>
    <x v="5"/>
    <x v="587"/>
    <n v="257.64"/>
    <n v="6"/>
    <n v="0"/>
    <n v="100.4796"/>
  </r>
  <r>
    <n v="2745"/>
    <x v="1348"/>
    <x v="1"/>
    <x v="782"/>
    <d v="2012-06-25T00:00:00"/>
    <s v="Second Class"/>
    <s v="SC-20770"/>
    <s v="Stewart Carmichael"/>
    <x v="1"/>
    <s v="United States"/>
    <x v="8"/>
    <x v="1"/>
    <n v="94122"/>
    <x v="1"/>
    <s v="TEC-PH-10002726"/>
    <x v="2"/>
    <x v="7"/>
    <x v="66"/>
    <n v="125.976"/>
    <n v="3"/>
    <n v="0.2"/>
    <n v="47.241"/>
  </r>
  <r>
    <n v="2746"/>
    <x v="1349"/>
    <x v="3"/>
    <x v="783"/>
    <d v="2014-12-08T00:00:00"/>
    <s v="Second Class"/>
    <s v="FM-14380"/>
    <s v="Fred McMath"/>
    <x v="0"/>
    <s v="United States"/>
    <x v="108"/>
    <x v="3"/>
    <n v="28540"/>
    <x v="0"/>
    <s v="TEC-AC-10004571"/>
    <x v="2"/>
    <x v="11"/>
    <x v="404"/>
    <n v="79.992000000000004"/>
    <n v="1"/>
    <n v="0.2"/>
    <n v="21.997800000000002"/>
  </r>
  <r>
    <n v="2747"/>
    <x v="1350"/>
    <x v="2"/>
    <x v="552"/>
    <d v="2011-05-17T00:00:00"/>
    <s v="Standard Class"/>
    <s v="KT-16480"/>
    <s v="Kean Thornton"/>
    <x v="0"/>
    <s v="United States"/>
    <x v="47"/>
    <x v="31"/>
    <n v="2038"/>
    <x v="3"/>
    <s v="FUR-TA-10002228"/>
    <x v="0"/>
    <x v="3"/>
    <x v="596"/>
    <n v="700.05600000000004"/>
    <n v="3"/>
    <n v="0.3"/>
    <n v="-130.0104"/>
  </r>
  <r>
    <n v="2748"/>
    <x v="1351"/>
    <x v="1"/>
    <x v="6"/>
    <d v="2012-11-26T00:00:00"/>
    <s v="Standard Class"/>
    <s v="AP-10720"/>
    <s v="Anne Pryor"/>
    <x v="2"/>
    <s v="United States"/>
    <x v="326"/>
    <x v="5"/>
    <n v="75034"/>
    <x v="2"/>
    <s v="TEC-AC-10004127"/>
    <x v="2"/>
    <x v="11"/>
    <x v="1401"/>
    <n v="27.167999999999999"/>
    <n v="4"/>
    <n v="0.2"/>
    <n v="-1.3584000000000001"/>
  </r>
  <r>
    <n v="2749"/>
    <x v="1352"/>
    <x v="1"/>
    <x v="784"/>
    <d v="2012-08-12T00:00:00"/>
    <s v="Standard Class"/>
    <s v="RH-19555"/>
    <s v="Ritsa Hightower"/>
    <x v="0"/>
    <s v="United States"/>
    <x v="315"/>
    <x v="2"/>
    <n v="32303"/>
    <x v="0"/>
    <s v="OFF-BI-10001553"/>
    <x v="1"/>
    <x v="8"/>
    <x v="1293"/>
    <n v="8.2260000000000009"/>
    <n v="3"/>
    <n v="0.7"/>
    <n v="-6.0324"/>
  </r>
  <r>
    <n v="2750"/>
    <x v="1353"/>
    <x v="2"/>
    <x v="785"/>
    <d v="2011-06-14T00:00:00"/>
    <s v="Standard Class"/>
    <s v="CS-11950"/>
    <s v="Carlos Soltero"/>
    <x v="0"/>
    <s v="United States"/>
    <x v="4"/>
    <x v="4"/>
    <n v="98115"/>
    <x v="1"/>
    <s v="FUR-CH-10002758"/>
    <x v="0"/>
    <x v="1"/>
    <x v="1402"/>
    <n v="585.55200000000002"/>
    <n v="3"/>
    <n v="0.2"/>
    <n v="73.194000000000003"/>
  </r>
  <r>
    <n v="2751"/>
    <x v="1354"/>
    <x v="2"/>
    <x v="233"/>
    <d v="2011-11-08T00:00:00"/>
    <s v="Second Class"/>
    <s v="TM-21010"/>
    <s v="Tamara Manning"/>
    <x v="0"/>
    <s v="United States"/>
    <x v="327"/>
    <x v="1"/>
    <n v="95687"/>
    <x v="1"/>
    <s v="OFF-ST-10000532"/>
    <x v="1"/>
    <x v="4"/>
    <x v="1403"/>
    <n v="423.28"/>
    <n v="11"/>
    <n v="0"/>
    <n v="110.0528"/>
  </r>
  <r>
    <n v="2752"/>
    <x v="1355"/>
    <x v="2"/>
    <x v="542"/>
    <d v="2011-05-30T00:00:00"/>
    <s v="Standard Class"/>
    <s v="HF-14995"/>
    <s v="Herbert Flentye"/>
    <x v="0"/>
    <s v="United States"/>
    <x v="1"/>
    <x v="1"/>
    <n v="90008"/>
    <x v="1"/>
    <s v="FUR-CH-10000988"/>
    <x v="0"/>
    <x v="1"/>
    <x v="1132"/>
    <n v="225.29599999999999"/>
    <n v="2"/>
    <n v="0.2"/>
    <n v="22.529599999999999"/>
  </r>
  <r>
    <n v="2753"/>
    <x v="1356"/>
    <x v="1"/>
    <x v="786"/>
    <d v="2012-04-21T00:00:00"/>
    <s v="Standard Class"/>
    <s v="GA-14515"/>
    <s v="George Ashbrook"/>
    <x v="0"/>
    <s v="United States"/>
    <x v="8"/>
    <x v="1"/>
    <n v="94122"/>
    <x v="1"/>
    <s v="OFF-AR-10003251"/>
    <x v="1"/>
    <x v="6"/>
    <x v="1041"/>
    <n v="5.56"/>
    <n v="2"/>
    <n v="0"/>
    <n v="2.2240000000000002"/>
  </r>
  <r>
    <n v="2754"/>
    <x v="1356"/>
    <x v="1"/>
    <x v="786"/>
    <d v="2012-04-21T00:00:00"/>
    <s v="Standard Class"/>
    <s v="GA-14515"/>
    <s v="George Ashbrook"/>
    <x v="0"/>
    <s v="United States"/>
    <x v="8"/>
    <x v="1"/>
    <n v="94122"/>
    <x v="1"/>
    <s v="TEC-AC-10003174"/>
    <x v="2"/>
    <x v="11"/>
    <x v="614"/>
    <n v="323.37"/>
    <n v="3"/>
    <n v="0"/>
    <n v="129.34800000000001"/>
  </r>
  <r>
    <n v="2755"/>
    <x v="1356"/>
    <x v="1"/>
    <x v="786"/>
    <d v="2012-04-21T00:00:00"/>
    <s v="Standard Class"/>
    <s v="GA-14515"/>
    <s v="George Ashbrook"/>
    <x v="0"/>
    <s v="United States"/>
    <x v="8"/>
    <x v="1"/>
    <n v="94122"/>
    <x v="1"/>
    <s v="TEC-PH-10002310"/>
    <x v="2"/>
    <x v="7"/>
    <x v="1359"/>
    <n v="783.96"/>
    <n v="5"/>
    <n v="0.2"/>
    <n v="68.596500000000006"/>
  </r>
  <r>
    <n v="2756"/>
    <x v="1356"/>
    <x v="1"/>
    <x v="786"/>
    <d v="2012-04-21T00:00:00"/>
    <s v="Standard Class"/>
    <s v="GA-14515"/>
    <s v="George Ashbrook"/>
    <x v="0"/>
    <s v="United States"/>
    <x v="8"/>
    <x v="1"/>
    <n v="94122"/>
    <x v="1"/>
    <s v="OFF-AP-10002651"/>
    <x v="1"/>
    <x v="9"/>
    <x v="1341"/>
    <n v="1447.65"/>
    <n v="5"/>
    <n v="0"/>
    <n v="419.81849999999997"/>
  </r>
  <r>
    <n v="2757"/>
    <x v="1356"/>
    <x v="1"/>
    <x v="786"/>
    <d v="2012-04-21T00:00:00"/>
    <s v="Standard Class"/>
    <s v="GA-14515"/>
    <s v="George Ashbrook"/>
    <x v="0"/>
    <s v="United States"/>
    <x v="8"/>
    <x v="1"/>
    <n v="94122"/>
    <x v="1"/>
    <s v="OFF-PA-10001184"/>
    <x v="1"/>
    <x v="10"/>
    <x v="1307"/>
    <n v="11.96"/>
    <n v="2"/>
    <n v="0"/>
    <n v="5.8604000000000003"/>
  </r>
  <r>
    <n v="2758"/>
    <x v="1357"/>
    <x v="0"/>
    <x v="725"/>
    <d v="2013-06-14T00:00:00"/>
    <s v="Second Class"/>
    <s v="ES-14020"/>
    <s v="Erica Smith"/>
    <x v="0"/>
    <s v="United States"/>
    <x v="20"/>
    <x v="15"/>
    <n v="10035"/>
    <x v="3"/>
    <s v="TEC-AC-10002402"/>
    <x v="2"/>
    <x v="11"/>
    <x v="651"/>
    <n v="239.97"/>
    <n v="3"/>
    <n v="0"/>
    <n v="71.991"/>
  </r>
  <r>
    <n v="2759"/>
    <x v="1358"/>
    <x v="0"/>
    <x v="21"/>
    <d v="2013-03-16T00:00:00"/>
    <s v="Standard Class"/>
    <s v="JP-16135"/>
    <s v="Julie Prescott"/>
    <x v="2"/>
    <s v="United States"/>
    <x v="38"/>
    <x v="32"/>
    <n v="31907"/>
    <x v="0"/>
    <s v="FUR-FU-10004270"/>
    <x v="0"/>
    <x v="5"/>
    <x v="1372"/>
    <n v="76.92"/>
    <n v="4"/>
    <n v="0"/>
    <n v="31.537199999999999"/>
  </r>
  <r>
    <n v="2760"/>
    <x v="1358"/>
    <x v="0"/>
    <x v="21"/>
    <d v="2013-03-16T00:00:00"/>
    <s v="Standard Class"/>
    <s v="JP-16135"/>
    <s v="Julie Prescott"/>
    <x v="2"/>
    <s v="United States"/>
    <x v="38"/>
    <x v="32"/>
    <n v="31907"/>
    <x v="0"/>
    <s v="OFF-ST-10001526"/>
    <x v="1"/>
    <x v="4"/>
    <x v="764"/>
    <n v="481.32"/>
    <n v="4"/>
    <n v="0"/>
    <n v="125.14319999999999"/>
  </r>
  <r>
    <n v="2761"/>
    <x v="1359"/>
    <x v="2"/>
    <x v="542"/>
    <d v="2011-05-29T00:00:00"/>
    <s v="First Class"/>
    <s v="Dp-13240"/>
    <s v="Dean percer"/>
    <x v="2"/>
    <s v="United States"/>
    <x v="208"/>
    <x v="7"/>
    <n v="84107"/>
    <x v="1"/>
    <s v="OFF-PA-10002893"/>
    <x v="1"/>
    <x v="10"/>
    <x v="359"/>
    <n v="48.4"/>
    <n v="5"/>
    <n v="0"/>
    <n v="23.231999999999999"/>
  </r>
  <r>
    <n v="2762"/>
    <x v="1360"/>
    <x v="3"/>
    <x v="386"/>
    <d v="2014-10-15T00:00:00"/>
    <s v="First Class"/>
    <s v="NK-18490"/>
    <s v="Neil Knudson"/>
    <x v="2"/>
    <s v="United States"/>
    <x v="8"/>
    <x v="1"/>
    <n v="94110"/>
    <x v="1"/>
    <s v="TEC-AC-10003709"/>
    <x v="2"/>
    <x v="11"/>
    <x v="1404"/>
    <n v="0.99"/>
    <n v="1"/>
    <n v="0"/>
    <n v="0.43559999999999999"/>
  </r>
  <r>
    <n v="2763"/>
    <x v="1360"/>
    <x v="3"/>
    <x v="386"/>
    <d v="2014-10-15T00:00:00"/>
    <s v="First Class"/>
    <s v="NK-18490"/>
    <s v="Neil Knudson"/>
    <x v="2"/>
    <s v="United States"/>
    <x v="8"/>
    <x v="1"/>
    <n v="94110"/>
    <x v="1"/>
    <s v="OFF-BI-10001191"/>
    <x v="1"/>
    <x v="8"/>
    <x v="970"/>
    <n v="101.84"/>
    <n v="5"/>
    <n v="0.2"/>
    <n v="36.917000000000002"/>
  </r>
  <r>
    <n v="2764"/>
    <x v="1361"/>
    <x v="3"/>
    <x v="738"/>
    <d v="2014-06-29T00:00:00"/>
    <s v="Standard Class"/>
    <s v="PL-18925"/>
    <s v="Paul Lucas"/>
    <x v="2"/>
    <s v="United States"/>
    <x v="10"/>
    <x v="9"/>
    <n v="19140"/>
    <x v="3"/>
    <s v="OFF-BI-10003166"/>
    <x v="1"/>
    <x v="8"/>
    <x v="1405"/>
    <n v="10.332000000000001"/>
    <n v="3"/>
    <n v="0.7"/>
    <n v="-7.5768000000000004"/>
  </r>
  <r>
    <n v="2765"/>
    <x v="1361"/>
    <x v="3"/>
    <x v="738"/>
    <d v="2014-06-29T00:00:00"/>
    <s v="Standard Class"/>
    <s v="PL-18925"/>
    <s v="Paul Lucas"/>
    <x v="2"/>
    <s v="United States"/>
    <x v="10"/>
    <x v="9"/>
    <n v="19140"/>
    <x v="3"/>
    <s v="OFF-BI-10003982"/>
    <x v="1"/>
    <x v="8"/>
    <x v="346"/>
    <n v="31.155000000000001"/>
    <n v="5"/>
    <n v="0.7"/>
    <n v="-23.8855"/>
  </r>
  <r>
    <n v="2766"/>
    <x v="1361"/>
    <x v="3"/>
    <x v="738"/>
    <d v="2014-06-29T00:00:00"/>
    <s v="Standard Class"/>
    <s v="PL-18925"/>
    <s v="Paul Lucas"/>
    <x v="2"/>
    <s v="United States"/>
    <x v="10"/>
    <x v="9"/>
    <n v="19140"/>
    <x v="3"/>
    <s v="OFF-ST-10004835"/>
    <x v="1"/>
    <x v="4"/>
    <x v="1406"/>
    <n v="8.9280000000000008"/>
    <n v="2"/>
    <n v="0.2"/>
    <n v="0.66959999999999997"/>
  </r>
  <r>
    <n v="2767"/>
    <x v="1362"/>
    <x v="3"/>
    <x v="787"/>
    <d v="2014-01-19T00:00:00"/>
    <s v="First Class"/>
    <s v="RW-19690"/>
    <s v="Robert Waldorf"/>
    <x v="0"/>
    <s v="United States"/>
    <x v="10"/>
    <x v="9"/>
    <n v="19134"/>
    <x v="3"/>
    <s v="OFF-AP-10000159"/>
    <x v="1"/>
    <x v="9"/>
    <x v="1407"/>
    <n v="34.384"/>
    <n v="1"/>
    <n v="0.2"/>
    <n v="3.8681999999999999"/>
  </r>
  <r>
    <n v="2768"/>
    <x v="1362"/>
    <x v="3"/>
    <x v="787"/>
    <d v="2014-01-19T00:00:00"/>
    <s v="First Class"/>
    <s v="RW-19690"/>
    <s v="Robert Waldorf"/>
    <x v="0"/>
    <s v="United States"/>
    <x v="10"/>
    <x v="9"/>
    <n v="19134"/>
    <x v="3"/>
    <s v="OFF-AP-10002945"/>
    <x v="1"/>
    <x v="9"/>
    <x v="225"/>
    <n v="1924.16"/>
    <n v="8"/>
    <n v="0.2"/>
    <n v="312.67599999999999"/>
  </r>
  <r>
    <n v="2769"/>
    <x v="1363"/>
    <x v="1"/>
    <x v="788"/>
    <d v="2012-07-04T00:00:00"/>
    <s v="Standard Class"/>
    <s v="MO-17950"/>
    <s v="Michael Oakman"/>
    <x v="0"/>
    <s v="United States"/>
    <x v="61"/>
    <x v="5"/>
    <n v="75220"/>
    <x v="2"/>
    <s v="OFF-AP-10001242"/>
    <x v="1"/>
    <x v="9"/>
    <x v="1408"/>
    <n v="32.192"/>
    <n v="2"/>
    <n v="0.8"/>
    <n v="-80.48"/>
  </r>
  <r>
    <n v="2770"/>
    <x v="1363"/>
    <x v="1"/>
    <x v="788"/>
    <d v="2012-07-04T00:00:00"/>
    <s v="Standard Class"/>
    <s v="MO-17950"/>
    <s v="Michael Oakman"/>
    <x v="0"/>
    <s v="United States"/>
    <x v="61"/>
    <x v="5"/>
    <n v="75220"/>
    <x v="2"/>
    <s v="TEC-AC-10003038"/>
    <x v="2"/>
    <x v="11"/>
    <x v="1024"/>
    <n v="50.12"/>
    <n v="7"/>
    <n v="0.2"/>
    <n v="-0.62649999999999995"/>
  </r>
  <r>
    <n v="2771"/>
    <x v="1363"/>
    <x v="1"/>
    <x v="788"/>
    <d v="2012-07-04T00:00:00"/>
    <s v="Standard Class"/>
    <s v="MO-17950"/>
    <s v="Michael Oakman"/>
    <x v="0"/>
    <s v="United States"/>
    <x v="61"/>
    <x v="5"/>
    <n v="75220"/>
    <x v="2"/>
    <s v="TEC-AC-10003289"/>
    <x v="2"/>
    <x v="11"/>
    <x v="1209"/>
    <n v="47.975999999999999"/>
    <n v="3"/>
    <n v="0.2"/>
    <n v="1.7990999999999999"/>
  </r>
  <r>
    <n v="2772"/>
    <x v="1364"/>
    <x v="0"/>
    <x v="323"/>
    <d v="2013-11-09T00:00:00"/>
    <s v="Standard Class"/>
    <s v="JJ-15445"/>
    <s v="Jennifer Jackson"/>
    <x v="0"/>
    <s v="United States"/>
    <x v="328"/>
    <x v="6"/>
    <n v="53186"/>
    <x v="2"/>
    <s v="OFF-ST-10000918"/>
    <x v="1"/>
    <x v="4"/>
    <x v="372"/>
    <n v="54.5"/>
    <n v="5"/>
    <n v="0"/>
    <n v="14.17"/>
  </r>
  <r>
    <n v="2773"/>
    <x v="1365"/>
    <x v="3"/>
    <x v="389"/>
    <d v="2014-12-13T00:00:00"/>
    <s v="First Class"/>
    <s v="BT-11680"/>
    <s v="Brian Thompson"/>
    <x v="0"/>
    <s v="United States"/>
    <x v="2"/>
    <x v="2"/>
    <n v="33311"/>
    <x v="0"/>
    <s v="FUR-FU-10001940"/>
    <x v="0"/>
    <x v="5"/>
    <x v="33"/>
    <n v="19.103999999999999"/>
    <n v="3"/>
    <n v="0.2"/>
    <n v="5.7312000000000003"/>
  </r>
  <r>
    <n v="2774"/>
    <x v="1366"/>
    <x v="0"/>
    <x v="441"/>
    <d v="2013-11-27T00:00:00"/>
    <s v="Standard Class"/>
    <s v="RD-19585"/>
    <s v="Rob Dowd"/>
    <x v="0"/>
    <s v="United States"/>
    <x v="66"/>
    <x v="12"/>
    <n v="48205"/>
    <x v="2"/>
    <s v="OFF-BI-10002852"/>
    <x v="1"/>
    <x v="8"/>
    <x v="91"/>
    <n v="49.44"/>
    <n v="3"/>
    <n v="0"/>
    <n v="24.2256"/>
  </r>
  <r>
    <n v="2775"/>
    <x v="1367"/>
    <x v="3"/>
    <x v="343"/>
    <d v="2014-11-19T00:00:00"/>
    <s v="Standard Class"/>
    <s v="ML-17755"/>
    <s v="Max Ludwig"/>
    <x v="2"/>
    <s v="United States"/>
    <x v="24"/>
    <x v="24"/>
    <n v="45503"/>
    <x v="3"/>
    <s v="OFF-PA-10004451"/>
    <x v="1"/>
    <x v="10"/>
    <x v="493"/>
    <n v="10.368"/>
    <n v="2"/>
    <n v="0.2"/>
    <n v="3.6288"/>
  </r>
  <r>
    <n v="2776"/>
    <x v="1368"/>
    <x v="0"/>
    <x v="147"/>
    <d v="2013-10-26T00:00:00"/>
    <s v="Standard Class"/>
    <s v="JE-15745"/>
    <s v="Joel Eaton"/>
    <x v="0"/>
    <s v="United States"/>
    <x v="70"/>
    <x v="1"/>
    <n v="92037"/>
    <x v="1"/>
    <s v="OFF-ST-10004804"/>
    <x v="1"/>
    <x v="4"/>
    <x v="230"/>
    <n v="154.44"/>
    <n v="3"/>
    <n v="0"/>
    <n v="1.5444"/>
  </r>
  <r>
    <n v="2777"/>
    <x v="1369"/>
    <x v="1"/>
    <x v="379"/>
    <d v="2012-12-25T00:00:00"/>
    <s v="Standard Class"/>
    <s v="ER-13855"/>
    <s v="Elpida Rittenbach"/>
    <x v="1"/>
    <s v="United States"/>
    <x v="77"/>
    <x v="22"/>
    <n v="80906"/>
    <x v="1"/>
    <s v="OFF-AP-10003971"/>
    <x v="1"/>
    <x v="9"/>
    <x v="914"/>
    <n v="60.984000000000002"/>
    <n v="7"/>
    <n v="0.2"/>
    <n v="4.5738000000000003"/>
  </r>
  <r>
    <n v="2778"/>
    <x v="1370"/>
    <x v="1"/>
    <x v="789"/>
    <d v="2012-07-19T00:00:00"/>
    <s v="Second Class"/>
    <s v="JM-15535"/>
    <s v="Jessica Myrick"/>
    <x v="0"/>
    <s v="United States"/>
    <x v="329"/>
    <x v="1"/>
    <n v="93309"/>
    <x v="1"/>
    <s v="FUR-BO-10003159"/>
    <x v="0"/>
    <x v="0"/>
    <x v="1100"/>
    <n v="195.46600000000001"/>
    <n v="2"/>
    <n v="0.15"/>
    <n v="-13.797599999999999"/>
  </r>
  <r>
    <n v="2779"/>
    <x v="1371"/>
    <x v="3"/>
    <x v="504"/>
    <d v="2014-06-05T00:00:00"/>
    <s v="Standard Class"/>
    <s v="SS-20140"/>
    <s v="Saphhira Shifley"/>
    <x v="1"/>
    <s v="United States"/>
    <x v="330"/>
    <x v="2"/>
    <n v="33068"/>
    <x v="0"/>
    <s v="FUR-FU-10001935"/>
    <x v="0"/>
    <x v="5"/>
    <x v="341"/>
    <n v="23.68"/>
    <n v="8"/>
    <n v="0.2"/>
    <n v="6.2160000000000002"/>
  </r>
  <r>
    <n v="2780"/>
    <x v="1371"/>
    <x v="3"/>
    <x v="504"/>
    <d v="2014-06-05T00:00:00"/>
    <s v="Standard Class"/>
    <s v="SS-20140"/>
    <s v="Saphhira Shifley"/>
    <x v="1"/>
    <s v="United States"/>
    <x v="330"/>
    <x v="2"/>
    <n v="33068"/>
    <x v="0"/>
    <s v="TEC-AC-10003433"/>
    <x v="2"/>
    <x v="11"/>
    <x v="1409"/>
    <n v="2.3759999999999999"/>
    <n v="3"/>
    <n v="0.2"/>
    <n v="0.74250000000000005"/>
  </r>
  <r>
    <n v="2781"/>
    <x v="1372"/>
    <x v="3"/>
    <x v="636"/>
    <d v="2014-09-05T00:00:00"/>
    <s v="First Class"/>
    <s v="TC-21295"/>
    <s v="Toby Carlisle"/>
    <x v="0"/>
    <s v="United States"/>
    <x v="20"/>
    <x v="15"/>
    <n v="10035"/>
    <x v="3"/>
    <s v="OFF-LA-10004544"/>
    <x v="1"/>
    <x v="2"/>
    <x v="197"/>
    <n v="59.2"/>
    <n v="4"/>
    <n v="0"/>
    <n v="29.6"/>
  </r>
  <r>
    <n v="2782"/>
    <x v="1373"/>
    <x v="3"/>
    <x v="225"/>
    <d v="2014-11-28T00:00:00"/>
    <s v="Standard Class"/>
    <s v="HG-15025"/>
    <s v="Hunter Glantz"/>
    <x v="0"/>
    <s v="United States"/>
    <x v="69"/>
    <x v="11"/>
    <n v="55044"/>
    <x v="2"/>
    <s v="OFF-AR-10001026"/>
    <x v="1"/>
    <x v="6"/>
    <x v="207"/>
    <n v="22"/>
    <n v="10"/>
    <n v="0"/>
    <n v="9.68"/>
  </r>
  <r>
    <n v="2783"/>
    <x v="1374"/>
    <x v="0"/>
    <x v="583"/>
    <d v="2013-11-17T00:00:00"/>
    <s v="Standard Class"/>
    <s v="LD-17005"/>
    <s v="Lisa DeCherney"/>
    <x v="0"/>
    <s v="United States"/>
    <x v="66"/>
    <x v="12"/>
    <n v="48234"/>
    <x v="2"/>
    <s v="TEC-PH-10001336"/>
    <x v="2"/>
    <x v="7"/>
    <x v="941"/>
    <n v="257.98"/>
    <n v="2"/>
    <n v="0"/>
    <n v="74.8142"/>
  </r>
  <r>
    <n v="2784"/>
    <x v="1375"/>
    <x v="0"/>
    <x v="732"/>
    <d v="2013-11-11T00:00:00"/>
    <s v="Standard Class"/>
    <s v="AS-10285"/>
    <s v="Alejandro Savely"/>
    <x v="1"/>
    <s v="United States"/>
    <x v="10"/>
    <x v="9"/>
    <n v="19134"/>
    <x v="3"/>
    <s v="TEC-PH-10003187"/>
    <x v="2"/>
    <x v="7"/>
    <x v="1410"/>
    <n v="23.988"/>
    <n v="2"/>
    <n v="0.4"/>
    <n v="-15.992000000000001"/>
  </r>
  <r>
    <n v="2785"/>
    <x v="1376"/>
    <x v="0"/>
    <x v="790"/>
    <d v="2013-10-16T00:00:00"/>
    <s v="Standard Class"/>
    <s v="MP-17965"/>
    <s v="Michael Paige"/>
    <x v="1"/>
    <s v="United States"/>
    <x v="21"/>
    <x v="24"/>
    <n v="45373"/>
    <x v="3"/>
    <s v="TEC-PH-10004897"/>
    <x v="2"/>
    <x v="7"/>
    <x v="1115"/>
    <n v="23.975999999999999"/>
    <n v="4"/>
    <n v="0.4"/>
    <n v="-15.5844"/>
  </r>
  <r>
    <n v="2786"/>
    <x v="1377"/>
    <x v="1"/>
    <x v="481"/>
    <d v="2012-09-23T00:00:00"/>
    <s v="First Class"/>
    <s v="CD-12790"/>
    <s v="Cynthia Delaney"/>
    <x v="2"/>
    <s v="United States"/>
    <x v="1"/>
    <x v="1"/>
    <n v="90036"/>
    <x v="1"/>
    <s v="FUR-CH-10004997"/>
    <x v="0"/>
    <x v="1"/>
    <x v="494"/>
    <n v="601.53599999999994"/>
    <n v="4"/>
    <n v="0.2"/>
    <n v="0"/>
  </r>
  <r>
    <n v="2787"/>
    <x v="1377"/>
    <x v="1"/>
    <x v="481"/>
    <d v="2012-09-23T00:00:00"/>
    <s v="First Class"/>
    <s v="CD-12790"/>
    <s v="Cynthia Delaney"/>
    <x v="2"/>
    <s v="United States"/>
    <x v="1"/>
    <x v="1"/>
    <n v="90036"/>
    <x v="1"/>
    <s v="OFF-FA-10002763"/>
    <x v="1"/>
    <x v="13"/>
    <x v="1411"/>
    <n v="7.9"/>
    <n v="2"/>
    <n v="0"/>
    <n v="2.528"/>
  </r>
  <r>
    <n v="2788"/>
    <x v="1378"/>
    <x v="2"/>
    <x v="266"/>
    <d v="2011-06-12T00:00:00"/>
    <s v="Standard Class"/>
    <s v="MD-17860"/>
    <s v="Michael Dominguez"/>
    <x v="1"/>
    <s v="United States"/>
    <x v="331"/>
    <x v="5"/>
    <n v="78415"/>
    <x v="2"/>
    <s v="FUR-FU-10001588"/>
    <x v="0"/>
    <x v="5"/>
    <x v="284"/>
    <n v="58.36"/>
    <n v="5"/>
    <n v="0.6"/>
    <n v="-24.803000000000001"/>
  </r>
  <r>
    <n v="2789"/>
    <x v="1378"/>
    <x v="2"/>
    <x v="266"/>
    <d v="2011-06-12T00:00:00"/>
    <s v="Standard Class"/>
    <s v="MD-17860"/>
    <s v="Michael Dominguez"/>
    <x v="1"/>
    <s v="United States"/>
    <x v="331"/>
    <x v="5"/>
    <n v="78415"/>
    <x v="2"/>
    <s v="OFF-AR-10000940"/>
    <x v="1"/>
    <x v="6"/>
    <x v="134"/>
    <n v="16.463999999999999"/>
    <n v="7"/>
    <n v="0.2"/>
    <n v="1.4406000000000001"/>
  </r>
  <r>
    <n v="2790"/>
    <x v="1378"/>
    <x v="2"/>
    <x v="266"/>
    <d v="2011-06-12T00:00:00"/>
    <s v="Standard Class"/>
    <s v="MD-17860"/>
    <s v="Michael Dominguez"/>
    <x v="1"/>
    <s v="United States"/>
    <x v="331"/>
    <x v="5"/>
    <n v="78415"/>
    <x v="2"/>
    <s v="FUR-FU-10002759"/>
    <x v="0"/>
    <x v="5"/>
    <x v="555"/>
    <n v="39.96"/>
    <n v="5"/>
    <n v="0.6"/>
    <n v="-23.975999999999999"/>
  </r>
  <r>
    <n v="2791"/>
    <x v="1379"/>
    <x v="2"/>
    <x v="158"/>
    <d v="2011-09-22T00:00:00"/>
    <s v="First Class"/>
    <s v="BM-11650"/>
    <s v="Brian Moss"/>
    <x v="1"/>
    <s v="United States"/>
    <x v="155"/>
    <x v="8"/>
    <n v="68104"/>
    <x v="2"/>
    <s v="OFF-AP-10000358"/>
    <x v="1"/>
    <x v="9"/>
    <x v="95"/>
    <n v="25.96"/>
    <n v="2"/>
    <n v="0"/>
    <n v="7.5284000000000004"/>
  </r>
  <r>
    <n v="2792"/>
    <x v="1379"/>
    <x v="2"/>
    <x v="158"/>
    <d v="2011-09-22T00:00:00"/>
    <s v="First Class"/>
    <s v="BM-11650"/>
    <s v="Brian Moss"/>
    <x v="1"/>
    <s v="United States"/>
    <x v="155"/>
    <x v="8"/>
    <n v="68104"/>
    <x v="2"/>
    <s v="OFF-AP-10003281"/>
    <x v="1"/>
    <x v="9"/>
    <x v="1180"/>
    <n v="36.270000000000003"/>
    <n v="3"/>
    <n v="0"/>
    <n v="10.881"/>
  </r>
  <r>
    <n v="2793"/>
    <x v="1379"/>
    <x v="2"/>
    <x v="158"/>
    <d v="2011-09-22T00:00:00"/>
    <s v="First Class"/>
    <s v="BM-11650"/>
    <s v="Brian Moss"/>
    <x v="1"/>
    <s v="United States"/>
    <x v="155"/>
    <x v="8"/>
    <n v="68104"/>
    <x v="2"/>
    <s v="OFF-PA-10000029"/>
    <x v="1"/>
    <x v="10"/>
    <x v="803"/>
    <n v="6.48"/>
    <n v="1"/>
    <n v="0"/>
    <n v="3.1103999999999998"/>
  </r>
  <r>
    <n v="2794"/>
    <x v="1380"/>
    <x v="2"/>
    <x v="791"/>
    <d v="2011-04-17T00:00:00"/>
    <s v="Standard Class"/>
    <s v="KN-16450"/>
    <s v="Kean Nguyen"/>
    <x v="1"/>
    <s v="United States"/>
    <x v="332"/>
    <x v="1"/>
    <n v="90278"/>
    <x v="1"/>
    <s v="TEC-PH-10001557"/>
    <x v="2"/>
    <x v="7"/>
    <x v="658"/>
    <n v="1075.088"/>
    <n v="14"/>
    <n v="0.2"/>
    <n v="94.0702"/>
  </r>
  <r>
    <n v="2795"/>
    <x v="1380"/>
    <x v="2"/>
    <x v="791"/>
    <d v="2011-04-17T00:00:00"/>
    <s v="Standard Class"/>
    <s v="KN-16450"/>
    <s v="Kean Nguyen"/>
    <x v="1"/>
    <s v="United States"/>
    <x v="332"/>
    <x v="1"/>
    <n v="90278"/>
    <x v="1"/>
    <s v="TEC-PH-10000576"/>
    <x v="2"/>
    <x v="7"/>
    <x v="807"/>
    <n v="438.36799999999999"/>
    <n v="4"/>
    <n v="0.2"/>
    <n v="38.357199999999999"/>
  </r>
  <r>
    <n v="2796"/>
    <x v="1380"/>
    <x v="2"/>
    <x v="791"/>
    <d v="2011-04-17T00:00:00"/>
    <s v="Standard Class"/>
    <s v="KN-16450"/>
    <s v="Kean Nguyen"/>
    <x v="1"/>
    <s v="United States"/>
    <x v="332"/>
    <x v="1"/>
    <n v="90278"/>
    <x v="1"/>
    <s v="OFF-BI-10002764"/>
    <x v="1"/>
    <x v="8"/>
    <x v="502"/>
    <n v="18.088000000000001"/>
    <n v="7"/>
    <n v="0.2"/>
    <n v="6.5568999999999997"/>
  </r>
  <r>
    <n v="2797"/>
    <x v="1380"/>
    <x v="2"/>
    <x v="791"/>
    <d v="2011-04-17T00:00:00"/>
    <s v="Standard Class"/>
    <s v="KN-16450"/>
    <s v="Kean Nguyen"/>
    <x v="1"/>
    <s v="United States"/>
    <x v="332"/>
    <x v="1"/>
    <n v="90278"/>
    <x v="1"/>
    <s v="FUR-BO-10001337"/>
    <x v="0"/>
    <x v="0"/>
    <x v="425"/>
    <n v="308.49900000000002"/>
    <n v="3"/>
    <n v="0.15"/>
    <n v="-18.146999999999998"/>
  </r>
  <r>
    <n v="2798"/>
    <x v="1381"/>
    <x v="3"/>
    <x v="179"/>
    <d v="2014-10-28T00:00:00"/>
    <s v="Standard Class"/>
    <s v="IG-15085"/>
    <s v="Ivan Gibson"/>
    <x v="0"/>
    <s v="United States"/>
    <x v="290"/>
    <x v="36"/>
    <n v="72209"/>
    <x v="0"/>
    <s v="OFF-AR-10002257"/>
    <x v="1"/>
    <x v="6"/>
    <x v="1191"/>
    <n v="13.36"/>
    <n v="4"/>
    <n v="0"/>
    <n v="4.1416000000000004"/>
  </r>
  <r>
    <n v="2799"/>
    <x v="1381"/>
    <x v="3"/>
    <x v="179"/>
    <d v="2014-10-28T00:00:00"/>
    <s v="Standard Class"/>
    <s v="IG-15085"/>
    <s v="Ivan Gibson"/>
    <x v="0"/>
    <s v="United States"/>
    <x v="290"/>
    <x v="36"/>
    <n v="72209"/>
    <x v="0"/>
    <s v="OFF-PA-10001019"/>
    <x v="1"/>
    <x v="10"/>
    <x v="675"/>
    <n v="39.96"/>
    <n v="2"/>
    <n v="0"/>
    <n v="18.781199999999998"/>
  </r>
  <r>
    <n v="2800"/>
    <x v="1381"/>
    <x v="3"/>
    <x v="179"/>
    <d v="2014-10-28T00:00:00"/>
    <s v="Standard Class"/>
    <s v="IG-15085"/>
    <s v="Ivan Gibson"/>
    <x v="0"/>
    <s v="United States"/>
    <x v="290"/>
    <x v="36"/>
    <n v="72209"/>
    <x v="0"/>
    <s v="OFF-BI-10003364"/>
    <x v="1"/>
    <x v="8"/>
    <x v="698"/>
    <n v="145.85"/>
    <n v="5"/>
    <n v="0"/>
    <n v="70.007999999999996"/>
  </r>
  <r>
    <n v="2801"/>
    <x v="1382"/>
    <x v="0"/>
    <x v="792"/>
    <d v="2013-10-29T00:00:00"/>
    <s v="First Class"/>
    <s v="JS-15595"/>
    <s v="Jill Stevenson"/>
    <x v="1"/>
    <s v="United States"/>
    <x v="100"/>
    <x v="2"/>
    <n v="33180"/>
    <x v="0"/>
    <s v="TEC-PH-10000984"/>
    <x v="2"/>
    <x v="7"/>
    <x v="465"/>
    <n v="783.96"/>
    <n v="5"/>
    <n v="0.2"/>
    <n v="78.396000000000001"/>
  </r>
  <r>
    <n v="2802"/>
    <x v="1383"/>
    <x v="1"/>
    <x v="549"/>
    <d v="2012-04-11T00:00:00"/>
    <s v="First Class"/>
    <s v="GA-14725"/>
    <s v="Guy Armstrong"/>
    <x v="0"/>
    <s v="United States"/>
    <x v="127"/>
    <x v="21"/>
    <n v="97301"/>
    <x v="1"/>
    <s v="OFF-AR-10001683"/>
    <x v="1"/>
    <x v="6"/>
    <x v="32"/>
    <n v="7.88"/>
    <n v="1"/>
    <n v="0.2"/>
    <n v="1.7729999999999999"/>
  </r>
  <r>
    <n v="2803"/>
    <x v="1384"/>
    <x v="3"/>
    <x v="132"/>
    <d v="2014-09-11T00:00:00"/>
    <s v="Standard Class"/>
    <s v="DL-13330"/>
    <s v="Denise Leinenbach"/>
    <x v="0"/>
    <s v="United States"/>
    <x v="324"/>
    <x v="27"/>
    <n v="88001"/>
    <x v="1"/>
    <s v="FUR-FU-10000629"/>
    <x v="0"/>
    <x v="5"/>
    <x v="93"/>
    <n v="41.37"/>
    <n v="3"/>
    <n v="0"/>
    <n v="17.375399999999999"/>
  </r>
  <r>
    <n v="2804"/>
    <x v="1385"/>
    <x v="1"/>
    <x v="793"/>
    <d v="2012-05-16T00:00:00"/>
    <s v="Standard Class"/>
    <s v="CS-12505"/>
    <s v="Cindy Stewart"/>
    <x v="0"/>
    <s v="United States"/>
    <x v="8"/>
    <x v="1"/>
    <n v="94122"/>
    <x v="1"/>
    <s v="OFF-PA-10003893"/>
    <x v="1"/>
    <x v="10"/>
    <x v="1096"/>
    <n v="12.84"/>
    <n v="3"/>
    <n v="0"/>
    <n v="5.7779999999999996"/>
  </r>
  <r>
    <n v="2805"/>
    <x v="1385"/>
    <x v="1"/>
    <x v="793"/>
    <d v="2012-05-16T00:00:00"/>
    <s v="Standard Class"/>
    <s v="CS-12505"/>
    <s v="Cindy Stewart"/>
    <x v="0"/>
    <s v="United States"/>
    <x v="8"/>
    <x v="1"/>
    <n v="94122"/>
    <x v="1"/>
    <s v="OFF-PA-10004239"/>
    <x v="1"/>
    <x v="10"/>
    <x v="1412"/>
    <n v="25.68"/>
    <n v="6"/>
    <n v="0"/>
    <n v="11.555999999999999"/>
  </r>
  <r>
    <n v="2806"/>
    <x v="1386"/>
    <x v="1"/>
    <x v="67"/>
    <d v="2012-11-09T00:00:00"/>
    <s v="Standard Class"/>
    <s v="CC-12145"/>
    <s v="Charles Crestani"/>
    <x v="0"/>
    <s v="United States"/>
    <x v="236"/>
    <x v="5"/>
    <n v="79907"/>
    <x v="2"/>
    <s v="FUR-CH-10000553"/>
    <x v="0"/>
    <x v="1"/>
    <x v="1248"/>
    <n v="47.515999999999998"/>
    <n v="2"/>
    <n v="0.3"/>
    <n v="-2.0364"/>
  </r>
  <r>
    <n v="2807"/>
    <x v="1387"/>
    <x v="1"/>
    <x v="395"/>
    <d v="2012-07-27T00:00:00"/>
    <s v="Second Class"/>
    <s v="MH-18025"/>
    <s v="Michelle Huthwaite"/>
    <x v="0"/>
    <s v="United States"/>
    <x v="4"/>
    <x v="4"/>
    <n v="98115"/>
    <x v="1"/>
    <s v="OFF-FA-10004395"/>
    <x v="1"/>
    <x v="13"/>
    <x v="1192"/>
    <n v="9.42"/>
    <n v="2"/>
    <n v="0"/>
    <n v="0.47099999999999997"/>
  </r>
  <r>
    <n v="2808"/>
    <x v="1387"/>
    <x v="1"/>
    <x v="395"/>
    <d v="2012-07-27T00:00:00"/>
    <s v="Second Class"/>
    <s v="MH-18025"/>
    <s v="Michelle Huthwaite"/>
    <x v="0"/>
    <s v="United States"/>
    <x v="4"/>
    <x v="4"/>
    <n v="98115"/>
    <x v="1"/>
    <s v="OFF-PA-10004782"/>
    <x v="1"/>
    <x v="10"/>
    <x v="1413"/>
    <n v="12.96"/>
    <n v="2"/>
    <n v="0"/>
    <n v="6.2207999999999997"/>
  </r>
  <r>
    <n v="2809"/>
    <x v="1387"/>
    <x v="1"/>
    <x v="395"/>
    <d v="2012-07-27T00:00:00"/>
    <s v="Second Class"/>
    <s v="MH-18025"/>
    <s v="Michelle Huthwaite"/>
    <x v="0"/>
    <s v="United States"/>
    <x v="4"/>
    <x v="4"/>
    <n v="98115"/>
    <x v="1"/>
    <s v="FUR-BO-10002213"/>
    <x v="0"/>
    <x v="0"/>
    <x v="1325"/>
    <n v="704.9"/>
    <n v="5"/>
    <n v="0"/>
    <n v="56.392000000000003"/>
  </r>
  <r>
    <n v="2810"/>
    <x v="1387"/>
    <x v="1"/>
    <x v="395"/>
    <d v="2012-07-27T00:00:00"/>
    <s v="Second Class"/>
    <s v="MH-18025"/>
    <s v="Michelle Huthwaite"/>
    <x v="0"/>
    <s v="United States"/>
    <x v="4"/>
    <x v="4"/>
    <n v="98115"/>
    <x v="1"/>
    <s v="FUR-CH-10001854"/>
    <x v="0"/>
    <x v="1"/>
    <x v="1110"/>
    <n v="561.56799999999998"/>
    <n v="2"/>
    <n v="0.2"/>
    <n v="28.078399999999998"/>
  </r>
  <r>
    <n v="2811"/>
    <x v="1388"/>
    <x v="1"/>
    <x v="547"/>
    <d v="2012-11-18T00:00:00"/>
    <s v="Second Class"/>
    <s v="MP-18175"/>
    <s v="Mike Pelletier"/>
    <x v="2"/>
    <s v="United States"/>
    <x v="158"/>
    <x v="6"/>
    <n v="53209"/>
    <x v="2"/>
    <s v="OFF-PA-10000157"/>
    <x v="1"/>
    <x v="10"/>
    <x v="364"/>
    <n v="179.82"/>
    <n v="9"/>
    <n v="0"/>
    <n v="84.5154"/>
  </r>
  <r>
    <n v="2812"/>
    <x v="1388"/>
    <x v="1"/>
    <x v="547"/>
    <d v="2012-11-18T00:00:00"/>
    <s v="Second Class"/>
    <s v="MP-18175"/>
    <s v="Mike Pelletier"/>
    <x v="2"/>
    <s v="United States"/>
    <x v="158"/>
    <x v="6"/>
    <n v="53209"/>
    <x v="2"/>
    <s v="FUR-FU-10001185"/>
    <x v="0"/>
    <x v="5"/>
    <x v="1414"/>
    <n v="185.58"/>
    <n v="6"/>
    <n v="0"/>
    <n v="76.087800000000001"/>
  </r>
  <r>
    <n v="2813"/>
    <x v="1388"/>
    <x v="1"/>
    <x v="547"/>
    <d v="2012-11-18T00:00:00"/>
    <s v="Second Class"/>
    <s v="MP-18175"/>
    <s v="Mike Pelletier"/>
    <x v="2"/>
    <s v="United States"/>
    <x v="158"/>
    <x v="6"/>
    <n v="53209"/>
    <x v="2"/>
    <s v="FUR-TA-10001520"/>
    <x v="0"/>
    <x v="3"/>
    <x v="711"/>
    <n v="214.11"/>
    <n v="3"/>
    <n v="0"/>
    <n v="36.398699999999998"/>
  </r>
  <r>
    <n v="2814"/>
    <x v="1388"/>
    <x v="1"/>
    <x v="547"/>
    <d v="2012-11-18T00:00:00"/>
    <s v="Second Class"/>
    <s v="MP-18175"/>
    <s v="Mike Pelletier"/>
    <x v="2"/>
    <s v="United States"/>
    <x v="158"/>
    <x v="6"/>
    <n v="53209"/>
    <x v="2"/>
    <s v="TEC-AC-10004145"/>
    <x v="2"/>
    <x v="11"/>
    <x v="1264"/>
    <n v="999.96"/>
    <n v="4"/>
    <n v="0"/>
    <n v="229.99080000000001"/>
  </r>
  <r>
    <n v="2815"/>
    <x v="1388"/>
    <x v="1"/>
    <x v="547"/>
    <d v="2012-11-18T00:00:00"/>
    <s v="Second Class"/>
    <s v="MP-18175"/>
    <s v="Mike Pelletier"/>
    <x v="2"/>
    <s v="United States"/>
    <x v="158"/>
    <x v="6"/>
    <n v="53209"/>
    <x v="2"/>
    <s v="FUR-TA-10000688"/>
    <x v="0"/>
    <x v="3"/>
    <x v="556"/>
    <n v="653.54999999999995"/>
    <n v="3"/>
    <n v="0"/>
    <n v="111.1035"/>
  </r>
  <r>
    <n v="2816"/>
    <x v="1389"/>
    <x v="1"/>
    <x v="135"/>
    <d v="2012-08-09T00:00:00"/>
    <s v="Standard Class"/>
    <s v="DR-12940"/>
    <s v="Daniel Raglin"/>
    <x v="2"/>
    <s v="United States"/>
    <x v="47"/>
    <x v="31"/>
    <n v="2038"/>
    <x v="3"/>
    <s v="OFF-BI-10001510"/>
    <x v="1"/>
    <x v="8"/>
    <x v="702"/>
    <n v="114.6"/>
    <n v="5"/>
    <n v="0"/>
    <n v="51.57"/>
  </r>
  <r>
    <n v="2817"/>
    <x v="1389"/>
    <x v="1"/>
    <x v="135"/>
    <d v="2012-08-09T00:00:00"/>
    <s v="Standard Class"/>
    <s v="DR-12940"/>
    <s v="Daniel Raglin"/>
    <x v="2"/>
    <s v="United States"/>
    <x v="47"/>
    <x v="31"/>
    <n v="2038"/>
    <x v="3"/>
    <s v="FUR-CH-10003817"/>
    <x v="0"/>
    <x v="1"/>
    <x v="162"/>
    <n v="60.74"/>
    <n v="1"/>
    <n v="0"/>
    <n v="15.185"/>
  </r>
  <r>
    <n v="2818"/>
    <x v="1389"/>
    <x v="1"/>
    <x v="135"/>
    <d v="2012-08-09T00:00:00"/>
    <s v="Standard Class"/>
    <s v="DR-12940"/>
    <s v="Daniel Raglin"/>
    <x v="2"/>
    <s v="United States"/>
    <x v="47"/>
    <x v="31"/>
    <n v="2038"/>
    <x v="3"/>
    <s v="FUR-FU-10000308"/>
    <x v="0"/>
    <x v="5"/>
    <x v="1269"/>
    <n v="124.36"/>
    <n v="2"/>
    <n v="0"/>
    <n v="27.359200000000001"/>
  </r>
  <r>
    <n v="2819"/>
    <x v="1389"/>
    <x v="1"/>
    <x v="135"/>
    <d v="2012-08-09T00:00:00"/>
    <s v="Standard Class"/>
    <s v="DR-12940"/>
    <s v="Daniel Raglin"/>
    <x v="2"/>
    <s v="United States"/>
    <x v="47"/>
    <x v="31"/>
    <n v="2038"/>
    <x v="3"/>
    <s v="OFF-ST-10003208"/>
    <x v="1"/>
    <x v="4"/>
    <x v="243"/>
    <n v="1088.76"/>
    <n v="6"/>
    <n v="0"/>
    <n v="315.74040000000002"/>
  </r>
  <r>
    <n v="2820"/>
    <x v="1390"/>
    <x v="0"/>
    <x v="465"/>
    <d v="2013-09-05T00:00:00"/>
    <s v="First Class"/>
    <s v="DM-13015"/>
    <s v="Darrin Martin"/>
    <x v="0"/>
    <s v="United States"/>
    <x v="184"/>
    <x v="1"/>
    <n v="92024"/>
    <x v="1"/>
    <s v="OFF-BI-10003784"/>
    <x v="1"/>
    <x v="8"/>
    <x v="1314"/>
    <n v="6.72"/>
    <n v="5"/>
    <n v="0.2"/>
    <n v="2.3519999999999999"/>
  </r>
  <r>
    <n v="2821"/>
    <x v="1390"/>
    <x v="0"/>
    <x v="465"/>
    <d v="2013-09-05T00:00:00"/>
    <s v="First Class"/>
    <s v="DM-13015"/>
    <s v="Darrin Martin"/>
    <x v="0"/>
    <s v="United States"/>
    <x v="184"/>
    <x v="1"/>
    <n v="92024"/>
    <x v="1"/>
    <s v="FUR-TA-10003748"/>
    <x v="0"/>
    <x v="3"/>
    <x v="208"/>
    <n v="298.77600000000001"/>
    <n v="3"/>
    <n v="0.2"/>
    <n v="7.4694000000000003"/>
  </r>
  <r>
    <n v="2822"/>
    <x v="1391"/>
    <x v="3"/>
    <x v="413"/>
    <d v="2014-06-01T00:00:00"/>
    <s v="Standard Class"/>
    <s v="BD-11620"/>
    <s v="Brian DeCherney"/>
    <x v="0"/>
    <s v="United States"/>
    <x v="125"/>
    <x v="1"/>
    <n v="92804"/>
    <x v="1"/>
    <s v="TEC-PH-10002563"/>
    <x v="2"/>
    <x v="7"/>
    <x v="201"/>
    <n v="302.37599999999998"/>
    <n v="3"/>
    <n v="0.2"/>
    <n v="22.6782"/>
  </r>
  <r>
    <n v="2823"/>
    <x v="1392"/>
    <x v="3"/>
    <x v="65"/>
    <d v="2014-09-21T00:00:00"/>
    <s v="First Class"/>
    <s v="DC-12850"/>
    <s v="Dan Campbell"/>
    <x v="0"/>
    <s v="United States"/>
    <x v="81"/>
    <x v="5"/>
    <n v="76017"/>
    <x v="2"/>
    <s v="OFF-AR-10000122"/>
    <x v="1"/>
    <x v="6"/>
    <x v="308"/>
    <n v="8.9280000000000008"/>
    <n v="2"/>
    <n v="0.2"/>
    <n v="0.55800000000000005"/>
  </r>
  <r>
    <n v="2824"/>
    <x v="1392"/>
    <x v="3"/>
    <x v="65"/>
    <d v="2014-09-21T00:00:00"/>
    <s v="First Class"/>
    <s v="DC-12850"/>
    <s v="Dan Campbell"/>
    <x v="0"/>
    <s v="United States"/>
    <x v="81"/>
    <x v="5"/>
    <n v="76017"/>
    <x v="2"/>
    <s v="OFF-ST-10000352"/>
    <x v="1"/>
    <x v="4"/>
    <x v="1049"/>
    <n v="47.584000000000003"/>
    <n v="2"/>
    <n v="0.2"/>
    <n v="-2.9740000000000002"/>
  </r>
  <r>
    <n v="2825"/>
    <x v="1393"/>
    <x v="2"/>
    <x v="794"/>
    <d v="2011-09-30T00:00:00"/>
    <s v="Standard Class"/>
    <s v="MT-18070"/>
    <s v="Michelle Tran"/>
    <x v="2"/>
    <s v="United States"/>
    <x v="12"/>
    <x v="5"/>
    <n v="77041"/>
    <x v="2"/>
    <s v="OFF-PA-10003270"/>
    <x v="1"/>
    <x v="10"/>
    <x v="1415"/>
    <n v="33.792000000000002"/>
    <n v="8"/>
    <n v="0.2"/>
    <n v="10.56"/>
  </r>
  <r>
    <n v="2826"/>
    <x v="1393"/>
    <x v="2"/>
    <x v="794"/>
    <d v="2011-09-30T00:00:00"/>
    <s v="Standard Class"/>
    <s v="MT-18070"/>
    <s v="Michelle Tran"/>
    <x v="2"/>
    <s v="United States"/>
    <x v="12"/>
    <x v="5"/>
    <n v="77041"/>
    <x v="2"/>
    <s v="FUR-BO-10003272"/>
    <x v="0"/>
    <x v="0"/>
    <x v="582"/>
    <n v="300.53280000000001"/>
    <n v="2"/>
    <n v="0.32"/>
    <n v="-97.231200000000001"/>
  </r>
  <r>
    <n v="2827"/>
    <x v="1393"/>
    <x v="2"/>
    <x v="794"/>
    <d v="2011-09-30T00:00:00"/>
    <s v="Standard Class"/>
    <s v="MT-18070"/>
    <s v="Michelle Tran"/>
    <x v="2"/>
    <s v="United States"/>
    <x v="12"/>
    <x v="5"/>
    <n v="77041"/>
    <x v="2"/>
    <s v="OFF-BI-10002982"/>
    <x v="1"/>
    <x v="8"/>
    <x v="1258"/>
    <n v="2.7240000000000002"/>
    <n v="2"/>
    <n v="0.8"/>
    <n v="-4.3583999999999996"/>
  </r>
  <r>
    <n v="2828"/>
    <x v="1393"/>
    <x v="2"/>
    <x v="794"/>
    <d v="2011-09-30T00:00:00"/>
    <s v="Standard Class"/>
    <s v="MT-18070"/>
    <s v="Michelle Tran"/>
    <x v="2"/>
    <s v="United States"/>
    <x v="12"/>
    <x v="5"/>
    <n v="77041"/>
    <x v="2"/>
    <s v="OFF-EN-10001509"/>
    <x v="1"/>
    <x v="12"/>
    <x v="29"/>
    <n v="3.2639999999999998"/>
    <n v="2"/>
    <n v="0.2"/>
    <n v="1.1015999999999999"/>
  </r>
  <r>
    <n v="2829"/>
    <x v="1394"/>
    <x v="0"/>
    <x v="131"/>
    <d v="2013-04-27T00:00:00"/>
    <s v="First Class"/>
    <s v="MJ-17740"/>
    <s v="Max Jones"/>
    <x v="0"/>
    <s v="United States"/>
    <x v="152"/>
    <x v="24"/>
    <n v="43130"/>
    <x v="3"/>
    <s v="OFF-PA-10002421"/>
    <x v="1"/>
    <x v="10"/>
    <x v="1416"/>
    <n v="108.336"/>
    <n v="6"/>
    <n v="0.2"/>
    <n v="37.9176"/>
  </r>
  <r>
    <n v="2830"/>
    <x v="1394"/>
    <x v="0"/>
    <x v="131"/>
    <d v="2013-04-27T00:00:00"/>
    <s v="First Class"/>
    <s v="MJ-17740"/>
    <s v="Max Jones"/>
    <x v="0"/>
    <s v="United States"/>
    <x v="152"/>
    <x v="24"/>
    <n v="43130"/>
    <x v="3"/>
    <s v="OFF-ST-10000760"/>
    <x v="1"/>
    <x v="4"/>
    <x v="4"/>
    <n v="55.92"/>
    <n v="5"/>
    <n v="0.2"/>
    <n v="6.2910000000000004"/>
  </r>
  <r>
    <n v="2831"/>
    <x v="1394"/>
    <x v="0"/>
    <x v="131"/>
    <d v="2013-04-27T00:00:00"/>
    <s v="First Class"/>
    <s v="MJ-17740"/>
    <s v="Max Jones"/>
    <x v="0"/>
    <s v="United States"/>
    <x v="152"/>
    <x v="24"/>
    <n v="43130"/>
    <x v="3"/>
    <s v="OFF-PA-10002923"/>
    <x v="1"/>
    <x v="10"/>
    <x v="1417"/>
    <n v="78.304000000000002"/>
    <n v="2"/>
    <n v="0.2"/>
    <n v="29.364000000000001"/>
  </r>
  <r>
    <n v="2832"/>
    <x v="1395"/>
    <x v="2"/>
    <x v="301"/>
    <d v="2011-05-11T00:00:00"/>
    <s v="Standard Class"/>
    <s v="ND-18370"/>
    <s v="Natalie DeCherney"/>
    <x v="0"/>
    <s v="United States"/>
    <x v="32"/>
    <x v="21"/>
    <n v="97206"/>
    <x v="1"/>
    <s v="OFF-ST-10001128"/>
    <x v="1"/>
    <x v="4"/>
    <x v="1418"/>
    <n v="443.92"/>
    <n v="5"/>
    <n v="0.2"/>
    <n v="-94.332999999999998"/>
  </r>
  <r>
    <n v="2833"/>
    <x v="1395"/>
    <x v="2"/>
    <x v="301"/>
    <d v="2011-05-11T00:00:00"/>
    <s v="Standard Class"/>
    <s v="ND-18370"/>
    <s v="Natalie DeCherney"/>
    <x v="0"/>
    <s v="United States"/>
    <x v="32"/>
    <x v="21"/>
    <n v="97206"/>
    <x v="1"/>
    <s v="TEC-PH-10000673"/>
    <x v="2"/>
    <x v="7"/>
    <x v="1396"/>
    <n v="155.976"/>
    <n v="3"/>
    <n v="0.2"/>
    <n v="54.5916"/>
  </r>
  <r>
    <n v="2834"/>
    <x v="1396"/>
    <x v="3"/>
    <x v="795"/>
    <d v="2014-01-02T00:00:00"/>
    <s v="Second Class"/>
    <s v="CA-11965"/>
    <s v="Carol Adams"/>
    <x v="1"/>
    <s v="United States"/>
    <x v="325"/>
    <x v="19"/>
    <n v="35244"/>
    <x v="0"/>
    <s v="OFF-AR-10001547"/>
    <x v="1"/>
    <x v="6"/>
    <x v="147"/>
    <n v="15.47"/>
    <n v="7"/>
    <n v="0"/>
    <n v="4.1768999999999998"/>
  </r>
  <r>
    <n v="2835"/>
    <x v="1396"/>
    <x v="3"/>
    <x v="795"/>
    <d v="2014-01-02T00:00:00"/>
    <s v="Second Class"/>
    <s v="CA-11965"/>
    <s v="Carol Adams"/>
    <x v="1"/>
    <s v="United States"/>
    <x v="325"/>
    <x v="19"/>
    <n v="35244"/>
    <x v="0"/>
    <s v="OFF-BI-10001890"/>
    <x v="1"/>
    <x v="8"/>
    <x v="174"/>
    <n v="7.16"/>
    <n v="2"/>
    <n v="0"/>
    <n v="3.4367999999999999"/>
  </r>
  <r>
    <n v="2836"/>
    <x v="1397"/>
    <x v="3"/>
    <x v="343"/>
    <d v="2014-11-17T00:00:00"/>
    <s v="Standard Class"/>
    <s v="GA-14725"/>
    <s v="Guy Armstrong"/>
    <x v="0"/>
    <s v="United States"/>
    <x v="1"/>
    <x v="1"/>
    <n v="90036"/>
    <x v="1"/>
    <s v="OFF-AP-10003971"/>
    <x v="1"/>
    <x v="9"/>
    <x v="914"/>
    <n v="10.89"/>
    <n v="1"/>
    <n v="0"/>
    <n v="2.8313999999999999"/>
  </r>
  <r>
    <n v="2837"/>
    <x v="1397"/>
    <x v="3"/>
    <x v="343"/>
    <d v="2014-11-17T00:00:00"/>
    <s v="Standard Class"/>
    <s v="GA-14725"/>
    <s v="Guy Armstrong"/>
    <x v="0"/>
    <s v="United States"/>
    <x v="1"/>
    <x v="1"/>
    <n v="90036"/>
    <x v="1"/>
    <s v="OFF-PA-10000520"/>
    <x v="1"/>
    <x v="10"/>
    <x v="1419"/>
    <n v="19.440000000000001"/>
    <n v="3"/>
    <n v="0"/>
    <n v="9.3312000000000008"/>
  </r>
  <r>
    <n v="2838"/>
    <x v="1397"/>
    <x v="3"/>
    <x v="343"/>
    <d v="2014-11-17T00:00:00"/>
    <s v="Standard Class"/>
    <s v="GA-14725"/>
    <s v="Guy Armstrong"/>
    <x v="0"/>
    <s v="United States"/>
    <x v="1"/>
    <x v="1"/>
    <n v="90036"/>
    <x v="1"/>
    <s v="OFF-BI-10000977"/>
    <x v="1"/>
    <x v="8"/>
    <x v="982"/>
    <n v="121.6"/>
    <n v="5"/>
    <n v="0.2"/>
    <n v="39.520000000000003"/>
  </r>
  <r>
    <n v="2839"/>
    <x v="1398"/>
    <x v="0"/>
    <x v="632"/>
    <d v="2013-06-13T00:00:00"/>
    <s v="First Class"/>
    <s v="TC-21295"/>
    <s v="Toby Carlisle"/>
    <x v="0"/>
    <s v="United States"/>
    <x v="315"/>
    <x v="2"/>
    <n v="32303"/>
    <x v="0"/>
    <s v="TEC-MA-10002178"/>
    <x v="2"/>
    <x v="15"/>
    <x v="930"/>
    <n v="695.7"/>
    <n v="2"/>
    <n v="0.5"/>
    <n v="-27.827999999999999"/>
  </r>
  <r>
    <n v="2840"/>
    <x v="1399"/>
    <x v="1"/>
    <x v="37"/>
    <d v="2012-08-09T00:00:00"/>
    <s v="Second Class"/>
    <s v="JB-15400"/>
    <s v="Jennifer Braxton"/>
    <x v="1"/>
    <s v="United States"/>
    <x v="20"/>
    <x v="15"/>
    <n v="10009"/>
    <x v="3"/>
    <s v="OFF-ST-10001526"/>
    <x v="1"/>
    <x v="4"/>
    <x v="764"/>
    <n v="120.33"/>
    <n v="1"/>
    <n v="0"/>
    <n v="31.285799999999998"/>
  </r>
  <r>
    <n v="2841"/>
    <x v="1400"/>
    <x v="2"/>
    <x v="619"/>
    <d v="2011-03-19T00:00:00"/>
    <s v="Standard Class"/>
    <s v="CK-12325"/>
    <s v="Christine Kargatis"/>
    <x v="2"/>
    <s v="United States"/>
    <x v="269"/>
    <x v="17"/>
    <n v="23320"/>
    <x v="0"/>
    <s v="FUR-CH-10003379"/>
    <x v="0"/>
    <x v="1"/>
    <x v="459"/>
    <n v="1139.92"/>
    <n v="4"/>
    <n v="0"/>
    <n v="284.98"/>
  </r>
  <r>
    <n v="2842"/>
    <x v="1401"/>
    <x v="3"/>
    <x v="515"/>
    <d v="2014-05-09T00:00:00"/>
    <s v="Second Class"/>
    <s v="RL-19615"/>
    <s v="Rob Lucas"/>
    <x v="0"/>
    <s v="United States"/>
    <x v="115"/>
    <x v="3"/>
    <n v="28314"/>
    <x v="0"/>
    <s v="OFF-PA-10000100"/>
    <x v="1"/>
    <x v="10"/>
    <x v="825"/>
    <n v="229.54400000000001"/>
    <n v="7"/>
    <n v="0.2"/>
    <n v="83.209699999999998"/>
  </r>
  <r>
    <n v="2843"/>
    <x v="1402"/>
    <x v="3"/>
    <x v="721"/>
    <d v="2014-03-28T00:00:00"/>
    <s v="Standard Class"/>
    <s v="AC-10660"/>
    <s v="Anna Chung"/>
    <x v="0"/>
    <s v="United States"/>
    <x v="114"/>
    <x v="5"/>
    <n v="77340"/>
    <x v="2"/>
    <s v="OFF-ST-10001809"/>
    <x v="1"/>
    <x v="4"/>
    <x v="430"/>
    <n v="143.72800000000001"/>
    <n v="2"/>
    <n v="0.2"/>
    <n v="-32.338799999999999"/>
  </r>
  <r>
    <n v="2844"/>
    <x v="1403"/>
    <x v="3"/>
    <x v="796"/>
    <d v="2014-05-23T00:00:00"/>
    <s v="Standard Class"/>
    <s v="BH-11710"/>
    <s v="Brosina Hoffman"/>
    <x v="0"/>
    <s v="United States"/>
    <x v="10"/>
    <x v="9"/>
    <n v="19140"/>
    <x v="3"/>
    <s v="TEC-AC-10000387"/>
    <x v="2"/>
    <x v="11"/>
    <x v="1350"/>
    <n v="36.048000000000002"/>
    <n v="3"/>
    <n v="0.2"/>
    <n v="-0.9012"/>
  </r>
  <r>
    <n v="2845"/>
    <x v="1404"/>
    <x v="0"/>
    <x v="797"/>
    <d v="2014-01-01T00:00:00"/>
    <s v="Standard Class"/>
    <s v="BG-11695"/>
    <s v="Brooke Gillingham"/>
    <x v="1"/>
    <s v="United States"/>
    <x v="318"/>
    <x v="10"/>
    <n v="60098"/>
    <x v="2"/>
    <s v="FUR-CH-10004853"/>
    <x v="0"/>
    <x v="1"/>
    <x v="526"/>
    <n v="845.48800000000006"/>
    <n v="8"/>
    <n v="0.3"/>
    <n v="-12.0784"/>
  </r>
  <r>
    <n v="2846"/>
    <x v="1405"/>
    <x v="3"/>
    <x v="701"/>
    <d v="2014-11-21T00:00:00"/>
    <s v="First Class"/>
    <s v="XP-21865"/>
    <s v="Xylona Preis"/>
    <x v="0"/>
    <s v="United States"/>
    <x v="231"/>
    <x v="31"/>
    <n v="2149"/>
    <x v="3"/>
    <s v="OFF-AR-10001958"/>
    <x v="1"/>
    <x v="6"/>
    <x v="206"/>
    <n v="50.94"/>
    <n v="3"/>
    <n v="0"/>
    <n v="14.263199999999999"/>
  </r>
  <r>
    <n v="2847"/>
    <x v="1406"/>
    <x v="3"/>
    <x v="18"/>
    <d v="2014-09-16T00:00:00"/>
    <s v="Standard Class"/>
    <s v="SN-20560"/>
    <s v="Skye Norling"/>
    <x v="2"/>
    <s v="United States"/>
    <x v="22"/>
    <x v="10"/>
    <n v="60653"/>
    <x v="2"/>
    <s v="OFF-BI-10003527"/>
    <x v="1"/>
    <x v="8"/>
    <x v="446"/>
    <n v="762.59400000000005"/>
    <n v="3"/>
    <n v="0.8"/>
    <n v="-1143.8910000000001"/>
  </r>
  <r>
    <n v="2848"/>
    <x v="1407"/>
    <x v="3"/>
    <x v="798"/>
    <d v="2014-04-16T00:00:00"/>
    <s v="Standard Class"/>
    <s v="DM-13345"/>
    <s v="Denise Monton"/>
    <x v="1"/>
    <s v="United States"/>
    <x v="185"/>
    <x v="32"/>
    <n v="30076"/>
    <x v="0"/>
    <s v="FUR-FU-10003832"/>
    <x v="0"/>
    <x v="5"/>
    <x v="1420"/>
    <n v="56.28"/>
    <n v="6"/>
    <n v="0"/>
    <n v="15.7584"/>
  </r>
  <r>
    <n v="2849"/>
    <x v="1407"/>
    <x v="3"/>
    <x v="798"/>
    <d v="2014-04-16T00:00:00"/>
    <s v="Standard Class"/>
    <s v="DM-13345"/>
    <s v="Denise Monton"/>
    <x v="1"/>
    <s v="United States"/>
    <x v="185"/>
    <x v="32"/>
    <n v="30076"/>
    <x v="0"/>
    <s v="OFF-BI-10001359"/>
    <x v="1"/>
    <x v="8"/>
    <x v="1153"/>
    <n v="2690.97"/>
    <n v="3"/>
    <n v="0"/>
    <n v="1264.7559000000001"/>
  </r>
  <r>
    <n v="2850"/>
    <x v="1408"/>
    <x v="0"/>
    <x v="85"/>
    <d v="2013-04-12T00:00:00"/>
    <s v="Standard Class"/>
    <s v="AJ-10780"/>
    <s v="Anthony Jacobs"/>
    <x v="1"/>
    <s v="United States"/>
    <x v="144"/>
    <x v="2"/>
    <n v="32137"/>
    <x v="0"/>
    <s v="OFF-BI-10002976"/>
    <x v="1"/>
    <x v="8"/>
    <x v="849"/>
    <n v="7.4340000000000002"/>
    <n v="6"/>
    <n v="0.7"/>
    <n v="-5.6993999999999998"/>
  </r>
  <r>
    <n v="2851"/>
    <x v="1409"/>
    <x v="0"/>
    <x v="799"/>
    <d v="2013-06-06T00:00:00"/>
    <s v="First Class"/>
    <s v="KC-16255"/>
    <s v="Karen Carlisle"/>
    <x v="1"/>
    <s v="United States"/>
    <x v="10"/>
    <x v="9"/>
    <n v="19120"/>
    <x v="3"/>
    <s v="OFF-ST-10000736"/>
    <x v="1"/>
    <x v="4"/>
    <x v="455"/>
    <n v="64.784000000000006"/>
    <n v="1"/>
    <n v="0.2"/>
    <n v="-12.956799999999999"/>
  </r>
  <r>
    <n v="2852"/>
    <x v="1410"/>
    <x v="3"/>
    <x v="94"/>
    <d v="2014-12-23T00:00:00"/>
    <s v="Standard Class"/>
    <s v="VF-21715"/>
    <s v="Vicky Freymann"/>
    <x v="2"/>
    <s v="United States"/>
    <x v="38"/>
    <x v="14"/>
    <n v="47201"/>
    <x v="2"/>
    <s v="OFF-PA-10001745"/>
    <x v="1"/>
    <x v="10"/>
    <x v="720"/>
    <n v="28.16"/>
    <n v="4"/>
    <n v="0"/>
    <n v="13.235200000000001"/>
  </r>
  <r>
    <n v="2853"/>
    <x v="1411"/>
    <x v="0"/>
    <x v="690"/>
    <d v="2013-03-22T00:00:00"/>
    <s v="Second Class"/>
    <s v="SV-20935"/>
    <s v="Susan Vittorini"/>
    <x v="0"/>
    <s v="United States"/>
    <x v="147"/>
    <x v="15"/>
    <n v="11572"/>
    <x v="3"/>
    <s v="FUR-FU-10000409"/>
    <x v="0"/>
    <x v="5"/>
    <x v="1421"/>
    <n v="14.98"/>
    <n v="1"/>
    <n v="0"/>
    <n v="6.8907999999999996"/>
  </r>
  <r>
    <n v="2854"/>
    <x v="1411"/>
    <x v="0"/>
    <x v="690"/>
    <d v="2013-03-22T00:00:00"/>
    <s v="Second Class"/>
    <s v="SV-20935"/>
    <s v="Susan Vittorini"/>
    <x v="0"/>
    <s v="United States"/>
    <x v="147"/>
    <x v="15"/>
    <n v="11572"/>
    <x v="3"/>
    <s v="FUR-FU-10000221"/>
    <x v="0"/>
    <x v="5"/>
    <x v="529"/>
    <n v="20.32"/>
    <n v="4"/>
    <n v="0"/>
    <n v="6.9088000000000003"/>
  </r>
  <r>
    <n v="2855"/>
    <x v="1412"/>
    <x v="3"/>
    <x v="648"/>
    <d v="2014-08-21T00:00:00"/>
    <s v="Same Day"/>
    <s v="EM-13810"/>
    <s v="Eleni McCrary"/>
    <x v="1"/>
    <s v="United States"/>
    <x v="47"/>
    <x v="31"/>
    <n v="2038"/>
    <x v="3"/>
    <s v="OFF-ST-10000344"/>
    <x v="1"/>
    <x v="4"/>
    <x v="1013"/>
    <n v="40.29"/>
    <n v="3"/>
    <n v="0"/>
    <n v="10.4754"/>
  </r>
  <r>
    <n v="2856"/>
    <x v="1413"/>
    <x v="3"/>
    <x v="800"/>
    <d v="2014-01-08T00:00:00"/>
    <s v="Standard Class"/>
    <s v="RB-19360"/>
    <s v="Raymond Buch"/>
    <x v="0"/>
    <s v="United States"/>
    <x v="298"/>
    <x v="44"/>
    <n v="57103"/>
    <x v="2"/>
    <s v="OFF-LA-10003663"/>
    <x v="1"/>
    <x v="2"/>
    <x v="1364"/>
    <n v="20.23"/>
    <n v="7"/>
    <n v="0"/>
    <n v="9.5081000000000007"/>
  </r>
  <r>
    <n v="2857"/>
    <x v="1414"/>
    <x v="0"/>
    <x v="370"/>
    <d v="2013-08-30T00:00:00"/>
    <s v="First Class"/>
    <s v="DJ-13510"/>
    <s v="Don Jones"/>
    <x v="1"/>
    <s v="United States"/>
    <x v="70"/>
    <x v="1"/>
    <n v="92037"/>
    <x v="1"/>
    <s v="FUR-CH-10001215"/>
    <x v="0"/>
    <x v="1"/>
    <x v="440"/>
    <n v="1603.136"/>
    <n v="4"/>
    <n v="0.2"/>
    <n v="100.196"/>
  </r>
  <r>
    <n v="2858"/>
    <x v="1415"/>
    <x v="0"/>
    <x v="243"/>
    <d v="2013-08-18T00:00:00"/>
    <s v="Second Class"/>
    <s v="CC-12370"/>
    <s v="Christopher Conant"/>
    <x v="0"/>
    <s v="United States"/>
    <x v="115"/>
    <x v="3"/>
    <n v="28314"/>
    <x v="0"/>
    <s v="FUR-CH-10000988"/>
    <x v="0"/>
    <x v="1"/>
    <x v="1132"/>
    <n v="225.29599999999999"/>
    <n v="2"/>
    <n v="0.2"/>
    <n v="22.529599999999999"/>
  </r>
  <r>
    <n v="2859"/>
    <x v="1416"/>
    <x v="3"/>
    <x v="240"/>
    <d v="2014-05-24T00:00:00"/>
    <s v="Standard Class"/>
    <s v="SC-20380"/>
    <s v="Shahid Collister"/>
    <x v="0"/>
    <s v="United States"/>
    <x v="118"/>
    <x v="32"/>
    <n v="30318"/>
    <x v="0"/>
    <s v="TEC-AC-10003441"/>
    <x v="2"/>
    <x v="11"/>
    <x v="652"/>
    <n v="67.8"/>
    <n v="4"/>
    <n v="0"/>
    <n v="4.0679999999999996"/>
  </r>
  <r>
    <n v="2860"/>
    <x v="1416"/>
    <x v="3"/>
    <x v="240"/>
    <d v="2014-05-24T00:00:00"/>
    <s v="Standard Class"/>
    <s v="SC-20380"/>
    <s v="Shahid Collister"/>
    <x v="0"/>
    <s v="United States"/>
    <x v="118"/>
    <x v="32"/>
    <n v="30318"/>
    <x v="0"/>
    <s v="TEC-PH-10004389"/>
    <x v="2"/>
    <x v="7"/>
    <x v="1422"/>
    <n v="377.97"/>
    <n v="3"/>
    <n v="0"/>
    <n v="98.272199999999998"/>
  </r>
  <r>
    <n v="2861"/>
    <x v="1416"/>
    <x v="3"/>
    <x v="240"/>
    <d v="2014-05-24T00:00:00"/>
    <s v="Standard Class"/>
    <s v="SC-20380"/>
    <s v="Shahid Collister"/>
    <x v="0"/>
    <s v="United States"/>
    <x v="118"/>
    <x v="32"/>
    <n v="30318"/>
    <x v="0"/>
    <s v="FUR-BO-10004695"/>
    <x v="0"/>
    <x v="0"/>
    <x v="198"/>
    <n v="1628.82"/>
    <n v="9"/>
    <n v="0"/>
    <n v="374.62860000000001"/>
  </r>
  <r>
    <n v="2862"/>
    <x v="1416"/>
    <x v="3"/>
    <x v="240"/>
    <d v="2014-05-24T00:00:00"/>
    <s v="Standard Class"/>
    <s v="SC-20380"/>
    <s v="Shahid Collister"/>
    <x v="0"/>
    <s v="United States"/>
    <x v="118"/>
    <x v="32"/>
    <n v="30318"/>
    <x v="0"/>
    <s v="OFF-PA-10000100"/>
    <x v="1"/>
    <x v="10"/>
    <x v="825"/>
    <n v="286.93"/>
    <n v="7"/>
    <n v="0"/>
    <n v="140.59569999999999"/>
  </r>
  <r>
    <n v="2863"/>
    <x v="1417"/>
    <x v="3"/>
    <x v="801"/>
    <d v="2014-08-18T00:00:00"/>
    <s v="Standard Class"/>
    <s v="RH-19495"/>
    <s v="Rick Hansen"/>
    <x v="0"/>
    <s v="United States"/>
    <x v="333"/>
    <x v="2"/>
    <n v="32839"/>
    <x v="0"/>
    <s v="OFF-PA-10000223"/>
    <x v="1"/>
    <x v="10"/>
    <x v="1374"/>
    <n v="20.736000000000001"/>
    <n v="4"/>
    <n v="0.2"/>
    <n v="7.2576000000000001"/>
  </r>
  <r>
    <n v="2864"/>
    <x v="1418"/>
    <x v="3"/>
    <x v="802"/>
    <d v="2014-08-14T00:00:00"/>
    <s v="Same Day"/>
    <s v="JK-15370"/>
    <s v="Jay Kimmel"/>
    <x v="0"/>
    <s v="United States"/>
    <x v="8"/>
    <x v="1"/>
    <n v="94122"/>
    <x v="1"/>
    <s v="OFF-ST-10001325"/>
    <x v="1"/>
    <x v="4"/>
    <x v="466"/>
    <n v="31.44"/>
    <n v="3"/>
    <n v="0"/>
    <n v="8.4887999999999995"/>
  </r>
  <r>
    <n v="2865"/>
    <x v="1418"/>
    <x v="3"/>
    <x v="802"/>
    <d v="2014-08-14T00:00:00"/>
    <s v="Same Day"/>
    <s v="JK-15370"/>
    <s v="Jay Kimmel"/>
    <x v="0"/>
    <s v="United States"/>
    <x v="8"/>
    <x v="1"/>
    <n v="94122"/>
    <x v="1"/>
    <s v="OFF-AP-10004249"/>
    <x v="1"/>
    <x v="9"/>
    <x v="33"/>
    <n v="83.79"/>
    <n v="7"/>
    <n v="0"/>
    <n v="22.6233"/>
  </r>
  <r>
    <n v="2866"/>
    <x v="1418"/>
    <x v="3"/>
    <x v="802"/>
    <d v="2014-08-14T00:00:00"/>
    <s v="Same Day"/>
    <s v="JK-15370"/>
    <s v="Jay Kimmel"/>
    <x v="0"/>
    <s v="United States"/>
    <x v="8"/>
    <x v="1"/>
    <n v="94122"/>
    <x v="1"/>
    <s v="OFF-AR-10000588"/>
    <x v="1"/>
    <x v="6"/>
    <x v="393"/>
    <n v="59.52"/>
    <n v="3"/>
    <n v="0"/>
    <n v="15.475199999999999"/>
  </r>
  <r>
    <n v="2867"/>
    <x v="1418"/>
    <x v="3"/>
    <x v="802"/>
    <d v="2014-08-14T00:00:00"/>
    <s v="Same Day"/>
    <s v="JK-15370"/>
    <s v="Jay Kimmel"/>
    <x v="0"/>
    <s v="United States"/>
    <x v="8"/>
    <x v="1"/>
    <n v="94122"/>
    <x v="1"/>
    <s v="OFF-SU-10000946"/>
    <x v="1"/>
    <x v="14"/>
    <x v="33"/>
    <n v="31.92"/>
    <n v="4"/>
    <n v="0"/>
    <n v="9.2568000000000001"/>
  </r>
  <r>
    <n v="2868"/>
    <x v="1419"/>
    <x v="0"/>
    <x v="338"/>
    <d v="2013-11-13T00:00:00"/>
    <s v="Second Class"/>
    <s v="AF-10885"/>
    <s v="Art Foster"/>
    <x v="0"/>
    <s v="United States"/>
    <x v="167"/>
    <x v="24"/>
    <n v="43615"/>
    <x v="3"/>
    <s v="OFF-SU-10001225"/>
    <x v="1"/>
    <x v="14"/>
    <x v="33"/>
    <n v="14.72"/>
    <n v="5"/>
    <n v="0.2"/>
    <n v="-3.3119999999999998"/>
  </r>
  <r>
    <n v="2869"/>
    <x v="1419"/>
    <x v="0"/>
    <x v="338"/>
    <d v="2013-11-13T00:00:00"/>
    <s v="Second Class"/>
    <s v="AF-10885"/>
    <s v="Art Foster"/>
    <x v="0"/>
    <s v="United States"/>
    <x v="167"/>
    <x v="24"/>
    <n v="43615"/>
    <x v="3"/>
    <s v="OFF-ST-10001558"/>
    <x v="1"/>
    <x v="4"/>
    <x v="712"/>
    <n v="38.975999999999999"/>
    <n v="3"/>
    <n v="0.2"/>
    <n v="-2.4359999999999999"/>
  </r>
  <r>
    <n v="2870"/>
    <x v="1420"/>
    <x v="3"/>
    <x v="492"/>
    <d v="2014-06-20T00:00:00"/>
    <s v="Standard Class"/>
    <s v="LC-16885"/>
    <s v="Lena Creighton"/>
    <x v="0"/>
    <s v="United States"/>
    <x v="84"/>
    <x v="2"/>
    <n v="33710"/>
    <x v="0"/>
    <s v="FUR-FU-10001546"/>
    <x v="0"/>
    <x v="5"/>
    <x v="1423"/>
    <n v="17.088000000000001"/>
    <n v="2"/>
    <n v="0.2"/>
    <n v="1.0680000000000001"/>
  </r>
  <r>
    <n v="2871"/>
    <x v="1421"/>
    <x v="2"/>
    <x v="579"/>
    <d v="2011-03-26T00:00:00"/>
    <s v="Standard Class"/>
    <s v="BF-11275"/>
    <s v="Beth Fritzler"/>
    <x v="1"/>
    <s v="United States"/>
    <x v="93"/>
    <x v="16"/>
    <n v="85705"/>
    <x v="1"/>
    <s v="OFF-PA-10002581"/>
    <x v="1"/>
    <x v="10"/>
    <x v="1300"/>
    <n v="74.352000000000004"/>
    <n v="3"/>
    <n v="0.2"/>
    <n v="23.234999999999999"/>
  </r>
  <r>
    <n v="2872"/>
    <x v="1421"/>
    <x v="2"/>
    <x v="579"/>
    <d v="2011-03-26T00:00:00"/>
    <s v="Standard Class"/>
    <s v="BF-11275"/>
    <s v="Beth Fritzler"/>
    <x v="1"/>
    <s v="United States"/>
    <x v="93"/>
    <x v="16"/>
    <n v="85705"/>
    <x v="1"/>
    <s v="FUR-CH-10001482"/>
    <x v="0"/>
    <x v="1"/>
    <x v="536"/>
    <n v="314.35199999999998"/>
    <n v="3"/>
    <n v="0.2"/>
    <n v="-35.364600000000003"/>
  </r>
  <r>
    <n v="2873"/>
    <x v="1422"/>
    <x v="3"/>
    <x v="140"/>
    <d v="2014-06-21T00:00:00"/>
    <s v="Standard Class"/>
    <s v="SC-20800"/>
    <s v="Stuart Calhoun"/>
    <x v="0"/>
    <s v="United States"/>
    <x v="1"/>
    <x v="1"/>
    <n v="90036"/>
    <x v="1"/>
    <s v="OFF-AR-10002399"/>
    <x v="1"/>
    <x v="6"/>
    <x v="316"/>
    <n v="4.26"/>
    <n v="1"/>
    <n v="0"/>
    <n v="1.7465999999999999"/>
  </r>
  <r>
    <n v="2874"/>
    <x v="1423"/>
    <x v="3"/>
    <x v="673"/>
    <d v="2014-11-23T00:00:00"/>
    <s v="Standard Class"/>
    <s v="SW-20275"/>
    <s v="Scott Williamson"/>
    <x v="0"/>
    <s v="United States"/>
    <x v="70"/>
    <x v="1"/>
    <n v="92105"/>
    <x v="1"/>
    <s v="OFF-ST-10001963"/>
    <x v="1"/>
    <x v="4"/>
    <x v="532"/>
    <n v="811.28"/>
    <n v="8"/>
    <n v="0"/>
    <n v="24.3384"/>
  </r>
  <r>
    <n v="2875"/>
    <x v="1424"/>
    <x v="3"/>
    <x v="614"/>
    <d v="2015-01-01T00:00:00"/>
    <s v="First Class"/>
    <s v="MC-17845"/>
    <s v="Michael Chen"/>
    <x v="0"/>
    <s v="United States"/>
    <x v="20"/>
    <x v="15"/>
    <n v="10035"/>
    <x v="3"/>
    <s v="OFF-FA-10002988"/>
    <x v="1"/>
    <x v="13"/>
    <x v="131"/>
    <n v="6.03"/>
    <n v="3"/>
    <n v="0"/>
    <n v="2.9546999999999999"/>
  </r>
  <r>
    <n v="2876"/>
    <x v="1425"/>
    <x v="0"/>
    <x v="803"/>
    <d v="2013-01-23T00:00:00"/>
    <s v="Second Class"/>
    <s v="TD-20995"/>
    <s v="Tamara Dahlen"/>
    <x v="0"/>
    <s v="United States"/>
    <x v="70"/>
    <x v="1"/>
    <n v="92037"/>
    <x v="1"/>
    <s v="FUR-CH-10004289"/>
    <x v="0"/>
    <x v="1"/>
    <x v="975"/>
    <n v="153.56800000000001"/>
    <n v="2"/>
    <n v="0.2"/>
    <n v="-5.7587999999999999"/>
  </r>
  <r>
    <n v="2877"/>
    <x v="1425"/>
    <x v="0"/>
    <x v="803"/>
    <d v="2013-01-23T00:00:00"/>
    <s v="Second Class"/>
    <s v="TD-20995"/>
    <s v="Tamara Dahlen"/>
    <x v="0"/>
    <s v="United States"/>
    <x v="70"/>
    <x v="1"/>
    <n v="92037"/>
    <x v="1"/>
    <s v="FUR-CH-10000785"/>
    <x v="0"/>
    <x v="1"/>
    <x v="320"/>
    <n v="1013.4880000000001"/>
    <n v="7"/>
    <n v="0.2"/>
    <n v="76.011600000000001"/>
  </r>
  <r>
    <n v="2878"/>
    <x v="1426"/>
    <x v="0"/>
    <x v="804"/>
    <d v="2013-01-19T00:00:00"/>
    <s v="Standard Class"/>
    <s v="Dp-13240"/>
    <s v="Dean percer"/>
    <x v="2"/>
    <s v="United States"/>
    <x v="58"/>
    <x v="30"/>
    <n v="7090"/>
    <x v="3"/>
    <s v="OFF-EN-10003040"/>
    <x v="1"/>
    <x v="12"/>
    <x v="1224"/>
    <n v="52.34"/>
    <n v="2"/>
    <n v="0"/>
    <n v="24.599799999999998"/>
  </r>
  <r>
    <n v="2879"/>
    <x v="1426"/>
    <x v="0"/>
    <x v="804"/>
    <d v="2013-01-19T00:00:00"/>
    <s v="Standard Class"/>
    <s v="Dp-13240"/>
    <s v="Dean percer"/>
    <x v="2"/>
    <s v="United States"/>
    <x v="58"/>
    <x v="30"/>
    <n v="7090"/>
    <x v="3"/>
    <s v="OFF-AR-10001573"/>
    <x v="1"/>
    <x v="6"/>
    <x v="368"/>
    <n v="4.66"/>
    <n v="2"/>
    <n v="0"/>
    <n v="1.3513999999999999"/>
  </r>
  <r>
    <n v="2880"/>
    <x v="1426"/>
    <x v="0"/>
    <x v="804"/>
    <d v="2013-01-19T00:00:00"/>
    <s v="Standard Class"/>
    <s v="Dp-13240"/>
    <s v="Dean percer"/>
    <x v="2"/>
    <s v="United States"/>
    <x v="58"/>
    <x v="30"/>
    <n v="7090"/>
    <x v="3"/>
    <s v="TEC-AC-10000844"/>
    <x v="2"/>
    <x v="11"/>
    <x v="106"/>
    <n v="254.97"/>
    <n v="3"/>
    <n v="0"/>
    <n v="91.789199999999994"/>
  </r>
  <r>
    <n v="2881"/>
    <x v="1427"/>
    <x v="0"/>
    <x v="251"/>
    <d v="2013-09-24T00:00:00"/>
    <s v="Second Class"/>
    <s v="SD-20485"/>
    <s v="Shirley Daniels"/>
    <x v="2"/>
    <s v="United States"/>
    <x v="334"/>
    <x v="30"/>
    <n v="7050"/>
    <x v="3"/>
    <s v="OFF-BI-10000756"/>
    <x v="1"/>
    <x v="8"/>
    <x v="15"/>
    <n v="25.44"/>
    <n v="6"/>
    <n v="0"/>
    <n v="12.72"/>
  </r>
  <r>
    <n v="2882"/>
    <x v="1427"/>
    <x v="0"/>
    <x v="251"/>
    <d v="2013-09-24T00:00:00"/>
    <s v="Second Class"/>
    <s v="SD-20485"/>
    <s v="Shirley Daniels"/>
    <x v="2"/>
    <s v="United States"/>
    <x v="334"/>
    <x v="30"/>
    <n v="7050"/>
    <x v="3"/>
    <s v="OFF-SU-10000381"/>
    <x v="1"/>
    <x v="14"/>
    <x v="654"/>
    <n v="27.93"/>
    <n v="3"/>
    <n v="0"/>
    <n v="8.0997000000000003"/>
  </r>
  <r>
    <n v="2883"/>
    <x v="1428"/>
    <x v="2"/>
    <x v="805"/>
    <d v="2011-02-26T00:00:00"/>
    <s v="Standard Class"/>
    <s v="TM-21010"/>
    <s v="Tamara Manning"/>
    <x v="0"/>
    <s v="United States"/>
    <x v="318"/>
    <x v="10"/>
    <n v="60098"/>
    <x v="2"/>
    <s v="OFF-BI-10004094"/>
    <x v="1"/>
    <x v="8"/>
    <x v="603"/>
    <n v="8.85"/>
    <n v="5"/>
    <n v="0.8"/>
    <n v="-13.717499999999999"/>
  </r>
  <r>
    <n v="2884"/>
    <x v="1429"/>
    <x v="0"/>
    <x v="583"/>
    <d v="2013-11-17T00:00:00"/>
    <s v="Second Class"/>
    <s v="BK-11260"/>
    <s v="Berenike Kampe"/>
    <x v="0"/>
    <s v="United States"/>
    <x v="8"/>
    <x v="1"/>
    <n v="94110"/>
    <x v="1"/>
    <s v="FUR-FU-10001852"/>
    <x v="0"/>
    <x v="5"/>
    <x v="837"/>
    <n v="6.96"/>
    <n v="4"/>
    <n v="0"/>
    <n v="2.2271999999999998"/>
  </r>
  <r>
    <n v="2885"/>
    <x v="1430"/>
    <x v="0"/>
    <x v="806"/>
    <d v="2013-03-02T00:00:00"/>
    <s v="Standard Class"/>
    <s v="JF-15490"/>
    <s v="Jeremy Farry"/>
    <x v="0"/>
    <s v="United States"/>
    <x v="8"/>
    <x v="1"/>
    <n v="94122"/>
    <x v="1"/>
    <s v="OFF-BI-10000014"/>
    <x v="1"/>
    <x v="8"/>
    <x v="628"/>
    <n v="17.456"/>
    <n v="2"/>
    <n v="0.2"/>
    <n v="5.8914"/>
  </r>
  <r>
    <n v="2886"/>
    <x v="1431"/>
    <x v="0"/>
    <x v="807"/>
    <d v="2013-10-23T00:00:00"/>
    <s v="Standard Class"/>
    <s v="EP-13915"/>
    <s v="Emily Phan"/>
    <x v="0"/>
    <s v="United States"/>
    <x v="228"/>
    <x v="16"/>
    <n v="85281"/>
    <x v="1"/>
    <s v="FUR-CH-10003396"/>
    <x v="0"/>
    <x v="1"/>
    <x v="385"/>
    <n v="307.92"/>
    <n v="5"/>
    <n v="0.2"/>
    <n v="-34.640999999999998"/>
  </r>
  <r>
    <n v="2887"/>
    <x v="1432"/>
    <x v="3"/>
    <x v="404"/>
    <d v="2014-12-20T00:00:00"/>
    <s v="First Class"/>
    <s v="EP-13915"/>
    <s v="Emily Phan"/>
    <x v="0"/>
    <s v="United States"/>
    <x v="1"/>
    <x v="1"/>
    <n v="90008"/>
    <x v="1"/>
    <s v="OFF-AR-10003811"/>
    <x v="1"/>
    <x v="6"/>
    <x v="449"/>
    <n v="6.63"/>
    <n v="3"/>
    <n v="0"/>
    <n v="1.7901"/>
  </r>
  <r>
    <n v="2888"/>
    <x v="1432"/>
    <x v="3"/>
    <x v="404"/>
    <d v="2014-12-20T00:00:00"/>
    <s v="First Class"/>
    <s v="EP-13915"/>
    <s v="Emily Phan"/>
    <x v="0"/>
    <s v="United States"/>
    <x v="1"/>
    <x v="1"/>
    <n v="90008"/>
    <x v="1"/>
    <s v="OFF-PA-10003172"/>
    <x v="1"/>
    <x v="10"/>
    <x v="846"/>
    <n v="12.96"/>
    <n v="2"/>
    <n v="0"/>
    <n v="6.2207999999999997"/>
  </r>
  <r>
    <n v="2889"/>
    <x v="1432"/>
    <x v="3"/>
    <x v="404"/>
    <d v="2014-12-20T00:00:00"/>
    <s v="First Class"/>
    <s v="EP-13915"/>
    <s v="Emily Phan"/>
    <x v="0"/>
    <s v="United States"/>
    <x v="1"/>
    <x v="1"/>
    <n v="90008"/>
    <x v="1"/>
    <s v="OFF-PA-10000289"/>
    <x v="1"/>
    <x v="10"/>
    <x v="722"/>
    <n v="32.4"/>
    <n v="5"/>
    <n v="0"/>
    <n v="15.552"/>
  </r>
  <r>
    <n v="2890"/>
    <x v="1433"/>
    <x v="3"/>
    <x v="808"/>
    <d v="2014-07-11T00:00:00"/>
    <s v="Standard Class"/>
    <s v="KH-16630"/>
    <s v="Ken Heidel"/>
    <x v="1"/>
    <s v="United States"/>
    <x v="4"/>
    <x v="4"/>
    <n v="98105"/>
    <x v="1"/>
    <s v="OFF-PA-10000791"/>
    <x v="1"/>
    <x v="10"/>
    <x v="1424"/>
    <n v="23.85"/>
    <n v="5"/>
    <n v="0"/>
    <n v="10.7325"/>
  </r>
  <r>
    <n v="2891"/>
    <x v="1434"/>
    <x v="2"/>
    <x v="333"/>
    <d v="2011-01-05T00:00:00"/>
    <s v="Second Class"/>
    <s v="HG-14845"/>
    <s v="Harry Greene"/>
    <x v="0"/>
    <s v="United States"/>
    <x v="335"/>
    <x v="28"/>
    <n v="70601"/>
    <x v="0"/>
    <s v="FUR-CH-10002304"/>
    <x v="0"/>
    <x v="1"/>
    <x v="782"/>
    <n v="51.96"/>
    <n v="2"/>
    <n v="0"/>
    <n v="12.99"/>
  </r>
  <r>
    <n v="2892"/>
    <x v="1434"/>
    <x v="2"/>
    <x v="333"/>
    <d v="2011-01-05T00:00:00"/>
    <s v="Second Class"/>
    <s v="HG-14845"/>
    <s v="Harry Greene"/>
    <x v="0"/>
    <s v="United States"/>
    <x v="335"/>
    <x v="28"/>
    <n v="70601"/>
    <x v="0"/>
    <s v="OFF-BI-10000136"/>
    <x v="1"/>
    <x v="8"/>
    <x v="936"/>
    <n v="17.940000000000001"/>
    <n v="3"/>
    <n v="0"/>
    <n v="8.6112000000000002"/>
  </r>
  <r>
    <n v="2893"/>
    <x v="1435"/>
    <x v="3"/>
    <x v="436"/>
    <d v="2014-10-30T00:00:00"/>
    <s v="Standard Class"/>
    <s v="JC-16105"/>
    <s v="Julie Creighton"/>
    <x v="1"/>
    <s v="United States"/>
    <x v="30"/>
    <x v="15"/>
    <n v="14609"/>
    <x v="3"/>
    <s v="OFF-PA-10003739"/>
    <x v="1"/>
    <x v="10"/>
    <x v="1425"/>
    <n v="11.56"/>
    <n v="2"/>
    <n v="0"/>
    <n v="5.6643999999999997"/>
  </r>
  <r>
    <n v="2894"/>
    <x v="1435"/>
    <x v="3"/>
    <x v="436"/>
    <d v="2014-10-30T00:00:00"/>
    <s v="Standard Class"/>
    <s v="JC-16105"/>
    <s v="Julie Creighton"/>
    <x v="1"/>
    <s v="United States"/>
    <x v="30"/>
    <x v="15"/>
    <n v="14609"/>
    <x v="3"/>
    <s v="OFF-PA-10002479"/>
    <x v="1"/>
    <x v="10"/>
    <x v="217"/>
    <n v="26.4"/>
    <n v="5"/>
    <n v="0"/>
    <n v="11.88"/>
  </r>
  <r>
    <n v="2895"/>
    <x v="1435"/>
    <x v="3"/>
    <x v="436"/>
    <d v="2014-10-30T00:00:00"/>
    <s v="Standard Class"/>
    <s v="JC-16105"/>
    <s v="Julie Creighton"/>
    <x v="1"/>
    <s v="United States"/>
    <x v="30"/>
    <x v="15"/>
    <n v="14609"/>
    <x v="3"/>
    <s v="FUR-FU-10000771"/>
    <x v="0"/>
    <x v="5"/>
    <x v="1426"/>
    <n v="69.08"/>
    <n v="11"/>
    <n v="0"/>
    <n v="29.0136"/>
  </r>
  <r>
    <n v="2896"/>
    <x v="1435"/>
    <x v="3"/>
    <x v="436"/>
    <d v="2014-10-30T00:00:00"/>
    <s v="Standard Class"/>
    <s v="JC-16105"/>
    <s v="Julie Creighton"/>
    <x v="1"/>
    <s v="United States"/>
    <x v="30"/>
    <x v="15"/>
    <n v="14609"/>
    <x v="3"/>
    <s v="TEC-PH-10001552"/>
    <x v="2"/>
    <x v="7"/>
    <x v="178"/>
    <n v="35.880000000000003"/>
    <n v="3"/>
    <n v="0"/>
    <n v="10.0464"/>
  </r>
  <r>
    <n v="2897"/>
    <x v="1436"/>
    <x v="2"/>
    <x v="809"/>
    <d v="2011-03-04T00:00:00"/>
    <s v="Standard Class"/>
    <s v="KM-16720"/>
    <s v="Kunst Miller"/>
    <x v="0"/>
    <s v="United States"/>
    <x v="85"/>
    <x v="15"/>
    <n v="11561"/>
    <x v="3"/>
    <s v="OFF-AR-10001915"/>
    <x v="1"/>
    <x v="6"/>
    <x v="1048"/>
    <n v="49.65"/>
    <n v="5"/>
    <n v="0"/>
    <n v="20.853000000000002"/>
  </r>
  <r>
    <n v="2898"/>
    <x v="1437"/>
    <x v="0"/>
    <x v="810"/>
    <d v="2013-09-01T00:00:00"/>
    <s v="Standard Class"/>
    <s v="EB-13975"/>
    <s v="Erica Bern"/>
    <x v="1"/>
    <s v="United States"/>
    <x v="35"/>
    <x v="3"/>
    <n v="28205"/>
    <x v="0"/>
    <s v="TEC-CO-10000971"/>
    <x v="2"/>
    <x v="16"/>
    <x v="1304"/>
    <n v="959.96799999999996"/>
    <n v="4"/>
    <n v="0.2"/>
    <n v="119.996"/>
  </r>
  <r>
    <n v="2899"/>
    <x v="1438"/>
    <x v="1"/>
    <x v="33"/>
    <d v="2012-04-30T00:00:00"/>
    <s v="Standard Class"/>
    <s v="PW-19240"/>
    <s v="Pierre Wener"/>
    <x v="0"/>
    <s v="United States"/>
    <x v="12"/>
    <x v="5"/>
    <n v="77036"/>
    <x v="2"/>
    <s v="FUR-CH-10004086"/>
    <x v="0"/>
    <x v="1"/>
    <x v="281"/>
    <n v="408.42200000000003"/>
    <n v="2"/>
    <n v="0.3"/>
    <n v="-5.8346"/>
  </r>
  <r>
    <n v="2900"/>
    <x v="1439"/>
    <x v="1"/>
    <x v="811"/>
    <d v="2012-09-17T00:00:00"/>
    <s v="Standard Class"/>
    <s v="PG-18895"/>
    <s v="Paul Gonzalez"/>
    <x v="0"/>
    <s v="United States"/>
    <x v="20"/>
    <x v="15"/>
    <n v="10035"/>
    <x v="3"/>
    <s v="TEC-CO-10000971"/>
    <x v="2"/>
    <x v="16"/>
    <x v="1304"/>
    <n v="479.98399999999998"/>
    <n v="2"/>
    <n v="0.2"/>
    <n v="59.997999999999998"/>
  </r>
  <r>
    <n v="2901"/>
    <x v="1439"/>
    <x v="1"/>
    <x v="811"/>
    <d v="2012-09-17T00:00:00"/>
    <s v="Standard Class"/>
    <s v="PG-18895"/>
    <s v="Paul Gonzalez"/>
    <x v="0"/>
    <s v="United States"/>
    <x v="20"/>
    <x v="15"/>
    <n v="10035"/>
    <x v="3"/>
    <s v="OFF-LA-10001317"/>
    <x v="1"/>
    <x v="2"/>
    <x v="391"/>
    <n v="12.6"/>
    <n v="4"/>
    <n v="0"/>
    <n v="6.048"/>
  </r>
  <r>
    <n v="2902"/>
    <x v="1440"/>
    <x v="3"/>
    <x v="220"/>
    <d v="2014-09-16T00:00:00"/>
    <s v="Standard Class"/>
    <s v="DB-12910"/>
    <s v="Daniel Byrd"/>
    <x v="2"/>
    <s v="United States"/>
    <x v="38"/>
    <x v="32"/>
    <n v="31907"/>
    <x v="0"/>
    <s v="OFF-PA-10003656"/>
    <x v="1"/>
    <x v="10"/>
    <x v="770"/>
    <n v="184.66"/>
    <n v="7"/>
    <n v="0"/>
    <n v="84.943600000000004"/>
  </r>
  <r>
    <n v="2903"/>
    <x v="1441"/>
    <x v="0"/>
    <x v="1"/>
    <d v="2013-06-18T00:00:00"/>
    <s v="Standard Class"/>
    <s v="CR-12730"/>
    <s v="Craig Reiter"/>
    <x v="0"/>
    <s v="United States"/>
    <x v="22"/>
    <x v="10"/>
    <n v="60610"/>
    <x v="2"/>
    <s v="OFF-PA-10002160"/>
    <x v="1"/>
    <x v="10"/>
    <x v="1190"/>
    <n v="23.12"/>
    <n v="5"/>
    <n v="0.2"/>
    <n v="8.3810000000000002"/>
  </r>
  <r>
    <n v="2904"/>
    <x v="1442"/>
    <x v="0"/>
    <x v="812"/>
    <d v="2013-02-07T00:00:00"/>
    <s v="Standard Class"/>
    <s v="KH-16330"/>
    <s v="Katharine Harms"/>
    <x v="1"/>
    <s v="United States"/>
    <x v="336"/>
    <x v="10"/>
    <n v="60035"/>
    <x v="2"/>
    <s v="OFF-PA-10000575"/>
    <x v="1"/>
    <x v="10"/>
    <x v="1050"/>
    <n v="37.463999999999999"/>
    <n v="7"/>
    <n v="0.2"/>
    <n v="12.175800000000001"/>
  </r>
  <r>
    <n v="2905"/>
    <x v="1442"/>
    <x v="0"/>
    <x v="812"/>
    <d v="2013-02-07T00:00:00"/>
    <s v="Standard Class"/>
    <s v="KH-16330"/>
    <s v="Katharine Harms"/>
    <x v="1"/>
    <s v="United States"/>
    <x v="336"/>
    <x v="10"/>
    <n v="60035"/>
    <x v="2"/>
    <s v="FUR-CH-10003981"/>
    <x v="0"/>
    <x v="1"/>
    <x v="1166"/>
    <n v="539.65800000000002"/>
    <n v="3"/>
    <n v="0.3"/>
    <n v="-7.7093999999999996"/>
  </r>
  <r>
    <n v="2906"/>
    <x v="1443"/>
    <x v="2"/>
    <x v="467"/>
    <d v="2011-09-30T00:00:00"/>
    <s v="Standard Class"/>
    <s v="CS-12400"/>
    <s v="Christopher Schild"/>
    <x v="2"/>
    <s v="United States"/>
    <x v="4"/>
    <x v="4"/>
    <n v="98115"/>
    <x v="1"/>
    <s v="OFF-ST-10002615"/>
    <x v="1"/>
    <x v="4"/>
    <x v="1427"/>
    <n v="310.12"/>
    <n v="2"/>
    <n v="0"/>
    <n v="80.631200000000007"/>
  </r>
  <r>
    <n v="2907"/>
    <x v="1444"/>
    <x v="3"/>
    <x v="132"/>
    <d v="2014-10-11T00:00:00"/>
    <s v="Standard Class"/>
    <s v="DL-12925"/>
    <s v="Daniel Lacy"/>
    <x v="0"/>
    <s v="United States"/>
    <x v="16"/>
    <x v="11"/>
    <n v="55122"/>
    <x v="2"/>
    <s v="OFF-PA-10000327"/>
    <x v="1"/>
    <x v="10"/>
    <x v="1428"/>
    <n v="8.56"/>
    <n v="2"/>
    <n v="0"/>
    <n v="3.8519999999999999"/>
  </r>
  <r>
    <n v="2908"/>
    <x v="1444"/>
    <x v="3"/>
    <x v="132"/>
    <d v="2014-10-11T00:00:00"/>
    <s v="Standard Class"/>
    <s v="DL-12925"/>
    <s v="Daniel Lacy"/>
    <x v="0"/>
    <s v="United States"/>
    <x v="16"/>
    <x v="11"/>
    <n v="55122"/>
    <x v="2"/>
    <s v="OFF-ST-10001325"/>
    <x v="1"/>
    <x v="4"/>
    <x v="466"/>
    <n v="52.4"/>
    <n v="5"/>
    <n v="0"/>
    <n v="14.148"/>
  </r>
  <r>
    <n v="2909"/>
    <x v="1444"/>
    <x v="3"/>
    <x v="132"/>
    <d v="2014-10-11T00:00:00"/>
    <s v="Standard Class"/>
    <s v="DL-12925"/>
    <s v="Daniel Lacy"/>
    <x v="0"/>
    <s v="United States"/>
    <x v="16"/>
    <x v="11"/>
    <n v="55122"/>
    <x v="2"/>
    <s v="OFF-LA-10001771"/>
    <x v="1"/>
    <x v="2"/>
    <x v="1119"/>
    <n v="14.94"/>
    <n v="3"/>
    <n v="0"/>
    <n v="6.8723999999999998"/>
  </r>
  <r>
    <n v="2910"/>
    <x v="1445"/>
    <x v="3"/>
    <x v="600"/>
    <d v="2014-02-24T00:00:00"/>
    <s v="Standard Class"/>
    <s v="ME-17725"/>
    <s v="Max Engle"/>
    <x v="0"/>
    <s v="United States"/>
    <x v="4"/>
    <x v="4"/>
    <n v="98103"/>
    <x v="1"/>
    <s v="OFF-FA-10004968"/>
    <x v="1"/>
    <x v="13"/>
    <x v="1010"/>
    <n v="11.22"/>
    <n v="3"/>
    <n v="0"/>
    <n v="0.22439999999999999"/>
  </r>
  <r>
    <n v="2911"/>
    <x v="1446"/>
    <x v="1"/>
    <x v="599"/>
    <d v="2012-09-11T00:00:00"/>
    <s v="Standard Class"/>
    <s v="VD-21670"/>
    <s v="Valerie Dominguez"/>
    <x v="0"/>
    <s v="United States"/>
    <x v="197"/>
    <x v="2"/>
    <n v="33065"/>
    <x v="0"/>
    <s v="OFF-AP-10000576"/>
    <x v="1"/>
    <x v="9"/>
    <x v="842"/>
    <n v="387.13600000000002"/>
    <n v="4"/>
    <n v="0.2"/>
    <n v="24.196000000000002"/>
  </r>
  <r>
    <n v="2912"/>
    <x v="1447"/>
    <x v="2"/>
    <x v="737"/>
    <d v="2011-06-21T00:00:00"/>
    <s v="Standard Class"/>
    <s v="CK-12205"/>
    <s v="Chloris Kastensmidt"/>
    <x v="0"/>
    <s v="United States"/>
    <x v="337"/>
    <x v="15"/>
    <n v="11550"/>
    <x v="3"/>
    <s v="OFF-EN-10003286"/>
    <x v="1"/>
    <x v="12"/>
    <x v="33"/>
    <n v="41.4"/>
    <n v="5"/>
    <n v="0"/>
    <n v="19.457999999999998"/>
  </r>
  <r>
    <n v="2913"/>
    <x v="1447"/>
    <x v="2"/>
    <x v="737"/>
    <d v="2011-06-21T00:00:00"/>
    <s v="Standard Class"/>
    <s v="CK-12205"/>
    <s v="Chloris Kastensmidt"/>
    <x v="0"/>
    <s v="United States"/>
    <x v="337"/>
    <x v="15"/>
    <n v="11550"/>
    <x v="3"/>
    <s v="OFF-AR-10003772"/>
    <x v="1"/>
    <x v="6"/>
    <x v="1429"/>
    <n v="35"/>
    <n v="4"/>
    <n v="0"/>
    <n v="10.5"/>
  </r>
  <r>
    <n v="2914"/>
    <x v="1447"/>
    <x v="2"/>
    <x v="737"/>
    <d v="2011-06-21T00:00:00"/>
    <s v="Standard Class"/>
    <s v="CK-12205"/>
    <s v="Chloris Kastensmidt"/>
    <x v="0"/>
    <s v="United States"/>
    <x v="337"/>
    <x v="15"/>
    <n v="11550"/>
    <x v="3"/>
    <s v="OFF-BI-10002852"/>
    <x v="1"/>
    <x v="8"/>
    <x v="91"/>
    <n v="39.552"/>
    <n v="3"/>
    <n v="0.2"/>
    <n v="14.3376"/>
  </r>
  <r>
    <n v="2915"/>
    <x v="1448"/>
    <x v="1"/>
    <x v="88"/>
    <d v="2012-10-17T00:00:00"/>
    <s v="Second Class"/>
    <s v="DL-12925"/>
    <s v="Daniel Lacy"/>
    <x v="0"/>
    <s v="United States"/>
    <x v="338"/>
    <x v="14"/>
    <n v="46060"/>
    <x v="2"/>
    <s v="TEC-PH-10002890"/>
    <x v="2"/>
    <x v="7"/>
    <x v="1387"/>
    <n v="135.72"/>
    <n v="3"/>
    <n v="0"/>
    <n v="35.287199999999999"/>
  </r>
  <r>
    <n v="2916"/>
    <x v="1448"/>
    <x v="1"/>
    <x v="88"/>
    <d v="2012-10-17T00:00:00"/>
    <s v="Second Class"/>
    <s v="DL-12925"/>
    <s v="Daniel Lacy"/>
    <x v="0"/>
    <s v="United States"/>
    <x v="338"/>
    <x v="14"/>
    <n v="46060"/>
    <x v="2"/>
    <s v="OFF-BI-10001308"/>
    <x v="1"/>
    <x v="8"/>
    <x v="1351"/>
    <n v="12.56"/>
    <n v="2"/>
    <n v="0"/>
    <n v="5.6520000000000001"/>
  </r>
  <r>
    <n v="2917"/>
    <x v="1448"/>
    <x v="1"/>
    <x v="88"/>
    <d v="2012-10-17T00:00:00"/>
    <s v="Second Class"/>
    <s v="DL-12925"/>
    <s v="Daniel Lacy"/>
    <x v="0"/>
    <s v="United States"/>
    <x v="338"/>
    <x v="14"/>
    <n v="46060"/>
    <x v="2"/>
    <s v="TEC-PH-10001750"/>
    <x v="2"/>
    <x v="7"/>
    <x v="968"/>
    <n v="263.95999999999998"/>
    <n v="4"/>
    <n v="0"/>
    <n v="71.269199999999998"/>
  </r>
  <r>
    <n v="2918"/>
    <x v="1449"/>
    <x v="3"/>
    <x v="151"/>
    <d v="2014-08-31T00:00:00"/>
    <s v="First Class"/>
    <s v="SE-20110"/>
    <s v="Sanjit Engle"/>
    <x v="0"/>
    <s v="United States"/>
    <x v="61"/>
    <x v="5"/>
    <n v="75220"/>
    <x v="2"/>
    <s v="OFF-AR-10003338"/>
    <x v="1"/>
    <x v="6"/>
    <x v="1430"/>
    <n v="5.952"/>
    <n v="1"/>
    <n v="0.2"/>
    <n v="0.372"/>
  </r>
  <r>
    <n v="2919"/>
    <x v="1450"/>
    <x v="0"/>
    <x v="813"/>
    <d v="2013-11-24T00:00:00"/>
    <s v="Same Day"/>
    <s v="LS-17200"/>
    <s v="Luke Schmidt"/>
    <x v="1"/>
    <s v="United States"/>
    <x v="10"/>
    <x v="9"/>
    <n v="19140"/>
    <x v="3"/>
    <s v="OFF-FA-10002763"/>
    <x v="1"/>
    <x v="13"/>
    <x v="1411"/>
    <n v="15.8"/>
    <n v="5"/>
    <n v="0.2"/>
    <n v="2.37"/>
  </r>
  <r>
    <n v="2920"/>
    <x v="1450"/>
    <x v="0"/>
    <x v="813"/>
    <d v="2013-11-24T00:00:00"/>
    <s v="Same Day"/>
    <s v="LS-17200"/>
    <s v="Luke Schmidt"/>
    <x v="1"/>
    <s v="United States"/>
    <x v="10"/>
    <x v="9"/>
    <n v="19140"/>
    <x v="3"/>
    <s v="FUR-FU-10002088"/>
    <x v="0"/>
    <x v="5"/>
    <x v="1084"/>
    <n v="14.368"/>
    <n v="2"/>
    <n v="0.2"/>
    <n v="3.9512"/>
  </r>
  <r>
    <n v="2921"/>
    <x v="1450"/>
    <x v="0"/>
    <x v="813"/>
    <d v="2013-11-24T00:00:00"/>
    <s v="Same Day"/>
    <s v="LS-17200"/>
    <s v="Luke Schmidt"/>
    <x v="1"/>
    <s v="United States"/>
    <x v="10"/>
    <x v="9"/>
    <n v="19140"/>
    <x v="3"/>
    <s v="FUR-FU-10003976"/>
    <x v="0"/>
    <x v="5"/>
    <x v="964"/>
    <n v="70.447999999999993"/>
    <n v="7"/>
    <n v="0.2"/>
    <n v="12.3284"/>
  </r>
  <r>
    <n v="2922"/>
    <x v="1451"/>
    <x v="3"/>
    <x v="289"/>
    <d v="2014-01-31T00:00:00"/>
    <s v="Same Day"/>
    <s v="MM-17920"/>
    <s v="Michael Moore"/>
    <x v="0"/>
    <s v="United States"/>
    <x v="8"/>
    <x v="1"/>
    <n v="94109"/>
    <x v="1"/>
    <s v="OFF-ST-10001511"/>
    <x v="1"/>
    <x v="4"/>
    <x v="551"/>
    <n v="129.30000000000001"/>
    <n v="2"/>
    <n v="0"/>
    <n v="6.4649999999999999"/>
  </r>
  <r>
    <n v="2923"/>
    <x v="1452"/>
    <x v="1"/>
    <x v="672"/>
    <d v="2012-03-12T00:00:00"/>
    <s v="Second Class"/>
    <s v="DB-13270"/>
    <s v="Deborah Brumfield"/>
    <x v="2"/>
    <s v="United States"/>
    <x v="89"/>
    <x v="5"/>
    <n v="78745"/>
    <x v="2"/>
    <s v="OFF-BI-10000301"/>
    <x v="1"/>
    <x v="8"/>
    <x v="619"/>
    <n v="3.8820000000000001"/>
    <n v="3"/>
    <n v="0.8"/>
    <n v="-5.8230000000000004"/>
  </r>
  <r>
    <n v="2924"/>
    <x v="1453"/>
    <x v="2"/>
    <x v="307"/>
    <d v="2011-04-07T00:00:00"/>
    <s v="Standard Class"/>
    <s v="RW-19630"/>
    <s v="Rob Williams"/>
    <x v="1"/>
    <s v="United States"/>
    <x v="66"/>
    <x v="12"/>
    <n v="48234"/>
    <x v="2"/>
    <s v="OFF-FA-10003495"/>
    <x v="1"/>
    <x v="13"/>
    <x v="33"/>
    <n v="6.08"/>
    <n v="1"/>
    <n v="0"/>
    <n v="3.04"/>
  </r>
  <r>
    <n v="2925"/>
    <x v="1454"/>
    <x v="2"/>
    <x v="814"/>
    <d v="2011-05-09T00:00:00"/>
    <s v="First Class"/>
    <s v="JM-16195"/>
    <s v="Justin MacKendrick"/>
    <x v="0"/>
    <s v="United States"/>
    <x v="232"/>
    <x v="15"/>
    <n v="13601"/>
    <x v="3"/>
    <s v="OFF-AP-10001303"/>
    <x v="1"/>
    <x v="9"/>
    <x v="925"/>
    <n v="19.899999999999999"/>
    <n v="1"/>
    <n v="0"/>
    <n v="8.9550000000000001"/>
  </r>
  <r>
    <n v="2926"/>
    <x v="1454"/>
    <x v="2"/>
    <x v="814"/>
    <d v="2011-05-09T00:00:00"/>
    <s v="First Class"/>
    <s v="JM-16195"/>
    <s v="Justin MacKendrick"/>
    <x v="0"/>
    <s v="United States"/>
    <x v="232"/>
    <x v="15"/>
    <n v="13601"/>
    <x v="3"/>
    <s v="FUR-FU-10002116"/>
    <x v="0"/>
    <x v="5"/>
    <x v="1431"/>
    <n v="70.709999999999994"/>
    <n v="1"/>
    <n v="0"/>
    <n v="4.9497"/>
  </r>
  <r>
    <n v="2927"/>
    <x v="1455"/>
    <x v="3"/>
    <x v="815"/>
    <d v="2014-07-15T00:00:00"/>
    <s v="Second Class"/>
    <s v="BP-11155"/>
    <s v="Becky Pak"/>
    <x v="0"/>
    <s v="United States"/>
    <x v="38"/>
    <x v="32"/>
    <n v="31907"/>
    <x v="0"/>
    <s v="FUR-FU-10000771"/>
    <x v="0"/>
    <x v="5"/>
    <x v="1426"/>
    <n v="18.84"/>
    <n v="3"/>
    <n v="0"/>
    <n v="7.9127999999999998"/>
  </r>
  <r>
    <n v="2928"/>
    <x v="1456"/>
    <x v="3"/>
    <x v="400"/>
    <d v="2014-11-06T00:00:00"/>
    <s v="Standard Class"/>
    <s v="CT-11995"/>
    <s v="Carol Triggs"/>
    <x v="0"/>
    <s v="United States"/>
    <x v="339"/>
    <x v="11"/>
    <n v="55124"/>
    <x v="2"/>
    <s v="OFF-AR-10002255"/>
    <x v="1"/>
    <x v="6"/>
    <x v="814"/>
    <n v="8.64"/>
    <n v="3"/>
    <n v="0"/>
    <n v="2.5055999999999998"/>
  </r>
  <r>
    <n v="2929"/>
    <x v="1457"/>
    <x v="3"/>
    <x v="15"/>
    <d v="2014-10-27T00:00:00"/>
    <s v="Standard Class"/>
    <s v="TH-21550"/>
    <s v="Tracy Hopkins"/>
    <x v="2"/>
    <s v="United States"/>
    <x v="140"/>
    <x v="3"/>
    <n v="27217"/>
    <x v="0"/>
    <s v="OFF-BI-10004995"/>
    <x v="1"/>
    <x v="8"/>
    <x v="313"/>
    <n v="1633.1880000000001"/>
    <n v="4"/>
    <n v="0.7"/>
    <n v="-1306.5504000000001"/>
  </r>
  <r>
    <n v="2930"/>
    <x v="1458"/>
    <x v="3"/>
    <x v="551"/>
    <d v="2014-11-25T00:00:00"/>
    <s v="Standard Class"/>
    <s v="ME-17320"/>
    <s v="Maria Etezadi"/>
    <x v="2"/>
    <s v="United States"/>
    <x v="63"/>
    <x v="12"/>
    <n v="48601"/>
    <x v="2"/>
    <s v="FUR-FU-10002597"/>
    <x v="0"/>
    <x v="5"/>
    <x v="621"/>
    <n v="19.760000000000002"/>
    <n v="4"/>
    <n v="0"/>
    <n v="8.2992000000000008"/>
  </r>
  <r>
    <n v="2931"/>
    <x v="1459"/>
    <x v="1"/>
    <x v="816"/>
    <d v="2012-08-08T00:00:00"/>
    <s v="Same Day"/>
    <s v="TT-21220"/>
    <s v="Thomas Thornton"/>
    <x v="0"/>
    <s v="United States"/>
    <x v="8"/>
    <x v="1"/>
    <n v="94109"/>
    <x v="1"/>
    <s v="OFF-BI-10004970"/>
    <x v="1"/>
    <x v="8"/>
    <x v="908"/>
    <n v="6.6079999999999997"/>
    <n v="2"/>
    <n v="0.2"/>
    <n v="2.2302"/>
  </r>
  <r>
    <n v="2932"/>
    <x v="1459"/>
    <x v="1"/>
    <x v="816"/>
    <d v="2012-08-08T00:00:00"/>
    <s v="Same Day"/>
    <s v="TT-21220"/>
    <s v="Thomas Thornton"/>
    <x v="0"/>
    <s v="United States"/>
    <x v="8"/>
    <x v="1"/>
    <n v="94109"/>
    <x v="1"/>
    <s v="OFF-BI-10002557"/>
    <x v="1"/>
    <x v="8"/>
    <x v="246"/>
    <n v="7.28"/>
    <n v="2"/>
    <n v="0.2"/>
    <n v="2.73"/>
  </r>
  <r>
    <n v="2933"/>
    <x v="1459"/>
    <x v="1"/>
    <x v="816"/>
    <d v="2012-08-08T00:00:00"/>
    <s v="Same Day"/>
    <s v="TT-21220"/>
    <s v="Thomas Thornton"/>
    <x v="0"/>
    <s v="United States"/>
    <x v="8"/>
    <x v="1"/>
    <n v="94109"/>
    <x v="1"/>
    <s v="FUR-CH-10000785"/>
    <x v="0"/>
    <x v="1"/>
    <x v="320"/>
    <n v="144.78399999999999"/>
    <n v="1"/>
    <n v="0.2"/>
    <n v="10.8588"/>
  </r>
  <r>
    <n v="2934"/>
    <x v="1460"/>
    <x v="0"/>
    <x v="409"/>
    <d v="2013-12-13T00:00:00"/>
    <s v="Standard Class"/>
    <s v="GT-14710"/>
    <s v="Greg Tran"/>
    <x v="0"/>
    <s v="United States"/>
    <x v="4"/>
    <x v="4"/>
    <n v="98105"/>
    <x v="1"/>
    <s v="TEC-PH-10002310"/>
    <x v="2"/>
    <x v="7"/>
    <x v="1359"/>
    <n v="156.792"/>
    <n v="1"/>
    <n v="0.2"/>
    <n v="13.7193"/>
  </r>
  <r>
    <n v="2935"/>
    <x v="1460"/>
    <x v="0"/>
    <x v="409"/>
    <d v="2013-12-13T00:00:00"/>
    <s v="Standard Class"/>
    <s v="GT-14710"/>
    <s v="Greg Tran"/>
    <x v="0"/>
    <s v="United States"/>
    <x v="4"/>
    <x v="4"/>
    <n v="98105"/>
    <x v="1"/>
    <s v="TEC-PH-10002834"/>
    <x v="2"/>
    <x v="7"/>
    <x v="1378"/>
    <n v="431.976"/>
    <n v="3"/>
    <n v="0.2"/>
    <n v="26.9985"/>
  </r>
  <r>
    <n v="2936"/>
    <x v="1460"/>
    <x v="0"/>
    <x v="409"/>
    <d v="2013-12-13T00:00:00"/>
    <s v="Standard Class"/>
    <s v="GT-14710"/>
    <s v="Greg Tran"/>
    <x v="0"/>
    <s v="United States"/>
    <x v="4"/>
    <x v="4"/>
    <n v="98105"/>
    <x v="1"/>
    <s v="OFF-EN-10000927"/>
    <x v="1"/>
    <x v="12"/>
    <x v="81"/>
    <n v="35.89"/>
    <n v="1"/>
    <n v="0"/>
    <n v="16.150500000000001"/>
  </r>
  <r>
    <n v="2937"/>
    <x v="1460"/>
    <x v="0"/>
    <x v="409"/>
    <d v="2013-12-13T00:00:00"/>
    <s v="Standard Class"/>
    <s v="GT-14710"/>
    <s v="Greg Tran"/>
    <x v="0"/>
    <s v="United States"/>
    <x v="4"/>
    <x v="4"/>
    <n v="98105"/>
    <x v="1"/>
    <s v="OFF-BI-10001636"/>
    <x v="1"/>
    <x v="8"/>
    <x v="668"/>
    <n v="47.207999999999998"/>
    <n v="7"/>
    <n v="0.2"/>
    <n v="15.342599999999999"/>
  </r>
  <r>
    <n v="2938"/>
    <x v="1460"/>
    <x v="0"/>
    <x v="409"/>
    <d v="2013-12-13T00:00:00"/>
    <s v="Standard Class"/>
    <s v="GT-14710"/>
    <s v="Greg Tran"/>
    <x v="0"/>
    <s v="United States"/>
    <x v="4"/>
    <x v="4"/>
    <n v="98105"/>
    <x v="1"/>
    <s v="OFF-PA-10001736"/>
    <x v="1"/>
    <x v="10"/>
    <x v="129"/>
    <n v="248.08"/>
    <n v="7"/>
    <n v="0"/>
    <n v="116.5976"/>
  </r>
  <r>
    <n v="2939"/>
    <x v="1460"/>
    <x v="0"/>
    <x v="409"/>
    <d v="2013-12-13T00:00:00"/>
    <s v="Standard Class"/>
    <s v="GT-14710"/>
    <s v="Greg Tran"/>
    <x v="0"/>
    <s v="United States"/>
    <x v="4"/>
    <x v="4"/>
    <n v="98105"/>
    <x v="1"/>
    <s v="OFF-PA-10000482"/>
    <x v="1"/>
    <x v="10"/>
    <x v="67"/>
    <n v="189.7"/>
    <n v="5"/>
    <n v="0"/>
    <n v="89.159000000000006"/>
  </r>
  <r>
    <n v="2940"/>
    <x v="1460"/>
    <x v="0"/>
    <x v="409"/>
    <d v="2013-12-13T00:00:00"/>
    <s v="Standard Class"/>
    <s v="GT-14710"/>
    <s v="Greg Tran"/>
    <x v="0"/>
    <s v="United States"/>
    <x v="4"/>
    <x v="4"/>
    <n v="98105"/>
    <x v="1"/>
    <s v="OFF-BI-10001658"/>
    <x v="1"/>
    <x v="8"/>
    <x v="439"/>
    <n v="59.808"/>
    <n v="3"/>
    <n v="0.2"/>
    <n v="19.4376"/>
  </r>
  <r>
    <n v="2941"/>
    <x v="1461"/>
    <x v="3"/>
    <x v="613"/>
    <d v="2014-01-04T00:00:00"/>
    <s v="Standard Class"/>
    <s v="JD-16150"/>
    <s v="Justin Deggeller"/>
    <x v="1"/>
    <s v="United States"/>
    <x v="158"/>
    <x v="6"/>
    <n v="53209"/>
    <x v="2"/>
    <s v="FUR-CH-10000422"/>
    <x v="0"/>
    <x v="1"/>
    <x v="1432"/>
    <n v="90.99"/>
    <n v="1"/>
    <n v="0"/>
    <n v="14.558400000000001"/>
  </r>
  <r>
    <n v="2942"/>
    <x v="1461"/>
    <x v="3"/>
    <x v="613"/>
    <d v="2014-01-04T00:00:00"/>
    <s v="Standard Class"/>
    <s v="JD-16150"/>
    <s v="Justin Deggeller"/>
    <x v="1"/>
    <s v="United States"/>
    <x v="158"/>
    <x v="6"/>
    <n v="53209"/>
    <x v="2"/>
    <s v="FUR-CH-10004675"/>
    <x v="0"/>
    <x v="1"/>
    <x v="629"/>
    <n v="1526.56"/>
    <n v="7"/>
    <n v="0"/>
    <n v="427.43680000000001"/>
  </r>
  <r>
    <n v="2943"/>
    <x v="1461"/>
    <x v="3"/>
    <x v="613"/>
    <d v="2014-01-04T00:00:00"/>
    <s v="Standard Class"/>
    <s v="JD-16150"/>
    <s v="Justin Deggeller"/>
    <x v="1"/>
    <s v="United States"/>
    <x v="158"/>
    <x v="6"/>
    <n v="53209"/>
    <x v="2"/>
    <s v="FUR-CH-10002880"/>
    <x v="0"/>
    <x v="1"/>
    <x v="801"/>
    <n v="368.97"/>
    <n v="3"/>
    <n v="0"/>
    <n v="40.5867"/>
  </r>
  <r>
    <n v="2944"/>
    <x v="1462"/>
    <x v="3"/>
    <x v="123"/>
    <d v="2014-11-25T00:00:00"/>
    <s v="Standard Class"/>
    <s v="MC-18100"/>
    <s v="Mick Crebagga"/>
    <x v="0"/>
    <s v="United States"/>
    <x v="1"/>
    <x v="1"/>
    <n v="90049"/>
    <x v="1"/>
    <s v="OFF-ST-10000675"/>
    <x v="1"/>
    <x v="4"/>
    <x v="295"/>
    <n v="305.01"/>
    <n v="9"/>
    <n v="0"/>
    <n v="76.252499999999998"/>
  </r>
  <r>
    <n v="2945"/>
    <x v="1462"/>
    <x v="3"/>
    <x v="123"/>
    <d v="2014-11-25T00:00:00"/>
    <s v="Standard Class"/>
    <s v="MC-18100"/>
    <s v="Mick Crebagga"/>
    <x v="0"/>
    <s v="United States"/>
    <x v="1"/>
    <x v="1"/>
    <n v="90049"/>
    <x v="1"/>
    <s v="FUR-FU-10002685"/>
    <x v="0"/>
    <x v="5"/>
    <x v="1433"/>
    <n v="18.7"/>
    <n v="1"/>
    <n v="0"/>
    <n v="7.1059999999999999"/>
  </r>
  <r>
    <n v="2946"/>
    <x v="1463"/>
    <x v="0"/>
    <x v="254"/>
    <d v="2013-06-11T00:00:00"/>
    <s v="First Class"/>
    <s v="LH-17020"/>
    <s v="Lisa Hazard"/>
    <x v="0"/>
    <s v="United States"/>
    <x v="8"/>
    <x v="1"/>
    <n v="94122"/>
    <x v="1"/>
    <s v="FUR-FU-10004020"/>
    <x v="0"/>
    <x v="5"/>
    <x v="488"/>
    <n v="38.29"/>
    <n v="7"/>
    <n v="0"/>
    <n v="16.464700000000001"/>
  </r>
  <r>
    <n v="2947"/>
    <x v="1464"/>
    <x v="3"/>
    <x v="817"/>
    <d v="2014-12-19T00:00:00"/>
    <s v="Standard Class"/>
    <s v="MP-18175"/>
    <s v="Mike Pelletier"/>
    <x v="2"/>
    <s v="United States"/>
    <x v="70"/>
    <x v="1"/>
    <n v="92024"/>
    <x v="1"/>
    <s v="FUR-FU-10004963"/>
    <x v="0"/>
    <x v="5"/>
    <x v="1434"/>
    <n v="26.25"/>
    <n v="3"/>
    <n v="0"/>
    <n v="11.025"/>
  </r>
  <r>
    <n v="2948"/>
    <x v="1464"/>
    <x v="3"/>
    <x v="817"/>
    <d v="2014-12-19T00:00:00"/>
    <s v="Standard Class"/>
    <s v="MP-18175"/>
    <s v="Mike Pelletier"/>
    <x v="2"/>
    <s v="United States"/>
    <x v="70"/>
    <x v="1"/>
    <n v="92024"/>
    <x v="1"/>
    <s v="OFF-BI-10000174"/>
    <x v="1"/>
    <x v="8"/>
    <x v="1435"/>
    <n v="64.959999999999994"/>
    <n v="14"/>
    <n v="0.2"/>
    <n v="22.736000000000001"/>
  </r>
  <r>
    <n v="2949"/>
    <x v="1464"/>
    <x v="3"/>
    <x v="817"/>
    <d v="2014-12-19T00:00:00"/>
    <s v="Standard Class"/>
    <s v="MP-18175"/>
    <s v="Mike Pelletier"/>
    <x v="2"/>
    <s v="United States"/>
    <x v="70"/>
    <x v="1"/>
    <n v="92024"/>
    <x v="1"/>
    <s v="OFF-EN-10000461"/>
    <x v="1"/>
    <x v="12"/>
    <x v="746"/>
    <n v="43.7"/>
    <n v="5"/>
    <n v="0"/>
    <n v="20.539000000000001"/>
  </r>
  <r>
    <n v="2950"/>
    <x v="1465"/>
    <x v="3"/>
    <x v="105"/>
    <d v="2014-11-13T00:00:00"/>
    <s v="Same Day"/>
    <s v="EM-14140"/>
    <s v="Eugene Moren"/>
    <x v="2"/>
    <s v="United States"/>
    <x v="220"/>
    <x v="16"/>
    <n v="85301"/>
    <x v="1"/>
    <s v="TEC-AC-10001266"/>
    <x v="2"/>
    <x v="11"/>
    <x v="196"/>
    <n v="41.6"/>
    <n v="4"/>
    <n v="0.2"/>
    <n v="13"/>
  </r>
  <r>
    <n v="2951"/>
    <x v="1465"/>
    <x v="3"/>
    <x v="105"/>
    <d v="2014-11-13T00:00:00"/>
    <s v="Same Day"/>
    <s v="EM-14140"/>
    <s v="Eugene Moren"/>
    <x v="2"/>
    <s v="United States"/>
    <x v="220"/>
    <x v="16"/>
    <n v="85301"/>
    <x v="1"/>
    <s v="OFF-PA-10002160"/>
    <x v="1"/>
    <x v="10"/>
    <x v="1190"/>
    <n v="23.12"/>
    <n v="5"/>
    <n v="0.2"/>
    <n v="8.3810000000000002"/>
  </r>
  <r>
    <n v="2952"/>
    <x v="1465"/>
    <x v="3"/>
    <x v="105"/>
    <d v="2014-11-13T00:00:00"/>
    <s v="Same Day"/>
    <s v="EM-14140"/>
    <s v="Eugene Moren"/>
    <x v="2"/>
    <s v="United States"/>
    <x v="220"/>
    <x v="16"/>
    <n v="85301"/>
    <x v="1"/>
    <s v="FUR-CH-10004875"/>
    <x v="0"/>
    <x v="1"/>
    <x v="1436"/>
    <n v="113.88800000000001"/>
    <n v="2"/>
    <n v="0.2"/>
    <n v="9.9651999999999994"/>
  </r>
  <r>
    <n v="2953"/>
    <x v="1465"/>
    <x v="3"/>
    <x v="105"/>
    <d v="2014-11-13T00:00:00"/>
    <s v="Same Day"/>
    <s v="EM-14140"/>
    <s v="Eugene Moren"/>
    <x v="2"/>
    <s v="United States"/>
    <x v="220"/>
    <x v="16"/>
    <n v="85301"/>
    <x v="1"/>
    <s v="FUR-FU-10000305"/>
    <x v="0"/>
    <x v="5"/>
    <x v="1437"/>
    <n v="113.568"/>
    <n v="2"/>
    <n v="0.2"/>
    <n v="-5.6783999999999999"/>
  </r>
  <r>
    <n v="2954"/>
    <x v="1465"/>
    <x v="3"/>
    <x v="105"/>
    <d v="2014-11-13T00:00:00"/>
    <s v="Same Day"/>
    <s v="EM-14140"/>
    <s v="Eugene Moren"/>
    <x v="2"/>
    <s v="United States"/>
    <x v="220"/>
    <x v="16"/>
    <n v="85301"/>
    <x v="1"/>
    <s v="TEC-PH-10000347"/>
    <x v="2"/>
    <x v="7"/>
    <x v="495"/>
    <n v="7.92"/>
    <n v="2"/>
    <n v="0.2"/>
    <n v="0.69299999999999995"/>
  </r>
  <r>
    <n v="2955"/>
    <x v="1465"/>
    <x v="3"/>
    <x v="105"/>
    <d v="2014-11-13T00:00:00"/>
    <s v="Same Day"/>
    <s v="EM-14140"/>
    <s v="Eugene Moren"/>
    <x v="2"/>
    <s v="United States"/>
    <x v="220"/>
    <x v="16"/>
    <n v="85301"/>
    <x v="1"/>
    <s v="TEC-PH-10001459"/>
    <x v="2"/>
    <x v="7"/>
    <x v="1438"/>
    <n v="671.98400000000004"/>
    <n v="2"/>
    <n v="0.2"/>
    <n v="50.398800000000001"/>
  </r>
  <r>
    <n v="2956"/>
    <x v="1466"/>
    <x v="0"/>
    <x v="298"/>
    <d v="2013-08-25T00:00:00"/>
    <s v="Standard Class"/>
    <s v="GG-14650"/>
    <s v="Greg Guthrie"/>
    <x v="1"/>
    <s v="United States"/>
    <x v="20"/>
    <x v="15"/>
    <n v="10035"/>
    <x v="3"/>
    <s v="TEC-PH-10000439"/>
    <x v="2"/>
    <x v="7"/>
    <x v="869"/>
    <n v="39.99"/>
    <n v="1"/>
    <n v="0"/>
    <n v="11.597099999999999"/>
  </r>
  <r>
    <n v="2957"/>
    <x v="1467"/>
    <x v="3"/>
    <x v="818"/>
    <d v="2014-05-07T00:00:00"/>
    <s v="Standard Class"/>
    <s v="MA-17995"/>
    <s v="Michelle Arnett"/>
    <x v="2"/>
    <s v="United States"/>
    <x v="232"/>
    <x v="15"/>
    <n v="13601"/>
    <x v="3"/>
    <s v="FUR-CH-10002647"/>
    <x v="0"/>
    <x v="1"/>
    <x v="470"/>
    <n v="191.64599999999999"/>
    <n v="3"/>
    <n v="0.1"/>
    <n v="31.940999999999999"/>
  </r>
  <r>
    <n v="2958"/>
    <x v="1468"/>
    <x v="3"/>
    <x v="464"/>
    <d v="2014-10-05T00:00:00"/>
    <s v="Standard Class"/>
    <s v="SH-20395"/>
    <s v="Shahid Hopkins"/>
    <x v="0"/>
    <s v="United States"/>
    <x v="24"/>
    <x v="24"/>
    <n v="45503"/>
    <x v="3"/>
    <s v="OFF-BI-10003910"/>
    <x v="1"/>
    <x v="8"/>
    <x v="8"/>
    <n v="2.3130000000000002"/>
    <n v="1"/>
    <n v="0.7"/>
    <n v="-1.9275"/>
  </r>
  <r>
    <n v="2959"/>
    <x v="1469"/>
    <x v="1"/>
    <x v="100"/>
    <d v="2012-12-29T00:00:00"/>
    <s v="Standard Class"/>
    <s v="KT-16465"/>
    <s v="Kean Takahito"/>
    <x v="0"/>
    <s v="United States"/>
    <x v="1"/>
    <x v="1"/>
    <n v="90032"/>
    <x v="1"/>
    <s v="OFF-BI-10001097"/>
    <x v="1"/>
    <x v="8"/>
    <x v="789"/>
    <n v="19.936"/>
    <n v="4"/>
    <n v="0.2"/>
    <n v="7.2267999999999999"/>
  </r>
  <r>
    <n v="2960"/>
    <x v="1469"/>
    <x v="1"/>
    <x v="100"/>
    <d v="2012-12-29T00:00:00"/>
    <s v="Standard Class"/>
    <s v="KT-16465"/>
    <s v="Kean Takahito"/>
    <x v="0"/>
    <s v="United States"/>
    <x v="1"/>
    <x v="1"/>
    <n v="90032"/>
    <x v="1"/>
    <s v="OFF-FA-10004854"/>
    <x v="1"/>
    <x v="13"/>
    <x v="268"/>
    <n v="45.92"/>
    <n v="4"/>
    <n v="0"/>
    <n v="21.5824"/>
  </r>
  <r>
    <n v="2961"/>
    <x v="1470"/>
    <x v="3"/>
    <x v="466"/>
    <d v="2014-02-05T00:00:00"/>
    <s v="Standard Class"/>
    <s v="PO-19180"/>
    <s v="Philisse Overcash"/>
    <x v="2"/>
    <s v="United States"/>
    <x v="4"/>
    <x v="4"/>
    <n v="98115"/>
    <x v="1"/>
    <s v="OFF-PA-10003673"/>
    <x v="1"/>
    <x v="10"/>
    <x v="971"/>
    <n v="20.34"/>
    <n v="3"/>
    <n v="0"/>
    <n v="9.3564000000000007"/>
  </r>
  <r>
    <n v="2962"/>
    <x v="1470"/>
    <x v="3"/>
    <x v="466"/>
    <d v="2014-02-05T00:00:00"/>
    <s v="Standard Class"/>
    <s v="PO-19180"/>
    <s v="Philisse Overcash"/>
    <x v="2"/>
    <s v="United States"/>
    <x v="4"/>
    <x v="4"/>
    <n v="98115"/>
    <x v="1"/>
    <s v="OFF-LA-10002034"/>
    <x v="1"/>
    <x v="2"/>
    <x v="1102"/>
    <n v="39.28"/>
    <n v="8"/>
    <n v="0"/>
    <n v="19.247199999999999"/>
  </r>
  <r>
    <n v="2963"/>
    <x v="1471"/>
    <x v="3"/>
    <x v="819"/>
    <d v="2014-12-22T00:00:00"/>
    <s v="Second Class"/>
    <s v="AY-10555"/>
    <s v="Andy Yotov"/>
    <x v="1"/>
    <s v="United States"/>
    <x v="147"/>
    <x v="1"/>
    <n v="92054"/>
    <x v="1"/>
    <s v="FUR-CH-10002774"/>
    <x v="0"/>
    <x v="1"/>
    <x v="23"/>
    <n v="81.567999999999998"/>
    <n v="2"/>
    <n v="0.2"/>
    <n v="9.1763999999999992"/>
  </r>
  <r>
    <n v="2964"/>
    <x v="1471"/>
    <x v="3"/>
    <x v="819"/>
    <d v="2014-12-22T00:00:00"/>
    <s v="Second Class"/>
    <s v="AY-10555"/>
    <s v="Andy Yotov"/>
    <x v="1"/>
    <s v="United States"/>
    <x v="147"/>
    <x v="1"/>
    <n v="92054"/>
    <x v="1"/>
    <s v="FUR-CH-10003817"/>
    <x v="0"/>
    <x v="1"/>
    <x v="162"/>
    <n v="97.183999999999997"/>
    <n v="2"/>
    <n v="0.2"/>
    <n v="6.0739999999999998"/>
  </r>
  <r>
    <n v="2965"/>
    <x v="1471"/>
    <x v="3"/>
    <x v="819"/>
    <d v="2014-12-22T00:00:00"/>
    <s v="Second Class"/>
    <s v="AY-10555"/>
    <s v="Andy Yotov"/>
    <x v="1"/>
    <s v="United States"/>
    <x v="147"/>
    <x v="1"/>
    <n v="92054"/>
    <x v="1"/>
    <s v="OFF-BI-10002949"/>
    <x v="1"/>
    <x v="8"/>
    <x v="520"/>
    <n v="24.32"/>
    <n v="5"/>
    <n v="0.2"/>
    <n v="8.2080000000000002"/>
  </r>
  <r>
    <n v="2966"/>
    <x v="1471"/>
    <x v="3"/>
    <x v="819"/>
    <d v="2014-12-22T00:00:00"/>
    <s v="Second Class"/>
    <s v="AY-10555"/>
    <s v="Andy Yotov"/>
    <x v="1"/>
    <s v="United States"/>
    <x v="147"/>
    <x v="1"/>
    <n v="92054"/>
    <x v="1"/>
    <s v="FUR-FU-10002445"/>
    <x v="0"/>
    <x v="5"/>
    <x v="1439"/>
    <n v="18.96"/>
    <n v="2"/>
    <n v="0"/>
    <n v="7.5839999999999996"/>
  </r>
  <r>
    <n v="2967"/>
    <x v="1472"/>
    <x v="2"/>
    <x v="422"/>
    <d v="2011-12-31T00:00:00"/>
    <s v="Standard Class"/>
    <s v="Co-12640"/>
    <s v="Corey-Lock"/>
    <x v="0"/>
    <s v="United States"/>
    <x v="242"/>
    <x v="10"/>
    <n v="60076"/>
    <x v="2"/>
    <s v="FUR-FU-10001473"/>
    <x v="0"/>
    <x v="5"/>
    <x v="984"/>
    <n v="32.951999999999998"/>
    <n v="6"/>
    <n v="0.6"/>
    <n v="-19.7712"/>
  </r>
  <r>
    <n v="2968"/>
    <x v="1472"/>
    <x v="2"/>
    <x v="422"/>
    <d v="2011-12-31T00:00:00"/>
    <s v="Standard Class"/>
    <s v="Co-12640"/>
    <s v="Corey-Lock"/>
    <x v="0"/>
    <s v="United States"/>
    <x v="242"/>
    <x v="10"/>
    <n v="60076"/>
    <x v="2"/>
    <s v="OFF-ST-10002562"/>
    <x v="1"/>
    <x v="4"/>
    <x v="33"/>
    <n v="30.015999999999998"/>
    <n v="4"/>
    <n v="0.2"/>
    <n v="3.0015999999999998"/>
  </r>
  <r>
    <n v="2969"/>
    <x v="1473"/>
    <x v="3"/>
    <x v="44"/>
    <d v="2014-10-11T00:00:00"/>
    <s v="Second Class"/>
    <s v="JF-15565"/>
    <s v="Jill Fjeld"/>
    <x v="0"/>
    <s v="United States"/>
    <x v="115"/>
    <x v="3"/>
    <n v="28314"/>
    <x v="0"/>
    <s v="OFF-AP-10002118"/>
    <x v="1"/>
    <x v="9"/>
    <x v="77"/>
    <n v="499.584"/>
    <n v="3"/>
    <n v="0.2"/>
    <n v="43.7136"/>
  </r>
  <r>
    <n v="2970"/>
    <x v="1473"/>
    <x v="3"/>
    <x v="44"/>
    <d v="2014-10-11T00:00:00"/>
    <s v="Second Class"/>
    <s v="JF-15565"/>
    <s v="Jill Fjeld"/>
    <x v="0"/>
    <s v="United States"/>
    <x v="115"/>
    <x v="3"/>
    <n v="28314"/>
    <x v="0"/>
    <s v="OFF-PA-10001800"/>
    <x v="1"/>
    <x v="10"/>
    <x v="580"/>
    <n v="31.103999999999999"/>
    <n v="6"/>
    <n v="0.2"/>
    <n v="10.8864"/>
  </r>
  <r>
    <n v="2971"/>
    <x v="1473"/>
    <x v="3"/>
    <x v="44"/>
    <d v="2014-10-11T00:00:00"/>
    <s v="Second Class"/>
    <s v="JF-15565"/>
    <s v="Jill Fjeld"/>
    <x v="0"/>
    <s v="United States"/>
    <x v="115"/>
    <x v="3"/>
    <n v="28314"/>
    <x v="0"/>
    <s v="OFF-BI-10002827"/>
    <x v="1"/>
    <x v="8"/>
    <x v="549"/>
    <n v="13.272"/>
    <n v="8"/>
    <n v="0.7"/>
    <n v="-10.617599999999999"/>
  </r>
  <r>
    <n v="2972"/>
    <x v="1473"/>
    <x v="3"/>
    <x v="44"/>
    <d v="2014-10-11T00:00:00"/>
    <s v="Second Class"/>
    <s v="JF-15565"/>
    <s v="Jill Fjeld"/>
    <x v="0"/>
    <s v="United States"/>
    <x v="115"/>
    <x v="3"/>
    <n v="28314"/>
    <x v="0"/>
    <s v="FUR-FU-10004671"/>
    <x v="0"/>
    <x v="5"/>
    <x v="1357"/>
    <n v="28.271999999999998"/>
    <n v="2"/>
    <n v="0.2"/>
    <n v="6.3612000000000002"/>
  </r>
  <r>
    <n v="2973"/>
    <x v="1473"/>
    <x v="3"/>
    <x v="44"/>
    <d v="2014-10-11T00:00:00"/>
    <s v="Second Class"/>
    <s v="JF-15565"/>
    <s v="Jill Fjeld"/>
    <x v="0"/>
    <s v="United States"/>
    <x v="115"/>
    <x v="3"/>
    <n v="28314"/>
    <x v="0"/>
    <s v="OFF-ST-10000736"/>
    <x v="1"/>
    <x v="4"/>
    <x v="455"/>
    <n v="259.13600000000002"/>
    <n v="4"/>
    <n v="0.2"/>
    <n v="-51.827199999999998"/>
  </r>
  <r>
    <n v="2974"/>
    <x v="1474"/>
    <x v="3"/>
    <x v="819"/>
    <d v="2014-12-21T00:00:00"/>
    <s v="Standard Class"/>
    <s v="AR-10510"/>
    <s v="Andrew Roberts"/>
    <x v="0"/>
    <s v="United States"/>
    <x v="251"/>
    <x v="26"/>
    <n v="74133"/>
    <x v="2"/>
    <s v="OFF-BI-10004656"/>
    <x v="1"/>
    <x v="8"/>
    <x v="855"/>
    <n v="10.8"/>
    <n v="5"/>
    <n v="0"/>
    <n v="5.1840000000000002"/>
  </r>
  <r>
    <n v="2975"/>
    <x v="1475"/>
    <x v="1"/>
    <x v="820"/>
    <d v="2012-12-05T00:00:00"/>
    <s v="Standard Class"/>
    <s v="AG-10675"/>
    <s v="Anna Gayman"/>
    <x v="0"/>
    <s v="United States"/>
    <x v="235"/>
    <x v="5"/>
    <n v="75002"/>
    <x v="2"/>
    <s v="FUR-TA-10001095"/>
    <x v="0"/>
    <x v="3"/>
    <x v="611"/>
    <n v="244.006"/>
    <n v="2"/>
    <n v="0.3"/>
    <n v="-31.372199999999999"/>
  </r>
  <r>
    <n v="2976"/>
    <x v="1475"/>
    <x v="1"/>
    <x v="820"/>
    <d v="2012-12-05T00:00:00"/>
    <s v="Standard Class"/>
    <s v="AG-10675"/>
    <s v="Anna Gayman"/>
    <x v="0"/>
    <s v="United States"/>
    <x v="235"/>
    <x v="5"/>
    <n v="75002"/>
    <x v="2"/>
    <s v="OFF-PA-10000213"/>
    <x v="1"/>
    <x v="10"/>
    <x v="1440"/>
    <n v="15.936"/>
    <n v="4"/>
    <n v="0.2"/>
    <n v="5.3784000000000001"/>
  </r>
  <r>
    <n v="2977"/>
    <x v="1476"/>
    <x v="3"/>
    <x v="769"/>
    <d v="2014-05-12T00:00:00"/>
    <s v="Same Day"/>
    <s v="DV-13045"/>
    <s v="Darrin Van Huff"/>
    <x v="1"/>
    <s v="United States"/>
    <x v="10"/>
    <x v="9"/>
    <n v="19143"/>
    <x v="3"/>
    <s v="FUR-CH-10001797"/>
    <x v="0"/>
    <x v="1"/>
    <x v="1441"/>
    <n v="188.55199999999999"/>
    <n v="7"/>
    <n v="0.3"/>
    <n v="-2.6936"/>
  </r>
  <r>
    <n v="2978"/>
    <x v="1477"/>
    <x v="3"/>
    <x v="621"/>
    <d v="2014-09-10T00:00:00"/>
    <s v="Second Class"/>
    <s v="HL-15040"/>
    <s v="Hunter Lopez"/>
    <x v="0"/>
    <s v="United States"/>
    <x v="30"/>
    <x v="15"/>
    <n v="14609"/>
    <x v="3"/>
    <s v="OFF-ST-10002214"/>
    <x v="1"/>
    <x v="4"/>
    <x v="994"/>
    <n v="22.58"/>
    <n v="2"/>
    <n v="0"/>
    <n v="5.8708"/>
  </r>
  <r>
    <n v="2979"/>
    <x v="1478"/>
    <x v="2"/>
    <x v="286"/>
    <d v="2011-01-17T00:00:00"/>
    <s v="Second Class"/>
    <s v="ND-18370"/>
    <s v="Natalie DeCherney"/>
    <x v="0"/>
    <s v="United States"/>
    <x v="340"/>
    <x v="20"/>
    <n v="29464"/>
    <x v="0"/>
    <s v="FUR-CH-10000422"/>
    <x v="0"/>
    <x v="1"/>
    <x v="1432"/>
    <n v="545.94000000000005"/>
    <n v="6"/>
    <n v="0"/>
    <n v="87.350399999999993"/>
  </r>
  <r>
    <n v="2980"/>
    <x v="1479"/>
    <x v="1"/>
    <x v="821"/>
    <d v="2012-06-17T00:00:00"/>
    <s v="Standard Class"/>
    <s v="GB-14575"/>
    <s v="Giulietta Baptist"/>
    <x v="0"/>
    <s v="United States"/>
    <x v="10"/>
    <x v="9"/>
    <n v="19134"/>
    <x v="3"/>
    <s v="OFF-PA-10003848"/>
    <x v="1"/>
    <x v="10"/>
    <x v="1442"/>
    <n v="20.736000000000001"/>
    <n v="4"/>
    <n v="0.2"/>
    <n v="7.2576000000000001"/>
  </r>
  <r>
    <n v="2981"/>
    <x v="1479"/>
    <x v="1"/>
    <x v="821"/>
    <d v="2012-06-17T00:00:00"/>
    <s v="Standard Class"/>
    <s v="GB-14575"/>
    <s v="Giulietta Baptist"/>
    <x v="0"/>
    <s v="United States"/>
    <x v="10"/>
    <x v="9"/>
    <n v="19134"/>
    <x v="3"/>
    <s v="FUR-FU-10003623"/>
    <x v="0"/>
    <x v="5"/>
    <x v="1226"/>
    <n v="43.295999999999999"/>
    <n v="2"/>
    <n v="0.2"/>
    <n v="4.3296000000000001"/>
  </r>
  <r>
    <n v="2982"/>
    <x v="1480"/>
    <x v="2"/>
    <x v="136"/>
    <d v="2011-07-18T00:00:00"/>
    <s v="Standard Class"/>
    <s v="CL-12565"/>
    <s v="Clay Ludtke"/>
    <x v="0"/>
    <s v="United States"/>
    <x v="4"/>
    <x v="4"/>
    <n v="98115"/>
    <x v="1"/>
    <s v="FUR-CH-10001797"/>
    <x v="0"/>
    <x v="1"/>
    <x v="1441"/>
    <n v="123.136"/>
    <n v="4"/>
    <n v="0.2"/>
    <n v="13.8528"/>
  </r>
  <r>
    <n v="2983"/>
    <x v="1480"/>
    <x v="2"/>
    <x v="136"/>
    <d v="2011-07-18T00:00:00"/>
    <s v="Standard Class"/>
    <s v="CL-12565"/>
    <s v="Clay Ludtke"/>
    <x v="0"/>
    <s v="United States"/>
    <x v="4"/>
    <x v="4"/>
    <n v="98115"/>
    <x v="1"/>
    <s v="OFF-BI-10003094"/>
    <x v="1"/>
    <x v="8"/>
    <x v="647"/>
    <n v="11.263999999999999"/>
    <n v="4"/>
    <n v="0.2"/>
    <n v="3.8016000000000001"/>
  </r>
  <r>
    <n v="2984"/>
    <x v="1481"/>
    <x v="2"/>
    <x v="776"/>
    <d v="2011-11-12T00:00:00"/>
    <s v="Second Class"/>
    <s v="RC-19960"/>
    <s v="Ryan Crowe"/>
    <x v="0"/>
    <s v="United States"/>
    <x v="24"/>
    <x v="21"/>
    <n v="97477"/>
    <x v="1"/>
    <s v="OFF-ST-10002205"/>
    <x v="1"/>
    <x v="4"/>
    <x v="326"/>
    <n v="53.423999999999999"/>
    <n v="3"/>
    <n v="0.2"/>
    <n v="4.6745999999999999"/>
  </r>
  <r>
    <n v="2985"/>
    <x v="1481"/>
    <x v="2"/>
    <x v="776"/>
    <d v="2011-11-12T00:00:00"/>
    <s v="Second Class"/>
    <s v="RC-19960"/>
    <s v="Ryan Crowe"/>
    <x v="0"/>
    <s v="United States"/>
    <x v="24"/>
    <x v="21"/>
    <n v="97477"/>
    <x v="1"/>
    <s v="FUR-TA-10003238"/>
    <x v="0"/>
    <x v="3"/>
    <x v="1233"/>
    <n v="275.49"/>
    <n v="1"/>
    <n v="0.5"/>
    <n v="-170.8038"/>
  </r>
  <r>
    <n v="2986"/>
    <x v="1482"/>
    <x v="0"/>
    <x v="822"/>
    <d v="2013-05-31T00:00:00"/>
    <s v="Standard Class"/>
    <s v="JB-16045"/>
    <s v="Julia Barnett"/>
    <x v="2"/>
    <s v="United States"/>
    <x v="38"/>
    <x v="32"/>
    <n v="31907"/>
    <x v="0"/>
    <s v="FUR-FU-10000755"/>
    <x v="0"/>
    <x v="5"/>
    <x v="1443"/>
    <n v="24.96"/>
    <n v="4"/>
    <n v="0"/>
    <n v="6.24"/>
  </r>
  <r>
    <n v="2987"/>
    <x v="1482"/>
    <x v="0"/>
    <x v="822"/>
    <d v="2013-05-31T00:00:00"/>
    <s v="Standard Class"/>
    <s v="JB-16045"/>
    <s v="Julia Barnett"/>
    <x v="2"/>
    <s v="United States"/>
    <x v="38"/>
    <x v="32"/>
    <n v="31907"/>
    <x v="0"/>
    <s v="OFF-PA-10002893"/>
    <x v="1"/>
    <x v="10"/>
    <x v="359"/>
    <n v="19.36"/>
    <n v="2"/>
    <n v="0"/>
    <n v="9.2927999999999997"/>
  </r>
  <r>
    <n v="2988"/>
    <x v="1482"/>
    <x v="0"/>
    <x v="822"/>
    <d v="2013-05-31T00:00:00"/>
    <s v="Standard Class"/>
    <s v="JB-16045"/>
    <s v="Julia Barnett"/>
    <x v="2"/>
    <s v="United States"/>
    <x v="38"/>
    <x v="32"/>
    <n v="31907"/>
    <x v="0"/>
    <s v="OFF-ST-10000689"/>
    <x v="1"/>
    <x v="4"/>
    <x v="421"/>
    <n v="1267.6500000000001"/>
    <n v="9"/>
    <n v="0"/>
    <n v="152.11799999999999"/>
  </r>
  <r>
    <n v="2989"/>
    <x v="1483"/>
    <x v="0"/>
    <x v="823"/>
    <d v="2013-02-26T00:00:00"/>
    <s v="Second Class"/>
    <s v="MC-17635"/>
    <s v="Matthew Clasen"/>
    <x v="1"/>
    <s v="United States"/>
    <x v="1"/>
    <x v="1"/>
    <n v="90032"/>
    <x v="1"/>
    <s v="TEC-AC-10004227"/>
    <x v="2"/>
    <x v="11"/>
    <x v="1400"/>
    <n v="12.99"/>
    <n v="1"/>
    <n v="0"/>
    <n v="0.77939999999999998"/>
  </r>
  <r>
    <n v="2990"/>
    <x v="1483"/>
    <x v="0"/>
    <x v="823"/>
    <d v="2013-02-26T00:00:00"/>
    <s v="Second Class"/>
    <s v="MC-17635"/>
    <s v="Matthew Clasen"/>
    <x v="1"/>
    <s v="United States"/>
    <x v="1"/>
    <x v="1"/>
    <n v="90032"/>
    <x v="1"/>
    <s v="OFF-BI-10000174"/>
    <x v="1"/>
    <x v="8"/>
    <x v="1435"/>
    <n v="18.559999999999999"/>
    <n v="4"/>
    <n v="0.2"/>
    <n v="6.4960000000000004"/>
  </r>
  <r>
    <n v="2991"/>
    <x v="1483"/>
    <x v="0"/>
    <x v="823"/>
    <d v="2013-02-26T00:00:00"/>
    <s v="Second Class"/>
    <s v="MC-17635"/>
    <s v="Matthew Clasen"/>
    <x v="1"/>
    <s v="United States"/>
    <x v="1"/>
    <x v="1"/>
    <n v="90032"/>
    <x v="1"/>
    <s v="OFF-ST-10001809"/>
    <x v="1"/>
    <x v="4"/>
    <x v="430"/>
    <n v="449.15"/>
    <n v="5"/>
    <n v="0"/>
    <n v="8.9830000000000005"/>
  </r>
  <r>
    <n v="2992"/>
    <x v="1483"/>
    <x v="0"/>
    <x v="823"/>
    <d v="2013-02-26T00:00:00"/>
    <s v="Second Class"/>
    <s v="MC-17635"/>
    <s v="Matthew Clasen"/>
    <x v="1"/>
    <s v="United States"/>
    <x v="1"/>
    <x v="1"/>
    <n v="90032"/>
    <x v="1"/>
    <s v="OFF-BI-10002309"/>
    <x v="1"/>
    <x v="8"/>
    <x v="78"/>
    <n v="31.248000000000001"/>
    <n v="7"/>
    <n v="0.2"/>
    <n v="10.9368"/>
  </r>
  <r>
    <n v="2993"/>
    <x v="1484"/>
    <x v="0"/>
    <x v="824"/>
    <d v="2013-07-10T00:00:00"/>
    <s v="Standard Class"/>
    <s v="TT-21265"/>
    <s v="Tim Taslimi"/>
    <x v="1"/>
    <s v="United States"/>
    <x v="20"/>
    <x v="15"/>
    <n v="10024"/>
    <x v="3"/>
    <s v="OFF-AP-10004532"/>
    <x v="1"/>
    <x v="9"/>
    <x v="559"/>
    <n v="61.44"/>
    <n v="3"/>
    <n v="0"/>
    <n v="16.588799999999999"/>
  </r>
  <r>
    <n v="2994"/>
    <x v="1485"/>
    <x v="3"/>
    <x v="825"/>
    <d v="2014-03-18T00:00:00"/>
    <s v="Standard Class"/>
    <s v="MJ-17740"/>
    <s v="Max Jones"/>
    <x v="0"/>
    <s v="United States"/>
    <x v="66"/>
    <x v="12"/>
    <n v="48227"/>
    <x v="2"/>
    <s v="OFF-BI-10003091"/>
    <x v="1"/>
    <x v="8"/>
    <x v="1165"/>
    <n v="895.92"/>
    <n v="4"/>
    <n v="0"/>
    <n v="421.08240000000001"/>
  </r>
  <r>
    <n v="2995"/>
    <x v="1486"/>
    <x v="0"/>
    <x v="369"/>
    <d v="2013-09-14T00:00:00"/>
    <s v="Second Class"/>
    <s v="AT-10735"/>
    <s v="Annie Thurman"/>
    <x v="0"/>
    <s v="United States"/>
    <x v="280"/>
    <x v="1"/>
    <n v="95207"/>
    <x v="1"/>
    <s v="OFF-BI-10004654"/>
    <x v="1"/>
    <x v="8"/>
    <x v="1444"/>
    <n v="55.36"/>
    <n v="4"/>
    <n v="0.2"/>
    <n v="18.684000000000001"/>
  </r>
  <r>
    <n v="2996"/>
    <x v="1487"/>
    <x v="2"/>
    <x v="686"/>
    <d v="2011-07-21T00:00:00"/>
    <s v="Standard Class"/>
    <s v="PB-19150"/>
    <s v="Philip Brown"/>
    <x v="0"/>
    <s v="United States"/>
    <x v="42"/>
    <x v="16"/>
    <n v="85023"/>
    <x v="1"/>
    <s v="OFF-ST-10000760"/>
    <x v="1"/>
    <x v="4"/>
    <x v="4"/>
    <n v="55.92"/>
    <n v="5"/>
    <n v="0.2"/>
    <n v="6.2910000000000004"/>
  </r>
  <r>
    <n v="2997"/>
    <x v="1488"/>
    <x v="2"/>
    <x v="261"/>
    <d v="2011-06-25T00:00:00"/>
    <s v="Standard Class"/>
    <s v="NW-18400"/>
    <s v="Natalie Webber"/>
    <x v="0"/>
    <s v="United States"/>
    <x v="10"/>
    <x v="9"/>
    <n v="19120"/>
    <x v="3"/>
    <s v="OFF-EN-10001539"/>
    <x v="1"/>
    <x v="12"/>
    <x v="33"/>
    <n v="24.896000000000001"/>
    <n v="4"/>
    <n v="0.2"/>
    <n v="8.4024000000000001"/>
  </r>
  <r>
    <n v="2998"/>
    <x v="1488"/>
    <x v="2"/>
    <x v="261"/>
    <d v="2011-06-25T00:00:00"/>
    <s v="Standard Class"/>
    <s v="NW-18400"/>
    <s v="Natalie Webber"/>
    <x v="0"/>
    <s v="United States"/>
    <x v="10"/>
    <x v="9"/>
    <n v="19120"/>
    <x v="3"/>
    <s v="FUR-FU-10000550"/>
    <x v="0"/>
    <x v="5"/>
    <x v="1445"/>
    <n v="3.984"/>
    <n v="1"/>
    <n v="0.2"/>
    <n v="0.64739999999999998"/>
  </r>
  <r>
    <n v="2999"/>
    <x v="1488"/>
    <x v="2"/>
    <x v="261"/>
    <d v="2011-06-25T00:00:00"/>
    <s v="Standard Class"/>
    <s v="NW-18400"/>
    <s v="Natalie Webber"/>
    <x v="0"/>
    <s v="United States"/>
    <x v="10"/>
    <x v="9"/>
    <n v="19120"/>
    <x v="3"/>
    <s v="TEC-AC-10003628"/>
    <x v="2"/>
    <x v="11"/>
    <x v="244"/>
    <n v="95.968000000000004"/>
    <n v="4"/>
    <n v="0.2"/>
    <n v="28.790400000000002"/>
  </r>
  <r>
    <n v="3000"/>
    <x v="1488"/>
    <x v="2"/>
    <x v="261"/>
    <d v="2011-06-25T00:00:00"/>
    <s v="Standard Class"/>
    <s v="NW-18400"/>
    <s v="Natalie Webber"/>
    <x v="0"/>
    <s v="United States"/>
    <x v="10"/>
    <x v="9"/>
    <n v="19120"/>
    <x v="3"/>
    <s v="TEC-MA-10004521"/>
    <x v="2"/>
    <x v="15"/>
    <x v="1446"/>
    <n v="206.99100000000001"/>
    <n v="3"/>
    <n v="0.7"/>
    <n v="-172.49250000000001"/>
  </r>
  <r>
    <n v="3001"/>
    <x v="1488"/>
    <x v="2"/>
    <x v="261"/>
    <d v="2011-06-25T00:00:00"/>
    <s v="Standard Class"/>
    <s v="NW-18400"/>
    <s v="Natalie Webber"/>
    <x v="0"/>
    <s v="United States"/>
    <x v="10"/>
    <x v="9"/>
    <n v="19120"/>
    <x v="3"/>
    <s v="OFF-AP-10003860"/>
    <x v="1"/>
    <x v="9"/>
    <x v="1089"/>
    <n v="44.415999999999997"/>
    <n v="2"/>
    <n v="0.2"/>
    <n v="3.8864000000000001"/>
  </r>
  <r>
    <n v="3002"/>
    <x v="1488"/>
    <x v="2"/>
    <x v="261"/>
    <d v="2011-06-25T00:00:00"/>
    <s v="Standard Class"/>
    <s v="NW-18400"/>
    <s v="Natalie Webber"/>
    <x v="0"/>
    <s v="United States"/>
    <x v="10"/>
    <x v="9"/>
    <n v="19120"/>
    <x v="3"/>
    <s v="OFF-BI-10000069"/>
    <x v="1"/>
    <x v="8"/>
    <x v="486"/>
    <n v="9.0060000000000002"/>
    <n v="2"/>
    <n v="0.7"/>
    <n v="-7.2047999999999996"/>
  </r>
  <r>
    <n v="3003"/>
    <x v="1489"/>
    <x v="1"/>
    <x v="761"/>
    <d v="2012-10-07T00:00:00"/>
    <s v="Standard Class"/>
    <s v="VP-21730"/>
    <s v="Victor Preis"/>
    <x v="2"/>
    <s v="United States"/>
    <x v="341"/>
    <x v="12"/>
    <n v="48310"/>
    <x v="2"/>
    <s v="OFF-BI-10003655"/>
    <x v="1"/>
    <x v="8"/>
    <x v="1447"/>
    <n v="19"/>
    <n v="5"/>
    <n v="0"/>
    <n v="8.93"/>
  </r>
  <r>
    <n v="3004"/>
    <x v="1490"/>
    <x v="3"/>
    <x v="819"/>
    <d v="2014-12-24T00:00:00"/>
    <s v="Standard Class"/>
    <s v="RD-19810"/>
    <s v="Ross DeVincentis"/>
    <x v="2"/>
    <s v="United States"/>
    <x v="30"/>
    <x v="15"/>
    <n v="14609"/>
    <x v="3"/>
    <s v="OFF-BI-10001628"/>
    <x v="1"/>
    <x v="8"/>
    <x v="1103"/>
    <n v="33.375999999999998"/>
    <n v="4"/>
    <n v="0.2"/>
    <n v="10.43"/>
  </r>
  <r>
    <n v="3005"/>
    <x v="1491"/>
    <x v="0"/>
    <x v="162"/>
    <d v="2013-11-09T00:00:00"/>
    <s v="First Class"/>
    <s v="MG-17875"/>
    <s v="Michael Grace"/>
    <x v="2"/>
    <s v="United States"/>
    <x v="20"/>
    <x v="15"/>
    <n v="10011"/>
    <x v="3"/>
    <s v="OFF-AP-10003779"/>
    <x v="1"/>
    <x v="9"/>
    <x v="1448"/>
    <n v="207.48"/>
    <n v="1"/>
    <n v="0"/>
    <n v="62.244"/>
  </r>
  <r>
    <n v="3006"/>
    <x v="1492"/>
    <x v="2"/>
    <x v="826"/>
    <d v="2011-05-21T00:00:00"/>
    <s v="Standard Class"/>
    <s v="PA-19060"/>
    <s v="Pete Armstrong"/>
    <x v="2"/>
    <s v="United States"/>
    <x v="342"/>
    <x v="6"/>
    <n v="54703"/>
    <x v="2"/>
    <s v="OFF-BI-10000666"/>
    <x v="1"/>
    <x v="8"/>
    <x v="980"/>
    <n v="91.68"/>
    <n v="3"/>
    <n v="0"/>
    <n v="45.84"/>
  </r>
  <r>
    <n v="3007"/>
    <x v="1493"/>
    <x v="3"/>
    <x v="119"/>
    <d v="2014-10-16T00:00:00"/>
    <s v="First Class"/>
    <s v="CR-12730"/>
    <s v="Craig Reiter"/>
    <x v="0"/>
    <s v="United States"/>
    <x v="20"/>
    <x v="15"/>
    <n v="10009"/>
    <x v="3"/>
    <s v="OFF-AP-10000828"/>
    <x v="1"/>
    <x v="9"/>
    <x v="1087"/>
    <n v="904.9"/>
    <n v="5"/>
    <n v="0"/>
    <n v="253.37200000000001"/>
  </r>
  <r>
    <n v="3008"/>
    <x v="1494"/>
    <x v="2"/>
    <x v="745"/>
    <d v="2011-10-29T00:00:00"/>
    <s v="Standard Class"/>
    <s v="AA-10375"/>
    <s v="Allen Armold"/>
    <x v="0"/>
    <s v="United States"/>
    <x v="277"/>
    <x v="1"/>
    <n v="91730"/>
    <x v="1"/>
    <s v="OFF-BI-10002706"/>
    <x v="1"/>
    <x v="8"/>
    <x v="273"/>
    <n v="34.271999999999998"/>
    <n v="3"/>
    <n v="0.2"/>
    <n v="11.138400000000001"/>
  </r>
  <r>
    <n v="3009"/>
    <x v="1495"/>
    <x v="0"/>
    <x v="5"/>
    <d v="2013-07-12T00:00:00"/>
    <s v="First Class"/>
    <s v="JG-15160"/>
    <s v="James Galang"/>
    <x v="0"/>
    <s v="United States"/>
    <x v="208"/>
    <x v="0"/>
    <n v="42071"/>
    <x v="0"/>
    <s v="FUR-FU-10004748"/>
    <x v="0"/>
    <x v="5"/>
    <x v="1243"/>
    <n v="191.82"/>
    <n v="3"/>
    <n v="0"/>
    <n v="74.809799999999996"/>
  </r>
  <r>
    <n v="3010"/>
    <x v="1496"/>
    <x v="0"/>
    <x v="197"/>
    <d v="2013-07-30T00:00:00"/>
    <s v="Standard Class"/>
    <s v="RR-19525"/>
    <s v="Rick Reed"/>
    <x v="1"/>
    <s v="United States"/>
    <x v="167"/>
    <x v="24"/>
    <n v="43615"/>
    <x v="3"/>
    <s v="OFF-AP-10000026"/>
    <x v="1"/>
    <x v="9"/>
    <x v="1282"/>
    <n v="243.88"/>
    <n v="5"/>
    <n v="0.2"/>
    <n v="27.436499999999999"/>
  </r>
  <r>
    <n v="3011"/>
    <x v="1497"/>
    <x v="3"/>
    <x v="827"/>
    <d v="2014-04-24T00:00:00"/>
    <s v="Standard Class"/>
    <s v="SR-20425"/>
    <s v="Sharelle Roach"/>
    <x v="2"/>
    <s v="United States"/>
    <x v="103"/>
    <x v="22"/>
    <n v="80027"/>
    <x v="1"/>
    <s v="OFF-BI-10000773"/>
    <x v="1"/>
    <x v="8"/>
    <x v="381"/>
    <n v="12.03"/>
    <n v="5"/>
    <n v="0.7"/>
    <n v="-9.2230000000000008"/>
  </r>
  <r>
    <n v="3012"/>
    <x v="1497"/>
    <x v="3"/>
    <x v="827"/>
    <d v="2014-04-24T00:00:00"/>
    <s v="Standard Class"/>
    <s v="SR-20425"/>
    <s v="Sharelle Roach"/>
    <x v="2"/>
    <s v="United States"/>
    <x v="103"/>
    <x v="22"/>
    <n v="80027"/>
    <x v="1"/>
    <s v="TEC-MA-10000822"/>
    <x v="2"/>
    <x v="15"/>
    <x v="154"/>
    <n v="2549.9850000000001"/>
    <n v="5"/>
    <n v="0.7"/>
    <n v="-3399.98"/>
  </r>
  <r>
    <n v="3013"/>
    <x v="1497"/>
    <x v="3"/>
    <x v="827"/>
    <d v="2014-04-24T00:00:00"/>
    <s v="Standard Class"/>
    <s v="SR-20425"/>
    <s v="Sharelle Roach"/>
    <x v="2"/>
    <s v="United States"/>
    <x v="103"/>
    <x v="22"/>
    <n v="80027"/>
    <x v="1"/>
    <s v="OFF-BI-10001543"/>
    <x v="1"/>
    <x v="8"/>
    <x v="375"/>
    <n v="21.594000000000001"/>
    <n v="2"/>
    <n v="0.7"/>
    <n v="-15.835599999999999"/>
  </r>
  <r>
    <n v="3014"/>
    <x v="1497"/>
    <x v="3"/>
    <x v="827"/>
    <d v="2014-04-24T00:00:00"/>
    <s v="Standard Class"/>
    <s v="SR-20425"/>
    <s v="Sharelle Roach"/>
    <x v="2"/>
    <s v="United States"/>
    <x v="103"/>
    <x v="22"/>
    <n v="80027"/>
    <x v="1"/>
    <s v="OFF-BI-10003355"/>
    <x v="1"/>
    <x v="8"/>
    <x v="586"/>
    <n v="8.9640000000000004"/>
    <n v="6"/>
    <n v="0.7"/>
    <n v="-6.5735999999999999"/>
  </r>
  <r>
    <n v="3015"/>
    <x v="1497"/>
    <x v="3"/>
    <x v="827"/>
    <d v="2014-04-24T00:00:00"/>
    <s v="Standard Class"/>
    <s v="SR-20425"/>
    <s v="Sharelle Roach"/>
    <x v="2"/>
    <s v="United States"/>
    <x v="103"/>
    <x v="22"/>
    <n v="80027"/>
    <x v="1"/>
    <s v="OFF-PA-10002005"/>
    <x v="1"/>
    <x v="10"/>
    <x v="505"/>
    <n v="20.736000000000001"/>
    <n v="4"/>
    <n v="0.2"/>
    <n v="7.2576000000000001"/>
  </r>
  <r>
    <n v="3016"/>
    <x v="1498"/>
    <x v="1"/>
    <x v="14"/>
    <d v="2012-09-21T00:00:00"/>
    <s v="Standard Class"/>
    <s v="LS-16975"/>
    <s v="Lindsay Shagiari"/>
    <x v="2"/>
    <s v="United States"/>
    <x v="20"/>
    <x v="15"/>
    <n v="10035"/>
    <x v="3"/>
    <s v="FUR-TA-10004154"/>
    <x v="0"/>
    <x v="3"/>
    <x v="730"/>
    <n v="344.22"/>
    <n v="2"/>
    <n v="0.4"/>
    <n v="-103.26600000000001"/>
  </r>
  <r>
    <n v="3017"/>
    <x v="1499"/>
    <x v="0"/>
    <x v="828"/>
    <d v="2013-08-31T00:00:00"/>
    <s v="Standard Class"/>
    <s v="MH-18115"/>
    <s v="Mick Hernandez"/>
    <x v="2"/>
    <s v="United States"/>
    <x v="343"/>
    <x v="5"/>
    <n v="78577"/>
    <x v="2"/>
    <s v="OFF-ST-10002743"/>
    <x v="1"/>
    <x v="4"/>
    <x v="413"/>
    <n v="727.29600000000005"/>
    <n v="8"/>
    <n v="0.2"/>
    <n v="-172.7328"/>
  </r>
  <r>
    <n v="3018"/>
    <x v="1499"/>
    <x v="0"/>
    <x v="828"/>
    <d v="2013-08-31T00:00:00"/>
    <s v="Standard Class"/>
    <s v="MH-18115"/>
    <s v="Mick Hernandez"/>
    <x v="2"/>
    <s v="United States"/>
    <x v="343"/>
    <x v="5"/>
    <n v="78577"/>
    <x v="2"/>
    <s v="FUR-FU-10004973"/>
    <x v="0"/>
    <x v="5"/>
    <x v="1134"/>
    <n v="22.608000000000001"/>
    <n v="3"/>
    <n v="0.6"/>
    <n v="-10.1736"/>
  </r>
  <r>
    <n v="3019"/>
    <x v="1499"/>
    <x v="0"/>
    <x v="828"/>
    <d v="2013-08-31T00:00:00"/>
    <s v="Standard Class"/>
    <s v="MH-18115"/>
    <s v="Mick Hernandez"/>
    <x v="2"/>
    <s v="United States"/>
    <x v="343"/>
    <x v="5"/>
    <n v="78577"/>
    <x v="2"/>
    <s v="TEC-AC-10002842"/>
    <x v="2"/>
    <x v="11"/>
    <x v="1176"/>
    <n v="666.4"/>
    <n v="7"/>
    <n v="0.2"/>
    <n v="-33.32"/>
  </r>
  <r>
    <n v="3020"/>
    <x v="1500"/>
    <x v="1"/>
    <x v="627"/>
    <d v="2012-11-14T00:00:00"/>
    <s v="Standard Class"/>
    <s v="SC-20095"/>
    <s v="Sanjit Chand"/>
    <x v="0"/>
    <s v="United States"/>
    <x v="7"/>
    <x v="7"/>
    <n v="84084"/>
    <x v="1"/>
    <s v="OFF-FA-10002701"/>
    <x v="1"/>
    <x v="13"/>
    <x v="1449"/>
    <n v="5.04"/>
    <n v="3"/>
    <n v="0"/>
    <n v="0.2016"/>
  </r>
  <r>
    <n v="3021"/>
    <x v="1500"/>
    <x v="1"/>
    <x v="627"/>
    <d v="2012-11-14T00:00:00"/>
    <s v="Standard Class"/>
    <s v="SC-20095"/>
    <s v="Sanjit Chand"/>
    <x v="0"/>
    <s v="United States"/>
    <x v="7"/>
    <x v="7"/>
    <n v="84084"/>
    <x v="1"/>
    <s v="OFF-PA-10001125"/>
    <x v="1"/>
    <x v="10"/>
    <x v="1012"/>
    <n v="92.94"/>
    <n v="3"/>
    <n v="0"/>
    <n v="41.823"/>
  </r>
  <r>
    <n v="3022"/>
    <x v="1500"/>
    <x v="1"/>
    <x v="627"/>
    <d v="2012-11-14T00:00:00"/>
    <s v="Standard Class"/>
    <s v="SC-20095"/>
    <s v="Sanjit Chand"/>
    <x v="0"/>
    <s v="United States"/>
    <x v="7"/>
    <x v="7"/>
    <n v="84084"/>
    <x v="1"/>
    <s v="FUR-FU-10004090"/>
    <x v="0"/>
    <x v="5"/>
    <x v="636"/>
    <n v="66.69"/>
    <n v="3"/>
    <n v="0"/>
    <n v="22.0077"/>
  </r>
  <r>
    <n v="3023"/>
    <x v="1500"/>
    <x v="1"/>
    <x v="627"/>
    <d v="2012-11-14T00:00:00"/>
    <s v="Standard Class"/>
    <s v="SC-20095"/>
    <s v="Sanjit Chand"/>
    <x v="0"/>
    <s v="United States"/>
    <x v="7"/>
    <x v="7"/>
    <n v="84084"/>
    <x v="1"/>
    <s v="OFF-BI-10001510"/>
    <x v="1"/>
    <x v="8"/>
    <x v="702"/>
    <n v="91.68"/>
    <n v="5"/>
    <n v="0.2"/>
    <n v="28.65"/>
  </r>
  <r>
    <n v="3024"/>
    <x v="1501"/>
    <x v="3"/>
    <x v="701"/>
    <d v="2014-11-24T00:00:00"/>
    <s v="Standard Class"/>
    <s v="JB-16000"/>
    <s v="Joy Bell-"/>
    <x v="0"/>
    <s v="United States"/>
    <x v="180"/>
    <x v="5"/>
    <n v="78521"/>
    <x v="2"/>
    <s v="FUR-BO-10002202"/>
    <x v="0"/>
    <x v="0"/>
    <x v="1251"/>
    <n v="327.7328"/>
    <n v="2"/>
    <n v="0.32"/>
    <n v="-14.4588"/>
  </r>
  <r>
    <n v="3025"/>
    <x v="1502"/>
    <x v="1"/>
    <x v="627"/>
    <d v="2012-11-13T00:00:00"/>
    <s v="Standard Class"/>
    <s v="AC-10450"/>
    <s v="Amy Cox"/>
    <x v="0"/>
    <s v="United States"/>
    <x v="20"/>
    <x v="15"/>
    <n v="10011"/>
    <x v="3"/>
    <s v="OFF-BI-10001922"/>
    <x v="1"/>
    <x v="8"/>
    <x v="302"/>
    <n v="52.271999999999998"/>
    <n v="11"/>
    <n v="0.2"/>
    <n v="17.6418"/>
  </r>
  <r>
    <n v="3026"/>
    <x v="1502"/>
    <x v="1"/>
    <x v="627"/>
    <d v="2012-11-13T00:00:00"/>
    <s v="Standard Class"/>
    <s v="AC-10450"/>
    <s v="Amy Cox"/>
    <x v="0"/>
    <s v="United States"/>
    <x v="20"/>
    <x v="15"/>
    <n v="10011"/>
    <x v="3"/>
    <s v="OFF-PA-10001667"/>
    <x v="1"/>
    <x v="10"/>
    <x v="453"/>
    <n v="17.940000000000001"/>
    <n v="3"/>
    <n v="0"/>
    <n v="8.0730000000000004"/>
  </r>
  <r>
    <n v="3027"/>
    <x v="1503"/>
    <x v="3"/>
    <x v="300"/>
    <d v="2014-04-27T00:00:00"/>
    <s v="Standard Class"/>
    <s v="MO-17800"/>
    <s v="Meg O'Connel"/>
    <x v="2"/>
    <s v="United States"/>
    <x v="10"/>
    <x v="9"/>
    <n v="19140"/>
    <x v="3"/>
    <s v="FUR-FU-10001488"/>
    <x v="0"/>
    <x v="5"/>
    <x v="1040"/>
    <n v="254.352"/>
    <n v="3"/>
    <n v="0.2"/>
    <n v="0"/>
  </r>
  <r>
    <n v="3028"/>
    <x v="1504"/>
    <x v="2"/>
    <x v="829"/>
    <d v="2011-08-24T00:00:00"/>
    <s v="Same Day"/>
    <s v="RB-19645"/>
    <s v="Robert Barroso"/>
    <x v="1"/>
    <s v="United States"/>
    <x v="344"/>
    <x v="37"/>
    <n v="59102"/>
    <x v="1"/>
    <s v="OFF-BI-10002799"/>
    <x v="1"/>
    <x v="8"/>
    <x v="1450"/>
    <n v="8.2880000000000003"/>
    <n v="2"/>
    <n v="0.2"/>
    <n v="2.6936"/>
  </r>
  <r>
    <n v="3029"/>
    <x v="1505"/>
    <x v="3"/>
    <x v="94"/>
    <d v="2014-12-22T00:00:00"/>
    <s v="Standard Class"/>
    <s v="AI-10855"/>
    <s v="Arianne Irving"/>
    <x v="0"/>
    <s v="United States"/>
    <x v="269"/>
    <x v="17"/>
    <n v="23320"/>
    <x v="0"/>
    <s v="FUR-CH-10003846"/>
    <x v="0"/>
    <x v="1"/>
    <x v="915"/>
    <n v="504.9"/>
    <n v="5"/>
    <n v="0"/>
    <n v="80.784000000000006"/>
  </r>
  <r>
    <n v="3030"/>
    <x v="1506"/>
    <x v="0"/>
    <x v="830"/>
    <d v="2013-03-29T00:00:00"/>
    <s v="Standard Class"/>
    <s v="DR-12880"/>
    <s v="Dan Reichenbach"/>
    <x v="1"/>
    <s v="United States"/>
    <x v="345"/>
    <x v="21"/>
    <n v="97030"/>
    <x v="1"/>
    <s v="TEC-PH-10003691"/>
    <x v="2"/>
    <x v="7"/>
    <x v="1398"/>
    <n v="403.16800000000001"/>
    <n v="4"/>
    <n v="0.2"/>
    <n v="25.198"/>
  </r>
  <r>
    <n v="3031"/>
    <x v="1507"/>
    <x v="1"/>
    <x v="481"/>
    <d v="2012-09-27T00:00:00"/>
    <s v="Standard Class"/>
    <s v="DM-12955"/>
    <s v="Dario Medina"/>
    <x v="1"/>
    <s v="United States"/>
    <x v="291"/>
    <x v="12"/>
    <n v="48146"/>
    <x v="2"/>
    <s v="FUR-BO-10000468"/>
    <x v="0"/>
    <x v="0"/>
    <x v="1171"/>
    <n v="194.32"/>
    <n v="4"/>
    <n v="0"/>
    <n v="31.091200000000001"/>
  </r>
  <r>
    <n v="3032"/>
    <x v="1507"/>
    <x v="1"/>
    <x v="481"/>
    <d v="2012-09-27T00:00:00"/>
    <s v="Standard Class"/>
    <s v="DM-12955"/>
    <s v="Dario Medina"/>
    <x v="1"/>
    <s v="United States"/>
    <x v="291"/>
    <x v="12"/>
    <n v="48146"/>
    <x v="2"/>
    <s v="OFF-AR-10001044"/>
    <x v="1"/>
    <x v="6"/>
    <x v="1042"/>
    <n v="25.99"/>
    <n v="1"/>
    <n v="0"/>
    <n v="7.5370999999999997"/>
  </r>
  <r>
    <n v="3033"/>
    <x v="1508"/>
    <x v="0"/>
    <x v="831"/>
    <d v="2013-11-27T00:00:00"/>
    <s v="Standard Class"/>
    <s v="JH-16180"/>
    <s v="Justin Hirsh"/>
    <x v="0"/>
    <s v="United States"/>
    <x v="345"/>
    <x v="21"/>
    <n v="97030"/>
    <x v="1"/>
    <s v="FUR-CH-10003833"/>
    <x v="0"/>
    <x v="1"/>
    <x v="1200"/>
    <n v="195.136"/>
    <n v="4"/>
    <n v="0.2"/>
    <n v="-12.196"/>
  </r>
  <r>
    <n v="3034"/>
    <x v="1509"/>
    <x v="3"/>
    <x v="118"/>
    <d v="2014-09-22T00:00:00"/>
    <s v="Standard Class"/>
    <s v="AB-10060"/>
    <s v="Adam Bellavance"/>
    <x v="2"/>
    <s v="United States"/>
    <x v="10"/>
    <x v="9"/>
    <n v="19143"/>
    <x v="3"/>
    <s v="OFF-PA-10004355"/>
    <x v="1"/>
    <x v="10"/>
    <x v="1094"/>
    <n v="20.736000000000001"/>
    <n v="4"/>
    <n v="0.2"/>
    <n v="7.2576000000000001"/>
  </r>
  <r>
    <n v="3035"/>
    <x v="1510"/>
    <x v="1"/>
    <x v="832"/>
    <d v="2012-06-16T00:00:00"/>
    <s v="Standard Class"/>
    <s v="BD-11605"/>
    <s v="Brian Dahlen"/>
    <x v="0"/>
    <s v="United States"/>
    <x v="53"/>
    <x v="28"/>
    <n v="71203"/>
    <x v="0"/>
    <s v="TEC-AC-10003038"/>
    <x v="2"/>
    <x v="11"/>
    <x v="1024"/>
    <n v="53.7"/>
    <n v="6"/>
    <n v="0"/>
    <n v="10.202999999999999"/>
  </r>
  <r>
    <n v="3036"/>
    <x v="1510"/>
    <x v="1"/>
    <x v="832"/>
    <d v="2012-06-16T00:00:00"/>
    <s v="Standard Class"/>
    <s v="BD-11605"/>
    <s v="Brian Dahlen"/>
    <x v="0"/>
    <s v="United States"/>
    <x v="53"/>
    <x v="28"/>
    <n v="71203"/>
    <x v="0"/>
    <s v="OFF-BI-10002799"/>
    <x v="1"/>
    <x v="8"/>
    <x v="1450"/>
    <n v="36.26"/>
    <n v="7"/>
    <n v="0"/>
    <n v="16.679600000000001"/>
  </r>
  <r>
    <n v="3037"/>
    <x v="1510"/>
    <x v="1"/>
    <x v="832"/>
    <d v="2012-06-16T00:00:00"/>
    <s v="Standard Class"/>
    <s v="BD-11605"/>
    <s v="Brian Dahlen"/>
    <x v="0"/>
    <s v="United States"/>
    <x v="53"/>
    <x v="28"/>
    <n v="71203"/>
    <x v="0"/>
    <s v="OFF-AR-10003582"/>
    <x v="1"/>
    <x v="6"/>
    <x v="1451"/>
    <n v="56.3"/>
    <n v="2"/>
    <n v="0"/>
    <n v="15.763999999999999"/>
  </r>
  <r>
    <n v="3038"/>
    <x v="1510"/>
    <x v="1"/>
    <x v="832"/>
    <d v="2012-06-16T00:00:00"/>
    <s v="Standard Class"/>
    <s v="BD-11605"/>
    <s v="Brian Dahlen"/>
    <x v="0"/>
    <s v="United States"/>
    <x v="53"/>
    <x v="28"/>
    <n v="71203"/>
    <x v="0"/>
    <s v="OFF-PA-10004451"/>
    <x v="1"/>
    <x v="10"/>
    <x v="493"/>
    <n v="32.4"/>
    <n v="5"/>
    <n v="0"/>
    <n v="15.552"/>
  </r>
  <r>
    <n v="3039"/>
    <x v="1510"/>
    <x v="1"/>
    <x v="832"/>
    <d v="2012-06-16T00:00:00"/>
    <s v="Standard Class"/>
    <s v="BD-11605"/>
    <s v="Brian Dahlen"/>
    <x v="0"/>
    <s v="United States"/>
    <x v="53"/>
    <x v="28"/>
    <n v="71203"/>
    <x v="0"/>
    <s v="FUR-FU-10004666"/>
    <x v="0"/>
    <x v="5"/>
    <x v="1452"/>
    <n v="29.16"/>
    <n v="2"/>
    <n v="0"/>
    <n v="10.789199999999999"/>
  </r>
  <r>
    <n v="3040"/>
    <x v="1511"/>
    <x v="3"/>
    <x v="621"/>
    <d v="2014-09-10T00:00:00"/>
    <s v="Standard Class"/>
    <s v="AS-10045"/>
    <s v="Aaron Smayling"/>
    <x v="1"/>
    <s v="United States"/>
    <x v="45"/>
    <x v="1"/>
    <n v="91104"/>
    <x v="1"/>
    <s v="FUR-TA-10001520"/>
    <x v="0"/>
    <x v="3"/>
    <x v="711"/>
    <n v="171.28800000000001"/>
    <n v="3"/>
    <n v="0.2"/>
    <n v="-6.4233000000000002"/>
  </r>
  <r>
    <n v="3041"/>
    <x v="1512"/>
    <x v="0"/>
    <x v="465"/>
    <d v="2013-10-05T00:00:00"/>
    <s v="Standard Class"/>
    <s v="ZD-21925"/>
    <s v="Zuschuss Donatelli"/>
    <x v="0"/>
    <s v="United States"/>
    <x v="346"/>
    <x v="18"/>
    <n v="37421"/>
    <x v="0"/>
    <s v="FUR-FU-10004270"/>
    <x v="0"/>
    <x v="5"/>
    <x v="989"/>
    <n v="16.72"/>
    <n v="5"/>
    <n v="0.2"/>
    <n v="3.3439999999999999"/>
  </r>
  <r>
    <n v="3042"/>
    <x v="1513"/>
    <x v="3"/>
    <x v="220"/>
    <d v="2014-09-13T00:00:00"/>
    <s v="Same Day"/>
    <s v="KF-16285"/>
    <s v="Karen Ferguson"/>
    <x v="2"/>
    <s v="United States"/>
    <x v="85"/>
    <x v="1"/>
    <n v="90805"/>
    <x v="1"/>
    <s v="OFF-PA-10003172"/>
    <x v="1"/>
    <x v="10"/>
    <x v="846"/>
    <n v="12.96"/>
    <n v="2"/>
    <n v="0"/>
    <n v="6.2207999999999997"/>
  </r>
  <r>
    <n v="3043"/>
    <x v="1513"/>
    <x v="3"/>
    <x v="220"/>
    <d v="2014-09-13T00:00:00"/>
    <s v="Same Day"/>
    <s v="KF-16285"/>
    <s v="Karen Ferguson"/>
    <x v="2"/>
    <s v="United States"/>
    <x v="85"/>
    <x v="1"/>
    <n v="90805"/>
    <x v="1"/>
    <s v="OFF-EN-10002312"/>
    <x v="1"/>
    <x v="12"/>
    <x v="1453"/>
    <n v="22.18"/>
    <n v="2"/>
    <n v="0"/>
    <n v="10.8682"/>
  </r>
  <r>
    <n v="3044"/>
    <x v="1513"/>
    <x v="3"/>
    <x v="220"/>
    <d v="2014-09-13T00:00:00"/>
    <s v="Same Day"/>
    <s v="KF-16285"/>
    <s v="Karen Ferguson"/>
    <x v="2"/>
    <s v="United States"/>
    <x v="85"/>
    <x v="1"/>
    <n v="90805"/>
    <x v="1"/>
    <s v="FUR-CH-10002320"/>
    <x v="0"/>
    <x v="1"/>
    <x v="1454"/>
    <n v="2054.2719999999999"/>
    <n v="8"/>
    <n v="0.2"/>
    <n v="256.78399999999999"/>
  </r>
  <r>
    <n v="3045"/>
    <x v="1514"/>
    <x v="1"/>
    <x v="28"/>
    <d v="2012-02-05T00:00:00"/>
    <s v="Second Class"/>
    <s v="BP-11230"/>
    <s v="Benjamin Patterson"/>
    <x v="0"/>
    <s v="United States"/>
    <x v="21"/>
    <x v="24"/>
    <n v="45373"/>
    <x v="3"/>
    <s v="TEC-PH-10001530"/>
    <x v="2"/>
    <x v="7"/>
    <x v="632"/>
    <n v="1022.97"/>
    <n v="5"/>
    <n v="0.4"/>
    <n v="-255.74250000000001"/>
  </r>
  <r>
    <n v="3046"/>
    <x v="1515"/>
    <x v="3"/>
    <x v="44"/>
    <d v="2014-11-11T00:00:00"/>
    <s v="Second Class"/>
    <s v="CC-12430"/>
    <s v="Chuck Clark"/>
    <x v="2"/>
    <s v="United States"/>
    <x v="31"/>
    <x v="11"/>
    <n v="55407"/>
    <x v="2"/>
    <s v="OFF-AR-10001216"/>
    <x v="1"/>
    <x v="6"/>
    <x v="1455"/>
    <n v="13.9"/>
    <n v="5"/>
    <n v="0"/>
    <n v="3.6139999999999999"/>
  </r>
  <r>
    <n v="3047"/>
    <x v="1515"/>
    <x v="3"/>
    <x v="44"/>
    <d v="2014-11-11T00:00:00"/>
    <s v="Second Class"/>
    <s v="CC-12430"/>
    <s v="Chuck Clark"/>
    <x v="2"/>
    <s v="United States"/>
    <x v="31"/>
    <x v="11"/>
    <n v="55407"/>
    <x v="2"/>
    <s v="OFF-PA-10003127"/>
    <x v="1"/>
    <x v="10"/>
    <x v="33"/>
    <n v="26.38"/>
    <n v="1"/>
    <n v="0"/>
    <n v="12.1348"/>
  </r>
  <r>
    <n v="3048"/>
    <x v="1516"/>
    <x v="2"/>
    <x v="587"/>
    <d v="2011-04-10T00:00:00"/>
    <s v="Standard Class"/>
    <s v="DB-13615"/>
    <s v="Doug Bickford"/>
    <x v="0"/>
    <s v="United States"/>
    <x v="4"/>
    <x v="4"/>
    <n v="98105"/>
    <x v="1"/>
    <s v="OFF-BI-10003910"/>
    <x v="1"/>
    <x v="8"/>
    <x v="8"/>
    <n v="43.176000000000002"/>
    <n v="7"/>
    <n v="0.2"/>
    <n v="13.4925"/>
  </r>
  <r>
    <n v="3049"/>
    <x v="1517"/>
    <x v="3"/>
    <x v="459"/>
    <d v="2014-05-04T00:00:00"/>
    <s v="First Class"/>
    <s v="TC-21475"/>
    <s v="Tony Chapman"/>
    <x v="2"/>
    <s v="United States"/>
    <x v="38"/>
    <x v="32"/>
    <n v="31907"/>
    <x v="0"/>
    <s v="FUR-TA-10004534"/>
    <x v="0"/>
    <x v="3"/>
    <x v="121"/>
    <n v="411.8"/>
    <n v="2"/>
    <n v="0"/>
    <n v="70.006"/>
  </r>
  <r>
    <n v="3050"/>
    <x v="1517"/>
    <x v="3"/>
    <x v="459"/>
    <d v="2014-05-04T00:00:00"/>
    <s v="First Class"/>
    <s v="TC-21475"/>
    <s v="Tony Chapman"/>
    <x v="2"/>
    <s v="United States"/>
    <x v="38"/>
    <x v="32"/>
    <n v="31907"/>
    <x v="0"/>
    <s v="TEC-AC-10000892"/>
    <x v="2"/>
    <x v="11"/>
    <x v="290"/>
    <n v="360"/>
    <n v="4"/>
    <n v="0"/>
    <n v="129.6"/>
  </r>
  <r>
    <n v="3051"/>
    <x v="1518"/>
    <x v="3"/>
    <x v="833"/>
    <d v="2014-12-10T00:00:00"/>
    <s v="Standard Class"/>
    <s v="NZ-18565"/>
    <s v="Nick Zandusky"/>
    <x v="2"/>
    <s v="United States"/>
    <x v="347"/>
    <x v="45"/>
    <n v="83642"/>
    <x v="1"/>
    <s v="FUR-FU-10003247"/>
    <x v="0"/>
    <x v="5"/>
    <x v="1456"/>
    <n v="41.96"/>
    <n v="2"/>
    <n v="0"/>
    <n v="2.9371999999999998"/>
  </r>
  <r>
    <n v="3052"/>
    <x v="1518"/>
    <x v="3"/>
    <x v="833"/>
    <d v="2014-12-10T00:00:00"/>
    <s v="Standard Class"/>
    <s v="NZ-18565"/>
    <s v="Nick Zandusky"/>
    <x v="2"/>
    <s v="United States"/>
    <x v="347"/>
    <x v="45"/>
    <n v="83642"/>
    <x v="1"/>
    <s v="OFF-AP-10004336"/>
    <x v="1"/>
    <x v="9"/>
    <x v="1031"/>
    <n v="227.84"/>
    <n v="4"/>
    <n v="0"/>
    <n v="66.073599999999999"/>
  </r>
  <r>
    <n v="3053"/>
    <x v="1518"/>
    <x v="3"/>
    <x v="833"/>
    <d v="2014-12-10T00:00:00"/>
    <s v="Standard Class"/>
    <s v="NZ-18565"/>
    <s v="Nick Zandusky"/>
    <x v="2"/>
    <s v="United States"/>
    <x v="347"/>
    <x v="45"/>
    <n v="83642"/>
    <x v="1"/>
    <s v="OFF-PA-10001295"/>
    <x v="1"/>
    <x v="10"/>
    <x v="1211"/>
    <n v="37.94"/>
    <n v="2"/>
    <n v="0"/>
    <n v="18.211200000000002"/>
  </r>
  <r>
    <n v="3054"/>
    <x v="1519"/>
    <x v="0"/>
    <x v="526"/>
    <d v="2013-04-15T00:00:00"/>
    <s v="Second Class"/>
    <s v="SW-20350"/>
    <s v="Sean Wendt"/>
    <x v="2"/>
    <s v="United States"/>
    <x v="66"/>
    <x v="12"/>
    <n v="48227"/>
    <x v="2"/>
    <s v="TEC-PH-10002555"/>
    <x v="2"/>
    <x v="7"/>
    <x v="1343"/>
    <n v="517.9"/>
    <n v="2"/>
    <n v="0"/>
    <n v="134.654"/>
  </r>
  <r>
    <n v="3055"/>
    <x v="1519"/>
    <x v="0"/>
    <x v="526"/>
    <d v="2013-04-15T00:00:00"/>
    <s v="Second Class"/>
    <s v="SW-20350"/>
    <s v="Sean Wendt"/>
    <x v="2"/>
    <s v="United States"/>
    <x v="66"/>
    <x v="12"/>
    <n v="48227"/>
    <x v="2"/>
    <s v="OFF-BI-10000831"/>
    <x v="1"/>
    <x v="8"/>
    <x v="441"/>
    <n v="5.28"/>
    <n v="2"/>
    <n v="0"/>
    <n v="2.4287999999999998"/>
  </r>
  <r>
    <n v="3056"/>
    <x v="1520"/>
    <x v="1"/>
    <x v="834"/>
    <d v="2012-01-09T00:00:00"/>
    <s v="Standard Class"/>
    <s v="TS-21370"/>
    <s v="Todd Sumrall"/>
    <x v="1"/>
    <s v="United States"/>
    <x v="22"/>
    <x v="10"/>
    <n v="60623"/>
    <x v="2"/>
    <s v="TEC-CO-10001046"/>
    <x v="2"/>
    <x v="16"/>
    <x v="874"/>
    <n v="2799.96"/>
    <n v="5"/>
    <n v="0.2"/>
    <n v="874.98749999999995"/>
  </r>
  <r>
    <n v="3057"/>
    <x v="1521"/>
    <x v="3"/>
    <x v="15"/>
    <d v="2014-10-25T00:00:00"/>
    <s v="Second Class"/>
    <s v="HH-15010"/>
    <s v="Hilary Holden"/>
    <x v="1"/>
    <s v="United States"/>
    <x v="8"/>
    <x v="1"/>
    <n v="94110"/>
    <x v="1"/>
    <s v="OFF-EN-10002973"/>
    <x v="1"/>
    <x v="12"/>
    <x v="1319"/>
    <n v="8.9600000000000009"/>
    <n v="2"/>
    <n v="0"/>
    <n v="4.3007999999999997"/>
  </r>
  <r>
    <n v="3058"/>
    <x v="1521"/>
    <x v="3"/>
    <x v="15"/>
    <d v="2014-10-25T00:00:00"/>
    <s v="Second Class"/>
    <s v="HH-15010"/>
    <s v="Hilary Holden"/>
    <x v="1"/>
    <s v="United States"/>
    <x v="8"/>
    <x v="1"/>
    <n v="94110"/>
    <x v="1"/>
    <s v="OFF-LA-10001641"/>
    <x v="1"/>
    <x v="2"/>
    <x v="1022"/>
    <n v="31.5"/>
    <n v="10"/>
    <n v="0"/>
    <n v="15.12"/>
  </r>
  <r>
    <n v="3059"/>
    <x v="1521"/>
    <x v="3"/>
    <x v="15"/>
    <d v="2014-10-25T00:00:00"/>
    <s v="Second Class"/>
    <s v="HH-15010"/>
    <s v="Hilary Holden"/>
    <x v="1"/>
    <s v="United States"/>
    <x v="8"/>
    <x v="1"/>
    <n v="94110"/>
    <x v="1"/>
    <s v="FUR-FU-10003878"/>
    <x v="0"/>
    <x v="5"/>
    <x v="671"/>
    <n v="30.56"/>
    <n v="2"/>
    <n v="0"/>
    <n v="10.3904"/>
  </r>
  <r>
    <n v="3060"/>
    <x v="1521"/>
    <x v="3"/>
    <x v="15"/>
    <d v="2014-10-25T00:00:00"/>
    <s v="Second Class"/>
    <s v="HH-15010"/>
    <s v="Hilary Holden"/>
    <x v="1"/>
    <s v="United States"/>
    <x v="8"/>
    <x v="1"/>
    <n v="94110"/>
    <x v="1"/>
    <s v="FUR-TA-10003837"/>
    <x v="0"/>
    <x v="3"/>
    <x v="1457"/>
    <n v="24.367999999999999"/>
    <n v="2"/>
    <n v="0.2"/>
    <n v="-3.3506"/>
  </r>
  <r>
    <n v="3061"/>
    <x v="1522"/>
    <x v="0"/>
    <x v="77"/>
    <d v="2013-11-13T00:00:00"/>
    <s v="Standard Class"/>
    <s v="DM-13345"/>
    <s v="Denise Monton"/>
    <x v="1"/>
    <s v="United States"/>
    <x v="46"/>
    <x v="24"/>
    <n v="43055"/>
    <x v="3"/>
    <s v="TEC-AC-10002800"/>
    <x v="2"/>
    <x v="11"/>
    <x v="1207"/>
    <n v="119.976"/>
    <n v="3"/>
    <n v="0.2"/>
    <n v="22.4955"/>
  </r>
  <r>
    <n v="3062"/>
    <x v="1523"/>
    <x v="3"/>
    <x v="448"/>
    <d v="2014-08-03T00:00:00"/>
    <s v="Standard Class"/>
    <s v="RE-19450"/>
    <s v="Richard Eichhorn"/>
    <x v="0"/>
    <s v="United States"/>
    <x v="61"/>
    <x v="5"/>
    <n v="75081"/>
    <x v="2"/>
    <s v="OFF-PA-10001307"/>
    <x v="1"/>
    <x v="10"/>
    <x v="784"/>
    <n v="26.88"/>
    <n v="8"/>
    <n v="0.2"/>
    <n v="9.7439999999999998"/>
  </r>
  <r>
    <n v="3063"/>
    <x v="1524"/>
    <x v="1"/>
    <x v="154"/>
    <d v="2012-11-29T00:00:00"/>
    <s v="First Class"/>
    <s v="JD-16150"/>
    <s v="Justin Deggeller"/>
    <x v="1"/>
    <s v="United States"/>
    <x v="46"/>
    <x v="13"/>
    <n v="19711"/>
    <x v="3"/>
    <s v="TEC-PH-10002350"/>
    <x v="2"/>
    <x v="7"/>
    <x v="1458"/>
    <n v="83.97"/>
    <n v="3"/>
    <n v="0"/>
    <n v="23.511600000000001"/>
  </r>
  <r>
    <n v="3064"/>
    <x v="1524"/>
    <x v="1"/>
    <x v="154"/>
    <d v="2012-11-29T00:00:00"/>
    <s v="First Class"/>
    <s v="JD-16150"/>
    <s v="Justin Deggeller"/>
    <x v="1"/>
    <s v="United States"/>
    <x v="46"/>
    <x v="13"/>
    <n v="19711"/>
    <x v="3"/>
    <s v="TEC-AC-10000397"/>
    <x v="2"/>
    <x v="11"/>
    <x v="1459"/>
    <n v="104.97"/>
    <n v="3"/>
    <n v="0"/>
    <n v="7.3479000000000001"/>
  </r>
  <r>
    <n v="3065"/>
    <x v="1525"/>
    <x v="3"/>
    <x v="677"/>
    <d v="2014-03-19T00:00:00"/>
    <s v="Second Class"/>
    <s v="BF-11215"/>
    <s v="Benjamin Farhat"/>
    <x v="2"/>
    <s v="United States"/>
    <x v="305"/>
    <x v="27"/>
    <n v="87105"/>
    <x v="1"/>
    <s v="OFF-ST-10000615"/>
    <x v="1"/>
    <x v="4"/>
    <x v="75"/>
    <n v="90.8"/>
    <n v="8"/>
    <n v="0"/>
    <n v="25.423999999999999"/>
  </r>
  <r>
    <n v="3066"/>
    <x v="1525"/>
    <x v="3"/>
    <x v="677"/>
    <d v="2014-03-19T00:00:00"/>
    <s v="Second Class"/>
    <s v="BF-11215"/>
    <s v="Benjamin Farhat"/>
    <x v="2"/>
    <s v="United States"/>
    <x v="305"/>
    <x v="27"/>
    <n v="87105"/>
    <x v="1"/>
    <s v="TEC-PH-10004531"/>
    <x v="2"/>
    <x v="7"/>
    <x v="714"/>
    <n v="140.73599999999999"/>
    <n v="8"/>
    <n v="0.2"/>
    <n v="49.257599999999996"/>
  </r>
  <r>
    <n v="3067"/>
    <x v="1525"/>
    <x v="3"/>
    <x v="677"/>
    <d v="2014-03-19T00:00:00"/>
    <s v="Second Class"/>
    <s v="BF-11215"/>
    <s v="Benjamin Farhat"/>
    <x v="2"/>
    <s v="United States"/>
    <x v="305"/>
    <x v="27"/>
    <n v="87105"/>
    <x v="1"/>
    <s v="TEC-AC-10004001"/>
    <x v="2"/>
    <x v="11"/>
    <x v="1460"/>
    <n v="214.95"/>
    <n v="5"/>
    <n v="0"/>
    <n v="88.129499999999993"/>
  </r>
  <r>
    <n v="3068"/>
    <x v="1525"/>
    <x v="3"/>
    <x v="677"/>
    <d v="2014-03-19T00:00:00"/>
    <s v="Second Class"/>
    <s v="BF-11215"/>
    <s v="Benjamin Farhat"/>
    <x v="2"/>
    <s v="United States"/>
    <x v="305"/>
    <x v="27"/>
    <n v="87105"/>
    <x v="1"/>
    <s v="OFF-PA-10001534"/>
    <x v="1"/>
    <x v="10"/>
    <x v="1461"/>
    <n v="45.36"/>
    <n v="7"/>
    <n v="0"/>
    <n v="21.7728"/>
  </r>
  <r>
    <n v="3069"/>
    <x v="1525"/>
    <x v="3"/>
    <x v="677"/>
    <d v="2014-03-19T00:00:00"/>
    <s v="Second Class"/>
    <s v="BF-11215"/>
    <s v="Benjamin Farhat"/>
    <x v="2"/>
    <s v="United States"/>
    <x v="305"/>
    <x v="27"/>
    <n v="87105"/>
    <x v="1"/>
    <s v="OFF-PA-10001815"/>
    <x v="1"/>
    <x v="10"/>
    <x v="1393"/>
    <n v="288.24"/>
    <n v="6"/>
    <n v="0"/>
    <n v="138.3552"/>
  </r>
  <r>
    <n v="3070"/>
    <x v="1526"/>
    <x v="3"/>
    <x v="329"/>
    <d v="2014-01-12T00:00:00"/>
    <s v="Same Day"/>
    <s v="ML-17755"/>
    <s v="Max Ludwig"/>
    <x v="2"/>
    <s v="United States"/>
    <x v="167"/>
    <x v="24"/>
    <n v="43615"/>
    <x v="3"/>
    <s v="OFF-AP-10003779"/>
    <x v="1"/>
    <x v="9"/>
    <x v="1448"/>
    <n v="663.93600000000004"/>
    <n v="4"/>
    <n v="0.2"/>
    <n v="82.992000000000004"/>
  </r>
  <r>
    <n v="3071"/>
    <x v="1527"/>
    <x v="2"/>
    <x v="664"/>
    <d v="2011-11-22T00:00:00"/>
    <s v="Standard Class"/>
    <s v="YC-21895"/>
    <s v="Yoseph Carroll"/>
    <x v="1"/>
    <s v="United States"/>
    <x v="46"/>
    <x v="13"/>
    <n v="19711"/>
    <x v="3"/>
    <s v="OFF-ST-10002011"/>
    <x v="1"/>
    <x v="4"/>
    <x v="1055"/>
    <n v="2934.33"/>
    <n v="7"/>
    <n v="0"/>
    <n v="792.26909999999998"/>
  </r>
  <r>
    <n v="3072"/>
    <x v="1527"/>
    <x v="2"/>
    <x v="664"/>
    <d v="2011-11-22T00:00:00"/>
    <s v="Standard Class"/>
    <s v="YC-21895"/>
    <s v="Yoseph Carroll"/>
    <x v="1"/>
    <s v="United States"/>
    <x v="46"/>
    <x v="13"/>
    <n v="19711"/>
    <x v="3"/>
    <s v="FUR-FU-10002379"/>
    <x v="0"/>
    <x v="5"/>
    <x v="1462"/>
    <n v="124.41"/>
    <n v="3"/>
    <n v="0"/>
    <n v="14.9292"/>
  </r>
  <r>
    <n v="3073"/>
    <x v="1527"/>
    <x v="2"/>
    <x v="664"/>
    <d v="2011-11-22T00:00:00"/>
    <s v="Standard Class"/>
    <s v="YC-21895"/>
    <s v="Yoseph Carroll"/>
    <x v="1"/>
    <s v="United States"/>
    <x v="46"/>
    <x v="13"/>
    <n v="19711"/>
    <x v="3"/>
    <s v="OFF-AR-10003752"/>
    <x v="1"/>
    <x v="6"/>
    <x v="677"/>
    <n v="57.75"/>
    <n v="5"/>
    <n v="0"/>
    <n v="26.565000000000001"/>
  </r>
  <r>
    <n v="3074"/>
    <x v="1528"/>
    <x v="0"/>
    <x v="835"/>
    <d v="2013-05-01T00:00:00"/>
    <s v="First Class"/>
    <s v="LR-16915"/>
    <s v="Lena Radford"/>
    <x v="0"/>
    <s v="United States"/>
    <x v="1"/>
    <x v="1"/>
    <n v="90045"/>
    <x v="1"/>
    <s v="OFF-ST-10003692"/>
    <x v="1"/>
    <x v="4"/>
    <x v="1253"/>
    <n v="114.46"/>
    <n v="2"/>
    <n v="0"/>
    <n v="28.614999999999998"/>
  </r>
  <r>
    <n v="3075"/>
    <x v="1529"/>
    <x v="1"/>
    <x v="292"/>
    <d v="2012-08-10T00:00:00"/>
    <s v="Standard Class"/>
    <s v="BS-11755"/>
    <s v="Bruce Stewart"/>
    <x v="0"/>
    <s v="United States"/>
    <x v="1"/>
    <x v="1"/>
    <n v="90032"/>
    <x v="1"/>
    <s v="FUR-BO-10004409"/>
    <x v="0"/>
    <x v="0"/>
    <x v="625"/>
    <n v="120.666"/>
    <n v="2"/>
    <n v="0.15"/>
    <n v="18.454799999999999"/>
  </r>
  <r>
    <n v="3076"/>
    <x v="1530"/>
    <x v="2"/>
    <x v="836"/>
    <d v="2011-07-24T00:00:00"/>
    <s v="Standard Class"/>
    <s v="KM-16375"/>
    <s v="Katherine Murray"/>
    <x v="2"/>
    <s v="United States"/>
    <x v="61"/>
    <x v="5"/>
    <n v="75217"/>
    <x v="2"/>
    <s v="OFF-ST-10003306"/>
    <x v="1"/>
    <x v="4"/>
    <x v="380"/>
    <n v="342.86399999999998"/>
    <n v="3"/>
    <n v="0.2"/>
    <n v="38.572200000000002"/>
  </r>
  <r>
    <n v="3077"/>
    <x v="1530"/>
    <x v="2"/>
    <x v="836"/>
    <d v="2011-07-24T00:00:00"/>
    <s v="Standard Class"/>
    <s v="KM-16375"/>
    <s v="Katherine Murray"/>
    <x v="2"/>
    <s v="United States"/>
    <x v="61"/>
    <x v="5"/>
    <n v="75217"/>
    <x v="2"/>
    <s v="FUR-FU-10003724"/>
    <x v="0"/>
    <x v="5"/>
    <x v="887"/>
    <n v="16.739999999999998"/>
    <n v="5"/>
    <n v="0.6"/>
    <n v="-14.228999999999999"/>
  </r>
  <r>
    <n v="3078"/>
    <x v="1530"/>
    <x v="2"/>
    <x v="836"/>
    <d v="2011-07-24T00:00:00"/>
    <s v="Standard Class"/>
    <s v="KM-16375"/>
    <s v="Katherine Murray"/>
    <x v="2"/>
    <s v="United States"/>
    <x v="61"/>
    <x v="5"/>
    <n v="75217"/>
    <x v="2"/>
    <s v="FUR-CH-10002024"/>
    <x v="0"/>
    <x v="1"/>
    <x v="478"/>
    <n v="981.37199999999996"/>
    <n v="2"/>
    <n v="0.3"/>
    <n v="-140.196"/>
  </r>
  <r>
    <n v="3079"/>
    <x v="1531"/>
    <x v="2"/>
    <x v="371"/>
    <d v="2011-05-25T00:00:00"/>
    <s v="Standard Class"/>
    <s v="BT-11530"/>
    <s v="Bradley Talbott"/>
    <x v="2"/>
    <s v="United States"/>
    <x v="70"/>
    <x v="1"/>
    <n v="92037"/>
    <x v="1"/>
    <s v="OFF-AR-10003514"/>
    <x v="1"/>
    <x v="6"/>
    <x v="180"/>
    <n v="31.84"/>
    <n v="8"/>
    <n v="0"/>
    <n v="10.507199999999999"/>
  </r>
  <r>
    <n v="3080"/>
    <x v="1532"/>
    <x v="3"/>
    <x v="507"/>
    <d v="2014-06-09T00:00:00"/>
    <s v="First Class"/>
    <s v="KB-16405"/>
    <s v="Katrina Bavinger"/>
    <x v="2"/>
    <s v="United States"/>
    <x v="339"/>
    <x v="1"/>
    <n v="92307"/>
    <x v="1"/>
    <s v="OFF-PA-10001800"/>
    <x v="1"/>
    <x v="10"/>
    <x v="580"/>
    <n v="12.96"/>
    <n v="2"/>
    <n v="0"/>
    <n v="6.2207999999999997"/>
  </r>
  <r>
    <n v="3081"/>
    <x v="1532"/>
    <x v="3"/>
    <x v="507"/>
    <d v="2014-06-09T00:00:00"/>
    <s v="First Class"/>
    <s v="KB-16405"/>
    <s v="Katrina Bavinger"/>
    <x v="2"/>
    <s v="United States"/>
    <x v="339"/>
    <x v="1"/>
    <n v="92307"/>
    <x v="1"/>
    <s v="TEC-PH-10003589"/>
    <x v="2"/>
    <x v="7"/>
    <x v="818"/>
    <n v="43.176000000000002"/>
    <n v="3"/>
    <n v="0.2"/>
    <n v="15.111599999999999"/>
  </r>
  <r>
    <n v="3082"/>
    <x v="1533"/>
    <x v="3"/>
    <x v="837"/>
    <d v="2014-03-06T00:00:00"/>
    <s v="Standard Class"/>
    <s v="DW-13480"/>
    <s v="Dianna Wilson"/>
    <x v="2"/>
    <s v="United States"/>
    <x v="103"/>
    <x v="0"/>
    <n v="40214"/>
    <x v="0"/>
    <s v="OFF-BI-10003364"/>
    <x v="1"/>
    <x v="8"/>
    <x v="698"/>
    <n v="58.34"/>
    <n v="2"/>
    <n v="0"/>
    <n v="28.0032"/>
  </r>
  <r>
    <n v="3083"/>
    <x v="1533"/>
    <x v="3"/>
    <x v="837"/>
    <d v="2014-03-06T00:00:00"/>
    <s v="Standard Class"/>
    <s v="DW-13480"/>
    <s v="Dianna Wilson"/>
    <x v="2"/>
    <s v="United States"/>
    <x v="103"/>
    <x v="0"/>
    <n v="40214"/>
    <x v="0"/>
    <s v="TEC-PH-10002834"/>
    <x v="2"/>
    <x v="7"/>
    <x v="1378"/>
    <n v="539.97"/>
    <n v="3"/>
    <n v="0"/>
    <n v="134.99250000000001"/>
  </r>
  <r>
    <n v="3084"/>
    <x v="1534"/>
    <x v="2"/>
    <x v="838"/>
    <d v="2011-04-02T00:00:00"/>
    <s v="Standard Class"/>
    <s v="JC-15340"/>
    <s v="Jasper Cacioppo"/>
    <x v="0"/>
    <s v="United States"/>
    <x v="20"/>
    <x v="15"/>
    <n v="10024"/>
    <x v="3"/>
    <s v="OFF-BI-10000343"/>
    <x v="1"/>
    <x v="8"/>
    <x v="184"/>
    <n v="3.9279999999999999"/>
    <n v="1"/>
    <n v="0.2"/>
    <n v="1.3257000000000001"/>
  </r>
  <r>
    <n v="3085"/>
    <x v="1535"/>
    <x v="3"/>
    <x v="839"/>
    <d v="2014-02-15T00:00:00"/>
    <s v="Standard Class"/>
    <s v="TP-21415"/>
    <s v="Tom Prescott"/>
    <x v="0"/>
    <s v="United States"/>
    <x v="12"/>
    <x v="5"/>
    <n v="77070"/>
    <x v="2"/>
    <s v="OFF-BI-10004584"/>
    <x v="1"/>
    <x v="8"/>
    <x v="378"/>
    <n v="252.78399999999999"/>
    <n v="4"/>
    <n v="0.8"/>
    <n v="-417.09359999999998"/>
  </r>
  <r>
    <n v="3086"/>
    <x v="1535"/>
    <x v="3"/>
    <x v="839"/>
    <d v="2014-02-15T00:00:00"/>
    <s v="Standard Class"/>
    <s v="TP-21415"/>
    <s v="Tom Prescott"/>
    <x v="0"/>
    <s v="United States"/>
    <x v="12"/>
    <x v="5"/>
    <n v="77070"/>
    <x v="2"/>
    <s v="TEC-AC-10002402"/>
    <x v="2"/>
    <x v="11"/>
    <x v="651"/>
    <n v="127.98399999999999"/>
    <n v="2"/>
    <n v="0.2"/>
    <n v="15.997999999999999"/>
  </r>
  <r>
    <n v="3087"/>
    <x v="1535"/>
    <x v="3"/>
    <x v="839"/>
    <d v="2014-02-15T00:00:00"/>
    <s v="Standard Class"/>
    <s v="TP-21415"/>
    <s v="Tom Prescott"/>
    <x v="0"/>
    <s v="United States"/>
    <x v="12"/>
    <x v="5"/>
    <n v="77070"/>
    <x v="2"/>
    <s v="FUR-FU-10000550"/>
    <x v="0"/>
    <x v="5"/>
    <x v="1445"/>
    <n v="3.984"/>
    <n v="2"/>
    <n v="0.6"/>
    <n v="-2.6892"/>
  </r>
  <r>
    <n v="3088"/>
    <x v="1535"/>
    <x v="3"/>
    <x v="839"/>
    <d v="2014-02-15T00:00:00"/>
    <s v="Standard Class"/>
    <s v="TP-21415"/>
    <s v="Tom Prescott"/>
    <x v="0"/>
    <s v="United States"/>
    <x v="12"/>
    <x v="5"/>
    <n v="77070"/>
    <x v="2"/>
    <s v="OFF-AP-10000055"/>
    <x v="1"/>
    <x v="9"/>
    <x v="781"/>
    <n v="12.992000000000001"/>
    <n v="2"/>
    <n v="0.8"/>
    <n v="-32.479999999999997"/>
  </r>
  <r>
    <n v="3089"/>
    <x v="1536"/>
    <x v="3"/>
    <x v="185"/>
    <d v="2014-03-04T00:00:00"/>
    <s v="Second Class"/>
    <s v="DB-12910"/>
    <s v="Daniel Byrd"/>
    <x v="2"/>
    <s v="United States"/>
    <x v="0"/>
    <x v="0"/>
    <n v="42420"/>
    <x v="0"/>
    <s v="FUR-FU-10001591"/>
    <x v="0"/>
    <x v="5"/>
    <x v="1101"/>
    <n v="61"/>
    <n v="5"/>
    <n v="0"/>
    <n v="25.62"/>
  </r>
  <r>
    <n v="3090"/>
    <x v="1536"/>
    <x v="3"/>
    <x v="185"/>
    <d v="2014-03-04T00:00:00"/>
    <s v="Second Class"/>
    <s v="DB-12910"/>
    <s v="Daniel Byrd"/>
    <x v="2"/>
    <s v="United States"/>
    <x v="0"/>
    <x v="0"/>
    <n v="42420"/>
    <x v="0"/>
    <s v="TEC-PH-10000526"/>
    <x v="2"/>
    <x v="7"/>
    <x v="1463"/>
    <n v="671.93"/>
    <n v="7"/>
    <n v="0"/>
    <n v="188.1404"/>
  </r>
  <r>
    <n v="3091"/>
    <x v="1537"/>
    <x v="0"/>
    <x v="840"/>
    <d v="2013-09-03T00:00:00"/>
    <s v="Standard Class"/>
    <s v="BH-11710"/>
    <s v="Brosina Hoffman"/>
    <x v="0"/>
    <s v="United States"/>
    <x v="46"/>
    <x v="13"/>
    <n v="19711"/>
    <x v="3"/>
    <s v="OFF-BI-10001071"/>
    <x v="1"/>
    <x v="8"/>
    <x v="663"/>
    <n v="447.86"/>
    <n v="7"/>
    <n v="0"/>
    <n v="219.45140000000001"/>
  </r>
  <r>
    <n v="3092"/>
    <x v="1537"/>
    <x v="0"/>
    <x v="840"/>
    <d v="2013-09-03T00:00:00"/>
    <s v="Standard Class"/>
    <s v="BH-11710"/>
    <s v="Brosina Hoffman"/>
    <x v="0"/>
    <s v="United States"/>
    <x v="46"/>
    <x v="13"/>
    <n v="19711"/>
    <x v="3"/>
    <s v="TEC-PH-10001557"/>
    <x v="2"/>
    <x v="7"/>
    <x v="658"/>
    <n v="479.95"/>
    <n v="5"/>
    <n v="0"/>
    <n v="129.5865"/>
  </r>
  <r>
    <n v="3093"/>
    <x v="1537"/>
    <x v="0"/>
    <x v="840"/>
    <d v="2013-09-03T00:00:00"/>
    <s v="Standard Class"/>
    <s v="BH-11710"/>
    <s v="Brosina Hoffman"/>
    <x v="0"/>
    <s v="United States"/>
    <x v="46"/>
    <x v="13"/>
    <n v="19711"/>
    <x v="3"/>
    <s v="OFF-PA-10001977"/>
    <x v="1"/>
    <x v="10"/>
    <x v="1464"/>
    <n v="166.44"/>
    <n v="3"/>
    <n v="0"/>
    <n v="79.891199999999998"/>
  </r>
  <r>
    <n v="3094"/>
    <x v="1538"/>
    <x v="1"/>
    <x v="841"/>
    <d v="2012-08-23T00:00:00"/>
    <s v="Same Day"/>
    <s v="TD-20995"/>
    <s v="Tamara Dahlen"/>
    <x v="0"/>
    <s v="United States"/>
    <x v="348"/>
    <x v="10"/>
    <n v="60440"/>
    <x v="2"/>
    <s v="OFF-SU-10004231"/>
    <x v="1"/>
    <x v="14"/>
    <x v="552"/>
    <n v="31.68"/>
    <n v="4"/>
    <n v="0.2"/>
    <n v="2.7719999999999998"/>
  </r>
  <r>
    <n v="3095"/>
    <x v="1538"/>
    <x v="1"/>
    <x v="841"/>
    <d v="2012-08-23T00:00:00"/>
    <s v="Same Day"/>
    <s v="TD-20995"/>
    <s v="Tamara Dahlen"/>
    <x v="0"/>
    <s v="United States"/>
    <x v="348"/>
    <x v="10"/>
    <n v="60440"/>
    <x v="2"/>
    <s v="OFF-PA-10000809"/>
    <x v="1"/>
    <x v="10"/>
    <x v="1124"/>
    <n v="10.368"/>
    <n v="2"/>
    <n v="0.2"/>
    <n v="3.6288"/>
  </r>
  <r>
    <n v="3096"/>
    <x v="1538"/>
    <x v="1"/>
    <x v="841"/>
    <d v="2012-08-23T00:00:00"/>
    <s v="Same Day"/>
    <s v="TD-20995"/>
    <s v="Tamara Dahlen"/>
    <x v="0"/>
    <s v="United States"/>
    <x v="348"/>
    <x v="10"/>
    <n v="60440"/>
    <x v="2"/>
    <s v="OFF-FA-10003021"/>
    <x v="1"/>
    <x v="13"/>
    <x v="33"/>
    <n v="12.032"/>
    <n v="8"/>
    <n v="0.2"/>
    <n v="2.2559999999999998"/>
  </r>
  <r>
    <n v="3097"/>
    <x v="1538"/>
    <x v="1"/>
    <x v="841"/>
    <d v="2012-08-23T00:00:00"/>
    <s v="Same Day"/>
    <s v="TD-20995"/>
    <s v="Tamara Dahlen"/>
    <x v="0"/>
    <s v="United States"/>
    <x v="348"/>
    <x v="10"/>
    <n v="60440"/>
    <x v="2"/>
    <s v="OFF-AP-10000696"/>
    <x v="1"/>
    <x v="9"/>
    <x v="332"/>
    <n v="5.7679999999999998"/>
    <n v="2"/>
    <n v="0.8"/>
    <n v="-13.5548"/>
  </r>
  <r>
    <n v="3098"/>
    <x v="1539"/>
    <x v="3"/>
    <x v="842"/>
    <d v="2014-02-05T00:00:00"/>
    <s v="Standard Class"/>
    <s v="CV-12805"/>
    <s v="Cynthia Voltz"/>
    <x v="1"/>
    <s v="United States"/>
    <x v="5"/>
    <x v="5"/>
    <n v="76106"/>
    <x v="2"/>
    <s v="OFF-LA-10001158"/>
    <x v="1"/>
    <x v="2"/>
    <x v="319"/>
    <n v="33.119999999999997"/>
    <n v="4"/>
    <n v="0.2"/>
    <n v="11.592000000000001"/>
  </r>
  <r>
    <n v="3099"/>
    <x v="1539"/>
    <x v="3"/>
    <x v="842"/>
    <d v="2014-02-05T00:00:00"/>
    <s v="Standard Class"/>
    <s v="CV-12805"/>
    <s v="Cynthia Voltz"/>
    <x v="1"/>
    <s v="United States"/>
    <x v="5"/>
    <x v="5"/>
    <n v="76106"/>
    <x v="2"/>
    <s v="FUR-BO-10002268"/>
    <x v="0"/>
    <x v="0"/>
    <x v="314"/>
    <n v="220.26560000000001"/>
    <n v="4"/>
    <n v="0.32"/>
    <n v="-42.1096"/>
  </r>
  <r>
    <n v="3100"/>
    <x v="1540"/>
    <x v="3"/>
    <x v="349"/>
    <d v="2014-04-20T00:00:00"/>
    <s v="Standard Class"/>
    <s v="CS-12355"/>
    <s v="Christine Sundaresam"/>
    <x v="0"/>
    <s v="United States"/>
    <x v="20"/>
    <x v="15"/>
    <n v="10024"/>
    <x v="3"/>
    <s v="OFF-BI-10000829"/>
    <x v="1"/>
    <x v="8"/>
    <x v="304"/>
    <n v="10.776"/>
    <n v="3"/>
    <n v="0.2"/>
    <n v="3.5022000000000002"/>
  </r>
  <r>
    <n v="3101"/>
    <x v="1540"/>
    <x v="3"/>
    <x v="349"/>
    <d v="2014-04-20T00:00:00"/>
    <s v="Standard Class"/>
    <s v="CS-12355"/>
    <s v="Christine Sundaresam"/>
    <x v="0"/>
    <s v="United States"/>
    <x v="20"/>
    <x v="15"/>
    <n v="10024"/>
    <x v="3"/>
    <s v="FUR-BO-10003441"/>
    <x v="0"/>
    <x v="0"/>
    <x v="705"/>
    <n v="242.352"/>
    <n v="3"/>
    <n v="0.2"/>
    <n v="9.0882000000000005"/>
  </r>
  <r>
    <n v="3102"/>
    <x v="1541"/>
    <x v="3"/>
    <x v="66"/>
    <d v="2014-12-28T00:00:00"/>
    <s v="Second Class"/>
    <s v="JG-15310"/>
    <s v="Jason Gross"/>
    <x v="1"/>
    <s v="United States"/>
    <x v="205"/>
    <x v="34"/>
    <n v="2908"/>
    <x v="3"/>
    <s v="OFF-SU-10003505"/>
    <x v="1"/>
    <x v="14"/>
    <x v="408"/>
    <n v="695.16"/>
    <n v="6"/>
    <n v="0"/>
    <n v="34.758000000000003"/>
  </r>
  <r>
    <n v="3103"/>
    <x v="1541"/>
    <x v="3"/>
    <x v="66"/>
    <d v="2014-12-28T00:00:00"/>
    <s v="Second Class"/>
    <s v="JG-15310"/>
    <s v="Jason Gross"/>
    <x v="1"/>
    <s v="United States"/>
    <x v="205"/>
    <x v="34"/>
    <n v="2908"/>
    <x v="3"/>
    <s v="FUR-BO-10003660"/>
    <x v="0"/>
    <x v="0"/>
    <x v="1465"/>
    <n v="220.98"/>
    <n v="1"/>
    <n v="0"/>
    <n v="50.825400000000002"/>
  </r>
  <r>
    <n v="3104"/>
    <x v="1542"/>
    <x v="0"/>
    <x v="16"/>
    <d v="2013-12-13T00:00:00"/>
    <s v="Standard Class"/>
    <s v="JP-16135"/>
    <s v="Julie Prescott"/>
    <x v="2"/>
    <s v="United States"/>
    <x v="38"/>
    <x v="24"/>
    <n v="43229"/>
    <x v="3"/>
    <s v="OFF-BI-10001267"/>
    <x v="1"/>
    <x v="8"/>
    <x v="1466"/>
    <n v="12.957000000000001"/>
    <n v="7"/>
    <n v="0.7"/>
    <n v="-9.5017999999999994"/>
  </r>
  <r>
    <n v="3105"/>
    <x v="1543"/>
    <x v="3"/>
    <x v="721"/>
    <d v="2014-03-30T00:00:00"/>
    <s v="Standard Class"/>
    <s v="EC-14050"/>
    <s v="Erin Creighton"/>
    <x v="0"/>
    <s v="United States"/>
    <x v="20"/>
    <x v="15"/>
    <n v="10024"/>
    <x v="3"/>
    <s v="OFF-PA-10002741"/>
    <x v="1"/>
    <x v="10"/>
    <x v="1467"/>
    <n v="25.68"/>
    <n v="6"/>
    <n v="0"/>
    <n v="11.555999999999999"/>
  </r>
  <r>
    <n v="3106"/>
    <x v="1544"/>
    <x v="0"/>
    <x v="197"/>
    <d v="2013-07-30T00:00:00"/>
    <s v="Standard Class"/>
    <s v="KH-16630"/>
    <s v="Ken Heidel"/>
    <x v="1"/>
    <s v="United States"/>
    <x v="12"/>
    <x v="5"/>
    <n v="77070"/>
    <x v="2"/>
    <s v="OFF-LA-10004345"/>
    <x v="1"/>
    <x v="2"/>
    <x v="517"/>
    <n v="15.712"/>
    <n v="4"/>
    <n v="0.2"/>
    <n v="5.6955999999999998"/>
  </r>
  <r>
    <n v="3107"/>
    <x v="1545"/>
    <x v="3"/>
    <x v="815"/>
    <d v="2014-07-15T00:00:00"/>
    <s v="Standard Class"/>
    <s v="FG-14260"/>
    <s v="Frank Gastineau"/>
    <x v="2"/>
    <s v="United States"/>
    <x v="34"/>
    <x v="10"/>
    <n v="60505"/>
    <x v="2"/>
    <s v="OFF-ST-10004340"/>
    <x v="1"/>
    <x v="4"/>
    <x v="809"/>
    <n v="298.464"/>
    <n v="6"/>
    <n v="0.2"/>
    <n v="26.115600000000001"/>
  </r>
  <r>
    <n v="3108"/>
    <x v="1546"/>
    <x v="0"/>
    <x v="19"/>
    <d v="2013-07-23T00:00:00"/>
    <s v="Standard Class"/>
    <s v="AA-10480"/>
    <s v="Andrew Allen"/>
    <x v="0"/>
    <s v="United States"/>
    <x v="24"/>
    <x v="25"/>
    <n v="65807"/>
    <x v="2"/>
    <s v="OFF-PA-10001471"/>
    <x v="1"/>
    <x v="10"/>
    <x v="1468"/>
    <n v="21.93"/>
    <n v="3"/>
    <n v="0"/>
    <n v="10.0878"/>
  </r>
  <r>
    <n v="3109"/>
    <x v="1546"/>
    <x v="0"/>
    <x v="19"/>
    <d v="2013-07-23T00:00:00"/>
    <s v="Standard Class"/>
    <s v="AA-10480"/>
    <s v="Andrew Allen"/>
    <x v="0"/>
    <s v="United States"/>
    <x v="24"/>
    <x v="25"/>
    <n v="65807"/>
    <x v="2"/>
    <s v="OFF-ST-10002344"/>
    <x v="1"/>
    <x v="4"/>
    <x v="856"/>
    <n v="242.94"/>
    <n v="3"/>
    <n v="0"/>
    <n v="4.8587999999999996"/>
  </r>
  <r>
    <n v="3110"/>
    <x v="1546"/>
    <x v="0"/>
    <x v="19"/>
    <d v="2013-07-23T00:00:00"/>
    <s v="Standard Class"/>
    <s v="AA-10480"/>
    <s v="Andrew Allen"/>
    <x v="0"/>
    <s v="United States"/>
    <x v="24"/>
    <x v="25"/>
    <n v="65807"/>
    <x v="2"/>
    <s v="OFF-PA-10001892"/>
    <x v="1"/>
    <x v="10"/>
    <x v="815"/>
    <n v="7.64"/>
    <n v="1"/>
    <n v="0"/>
    <n v="3.7435999999999998"/>
  </r>
  <r>
    <n v="3111"/>
    <x v="1546"/>
    <x v="0"/>
    <x v="19"/>
    <d v="2013-07-23T00:00:00"/>
    <s v="Standard Class"/>
    <s v="AA-10480"/>
    <s v="Andrew Allen"/>
    <x v="0"/>
    <s v="United States"/>
    <x v="24"/>
    <x v="25"/>
    <n v="65807"/>
    <x v="2"/>
    <s v="OFF-PA-10001934"/>
    <x v="1"/>
    <x v="10"/>
    <x v="543"/>
    <n v="51.84"/>
    <n v="8"/>
    <n v="0"/>
    <n v="25.401599999999998"/>
  </r>
  <r>
    <n v="3112"/>
    <x v="1546"/>
    <x v="0"/>
    <x v="19"/>
    <d v="2013-07-23T00:00:00"/>
    <s v="Standard Class"/>
    <s v="AA-10480"/>
    <s v="Andrew Allen"/>
    <x v="0"/>
    <s v="United States"/>
    <x v="24"/>
    <x v="25"/>
    <n v="65807"/>
    <x v="2"/>
    <s v="OFF-ST-10000078"/>
    <x v="1"/>
    <x v="4"/>
    <x v="1218"/>
    <n v="265.17"/>
    <n v="1"/>
    <n v="0"/>
    <n v="47.730600000000003"/>
  </r>
  <r>
    <n v="3113"/>
    <x v="1547"/>
    <x v="0"/>
    <x v="828"/>
    <d v="2013-08-31T00:00:00"/>
    <s v="Standard Class"/>
    <s v="MS-17770"/>
    <s v="Maxwell Schwartz"/>
    <x v="0"/>
    <s v="United States"/>
    <x v="4"/>
    <x v="4"/>
    <n v="98105"/>
    <x v="1"/>
    <s v="TEC-MA-10001972"/>
    <x v="2"/>
    <x v="15"/>
    <x v="1469"/>
    <n v="837.6"/>
    <n v="3"/>
    <n v="0.2"/>
    <n v="62.82"/>
  </r>
  <r>
    <n v="3114"/>
    <x v="1547"/>
    <x v="0"/>
    <x v="828"/>
    <d v="2013-08-31T00:00:00"/>
    <s v="Standard Class"/>
    <s v="MS-17770"/>
    <s v="Maxwell Schwartz"/>
    <x v="0"/>
    <s v="United States"/>
    <x v="4"/>
    <x v="4"/>
    <n v="98105"/>
    <x v="1"/>
    <s v="OFF-EN-10002504"/>
    <x v="1"/>
    <x v="12"/>
    <x v="113"/>
    <n v="135.9"/>
    <n v="5"/>
    <n v="0"/>
    <n v="63.872999999999998"/>
  </r>
  <r>
    <n v="3115"/>
    <x v="1547"/>
    <x v="0"/>
    <x v="828"/>
    <d v="2013-08-31T00:00:00"/>
    <s v="Standard Class"/>
    <s v="MS-17770"/>
    <s v="Maxwell Schwartz"/>
    <x v="0"/>
    <s v="United States"/>
    <x v="4"/>
    <x v="4"/>
    <n v="98105"/>
    <x v="1"/>
    <s v="OFF-PA-10002160"/>
    <x v="1"/>
    <x v="10"/>
    <x v="1190"/>
    <n v="34.68"/>
    <n v="6"/>
    <n v="0"/>
    <n v="16.993200000000002"/>
  </r>
  <r>
    <n v="3116"/>
    <x v="1547"/>
    <x v="0"/>
    <x v="828"/>
    <d v="2013-08-31T00:00:00"/>
    <s v="Standard Class"/>
    <s v="MS-17770"/>
    <s v="Maxwell Schwartz"/>
    <x v="0"/>
    <s v="United States"/>
    <x v="4"/>
    <x v="4"/>
    <n v="98105"/>
    <x v="1"/>
    <s v="FUR-CH-10001973"/>
    <x v="0"/>
    <x v="1"/>
    <x v="896"/>
    <n v="532.70399999999995"/>
    <n v="6"/>
    <n v="0.2"/>
    <n v="-39.952800000000003"/>
  </r>
  <r>
    <n v="3117"/>
    <x v="1547"/>
    <x v="0"/>
    <x v="828"/>
    <d v="2013-08-31T00:00:00"/>
    <s v="Standard Class"/>
    <s v="MS-17770"/>
    <s v="Maxwell Schwartz"/>
    <x v="0"/>
    <s v="United States"/>
    <x v="4"/>
    <x v="4"/>
    <n v="98105"/>
    <x v="1"/>
    <s v="OFF-AP-10001492"/>
    <x v="1"/>
    <x v="9"/>
    <x v="22"/>
    <n v="43.1"/>
    <n v="5"/>
    <n v="0"/>
    <n v="11.206"/>
  </r>
  <r>
    <n v="3118"/>
    <x v="1547"/>
    <x v="0"/>
    <x v="828"/>
    <d v="2013-08-31T00:00:00"/>
    <s v="Standard Class"/>
    <s v="MS-17770"/>
    <s v="Maxwell Schwartz"/>
    <x v="0"/>
    <s v="United States"/>
    <x v="4"/>
    <x v="4"/>
    <n v="98105"/>
    <x v="1"/>
    <s v="OFF-SU-10002189"/>
    <x v="1"/>
    <x v="14"/>
    <x v="167"/>
    <n v="15.88"/>
    <n v="4"/>
    <n v="0"/>
    <n v="0.1588"/>
  </r>
  <r>
    <n v="3119"/>
    <x v="1548"/>
    <x v="1"/>
    <x v="832"/>
    <d v="2012-12-06T00:00:00"/>
    <s v="First Class"/>
    <s v="JE-15610"/>
    <s v="Jim Epp"/>
    <x v="1"/>
    <s v="United States"/>
    <x v="121"/>
    <x v="2"/>
    <n v="33801"/>
    <x v="0"/>
    <s v="FUR-CH-10003312"/>
    <x v="0"/>
    <x v="1"/>
    <x v="296"/>
    <n v="1123.92"/>
    <n v="5"/>
    <n v="0.2"/>
    <n v="-182.637"/>
  </r>
  <r>
    <n v="3120"/>
    <x v="1548"/>
    <x v="1"/>
    <x v="832"/>
    <d v="2012-12-06T00:00:00"/>
    <s v="First Class"/>
    <s v="JE-15610"/>
    <s v="Jim Epp"/>
    <x v="1"/>
    <s v="United States"/>
    <x v="121"/>
    <x v="2"/>
    <n v="33801"/>
    <x v="0"/>
    <s v="TEC-PH-10002496"/>
    <x v="2"/>
    <x v="7"/>
    <x v="490"/>
    <n v="249.584"/>
    <n v="2"/>
    <n v="0.2"/>
    <n v="31.198"/>
  </r>
  <r>
    <n v="3121"/>
    <x v="1548"/>
    <x v="1"/>
    <x v="832"/>
    <d v="2012-12-06T00:00:00"/>
    <s v="First Class"/>
    <s v="JE-15610"/>
    <s v="Jim Epp"/>
    <x v="1"/>
    <s v="United States"/>
    <x v="121"/>
    <x v="2"/>
    <n v="33801"/>
    <x v="0"/>
    <s v="FUR-FU-10003464"/>
    <x v="0"/>
    <x v="5"/>
    <x v="1470"/>
    <n v="48.671999999999997"/>
    <n v="3"/>
    <n v="0.2"/>
    <n v="7.3007999999999997"/>
  </r>
  <r>
    <n v="3122"/>
    <x v="1548"/>
    <x v="1"/>
    <x v="832"/>
    <d v="2012-12-06T00:00:00"/>
    <s v="First Class"/>
    <s v="JE-15610"/>
    <s v="Jim Epp"/>
    <x v="1"/>
    <s v="United States"/>
    <x v="121"/>
    <x v="2"/>
    <n v="33801"/>
    <x v="0"/>
    <s v="OFF-AR-10000380"/>
    <x v="1"/>
    <x v="6"/>
    <x v="108"/>
    <n v="60.768000000000001"/>
    <n v="2"/>
    <n v="0.2"/>
    <n v="7.5960000000000001"/>
  </r>
  <r>
    <n v="3123"/>
    <x v="1548"/>
    <x v="1"/>
    <x v="832"/>
    <d v="2012-12-06T00:00:00"/>
    <s v="First Class"/>
    <s v="JE-15610"/>
    <s v="Jim Epp"/>
    <x v="1"/>
    <s v="United States"/>
    <x v="121"/>
    <x v="2"/>
    <n v="33801"/>
    <x v="0"/>
    <s v="OFF-BI-10004593"/>
    <x v="1"/>
    <x v="8"/>
    <x v="267"/>
    <n v="78.599999999999994"/>
    <n v="5"/>
    <n v="0.7"/>
    <n v="-62.88"/>
  </r>
  <r>
    <n v="3124"/>
    <x v="1548"/>
    <x v="1"/>
    <x v="832"/>
    <d v="2012-12-06T00:00:00"/>
    <s v="First Class"/>
    <s v="JE-15610"/>
    <s v="Jim Epp"/>
    <x v="1"/>
    <s v="United States"/>
    <x v="121"/>
    <x v="2"/>
    <n v="33801"/>
    <x v="0"/>
    <s v="OFF-BI-10001308"/>
    <x v="1"/>
    <x v="8"/>
    <x v="1351"/>
    <n v="3.7679999999999998"/>
    <n v="2"/>
    <n v="0.7"/>
    <n v="-3.14"/>
  </r>
  <r>
    <n v="3125"/>
    <x v="1548"/>
    <x v="1"/>
    <x v="832"/>
    <d v="2012-12-06T00:00:00"/>
    <s v="First Class"/>
    <s v="JE-15610"/>
    <s v="Jim Epp"/>
    <x v="1"/>
    <s v="United States"/>
    <x v="121"/>
    <x v="2"/>
    <n v="33801"/>
    <x v="0"/>
    <s v="OFF-ST-10001780"/>
    <x v="1"/>
    <x v="4"/>
    <x v="481"/>
    <n v="1036.624"/>
    <n v="2"/>
    <n v="0.2"/>
    <n v="51.831200000000003"/>
  </r>
  <r>
    <n v="3126"/>
    <x v="1548"/>
    <x v="1"/>
    <x v="832"/>
    <d v="2012-12-06T00:00:00"/>
    <s v="First Class"/>
    <s v="JE-15610"/>
    <s v="Jim Epp"/>
    <x v="1"/>
    <s v="United States"/>
    <x v="121"/>
    <x v="2"/>
    <n v="33801"/>
    <x v="0"/>
    <s v="OFF-ST-10003816"/>
    <x v="1"/>
    <x v="4"/>
    <x v="710"/>
    <n v="563.80799999999999"/>
    <n v="4"/>
    <n v="0.2"/>
    <n v="21.142800000000001"/>
  </r>
  <r>
    <n v="3127"/>
    <x v="1549"/>
    <x v="3"/>
    <x v="565"/>
    <d v="2014-09-13T00:00:00"/>
    <s v="Standard Class"/>
    <s v="EB-14110"/>
    <s v="Eugene Barchas"/>
    <x v="0"/>
    <s v="United States"/>
    <x v="10"/>
    <x v="9"/>
    <n v="19134"/>
    <x v="3"/>
    <s v="TEC-PH-10002200"/>
    <x v="2"/>
    <x v="7"/>
    <x v="1471"/>
    <n v="258.52800000000002"/>
    <n v="2"/>
    <n v="0.4"/>
    <n v="-47.396799999999999"/>
  </r>
  <r>
    <n v="3128"/>
    <x v="1550"/>
    <x v="3"/>
    <x v="280"/>
    <d v="2014-07-10T00:00:00"/>
    <s v="Standard Class"/>
    <s v="BP-11155"/>
    <s v="Becky Pak"/>
    <x v="0"/>
    <s v="United States"/>
    <x v="20"/>
    <x v="15"/>
    <n v="10011"/>
    <x v="3"/>
    <s v="OFF-PA-10004438"/>
    <x v="1"/>
    <x v="10"/>
    <x v="1472"/>
    <n v="49.12"/>
    <n v="4"/>
    <n v="0"/>
    <n v="23.086400000000001"/>
  </r>
  <r>
    <n v="3129"/>
    <x v="1551"/>
    <x v="2"/>
    <x v="757"/>
    <d v="2011-12-17T00:00:00"/>
    <s v="First Class"/>
    <s v="CC-12100"/>
    <s v="Chad Cunningham"/>
    <x v="2"/>
    <s v="United States"/>
    <x v="1"/>
    <x v="1"/>
    <n v="90049"/>
    <x v="1"/>
    <s v="FUR-FU-10004090"/>
    <x v="0"/>
    <x v="5"/>
    <x v="636"/>
    <n v="44.46"/>
    <n v="2"/>
    <n v="0"/>
    <n v="14.671799999999999"/>
  </r>
  <r>
    <n v="3130"/>
    <x v="1551"/>
    <x v="2"/>
    <x v="757"/>
    <d v="2011-12-17T00:00:00"/>
    <s v="First Class"/>
    <s v="CC-12100"/>
    <s v="Chad Cunningham"/>
    <x v="2"/>
    <s v="United States"/>
    <x v="1"/>
    <x v="1"/>
    <n v="90049"/>
    <x v="1"/>
    <s v="FUR-CH-10002602"/>
    <x v="0"/>
    <x v="1"/>
    <x v="288"/>
    <n v="241.56800000000001"/>
    <n v="2"/>
    <n v="0.2"/>
    <n v="18.117599999999999"/>
  </r>
  <r>
    <n v="3131"/>
    <x v="1551"/>
    <x v="2"/>
    <x v="757"/>
    <d v="2011-12-17T00:00:00"/>
    <s v="First Class"/>
    <s v="CC-12100"/>
    <s v="Chad Cunningham"/>
    <x v="2"/>
    <s v="United States"/>
    <x v="1"/>
    <x v="1"/>
    <n v="90049"/>
    <x v="1"/>
    <s v="TEC-AC-10001142"/>
    <x v="2"/>
    <x v="11"/>
    <x v="546"/>
    <n v="395"/>
    <n v="5"/>
    <n v="0"/>
    <n v="39.5"/>
  </r>
  <r>
    <n v="3132"/>
    <x v="1551"/>
    <x v="2"/>
    <x v="757"/>
    <d v="2011-12-17T00:00:00"/>
    <s v="First Class"/>
    <s v="CC-12100"/>
    <s v="Chad Cunningham"/>
    <x v="2"/>
    <s v="United States"/>
    <x v="1"/>
    <x v="1"/>
    <n v="90049"/>
    <x v="1"/>
    <s v="TEC-PH-10004977"/>
    <x v="2"/>
    <x v="7"/>
    <x v="34"/>
    <n v="627.16800000000001"/>
    <n v="4"/>
    <n v="0.2"/>
    <n v="70.556399999999996"/>
  </r>
  <r>
    <n v="3133"/>
    <x v="1552"/>
    <x v="2"/>
    <x v="829"/>
    <d v="2011-08-26T00:00:00"/>
    <s v="First Class"/>
    <s v="JP-15460"/>
    <s v="Jennifer Patt"/>
    <x v="1"/>
    <s v="United States"/>
    <x v="147"/>
    <x v="15"/>
    <n v="11572"/>
    <x v="3"/>
    <s v="FUR-FU-10004586"/>
    <x v="0"/>
    <x v="5"/>
    <x v="1473"/>
    <n v="13.28"/>
    <n v="2"/>
    <n v="0"/>
    <n v="6.3743999999999996"/>
  </r>
  <r>
    <n v="3134"/>
    <x v="1552"/>
    <x v="2"/>
    <x v="829"/>
    <d v="2011-08-26T00:00:00"/>
    <s v="First Class"/>
    <s v="JP-15460"/>
    <s v="Jennifer Patt"/>
    <x v="1"/>
    <s v="United States"/>
    <x v="147"/>
    <x v="15"/>
    <n v="11572"/>
    <x v="3"/>
    <s v="OFF-BI-10001116"/>
    <x v="1"/>
    <x v="8"/>
    <x v="1066"/>
    <n v="12.672000000000001"/>
    <n v="3"/>
    <n v="0.2"/>
    <n v="4.4352"/>
  </r>
  <r>
    <n v="3135"/>
    <x v="1553"/>
    <x v="3"/>
    <x v="105"/>
    <d v="2014-11-19T00:00:00"/>
    <s v="Standard Class"/>
    <s v="LS-16975"/>
    <s v="Lindsay Shagiari"/>
    <x v="2"/>
    <s v="United States"/>
    <x v="61"/>
    <x v="5"/>
    <n v="75081"/>
    <x v="2"/>
    <s v="OFF-BI-10000666"/>
    <x v="1"/>
    <x v="8"/>
    <x v="980"/>
    <n v="30.56"/>
    <n v="5"/>
    <n v="0.8"/>
    <n v="-45.84"/>
  </r>
  <r>
    <n v="3136"/>
    <x v="1553"/>
    <x v="3"/>
    <x v="105"/>
    <d v="2014-11-19T00:00:00"/>
    <s v="Standard Class"/>
    <s v="LS-16975"/>
    <s v="Lindsay Shagiari"/>
    <x v="2"/>
    <s v="United States"/>
    <x v="61"/>
    <x v="5"/>
    <n v="75081"/>
    <x v="2"/>
    <s v="OFF-ST-10002583"/>
    <x v="1"/>
    <x v="4"/>
    <x v="566"/>
    <n v="77.951999999999998"/>
    <n v="3"/>
    <n v="0.2"/>
    <n v="-15.590400000000001"/>
  </r>
  <r>
    <n v="3137"/>
    <x v="1553"/>
    <x v="3"/>
    <x v="105"/>
    <d v="2014-11-19T00:00:00"/>
    <s v="Standard Class"/>
    <s v="LS-16975"/>
    <s v="Lindsay Shagiari"/>
    <x v="2"/>
    <s v="United States"/>
    <x v="61"/>
    <x v="5"/>
    <n v="75081"/>
    <x v="2"/>
    <s v="TEC-PH-10004908"/>
    <x v="2"/>
    <x v="7"/>
    <x v="1474"/>
    <n v="67.992000000000004"/>
    <n v="1"/>
    <n v="0.2"/>
    <n v="8.4990000000000006"/>
  </r>
  <r>
    <n v="3138"/>
    <x v="1553"/>
    <x v="3"/>
    <x v="105"/>
    <d v="2014-11-19T00:00:00"/>
    <s v="Standard Class"/>
    <s v="LS-16975"/>
    <s v="Lindsay Shagiari"/>
    <x v="2"/>
    <s v="United States"/>
    <x v="61"/>
    <x v="5"/>
    <n v="75081"/>
    <x v="2"/>
    <s v="OFF-EN-10001219"/>
    <x v="1"/>
    <x v="12"/>
    <x v="583"/>
    <n v="12.224"/>
    <n v="2"/>
    <n v="0.2"/>
    <n v="4.4311999999999996"/>
  </r>
  <r>
    <n v="3139"/>
    <x v="1553"/>
    <x v="3"/>
    <x v="105"/>
    <d v="2014-11-19T00:00:00"/>
    <s v="Standard Class"/>
    <s v="LS-16975"/>
    <s v="Lindsay Shagiari"/>
    <x v="2"/>
    <s v="United States"/>
    <x v="61"/>
    <x v="5"/>
    <n v="75081"/>
    <x v="2"/>
    <s v="TEC-AC-10004568"/>
    <x v="2"/>
    <x v="11"/>
    <x v="1109"/>
    <n v="44.783999999999999"/>
    <n v="2"/>
    <n v="0.2"/>
    <n v="-0.55979999999999996"/>
  </r>
  <r>
    <n v="3140"/>
    <x v="1553"/>
    <x v="3"/>
    <x v="105"/>
    <d v="2014-11-19T00:00:00"/>
    <s v="Standard Class"/>
    <s v="LS-16975"/>
    <s v="Lindsay Shagiari"/>
    <x v="2"/>
    <s v="United States"/>
    <x v="61"/>
    <x v="5"/>
    <n v="75081"/>
    <x v="2"/>
    <s v="FUR-FU-10001756"/>
    <x v="0"/>
    <x v="5"/>
    <x v="282"/>
    <n v="22.847999999999999"/>
    <n v="3"/>
    <n v="0.6"/>
    <n v="-17.7072"/>
  </r>
  <r>
    <n v="3141"/>
    <x v="1554"/>
    <x v="1"/>
    <x v="334"/>
    <d v="2012-04-28T00:00:00"/>
    <s v="First Class"/>
    <s v="JL-15850"/>
    <s v="John Lucas"/>
    <x v="0"/>
    <s v="United States"/>
    <x v="20"/>
    <x v="15"/>
    <n v="10035"/>
    <x v="3"/>
    <s v="OFF-AP-10002311"/>
    <x v="1"/>
    <x v="9"/>
    <x v="14"/>
    <n v="206.43"/>
    <n v="3"/>
    <n v="0"/>
    <n v="90.8292"/>
  </r>
  <r>
    <n v="3142"/>
    <x v="1555"/>
    <x v="2"/>
    <x v="432"/>
    <d v="2011-12-12T00:00:00"/>
    <s v="Same Day"/>
    <s v="CY-12745"/>
    <s v="Craig Yedwab"/>
    <x v="1"/>
    <s v="United States"/>
    <x v="52"/>
    <x v="5"/>
    <n v="78207"/>
    <x v="2"/>
    <s v="OFF-BI-10003650"/>
    <x v="1"/>
    <x v="8"/>
    <x v="115"/>
    <n v="210.392"/>
    <n v="2"/>
    <n v="0.8"/>
    <n v="-336.62720000000002"/>
  </r>
  <r>
    <n v="3143"/>
    <x v="1556"/>
    <x v="3"/>
    <x v="145"/>
    <d v="2014-09-28T00:00:00"/>
    <s v="Second Class"/>
    <s v="RB-19360"/>
    <s v="Raymond Buch"/>
    <x v="0"/>
    <s v="United States"/>
    <x v="74"/>
    <x v="24"/>
    <n v="45231"/>
    <x v="3"/>
    <s v="TEC-AC-10003628"/>
    <x v="2"/>
    <x v="11"/>
    <x v="244"/>
    <n v="119.96"/>
    <n v="5"/>
    <n v="0.2"/>
    <n v="35.988"/>
  </r>
  <r>
    <n v="3144"/>
    <x v="1556"/>
    <x v="3"/>
    <x v="145"/>
    <d v="2014-09-28T00:00:00"/>
    <s v="Second Class"/>
    <s v="RB-19360"/>
    <s v="Raymond Buch"/>
    <x v="0"/>
    <s v="United States"/>
    <x v="74"/>
    <x v="24"/>
    <n v="45231"/>
    <x v="3"/>
    <s v="OFF-AR-10001547"/>
    <x v="1"/>
    <x v="6"/>
    <x v="147"/>
    <n v="10.608000000000001"/>
    <n v="6"/>
    <n v="0.2"/>
    <n v="0.92820000000000003"/>
  </r>
  <r>
    <n v="3145"/>
    <x v="1557"/>
    <x v="0"/>
    <x v="64"/>
    <d v="2013-12-09T00:00:00"/>
    <s v="Standard Class"/>
    <s v="AR-10825"/>
    <s v="Anthony Rawles"/>
    <x v="1"/>
    <s v="United States"/>
    <x v="89"/>
    <x v="5"/>
    <n v="78745"/>
    <x v="2"/>
    <s v="FUR-CH-10002647"/>
    <x v="0"/>
    <x v="1"/>
    <x v="470"/>
    <n v="347.80200000000002"/>
    <n v="7"/>
    <n v="0.3"/>
    <n v="-24.843"/>
  </r>
  <r>
    <n v="3146"/>
    <x v="1558"/>
    <x v="3"/>
    <x v="512"/>
    <d v="2014-02-14T00:00:00"/>
    <s v="Second Class"/>
    <s v="CS-11845"/>
    <s v="Cari Sayre"/>
    <x v="1"/>
    <s v="United States"/>
    <x v="4"/>
    <x v="4"/>
    <n v="98105"/>
    <x v="1"/>
    <s v="FUR-CH-10004495"/>
    <x v="0"/>
    <x v="1"/>
    <x v="1475"/>
    <n v="963.13599999999997"/>
    <n v="4"/>
    <n v="0.2"/>
    <n v="108.3528"/>
  </r>
  <r>
    <n v="3147"/>
    <x v="1558"/>
    <x v="3"/>
    <x v="512"/>
    <d v="2014-02-14T00:00:00"/>
    <s v="Second Class"/>
    <s v="CS-11845"/>
    <s v="Cari Sayre"/>
    <x v="1"/>
    <s v="United States"/>
    <x v="4"/>
    <x v="4"/>
    <n v="98105"/>
    <x v="1"/>
    <s v="TEC-PH-10002923"/>
    <x v="2"/>
    <x v="7"/>
    <x v="680"/>
    <n v="88.775999999999996"/>
    <n v="3"/>
    <n v="0.2"/>
    <n v="7.7679"/>
  </r>
  <r>
    <n v="3148"/>
    <x v="1559"/>
    <x v="2"/>
    <x v="479"/>
    <d v="2011-03-07T00:00:00"/>
    <s v="Second Class"/>
    <s v="AR-10825"/>
    <s v="Anthony Rawles"/>
    <x v="1"/>
    <s v="United States"/>
    <x v="1"/>
    <x v="1"/>
    <n v="90004"/>
    <x v="1"/>
    <s v="OFF-AR-10001374"/>
    <x v="1"/>
    <x v="6"/>
    <x v="310"/>
    <n v="32.4"/>
    <n v="5"/>
    <n v="0"/>
    <n v="10.368"/>
  </r>
  <r>
    <n v="3149"/>
    <x v="1560"/>
    <x v="0"/>
    <x v="843"/>
    <d v="2013-11-06T00:00:00"/>
    <s v="First Class"/>
    <s v="RD-19810"/>
    <s v="Ross DeVincentis"/>
    <x v="2"/>
    <s v="United States"/>
    <x v="20"/>
    <x v="15"/>
    <n v="10035"/>
    <x v="3"/>
    <s v="OFF-PA-10003441"/>
    <x v="1"/>
    <x v="10"/>
    <x v="485"/>
    <n v="32.4"/>
    <n v="5"/>
    <n v="0"/>
    <n v="15.552"/>
  </r>
  <r>
    <n v="3150"/>
    <x v="1561"/>
    <x v="2"/>
    <x v="414"/>
    <d v="2011-12-25T00:00:00"/>
    <s v="Standard Class"/>
    <s v="KH-16510"/>
    <s v="Keith Herrera"/>
    <x v="0"/>
    <s v="United States"/>
    <x v="4"/>
    <x v="4"/>
    <n v="98103"/>
    <x v="1"/>
    <s v="OFF-LA-10002043"/>
    <x v="1"/>
    <x v="2"/>
    <x v="252"/>
    <n v="31.05"/>
    <n v="3"/>
    <n v="0"/>
    <n v="14.904"/>
  </r>
  <r>
    <n v="3151"/>
    <x v="1562"/>
    <x v="1"/>
    <x v="83"/>
    <d v="2012-12-18T00:00:00"/>
    <s v="First Class"/>
    <s v="NF-18385"/>
    <s v="Natalie Fritzler"/>
    <x v="0"/>
    <s v="United States"/>
    <x v="46"/>
    <x v="24"/>
    <n v="43055"/>
    <x v="3"/>
    <s v="TEC-AC-10002049"/>
    <x v="2"/>
    <x v="11"/>
    <x v="1053"/>
    <n v="2025.36"/>
    <n v="6"/>
    <n v="0.2"/>
    <n v="607.60799999999995"/>
  </r>
  <r>
    <n v="3152"/>
    <x v="1562"/>
    <x v="1"/>
    <x v="83"/>
    <d v="2012-12-18T00:00:00"/>
    <s v="First Class"/>
    <s v="NF-18385"/>
    <s v="Natalie Fritzler"/>
    <x v="0"/>
    <s v="United States"/>
    <x v="46"/>
    <x v="24"/>
    <n v="43055"/>
    <x v="3"/>
    <s v="TEC-MA-10000418"/>
    <x v="2"/>
    <x v="15"/>
    <x v="1476"/>
    <n v="1799.9939999999999"/>
    <n v="2"/>
    <n v="0.7"/>
    <n v="-2639.9911999999999"/>
  </r>
  <r>
    <n v="3153"/>
    <x v="1562"/>
    <x v="1"/>
    <x v="83"/>
    <d v="2012-12-18T00:00:00"/>
    <s v="First Class"/>
    <s v="NF-18385"/>
    <s v="Natalie Fritzler"/>
    <x v="0"/>
    <s v="United States"/>
    <x v="46"/>
    <x v="24"/>
    <n v="43055"/>
    <x v="3"/>
    <s v="TEC-PH-10004908"/>
    <x v="2"/>
    <x v="7"/>
    <x v="1474"/>
    <n v="101.988"/>
    <n v="2"/>
    <n v="0.4"/>
    <n v="-16.998000000000001"/>
  </r>
  <r>
    <n v="3154"/>
    <x v="1562"/>
    <x v="1"/>
    <x v="83"/>
    <d v="2012-12-18T00:00:00"/>
    <s v="First Class"/>
    <s v="NF-18385"/>
    <s v="Natalie Fritzler"/>
    <x v="0"/>
    <s v="United States"/>
    <x v="46"/>
    <x v="24"/>
    <n v="43055"/>
    <x v="3"/>
    <s v="FUR-FU-10004091"/>
    <x v="0"/>
    <x v="5"/>
    <x v="264"/>
    <n v="262.86399999999998"/>
    <n v="7"/>
    <n v="0.2"/>
    <n v="69.001800000000003"/>
  </r>
  <r>
    <n v="3155"/>
    <x v="1563"/>
    <x v="3"/>
    <x v="228"/>
    <d v="2014-07-25T00:00:00"/>
    <s v="Standard Class"/>
    <s v="SM-20950"/>
    <s v="Suzanne McNair"/>
    <x v="1"/>
    <s v="United States"/>
    <x v="349"/>
    <x v="11"/>
    <n v="55369"/>
    <x v="2"/>
    <s v="OFF-BI-10004600"/>
    <x v="1"/>
    <x v="8"/>
    <x v="1477"/>
    <n v="735.98"/>
    <n v="2"/>
    <n v="0"/>
    <n v="331.19099999999997"/>
  </r>
  <r>
    <n v="3156"/>
    <x v="1564"/>
    <x v="2"/>
    <x v="93"/>
    <d v="2011-05-08T00:00:00"/>
    <s v="Second Class"/>
    <s v="GH-14410"/>
    <s v="Gary Hansen"/>
    <x v="2"/>
    <s v="United States"/>
    <x v="220"/>
    <x v="16"/>
    <n v="85301"/>
    <x v="1"/>
    <s v="OFF-PA-10001289"/>
    <x v="1"/>
    <x v="10"/>
    <x v="952"/>
    <n v="93.024000000000001"/>
    <n v="3"/>
    <n v="0.2"/>
    <n v="33.721200000000003"/>
  </r>
  <r>
    <n v="3157"/>
    <x v="1565"/>
    <x v="1"/>
    <x v="252"/>
    <d v="2012-08-28T00:00:00"/>
    <s v="Standard Class"/>
    <s v="EM-13810"/>
    <s v="Eleni McCrary"/>
    <x v="1"/>
    <s v="United States"/>
    <x v="20"/>
    <x v="15"/>
    <n v="10009"/>
    <x v="3"/>
    <s v="FUR-TA-10001539"/>
    <x v="0"/>
    <x v="3"/>
    <x v="10"/>
    <n v="284.36399999999998"/>
    <n v="2"/>
    <n v="0.4"/>
    <n v="-75.830399999999997"/>
  </r>
  <r>
    <n v="3158"/>
    <x v="1565"/>
    <x v="1"/>
    <x v="252"/>
    <d v="2012-08-28T00:00:00"/>
    <s v="Standard Class"/>
    <s v="EM-13810"/>
    <s v="Eleni McCrary"/>
    <x v="1"/>
    <s v="United States"/>
    <x v="20"/>
    <x v="15"/>
    <n v="10009"/>
    <x v="3"/>
    <s v="TEC-AC-10001266"/>
    <x v="2"/>
    <x v="11"/>
    <x v="196"/>
    <n v="26"/>
    <n v="2"/>
    <n v="0"/>
    <n v="11.7"/>
  </r>
  <r>
    <n v="3159"/>
    <x v="1566"/>
    <x v="0"/>
    <x v="253"/>
    <d v="2013-03-28T00:00:00"/>
    <s v="First Class"/>
    <s v="DB-13210"/>
    <s v="Dean Braden"/>
    <x v="0"/>
    <s v="United States"/>
    <x v="108"/>
    <x v="3"/>
    <n v="28540"/>
    <x v="0"/>
    <s v="OFF-ST-10001291"/>
    <x v="1"/>
    <x v="4"/>
    <x v="1017"/>
    <n v="67.64"/>
    <n v="5"/>
    <n v="0.2"/>
    <n v="5.9184999999999999"/>
  </r>
  <r>
    <n v="3160"/>
    <x v="1566"/>
    <x v="0"/>
    <x v="253"/>
    <d v="2013-03-28T00:00:00"/>
    <s v="First Class"/>
    <s v="DB-13210"/>
    <s v="Dean Braden"/>
    <x v="0"/>
    <s v="United States"/>
    <x v="108"/>
    <x v="3"/>
    <n v="28540"/>
    <x v="0"/>
    <s v="TEC-AC-10001314"/>
    <x v="2"/>
    <x v="11"/>
    <x v="943"/>
    <n v="119.976"/>
    <n v="3"/>
    <n v="0.2"/>
    <n v="-17.996400000000001"/>
  </r>
  <r>
    <n v="3161"/>
    <x v="1567"/>
    <x v="2"/>
    <x v="171"/>
    <d v="2011-09-16T00:00:00"/>
    <s v="Second Class"/>
    <s v="PT-19090"/>
    <s v="Pete Takahito"/>
    <x v="0"/>
    <s v="United States"/>
    <x v="12"/>
    <x v="5"/>
    <n v="77070"/>
    <x v="2"/>
    <s v="OFF-BI-10004040"/>
    <x v="1"/>
    <x v="8"/>
    <x v="1478"/>
    <n v="5.18"/>
    <n v="5"/>
    <n v="0.8"/>
    <n v="-8.0289999999999999"/>
  </r>
  <r>
    <n v="3162"/>
    <x v="1568"/>
    <x v="2"/>
    <x v="158"/>
    <d v="2011-09-25T00:00:00"/>
    <s v="Standard Class"/>
    <s v="HF-14995"/>
    <s v="Herbert Flentye"/>
    <x v="0"/>
    <s v="United States"/>
    <x v="8"/>
    <x v="1"/>
    <n v="94109"/>
    <x v="1"/>
    <s v="OFF-EN-10001539"/>
    <x v="1"/>
    <x v="12"/>
    <x v="33"/>
    <n v="15.56"/>
    <n v="2"/>
    <n v="0"/>
    <n v="7.3132000000000001"/>
  </r>
  <r>
    <n v="3163"/>
    <x v="1568"/>
    <x v="2"/>
    <x v="158"/>
    <d v="2011-09-25T00:00:00"/>
    <s v="Standard Class"/>
    <s v="HF-14995"/>
    <s v="Herbert Flentye"/>
    <x v="0"/>
    <s v="United States"/>
    <x v="8"/>
    <x v="1"/>
    <n v="94109"/>
    <x v="1"/>
    <s v="OFF-EN-10004483"/>
    <x v="1"/>
    <x v="12"/>
    <x v="1335"/>
    <n v="78.349999999999994"/>
    <n v="5"/>
    <n v="0"/>
    <n v="36.8245"/>
  </r>
  <r>
    <n v="3164"/>
    <x v="1568"/>
    <x v="2"/>
    <x v="158"/>
    <d v="2011-09-25T00:00:00"/>
    <s v="Standard Class"/>
    <s v="HF-14995"/>
    <s v="Herbert Flentye"/>
    <x v="0"/>
    <s v="United States"/>
    <x v="8"/>
    <x v="1"/>
    <n v="94109"/>
    <x v="1"/>
    <s v="OFF-AR-10001615"/>
    <x v="1"/>
    <x v="6"/>
    <x v="1479"/>
    <n v="59.52"/>
    <n v="3"/>
    <n v="0"/>
    <n v="15.475199999999999"/>
  </r>
  <r>
    <n v="3165"/>
    <x v="1568"/>
    <x v="2"/>
    <x v="158"/>
    <d v="2011-09-25T00:00:00"/>
    <s v="Standard Class"/>
    <s v="HF-14995"/>
    <s v="Herbert Flentye"/>
    <x v="0"/>
    <s v="United States"/>
    <x v="8"/>
    <x v="1"/>
    <n v="94109"/>
    <x v="1"/>
    <s v="OFF-PA-10000327"/>
    <x v="1"/>
    <x v="10"/>
    <x v="1428"/>
    <n v="38.520000000000003"/>
    <n v="9"/>
    <n v="0"/>
    <n v="17.334"/>
  </r>
  <r>
    <n v="3166"/>
    <x v="1568"/>
    <x v="2"/>
    <x v="158"/>
    <d v="2011-09-25T00:00:00"/>
    <s v="Standard Class"/>
    <s v="HF-14995"/>
    <s v="Herbert Flentye"/>
    <x v="0"/>
    <s v="United States"/>
    <x v="8"/>
    <x v="1"/>
    <n v="94109"/>
    <x v="1"/>
    <s v="TEC-PH-10001299"/>
    <x v="2"/>
    <x v="7"/>
    <x v="1480"/>
    <n v="239.98400000000001"/>
    <n v="2"/>
    <n v="0.2"/>
    <n v="23.9984"/>
  </r>
  <r>
    <n v="3167"/>
    <x v="1568"/>
    <x v="2"/>
    <x v="158"/>
    <d v="2011-09-25T00:00:00"/>
    <s v="Standard Class"/>
    <s v="HF-14995"/>
    <s v="Herbert Flentye"/>
    <x v="0"/>
    <s v="United States"/>
    <x v="8"/>
    <x v="1"/>
    <n v="94109"/>
    <x v="1"/>
    <s v="OFF-PA-10002246"/>
    <x v="1"/>
    <x v="10"/>
    <x v="1386"/>
    <n v="19.350000000000001"/>
    <n v="3"/>
    <n v="0"/>
    <n v="9.4815000000000005"/>
  </r>
  <r>
    <n v="3168"/>
    <x v="1569"/>
    <x v="0"/>
    <x v="517"/>
    <d v="2013-01-11T00:00:00"/>
    <s v="First Class"/>
    <s v="KW-16435"/>
    <s v="Katrina Willman"/>
    <x v="0"/>
    <s v="United States"/>
    <x v="190"/>
    <x v="12"/>
    <n v="48911"/>
    <x v="2"/>
    <s v="FUR-FU-10002671"/>
    <x v="0"/>
    <x v="5"/>
    <x v="275"/>
    <n v="67"/>
    <n v="5"/>
    <n v="0"/>
    <n v="32.159999999999997"/>
  </r>
  <r>
    <n v="3169"/>
    <x v="1570"/>
    <x v="0"/>
    <x v="316"/>
    <d v="2013-04-06T00:00:00"/>
    <s v="Standard Class"/>
    <s v="KC-16675"/>
    <s v="Kimberly Carter"/>
    <x v="1"/>
    <s v="United States"/>
    <x v="315"/>
    <x v="2"/>
    <n v="32303"/>
    <x v="0"/>
    <s v="FUR-CH-10003833"/>
    <x v="0"/>
    <x v="1"/>
    <x v="1200"/>
    <n v="390.27199999999999"/>
    <n v="8"/>
    <n v="0.2"/>
    <n v="-24.391999999999999"/>
  </r>
  <r>
    <n v="3170"/>
    <x v="1570"/>
    <x v="0"/>
    <x v="316"/>
    <d v="2013-04-06T00:00:00"/>
    <s v="Standard Class"/>
    <s v="KC-16675"/>
    <s v="Kimberly Carter"/>
    <x v="1"/>
    <s v="United States"/>
    <x v="315"/>
    <x v="2"/>
    <n v="32303"/>
    <x v="0"/>
    <s v="OFF-PA-10001667"/>
    <x v="1"/>
    <x v="10"/>
    <x v="453"/>
    <n v="62.192"/>
    <n v="13"/>
    <n v="0.2"/>
    <n v="19.434999999999999"/>
  </r>
  <r>
    <n v="3171"/>
    <x v="1571"/>
    <x v="3"/>
    <x v="202"/>
    <d v="2014-12-27T00:00:00"/>
    <s v="Second Class"/>
    <s v="PK-19075"/>
    <s v="Pete Kriz"/>
    <x v="0"/>
    <s v="United States"/>
    <x v="29"/>
    <x v="20"/>
    <n v="29203"/>
    <x v="0"/>
    <s v="OFF-BI-10002003"/>
    <x v="1"/>
    <x v="8"/>
    <x v="1384"/>
    <n v="23.88"/>
    <n v="6"/>
    <n v="0"/>
    <n v="11.223599999999999"/>
  </r>
  <r>
    <n v="3172"/>
    <x v="1572"/>
    <x v="0"/>
    <x v="844"/>
    <d v="2013-03-29T00:00:00"/>
    <s v="Standard Class"/>
    <s v="KT-16465"/>
    <s v="Kean Takahito"/>
    <x v="0"/>
    <s v="United States"/>
    <x v="22"/>
    <x v="10"/>
    <n v="60623"/>
    <x v="2"/>
    <s v="OFF-BI-10004465"/>
    <x v="1"/>
    <x v="8"/>
    <x v="732"/>
    <n v="3.1680000000000001"/>
    <n v="2"/>
    <n v="0.8"/>
    <n v="-4.7519999999999998"/>
  </r>
  <r>
    <n v="3173"/>
    <x v="1572"/>
    <x v="0"/>
    <x v="844"/>
    <d v="2013-03-29T00:00:00"/>
    <s v="Standard Class"/>
    <s v="KT-16465"/>
    <s v="Kean Takahito"/>
    <x v="0"/>
    <s v="United States"/>
    <x v="22"/>
    <x v="10"/>
    <n v="60623"/>
    <x v="2"/>
    <s v="FUR-CH-10000665"/>
    <x v="0"/>
    <x v="1"/>
    <x v="656"/>
    <n v="528.42999999999995"/>
    <n v="5"/>
    <n v="0.3"/>
    <n v="0"/>
  </r>
  <r>
    <n v="3174"/>
    <x v="1572"/>
    <x v="0"/>
    <x v="844"/>
    <d v="2013-03-29T00:00:00"/>
    <s v="Standard Class"/>
    <s v="KT-16465"/>
    <s v="Kean Takahito"/>
    <x v="0"/>
    <s v="United States"/>
    <x v="22"/>
    <x v="10"/>
    <n v="60623"/>
    <x v="2"/>
    <s v="OFF-AR-10004956"/>
    <x v="1"/>
    <x v="6"/>
    <x v="1235"/>
    <n v="13.391999999999999"/>
    <n v="3"/>
    <n v="0.2"/>
    <n v="1.5065999999999999"/>
  </r>
  <r>
    <n v="3175"/>
    <x v="1573"/>
    <x v="3"/>
    <x v="343"/>
    <d v="2014-11-19T00:00:00"/>
    <s v="Standard Class"/>
    <s v="EP-13915"/>
    <s v="Emily Phan"/>
    <x v="0"/>
    <s v="United States"/>
    <x v="66"/>
    <x v="12"/>
    <n v="48227"/>
    <x v="2"/>
    <s v="OFF-AR-10004260"/>
    <x v="1"/>
    <x v="6"/>
    <x v="1481"/>
    <n v="181.86"/>
    <n v="7"/>
    <n v="0"/>
    <n v="50.9208"/>
  </r>
  <r>
    <n v="3176"/>
    <x v="1574"/>
    <x v="3"/>
    <x v="397"/>
    <d v="2014-09-30T00:00:00"/>
    <s v="Standard Class"/>
    <s v="AP-10915"/>
    <s v="Arthur Prichep"/>
    <x v="0"/>
    <s v="United States"/>
    <x v="299"/>
    <x v="22"/>
    <n v="80525"/>
    <x v="1"/>
    <s v="FUR-BO-10001811"/>
    <x v="0"/>
    <x v="0"/>
    <x v="779"/>
    <n v="180.58799999999999"/>
    <n v="2"/>
    <n v="0.7"/>
    <n v="-240.78399999999999"/>
  </r>
  <r>
    <n v="3177"/>
    <x v="1574"/>
    <x v="3"/>
    <x v="397"/>
    <d v="2014-09-30T00:00:00"/>
    <s v="Standard Class"/>
    <s v="AP-10915"/>
    <s v="Arthur Prichep"/>
    <x v="0"/>
    <s v="United States"/>
    <x v="299"/>
    <x v="22"/>
    <n v="80525"/>
    <x v="1"/>
    <s v="TEC-AC-10003280"/>
    <x v="2"/>
    <x v="11"/>
    <x v="1028"/>
    <n v="47.984000000000002"/>
    <n v="2"/>
    <n v="0.2"/>
    <n v="0.5998"/>
  </r>
  <r>
    <n v="3178"/>
    <x v="1575"/>
    <x v="3"/>
    <x v="18"/>
    <d v="2014-11-09T00:00:00"/>
    <s v="Same Day"/>
    <s v="SH-20395"/>
    <s v="Shahid Hopkins"/>
    <x v="0"/>
    <s v="United States"/>
    <x v="20"/>
    <x v="15"/>
    <n v="10024"/>
    <x v="3"/>
    <s v="OFF-PA-10004911"/>
    <x v="1"/>
    <x v="10"/>
    <x v="929"/>
    <n v="18.760000000000002"/>
    <n v="2"/>
    <n v="0"/>
    <n v="9.0047999999999995"/>
  </r>
  <r>
    <n v="3179"/>
    <x v="1576"/>
    <x v="3"/>
    <x v="256"/>
    <d v="2014-12-12T00:00:00"/>
    <s v="Standard Class"/>
    <s v="SM-20950"/>
    <s v="Suzanne McNair"/>
    <x v="1"/>
    <s v="United States"/>
    <x v="20"/>
    <x v="15"/>
    <n v="10011"/>
    <x v="3"/>
    <s v="FUR-FU-10001487"/>
    <x v="0"/>
    <x v="5"/>
    <x v="5"/>
    <n v="20.94"/>
    <n v="3"/>
    <n v="0"/>
    <n v="6.0726000000000004"/>
  </r>
  <r>
    <n v="3180"/>
    <x v="1576"/>
    <x v="3"/>
    <x v="256"/>
    <d v="2014-12-12T00:00:00"/>
    <s v="Standard Class"/>
    <s v="SM-20950"/>
    <s v="Suzanne McNair"/>
    <x v="1"/>
    <s v="United States"/>
    <x v="20"/>
    <x v="15"/>
    <n v="10011"/>
    <x v="3"/>
    <s v="FUR-FU-10000521"/>
    <x v="0"/>
    <x v="5"/>
    <x v="138"/>
    <n v="58.68"/>
    <n v="2"/>
    <n v="0"/>
    <n v="18.190799999999999"/>
  </r>
  <r>
    <n v="3181"/>
    <x v="1576"/>
    <x v="3"/>
    <x v="256"/>
    <d v="2014-12-12T00:00:00"/>
    <s v="Standard Class"/>
    <s v="SM-20950"/>
    <s v="Suzanne McNair"/>
    <x v="1"/>
    <s v="United States"/>
    <x v="20"/>
    <x v="15"/>
    <n v="10011"/>
    <x v="3"/>
    <s v="OFF-AP-10001271"/>
    <x v="1"/>
    <x v="9"/>
    <x v="469"/>
    <n v="254.9"/>
    <n v="5"/>
    <n v="0"/>
    <n v="68.822999999999993"/>
  </r>
  <r>
    <n v="3182"/>
    <x v="1577"/>
    <x v="3"/>
    <x v="45"/>
    <d v="2014-11-13T00:00:00"/>
    <s v="Second Class"/>
    <s v="BM-11650"/>
    <s v="Brian Moss"/>
    <x v="1"/>
    <s v="United States"/>
    <x v="29"/>
    <x v="39"/>
    <n v="21044"/>
    <x v="3"/>
    <s v="OFF-BI-10004728"/>
    <x v="1"/>
    <x v="8"/>
    <x v="539"/>
    <n v="9.64"/>
    <n v="2"/>
    <n v="0"/>
    <n v="4.4344000000000001"/>
  </r>
  <r>
    <n v="3183"/>
    <x v="1577"/>
    <x v="3"/>
    <x v="45"/>
    <d v="2014-11-13T00:00:00"/>
    <s v="Second Class"/>
    <s v="BM-11650"/>
    <s v="Brian Moss"/>
    <x v="1"/>
    <s v="United States"/>
    <x v="29"/>
    <x v="39"/>
    <n v="21044"/>
    <x v="3"/>
    <s v="TEC-AC-10004666"/>
    <x v="2"/>
    <x v="11"/>
    <x v="709"/>
    <n v="826.62"/>
    <n v="3"/>
    <n v="0"/>
    <n v="355.44659999999999"/>
  </r>
  <r>
    <n v="3184"/>
    <x v="1577"/>
    <x v="3"/>
    <x v="45"/>
    <d v="2014-11-13T00:00:00"/>
    <s v="Second Class"/>
    <s v="BM-11650"/>
    <s v="Brian Moss"/>
    <x v="1"/>
    <s v="United States"/>
    <x v="29"/>
    <x v="39"/>
    <n v="21044"/>
    <x v="3"/>
    <s v="OFF-ST-10003208"/>
    <x v="1"/>
    <x v="4"/>
    <x v="243"/>
    <n v="1633.14"/>
    <n v="9"/>
    <n v="0"/>
    <n v="473.61059999999998"/>
  </r>
  <r>
    <n v="3185"/>
    <x v="1577"/>
    <x v="3"/>
    <x v="45"/>
    <d v="2014-11-13T00:00:00"/>
    <s v="Second Class"/>
    <s v="BM-11650"/>
    <s v="Brian Moss"/>
    <x v="1"/>
    <s v="United States"/>
    <x v="29"/>
    <x v="39"/>
    <n v="21044"/>
    <x v="3"/>
    <s v="OFF-ST-10003208"/>
    <x v="1"/>
    <x v="4"/>
    <x v="243"/>
    <n v="544.38"/>
    <n v="3"/>
    <n v="0"/>
    <n v="157.87020000000001"/>
  </r>
  <r>
    <n v="3186"/>
    <x v="1578"/>
    <x v="2"/>
    <x v="845"/>
    <d v="2011-09-11T00:00:00"/>
    <s v="First Class"/>
    <s v="TC-20980"/>
    <s v="Tamara Chand"/>
    <x v="1"/>
    <s v="United States"/>
    <x v="12"/>
    <x v="5"/>
    <n v="77041"/>
    <x v="2"/>
    <s v="OFF-BI-10000632"/>
    <x v="1"/>
    <x v="8"/>
    <x v="1288"/>
    <n v="26.045999999999999"/>
    <n v="3"/>
    <n v="0.8"/>
    <n v="-44.278199999999998"/>
  </r>
  <r>
    <n v="3187"/>
    <x v="1578"/>
    <x v="2"/>
    <x v="845"/>
    <d v="2011-09-11T00:00:00"/>
    <s v="First Class"/>
    <s v="TC-20980"/>
    <s v="Tamara Chand"/>
    <x v="1"/>
    <s v="United States"/>
    <x v="12"/>
    <x v="5"/>
    <n v="77041"/>
    <x v="2"/>
    <s v="OFF-EN-10004773"/>
    <x v="1"/>
    <x v="12"/>
    <x v="33"/>
    <n v="74.352000000000004"/>
    <n v="3"/>
    <n v="0.2"/>
    <n v="26.9526"/>
  </r>
  <r>
    <n v="3188"/>
    <x v="1579"/>
    <x v="3"/>
    <x v="846"/>
    <d v="2014-03-18T00:00:00"/>
    <s v="Standard Class"/>
    <s v="KB-16585"/>
    <s v="Ken Black"/>
    <x v="1"/>
    <s v="United States"/>
    <x v="90"/>
    <x v="31"/>
    <n v="1852"/>
    <x v="3"/>
    <s v="TEC-PH-10004700"/>
    <x v="2"/>
    <x v="7"/>
    <x v="843"/>
    <n v="69.930000000000007"/>
    <n v="7"/>
    <n v="0"/>
    <n v="32.1678"/>
  </r>
  <r>
    <n v="3189"/>
    <x v="1580"/>
    <x v="3"/>
    <x v="179"/>
    <d v="2014-10-23T00:00:00"/>
    <s v="Second Class"/>
    <s v="JE-16165"/>
    <s v="Justin Ellison"/>
    <x v="1"/>
    <s v="United States"/>
    <x v="350"/>
    <x v="1"/>
    <n v="95695"/>
    <x v="1"/>
    <s v="OFF-LA-10003714"/>
    <x v="1"/>
    <x v="2"/>
    <x v="1148"/>
    <n v="3.75"/>
    <n v="1"/>
    <n v="0"/>
    <n v="1.8"/>
  </r>
  <r>
    <n v="3190"/>
    <x v="1580"/>
    <x v="3"/>
    <x v="179"/>
    <d v="2014-10-23T00:00:00"/>
    <s v="Second Class"/>
    <s v="JE-16165"/>
    <s v="Justin Ellison"/>
    <x v="1"/>
    <s v="United States"/>
    <x v="350"/>
    <x v="1"/>
    <n v="95695"/>
    <x v="1"/>
    <s v="OFF-BI-10001787"/>
    <x v="1"/>
    <x v="8"/>
    <x v="1482"/>
    <n v="20.928000000000001"/>
    <n v="4"/>
    <n v="0.2"/>
    <n v="7.5864000000000003"/>
  </r>
  <r>
    <n v="3191"/>
    <x v="1581"/>
    <x v="1"/>
    <x v="17"/>
    <d v="2013-01-01T00:00:00"/>
    <s v="Standard Class"/>
    <s v="DR-12940"/>
    <s v="Daniel Raglin"/>
    <x v="2"/>
    <s v="United States"/>
    <x v="22"/>
    <x v="10"/>
    <n v="60610"/>
    <x v="2"/>
    <s v="OFF-ST-10002957"/>
    <x v="1"/>
    <x v="4"/>
    <x v="1483"/>
    <n v="12.672000000000001"/>
    <n v="3"/>
    <n v="0.2"/>
    <n v="-3.1680000000000001"/>
  </r>
  <r>
    <n v="3192"/>
    <x v="1582"/>
    <x v="3"/>
    <x v="280"/>
    <d v="2014-09-10T00:00:00"/>
    <s v="Standard Class"/>
    <s v="RW-19630"/>
    <s v="Rob Williams"/>
    <x v="1"/>
    <s v="United States"/>
    <x v="20"/>
    <x v="15"/>
    <n v="10035"/>
    <x v="3"/>
    <s v="TEC-PH-10002115"/>
    <x v="2"/>
    <x v="7"/>
    <x v="793"/>
    <n v="65.989999999999995"/>
    <n v="1"/>
    <n v="0"/>
    <n v="17.157399999999999"/>
  </r>
  <r>
    <n v="3193"/>
    <x v="1583"/>
    <x v="3"/>
    <x v="400"/>
    <d v="2014-09-06T00:00:00"/>
    <s v="Standard Class"/>
    <s v="ML-18040"/>
    <s v="Michelle Lonsdale"/>
    <x v="1"/>
    <s v="United States"/>
    <x v="351"/>
    <x v="5"/>
    <n v="77489"/>
    <x v="2"/>
    <s v="OFF-BI-10002557"/>
    <x v="1"/>
    <x v="8"/>
    <x v="246"/>
    <n v="6.37"/>
    <n v="7"/>
    <n v="0.8"/>
    <n v="-9.5549999999999997"/>
  </r>
  <r>
    <n v="3194"/>
    <x v="1584"/>
    <x v="2"/>
    <x v="416"/>
    <d v="2011-04-09T00:00:00"/>
    <s v="First Class"/>
    <s v="JL-15130"/>
    <s v="Jack Lebron"/>
    <x v="0"/>
    <s v="United States"/>
    <x v="12"/>
    <x v="5"/>
    <n v="77036"/>
    <x v="2"/>
    <s v="OFF-BI-10002949"/>
    <x v="1"/>
    <x v="8"/>
    <x v="520"/>
    <n v="3.6480000000000001"/>
    <n v="3"/>
    <n v="0.8"/>
    <n v="-6.0191999999999997"/>
  </r>
  <r>
    <n v="3195"/>
    <x v="1584"/>
    <x v="2"/>
    <x v="416"/>
    <d v="2011-04-09T00:00:00"/>
    <s v="First Class"/>
    <s v="JL-15130"/>
    <s v="Jack Lebron"/>
    <x v="0"/>
    <s v="United States"/>
    <x v="12"/>
    <x v="5"/>
    <n v="77036"/>
    <x v="2"/>
    <s v="OFF-PA-10004100"/>
    <x v="1"/>
    <x v="10"/>
    <x v="257"/>
    <n v="31.103999999999999"/>
    <n v="6"/>
    <n v="0.2"/>
    <n v="10.8864"/>
  </r>
  <r>
    <n v="3196"/>
    <x v="1585"/>
    <x v="0"/>
    <x v="590"/>
    <d v="2013-08-14T00:00:00"/>
    <s v="Standard Class"/>
    <s v="CM-12655"/>
    <s v="Corinna Mitchell"/>
    <x v="2"/>
    <s v="United States"/>
    <x v="25"/>
    <x v="35"/>
    <n v="39212"/>
    <x v="0"/>
    <s v="OFF-FA-10001883"/>
    <x v="1"/>
    <x v="13"/>
    <x v="1484"/>
    <n v="23.34"/>
    <n v="3"/>
    <n v="0"/>
    <n v="0.2334"/>
  </r>
  <r>
    <n v="3197"/>
    <x v="1586"/>
    <x v="3"/>
    <x v="847"/>
    <d v="2014-07-29T00:00:00"/>
    <s v="Standard Class"/>
    <s v="FH-14365"/>
    <s v="Fred Hopkins"/>
    <x v="1"/>
    <s v="United States"/>
    <x v="20"/>
    <x v="15"/>
    <n v="10009"/>
    <x v="3"/>
    <s v="TEC-PH-10000702"/>
    <x v="2"/>
    <x v="7"/>
    <x v="309"/>
    <n v="29.97"/>
    <n v="3"/>
    <n v="0"/>
    <n v="14.085900000000001"/>
  </r>
  <r>
    <n v="3198"/>
    <x v="1587"/>
    <x v="1"/>
    <x v="848"/>
    <d v="2012-10-07T00:00:00"/>
    <s v="Same Day"/>
    <s v="EH-13945"/>
    <s v="Eric Hoffmann"/>
    <x v="0"/>
    <s v="United States"/>
    <x v="228"/>
    <x v="16"/>
    <n v="85281"/>
    <x v="1"/>
    <s v="OFF-BI-10003196"/>
    <x v="1"/>
    <x v="8"/>
    <x v="1367"/>
    <n v="3.3660000000000001"/>
    <n v="3"/>
    <n v="0.7"/>
    <n v="-2.2440000000000002"/>
  </r>
  <r>
    <n v="3199"/>
    <x v="1588"/>
    <x v="2"/>
    <x v="588"/>
    <d v="2011-07-12T00:00:00"/>
    <s v="Standard Class"/>
    <s v="TB-21280"/>
    <s v="Toby Braunhardt"/>
    <x v="0"/>
    <s v="United States"/>
    <x v="108"/>
    <x v="3"/>
    <n v="28540"/>
    <x v="0"/>
    <s v="TEC-PH-10001644"/>
    <x v="2"/>
    <x v="7"/>
    <x v="1485"/>
    <n v="95.968000000000004"/>
    <n v="4"/>
    <n v="0.2"/>
    <n v="9.5968"/>
  </r>
  <r>
    <n v="3200"/>
    <x v="1589"/>
    <x v="3"/>
    <x v="404"/>
    <d v="2014-12-23T00:00:00"/>
    <s v="Standard Class"/>
    <s v="AH-10030"/>
    <s v="Aaron Hawkins"/>
    <x v="1"/>
    <s v="United States"/>
    <x v="10"/>
    <x v="9"/>
    <n v="19134"/>
    <x v="3"/>
    <s v="OFF-AR-10003183"/>
    <x v="1"/>
    <x v="6"/>
    <x v="1390"/>
    <n v="18.704000000000001"/>
    <n v="7"/>
    <n v="0.2"/>
    <n v="2.3380000000000001"/>
  </r>
  <r>
    <n v="3201"/>
    <x v="1590"/>
    <x v="2"/>
    <x v="598"/>
    <d v="2011-05-20T00:00:00"/>
    <s v="Second Class"/>
    <s v="TT-21070"/>
    <s v="Ted Trevino"/>
    <x v="0"/>
    <s v="United States"/>
    <x v="59"/>
    <x v="24"/>
    <n v="44312"/>
    <x v="3"/>
    <s v="FUR-FU-10000308"/>
    <x v="0"/>
    <x v="5"/>
    <x v="1269"/>
    <n v="149.232"/>
    <n v="3"/>
    <n v="0.2"/>
    <n v="3.7307999999999999"/>
  </r>
  <r>
    <n v="3202"/>
    <x v="1590"/>
    <x v="2"/>
    <x v="598"/>
    <d v="2011-05-20T00:00:00"/>
    <s v="Second Class"/>
    <s v="TT-21070"/>
    <s v="Ted Trevino"/>
    <x v="0"/>
    <s v="United States"/>
    <x v="59"/>
    <x v="24"/>
    <n v="44312"/>
    <x v="3"/>
    <s v="OFF-PA-10001526"/>
    <x v="1"/>
    <x v="10"/>
    <x v="1030"/>
    <n v="15.936"/>
    <n v="4"/>
    <n v="0.2"/>
    <n v="5.7767999999999997"/>
  </r>
  <r>
    <n v="3203"/>
    <x v="1591"/>
    <x v="2"/>
    <x v="849"/>
    <d v="2011-11-16T00:00:00"/>
    <s v="Standard Class"/>
    <s v="RD-19900"/>
    <s v="Ruben Dartt"/>
    <x v="0"/>
    <s v="United States"/>
    <x v="70"/>
    <x v="1"/>
    <n v="92037"/>
    <x v="1"/>
    <s v="TEC-PH-10002103"/>
    <x v="2"/>
    <x v="7"/>
    <x v="534"/>
    <n v="601.53599999999994"/>
    <n v="8"/>
    <n v="0.2"/>
    <n v="60.153599999999997"/>
  </r>
  <r>
    <n v="3204"/>
    <x v="1591"/>
    <x v="2"/>
    <x v="849"/>
    <d v="2011-11-16T00:00:00"/>
    <s v="Standard Class"/>
    <s v="RD-19900"/>
    <s v="Ruben Dartt"/>
    <x v="0"/>
    <s v="United States"/>
    <x v="70"/>
    <x v="1"/>
    <n v="92037"/>
    <x v="1"/>
    <s v="TEC-AC-10004209"/>
    <x v="2"/>
    <x v="11"/>
    <x v="899"/>
    <n v="10.99"/>
    <n v="1"/>
    <n v="0"/>
    <n v="4.2861000000000002"/>
  </r>
  <r>
    <n v="3205"/>
    <x v="1591"/>
    <x v="2"/>
    <x v="849"/>
    <d v="2011-11-16T00:00:00"/>
    <s v="Standard Class"/>
    <s v="RD-19900"/>
    <s v="Ruben Dartt"/>
    <x v="0"/>
    <s v="United States"/>
    <x v="70"/>
    <x v="1"/>
    <n v="92037"/>
    <x v="1"/>
    <s v="FUR-FU-10000397"/>
    <x v="0"/>
    <x v="5"/>
    <x v="63"/>
    <n v="39.880000000000003"/>
    <n v="2"/>
    <n v="0"/>
    <n v="11.166399999999999"/>
  </r>
  <r>
    <n v="3206"/>
    <x v="1591"/>
    <x v="2"/>
    <x v="849"/>
    <d v="2011-11-16T00:00:00"/>
    <s v="Standard Class"/>
    <s v="RD-19900"/>
    <s v="Ruben Dartt"/>
    <x v="0"/>
    <s v="United States"/>
    <x v="70"/>
    <x v="1"/>
    <n v="92037"/>
    <x v="1"/>
    <s v="OFF-PA-10002137"/>
    <x v="1"/>
    <x v="10"/>
    <x v="560"/>
    <n v="62.24"/>
    <n v="8"/>
    <n v="0"/>
    <n v="28.007999999999999"/>
  </r>
  <r>
    <n v="3207"/>
    <x v="1591"/>
    <x v="2"/>
    <x v="849"/>
    <d v="2011-11-16T00:00:00"/>
    <s v="Standard Class"/>
    <s v="RD-19900"/>
    <s v="Ruben Dartt"/>
    <x v="0"/>
    <s v="United States"/>
    <x v="70"/>
    <x v="1"/>
    <n v="92037"/>
    <x v="1"/>
    <s v="FUR-FU-10001867"/>
    <x v="0"/>
    <x v="5"/>
    <x v="867"/>
    <n v="53.2"/>
    <n v="5"/>
    <n v="0"/>
    <n v="14.896000000000001"/>
  </r>
  <r>
    <n v="3208"/>
    <x v="1591"/>
    <x v="2"/>
    <x v="849"/>
    <d v="2011-11-16T00:00:00"/>
    <s v="Standard Class"/>
    <s v="RD-19900"/>
    <s v="Ruben Dartt"/>
    <x v="0"/>
    <s v="United States"/>
    <x v="70"/>
    <x v="1"/>
    <n v="92037"/>
    <x v="1"/>
    <s v="OFF-LA-10000407"/>
    <x v="1"/>
    <x v="2"/>
    <x v="1486"/>
    <n v="39.840000000000003"/>
    <n v="8"/>
    <n v="0"/>
    <n v="18.3264"/>
  </r>
  <r>
    <n v="3209"/>
    <x v="1592"/>
    <x v="0"/>
    <x v="850"/>
    <d v="2013-01-15T00:00:00"/>
    <s v="Standard Class"/>
    <s v="LA-16780"/>
    <s v="Laura Armstrong"/>
    <x v="1"/>
    <s v="United States"/>
    <x v="201"/>
    <x v="1"/>
    <n v="93727"/>
    <x v="1"/>
    <s v="TEC-AC-10000420"/>
    <x v="2"/>
    <x v="11"/>
    <x v="1487"/>
    <n v="349.95"/>
    <n v="5"/>
    <n v="0"/>
    <n v="118.983"/>
  </r>
  <r>
    <n v="3210"/>
    <x v="1592"/>
    <x v="0"/>
    <x v="850"/>
    <d v="2013-01-15T00:00:00"/>
    <s v="Standard Class"/>
    <s v="LA-16780"/>
    <s v="Laura Armstrong"/>
    <x v="1"/>
    <s v="United States"/>
    <x v="201"/>
    <x v="1"/>
    <n v="93727"/>
    <x v="1"/>
    <s v="TEC-PH-10002726"/>
    <x v="2"/>
    <x v="7"/>
    <x v="66"/>
    <n v="377.928"/>
    <n v="9"/>
    <n v="0.2"/>
    <n v="141.72300000000001"/>
  </r>
  <r>
    <n v="3211"/>
    <x v="1593"/>
    <x v="3"/>
    <x v="585"/>
    <d v="2014-09-28T00:00:00"/>
    <s v="Standard Class"/>
    <s v="SH-19975"/>
    <s v="Sally Hughsby"/>
    <x v="1"/>
    <s v="United States"/>
    <x v="352"/>
    <x v="5"/>
    <n v="77581"/>
    <x v="2"/>
    <s v="OFF-EN-10001415"/>
    <x v="1"/>
    <x v="12"/>
    <x v="33"/>
    <n v="13.391999999999999"/>
    <n v="3"/>
    <n v="0.2"/>
    <n v="5.0220000000000002"/>
  </r>
  <r>
    <n v="3212"/>
    <x v="1593"/>
    <x v="3"/>
    <x v="585"/>
    <d v="2014-09-28T00:00:00"/>
    <s v="Standard Class"/>
    <s v="SH-19975"/>
    <s v="Sally Hughsby"/>
    <x v="1"/>
    <s v="United States"/>
    <x v="352"/>
    <x v="5"/>
    <n v="77581"/>
    <x v="2"/>
    <s v="OFF-BI-10000773"/>
    <x v="1"/>
    <x v="8"/>
    <x v="381"/>
    <n v="11.228"/>
    <n v="7"/>
    <n v="0.8"/>
    <n v="-18.526199999999999"/>
  </r>
  <r>
    <n v="3213"/>
    <x v="1594"/>
    <x v="2"/>
    <x v="851"/>
    <d v="2011-12-28T00:00:00"/>
    <s v="Standard Class"/>
    <s v="SF-20200"/>
    <s v="Sarah Foster"/>
    <x v="0"/>
    <s v="United States"/>
    <x v="102"/>
    <x v="14"/>
    <n v="47374"/>
    <x v="2"/>
    <s v="OFF-AP-10002350"/>
    <x v="1"/>
    <x v="9"/>
    <x v="545"/>
    <n v="207.24"/>
    <n v="11"/>
    <n v="0"/>
    <n v="58.027200000000001"/>
  </r>
  <r>
    <n v="3214"/>
    <x v="1595"/>
    <x v="0"/>
    <x v="439"/>
    <d v="2013-02-06T00:00:00"/>
    <s v="Standard Class"/>
    <s v="TH-21235"/>
    <s v="Tiffany House"/>
    <x v="1"/>
    <s v="United States"/>
    <x v="10"/>
    <x v="9"/>
    <n v="19134"/>
    <x v="3"/>
    <s v="OFF-AR-10001919"/>
    <x v="1"/>
    <x v="6"/>
    <x v="853"/>
    <n v="1.504"/>
    <n v="1"/>
    <n v="0.2"/>
    <n v="0.16919999999999999"/>
  </r>
  <r>
    <n v="3215"/>
    <x v="1595"/>
    <x v="0"/>
    <x v="439"/>
    <d v="2013-02-06T00:00:00"/>
    <s v="Standard Class"/>
    <s v="TH-21235"/>
    <s v="Tiffany House"/>
    <x v="1"/>
    <s v="United States"/>
    <x v="10"/>
    <x v="9"/>
    <n v="19134"/>
    <x v="3"/>
    <s v="OFF-AP-10002082"/>
    <x v="1"/>
    <x v="9"/>
    <x v="1092"/>
    <n v="34.847999999999999"/>
    <n v="2"/>
    <n v="0.2"/>
    <n v="6.5339999999999998"/>
  </r>
  <r>
    <n v="3216"/>
    <x v="1596"/>
    <x v="3"/>
    <x v="141"/>
    <d v="2014-11-07T00:00:00"/>
    <s v="First Class"/>
    <s v="VG-21790"/>
    <s v="Vivek Gonzalez"/>
    <x v="0"/>
    <s v="United States"/>
    <x v="353"/>
    <x v="1"/>
    <n v="94403"/>
    <x v="1"/>
    <s v="OFF-LA-10002762"/>
    <x v="1"/>
    <x v="2"/>
    <x v="49"/>
    <n v="75.180000000000007"/>
    <n v="6"/>
    <n v="0"/>
    <n v="35.334600000000002"/>
  </r>
  <r>
    <n v="3217"/>
    <x v="1597"/>
    <x v="2"/>
    <x v="8"/>
    <d v="2011-05-17T00:00:00"/>
    <s v="Standard Class"/>
    <s v="NP-18325"/>
    <s v="Naresj Patel"/>
    <x v="0"/>
    <s v="United States"/>
    <x v="182"/>
    <x v="1"/>
    <n v="94601"/>
    <x v="1"/>
    <s v="TEC-AC-10002800"/>
    <x v="2"/>
    <x v="11"/>
    <x v="1207"/>
    <n v="149.97"/>
    <n v="3"/>
    <n v="0"/>
    <n v="52.4895"/>
  </r>
  <r>
    <n v="3218"/>
    <x v="1598"/>
    <x v="3"/>
    <x v="468"/>
    <d v="2014-11-17T00:00:00"/>
    <s v="Standard Class"/>
    <s v="FH-14275"/>
    <s v="Frank Hawley"/>
    <x v="1"/>
    <s v="United States"/>
    <x v="20"/>
    <x v="15"/>
    <n v="10024"/>
    <x v="3"/>
    <s v="OFF-BI-10003925"/>
    <x v="1"/>
    <x v="8"/>
    <x v="751"/>
    <n v="931.17600000000004"/>
    <n v="3"/>
    <n v="0.2"/>
    <n v="314.27190000000002"/>
  </r>
  <r>
    <n v="3219"/>
    <x v="1598"/>
    <x v="3"/>
    <x v="468"/>
    <d v="2014-11-17T00:00:00"/>
    <s v="Standard Class"/>
    <s v="FH-14275"/>
    <s v="Frank Hawley"/>
    <x v="1"/>
    <s v="United States"/>
    <x v="20"/>
    <x v="15"/>
    <n v="10024"/>
    <x v="3"/>
    <s v="TEC-PH-10002200"/>
    <x v="2"/>
    <x v="7"/>
    <x v="1471"/>
    <n v="430.88"/>
    <n v="2"/>
    <n v="0"/>
    <n v="124.9552"/>
  </r>
  <r>
    <n v="3220"/>
    <x v="1599"/>
    <x v="1"/>
    <x v="653"/>
    <d v="2012-08-10T00:00:00"/>
    <s v="Standard Class"/>
    <s v="JP-15460"/>
    <s v="Jennifer Patt"/>
    <x v="1"/>
    <s v="United States"/>
    <x v="80"/>
    <x v="30"/>
    <n v="8701"/>
    <x v="3"/>
    <s v="OFF-PA-10001295"/>
    <x v="1"/>
    <x v="10"/>
    <x v="1211"/>
    <n v="94.85"/>
    <n v="5"/>
    <n v="0"/>
    <n v="45.527999999999999"/>
  </r>
  <r>
    <n v="3221"/>
    <x v="1599"/>
    <x v="1"/>
    <x v="653"/>
    <d v="2012-08-10T00:00:00"/>
    <s v="Standard Class"/>
    <s v="JP-15460"/>
    <s v="Jennifer Patt"/>
    <x v="1"/>
    <s v="United States"/>
    <x v="80"/>
    <x v="30"/>
    <n v="8701"/>
    <x v="3"/>
    <s v="OFF-EN-10002500"/>
    <x v="1"/>
    <x v="12"/>
    <x v="118"/>
    <n v="51.12"/>
    <n v="4"/>
    <n v="0"/>
    <n v="23.004000000000001"/>
  </r>
  <r>
    <n v="3222"/>
    <x v="1599"/>
    <x v="1"/>
    <x v="653"/>
    <d v="2012-08-10T00:00:00"/>
    <s v="Standard Class"/>
    <s v="JP-15460"/>
    <s v="Jennifer Patt"/>
    <x v="1"/>
    <s v="United States"/>
    <x v="80"/>
    <x v="30"/>
    <n v="8701"/>
    <x v="3"/>
    <s v="TEC-AC-10000892"/>
    <x v="2"/>
    <x v="11"/>
    <x v="290"/>
    <n v="90"/>
    <n v="1"/>
    <n v="0"/>
    <n v="32.4"/>
  </r>
  <r>
    <n v="3223"/>
    <x v="1600"/>
    <x v="2"/>
    <x v="852"/>
    <d v="2011-05-10T00:00:00"/>
    <s v="First Class"/>
    <s v="ES-14080"/>
    <s v="Erin Smith"/>
    <x v="1"/>
    <s v="United States"/>
    <x v="228"/>
    <x v="16"/>
    <n v="85281"/>
    <x v="1"/>
    <s v="OFF-PA-10001838"/>
    <x v="1"/>
    <x v="10"/>
    <x v="999"/>
    <n v="9.4079999999999995"/>
    <n v="2"/>
    <n v="0.2"/>
    <n v="3.4104000000000001"/>
  </r>
  <r>
    <n v="3224"/>
    <x v="1600"/>
    <x v="2"/>
    <x v="852"/>
    <d v="2011-05-10T00:00:00"/>
    <s v="First Class"/>
    <s v="ES-14080"/>
    <s v="Erin Smith"/>
    <x v="1"/>
    <s v="United States"/>
    <x v="228"/>
    <x v="16"/>
    <n v="85281"/>
    <x v="1"/>
    <s v="OFF-FA-10000735"/>
    <x v="1"/>
    <x v="13"/>
    <x v="33"/>
    <n v="4.6719999999999997"/>
    <n v="2"/>
    <n v="0.2"/>
    <n v="1.46"/>
  </r>
  <r>
    <n v="3225"/>
    <x v="1600"/>
    <x v="2"/>
    <x v="852"/>
    <d v="2011-05-10T00:00:00"/>
    <s v="First Class"/>
    <s v="ES-14080"/>
    <s v="Erin Smith"/>
    <x v="1"/>
    <s v="United States"/>
    <x v="228"/>
    <x v="16"/>
    <n v="85281"/>
    <x v="1"/>
    <s v="TEC-PH-10001760"/>
    <x v="2"/>
    <x v="7"/>
    <x v="254"/>
    <n v="318.39999999999998"/>
    <n v="2"/>
    <n v="0.2"/>
    <n v="107.46"/>
  </r>
  <r>
    <n v="3226"/>
    <x v="1600"/>
    <x v="2"/>
    <x v="852"/>
    <d v="2011-05-10T00:00:00"/>
    <s v="First Class"/>
    <s v="ES-14080"/>
    <s v="Erin Smith"/>
    <x v="1"/>
    <s v="United States"/>
    <x v="228"/>
    <x v="16"/>
    <n v="85281"/>
    <x v="1"/>
    <s v="OFF-EN-10004846"/>
    <x v="1"/>
    <x v="12"/>
    <x v="1488"/>
    <n v="12.768000000000001"/>
    <n v="6"/>
    <n v="0.2"/>
    <n v="4.6284000000000001"/>
  </r>
  <r>
    <n v="3227"/>
    <x v="1600"/>
    <x v="2"/>
    <x v="852"/>
    <d v="2011-05-10T00:00:00"/>
    <s v="First Class"/>
    <s v="ES-14080"/>
    <s v="Erin Smith"/>
    <x v="1"/>
    <s v="United States"/>
    <x v="228"/>
    <x v="16"/>
    <n v="85281"/>
    <x v="1"/>
    <s v="OFF-SU-10003567"/>
    <x v="1"/>
    <x v="14"/>
    <x v="1489"/>
    <n v="15.36"/>
    <n v="2"/>
    <n v="0.2"/>
    <n v="-3.2639999999999998"/>
  </r>
  <r>
    <n v="3228"/>
    <x v="1600"/>
    <x v="2"/>
    <x v="852"/>
    <d v="2011-05-10T00:00:00"/>
    <s v="First Class"/>
    <s v="ES-14080"/>
    <s v="Erin Smith"/>
    <x v="1"/>
    <s v="United States"/>
    <x v="228"/>
    <x v="16"/>
    <n v="85281"/>
    <x v="1"/>
    <s v="TEC-PH-10001557"/>
    <x v="2"/>
    <x v="7"/>
    <x v="658"/>
    <n v="230.376"/>
    <n v="3"/>
    <n v="0.2"/>
    <n v="20.157900000000001"/>
  </r>
  <r>
    <n v="3229"/>
    <x v="1600"/>
    <x v="2"/>
    <x v="852"/>
    <d v="2011-05-10T00:00:00"/>
    <s v="First Class"/>
    <s v="ES-14080"/>
    <s v="Erin Smith"/>
    <x v="1"/>
    <s v="United States"/>
    <x v="228"/>
    <x v="16"/>
    <n v="85281"/>
    <x v="1"/>
    <s v="TEC-AC-10003038"/>
    <x v="2"/>
    <x v="11"/>
    <x v="1024"/>
    <n v="7.16"/>
    <n v="1"/>
    <n v="0.2"/>
    <n v="-8.9499999999999996E-2"/>
  </r>
  <r>
    <n v="3230"/>
    <x v="1601"/>
    <x v="2"/>
    <x v="430"/>
    <d v="2011-08-16T00:00:00"/>
    <s v="Standard Class"/>
    <s v="KL-16645"/>
    <s v="Ken Lonsdale"/>
    <x v="0"/>
    <s v="United States"/>
    <x v="20"/>
    <x v="15"/>
    <n v="10035"/>
    <x v="3"/>
    <s v="OFF-ST-10004459"/>
    <x v="1"/>
    <x v="4"/>
    <x v="454"/>
    <n v="375.34"/>
    <n v="1"/>
    <n v="0"/>
    <n v="18.766999999999999"/>
  </r>
  <r>
    <n v="3231"/>
    <x v="1602"/>
    <x v="3"/>
    <x v="853"/>
    <d v="2014-06-09T00:00:00"/>
    <s v="Second Class"/>
    <s v="BN-11515"/>
    <s v="Bradley Nguyen"/>
    <x v="0"/>
    <s v="United States"/>
    <x v="20"/>
    <x v="15"/>
    <n v="10009"/>
    <x v="3"/>
    <s v="FUR-FU-10004960"/>
    <x v="0"/>
    <x v="5"/>
    <x v="919"/>
    <n v="114.9"/>
    <n v="5"/>
    <n v="0"/>
    <n v="39.066000000000003"/>
  </r>
  <r>
    <n v="3232"/>
    <x v="1603"/>
    <x v="3"/>
    <x v="513"/>
    <d v="2014-04-23T00:00:00"/>
    <s v="Standard Class"/>
    <s v="ND-18370"/>
    <s v="Natalie DeCherney"/>
    <x v="0"/>
    <s v="United States"/>
    <x v="12"/>
    <x v="5"/>
    <n v="77095"/>
    <x v="2"/>
    <s v="OFF-BI-10000632"/>
    <x v="1"/>
    <x v="8"/>
    <x v="1288"/>
    <n v="26.045999999999999"/>
    <n v="3"/>
    <n v="0.8"/>
    <n v="-44.278199999999998"/>
  </r>
  <r>
    <n v="3233"/>
    <x v="1603"/>
    <x v="3"/>
    <x v="513"/>
    <d v="2014-04-23T00:00:00"/>
    <s v="Standard Class"/>
    <s v="ND-18370"/>
    <s v="Natalie DeCherney"/>
    <x v="0"/>
    <s v="United States"/>
    <x v="12"/>
    <x v="5"/>
    <n v="77095"/>
    <x v="2"/>
    <s v="OFF-BI-10001107"/>
    <x v="1"/>
    <x v="8"/>
    <x v="492"/>
    <n v="2.8959999999999999"/>
    <n v="1"/>
    <n v="0.8"/>
    <n v="-4.7784000000000004"/>
  </r>
  <r>
    <n v="3234"/>
    <x v="1603"/>
    <x v="3"/>
    <x v="513"/>
    <d v="2014-04-23T00:00:00"/>
    <s v="Standard Class"/>
    <s v="ND-18370"/>
    <s v="Natalie DeCherney"/>
    <x v="0"/>
    <s v="United States"/>
    <x v="12"/>
    <x v="5"/>
    <n v="77095"/>
    <x v="2"/>
    <s v="OFF-ST-10002301"/>
    <x v="1"/>
    <x v="4"/>
    <x v="1490"/>
    <n v="32.543999999999997"/>
    <n v="2"/>
    <n v="0.2"/>
    <n v="-7.7291999999999996"/>
  </r>
  <r>
    <n v="3235"/>
    <x v="1604"/>
    <x v="0"/>
    <x v="423"/>
    <d v="2013-04-28T00:00:00"/>
    <s v="First Class"/>
    <s v="JL-15130"/>
    <s v="Jack Lebron"/>
    <x v="0"/>
    <s v="United States"/>
    <x v="169"/>
    <x v="1"/>
    <n v="92503"/>
    <x v="1"/>
    <s v="OFF-BI-10003355"/>
    <x v="1"/>
    <x v="8"/>
    <x v="586"/>
    <n v="3.984"/>
    <n v="1"/>
    <n v="0.2"/>
    <n v="1.3944000000000001"/>
  </r>
  <r>
    <n v="3236"/>
    <x v="1605"/>
    <x v="0"/>
    <x v="804"/>
    <d v="2013-01-15T00:00:00"/>
    <s v="Same Day"/>
    <s v="RC-19825"/>
    <s v="Roy Collins"/>
    <x v="0"/>
    <s v="United States"/>
    <x v="54"/>
    <x v="29"/>
    <n v="6824"/>
    <x v="3"/>
    <s v="FUR-TA-10002903"/>
    <x v="0"/>
    <x v="3"/>
    <x v="255"/>
    <n v="181.797"/>
    <n v="1"/>
    <n v="0.3"/>
    <n v="-15.582599999999999"/>
  </r>
  <r>
    <n v="3237"/>
    <x v="1606"/>
    <x v="0"/>
    <x v="440"/>
    <d v="2013-03-05T00:00:00"/>
    <s v="Same Day"/>
    <s v="CC-12475"/>
    <s v="Cindy Chapman"/>
    <x v="0"/>
    <s v="United States"/>
    <x v="20"/>
    <x v="15"/>
    <n v="10024"/>
    <x v="3"/>
    <s v="OFF-ST-10001580"/>
    <x v="1"/>
    <x v="4"/>
    <x v="351"/>
    <n v="44.94"/>
    <n v="3"/>
    <n v="0"/>
    <n v="12.5832"/>
  </r>
  <r>
    <n v="3238"/>
    <x v="1606"/>
    <x v="0"/>
    <x v="440"/>
    <d v="2013-03-05T00:00:00"/>
    <s v="Same Day"/>
    <s v="CC-12475"/>
    <s v="Cindy Chapman"/>
    <x v="0"/>
    <s v="United States"/>
    <x v="20"/>
    <x v="15"/>
    <n v="10024"/>
    <x v="3"/>
    <s v="OFF-BI-10000315"/>
    <x v="1"/>
    <x v="8"/>
    <x v="407"/>
    <n v="45.576000000000001"/>
    <n v="3"/>
    <n v="0.2"/>
    <n v="15.951599999999999"/>
  </r>
  <r>
    <n v="3239"/>
    <x v="1607"/>
    <x v="0"/>
    <x v="73"/>
    <d v="2013-11-28T00:00:00"/>
    <s v="Standard Class"/>
    <s v="DW-13195"/>
    <s v="David Wiener"/>
    <x v="1"/>
    <s v="United States"/>
    <x v="12"/>
    <x v="5"/>
    <n v="77095"/>
    <x v="2"/>
    <s v="FUR-CH-10003774"/>
    <x v="0"/>
    <x v="1"/>
    <x v="1185"/>
    <n v="318.43"/>
    <n v="5"/>
    <n v="0.3"/>
    <n v="-77.332999999999998"/>
  </r>
  <r>
    <n v="3240"/>
    <x v="1607"/>
    <x v="0"/>
    <x v="73"/>
    <d v="2013-11-28T00:00:00"/>
    <s v="Standard Class"/>
    <s v="DW-13195"/>
    <s v="David Wiener"/>
    <x v="1"/>
    <s v="United States"/>
    <x v="12"/>
    <x v="5"/>
    <n v="77095"/>
    <x v="2"/>
    <s v="TEC-PH-10003095"/>
    <x v="2"/>
    <x v="7"/>
    <x v="1491"/>
    <n v="122.92"/>
    <n v="7"/>
    <n v="0.2"/>
    <n v="46.094999999999999"/>
  </r>
  <r>
    <n v="3241"/>
    <x v="1607"/>
    <x v="0"/>
    <x v="73"/>
    <d v="2013-11-28T00:00:00"/>
    <s v="Standard Class"/>
    <s v="DW-13195"/>
    <s v="David Wiener"/>
    <x v="1"/>
    <s v="United States"/>
    <x v="12"/>
    <x v="5"/>
    <n v="77095"/>
    <x v="2"/>
    <s v="FUR-FU-10000023"/>
    <x v="0"/>
    <x v="5"/>
    <x v="322"/>
    <n v="7.0679999999999996"/>
    <n v="3"/>
    <n v="0.6"/>
    <n v="-2.8271999999999999"/>
  </r>
  <r>
    <n v="3242"/>
    <x v="1608"/>
    <x v="0"/>
    <x v="854"/>
    <d v="2013-03-02T00:00:00"/>
    <s v="First Class"/>
    <s v="CK-12760"/>
    <s v="Cyma Kinney"/>
    <x v="1"/>
    <s v="United States"/>
    <x v="81"/>
    <x v="17"/>
    <n v="22204"/>
    <x v="0"/>
    <s v="OFF-ST-10002214"/>
    <x v="1"/>
    <x v="4"/>
    <x v="994"/>
    <n v="56.45"/>
    <n v="5"/>
    <n v="0"/>
    <n v="14.677"/>
  </r>
  <r>
    <n v="3243"/>
    <x v="1609"/>
    <x v="3"/>
    <x v="185"/>
    <d v="2014-06-04T00:00:00"/>
    <s v="Second Class"/>
    <s v="EG-13900"/>
    <s v="Emily Grady"/>
    <x v="0"/>
    <s v="United States"/>
    <x v="22"/>
    <x v="10"/>
    <n v="60623"/>
    <x v="2"/>
    <s v="OFF-BI-10002799"/>
    <x v="1"/>
    <x v="8"/>
    <x v="1450"/>
    <n v="13.468"/>
    <n v="13"/>
    <n v="0.8"/>
    <n v="-22.895600000000002"/>
  </r>
  <r>
    <n v="3244"/>
    <x v="1610"/>
    <x v="3"/>
    <x v="96"/>
    <d v="2014-06-12T00:00:00"/>
    <s v="Standard Class"/>
    <s v="SJ-20215"/>
    <s v="Sarah Jordon"/>
    <x v="0"/>
    <s v="United States"/>
    <x v="55"/>
    <x v="5"/>
    <n v="75051"/>
    <x v="2"/>
    <s v="TEC-PH-10004912"/>
    <x v="2"/>
    <x v="7"/>
    <x v="1492"/>
    <n v="219.8"/>
    <n v="5"/>
    <n v="0.2"/>
    <n v="24.727499999999999"/>
  </r>
  <r>
    <n v="3245"/>
    <x v="1610"/>
    <x v="3"/>
    <x v="96"/>
    <d v="2014-06-12T00:00:00"/>
    <s v="Standard Class"/>
    <s v="SJ-20215"/>
    <s v="Sarah Jordon"/>
    <x v="0"/>
    <s v="United States"/>
    <x v="55"/>
    <x v="5"/>
    <n v="75051"/>
    <x v="2"/>
    <s v="FUR-CH-10002602"/>
    <x v="0"/>
    <x v="1"/>
    <x v="288"/>
    <n v="317.05799999999999"/>
    <n v="3"/>
    <n v="0.3"/>
    <n v="-18.117599999999999"/>
  </r>
  <r>
    <n v="3246"/>
    <x v="1611"/>
    <x v="3"/>
    <x v="389"/>
    <d v="2014-12-13T00:00:00"/>
    <s v="Second Class"/>
    <s v="BP-11185"/>
    <s v="Ben Peterman"/>
    <x v="1"/>
    <s v="United States"/>
    <x v="4"/>
    <x v="4"/>
    <n v="98103"/>
    <x v="1"/>
    <s v="TEC-AC-10004510"/>
    <x v="2"/>
    <x v="11"/>
    <x v="944"/>
    <n v="49.08"/>
    <n v="3"/>
    <n v="0"/>
    <n v="4.9080000000000004"/>
  </r>
  <r>
    <n v="3247"/>
    <x v="1611"/>
    <x v="3"/>
    <x v="389"/>
    <d v="2014-12-13T00:00:00"/>
    <s v="Second Class"/>
    <s v="BP-11185"/>
    <s v="Ben Peterman"/>
    <x v="1"/>
    <s v="United States"/>
    <x v="4"/>
    <x v="4"/>
    <n v="98103"/>
    <x v="1"/>
    <s v="OFF-ST-10000060"/>
    <x v="1"/>
    <x v="4"/>
    <x v="387"/>
    <n v="324.89999999999998"/>
    <n v="5"/>
    <n v="0"/>
    <n v="38.988"/>
  </r>
  <r>
    <n v="3248"/>
    <x v="1611"/>
    <x v="3"/>
    <x v="389"/>
    <d v="2014-12-13T00:00:00"/>
    <s v="Second Class"/>
    <s v="BP-11185"/>
    <s v="Ben Peterman"/>
    <x v="1"/>
    <s v="United States"/>
    <x v="4"/>
    <x v="4"/>
    <n v="98103"/>
    <x v="1"/>
    <s v="OFF-AR-10000799"/>
    <x v="1"/>
    <x v="6"/>
    <x v="1493"/>
    <n v="18.239999999999998"/>
    <n v="3"/>
    <n v="0"/>
    <n v="5.2896000000000001"/>
  </r>
  <r>
    <n v="3249"/>
    <x v="1612"/>
    <x v="0"/>
    <x v="42"/>
    <d v="2013-09-22T00:00:00"/>
    <s v="Standard Class"/>
    <s v="SJ-20125"/>
    <s v="Sanjit Jacobs"/>
    <x v="2"/>
    <s v="United States"/>
    <x v="4"/>
    <x v="4"/>
    <n v="98103"/>
    <x v="1"/>
    <s v="FUR-CH-10004875"/>
    <x v="0"/>
    <x v="1"/>
    <x v="1436"/>
    <n v="113.88800000000001"/>
    <n v="2"/>
    <n v="0.2"/>
    <n v="9.9651999999999994"/>
  </r>
  <r>
    <n v="3250"/>
    <x v="1612"/>
    <x v="0"/>
    <x v="42"/>
    <d v="2013-09-22T00:00:00"/>
    <s v="Standard Class"/>
    <s v="SJ-20125"/>
    <s v="Sanjit Jacobs"/>
    <x v="2"/>
    <s v="United States"/>
    <x v="4"/>
    <x v="4"/>
    <n v="98103"/>
    <x v="1"/>
    <s v="TEC-PH-10002085"/>
    <x v="2"/>
    <x v="7"/>
    <x v="659"/>
    <n v="105.584"/>
    <n v="2"/>
    <n v="0.2"/>
    <n v="7.9188000000000001"/>
  </r>
  <r>
    <n v="3251"/>
    <x v="1613"/>
    <x v="0"/>
    <x v="443"/>
    <d v="2013-12-30T00:00:00"/>
    <s v="Standard Class"/>
    <s v="MC-17590"/>
    <s v="Matt Collister"/>
    <x v="1"/>
    <s v="United States"/>
    <x v="354"/>
    <x v="12"/>
    <n v="49505"/>
    <x v="2"/>
    <s v="OFF-FA-10000992"/>
    <x v="1"/>
    <x v="13"/>
    <x v="1033"/>
    <n v="24.85"/>
    <n v="7"/>
    <n v="0"/>
    <n v="11.679500000000001"/>
  </r>
  <r>
    <n v="3252"/>
    <x v="1614"/>
    <x v="3"/>
    <x v="827"/>
    <d v="2014-04-20T00:00:00"/>
    <s v="First Class"/>
    <s v="BG-11740"/>
    <s v="Bruce Geld"/>
    <x v="0"/>
    <s v="United States"/>
    <x v="10"/>
    <x v="9"/>
    <n v="19120"/>
    <x v="3"/>
    <s v="FUR-FU-10001473"/>
    <x v="0"/>
    <x v="5"/>
    <x v="1244"/>
    <n v="60.311999999999998"/>
    <n v="3"/>
    <n v="0.2"/>
    <n v="5.2773000000000003"/>
  </r>
  <r>
    <n v="3253"/>
    <x v="1615"/>
    <x v="3"/>
    <x v="855"/>
    <d v="2014-10-31T00:00:00"/>
    <s v="Second Class"/>
    <s v="MA-17560"/>
    <s v="Matt Abelman"/>
    <x v="2"/>
    <s v="United States"/>
    <x v="22"/>
    <x v="10"/>
    <n v="60610"/>
    <x v="2"/>
    <s v="OFF-AR-10003045"/>
    <x v="1"/>
    <x v="6"/>
    <x v="420"/>
    <n v="7.056"/>
    <n v="3"/>
    <n v="0.2"/>
    <n v="2.2050000000000001"/>
  </r>
  <r>
    <n v="3254"/>
    <x v="1615"/>
    <x v="3"/>
    <x v="855"/>
    <d v="2014-10-31T00:00:00"/>
    <s v="Second Class"/>
    <s v="MA-17560"/>
    <s v="Matt Abelman"/>
    <x v="2"/>
    <s v="United States"/>
    <x v="22"/>
    <x v="10"/>
    <n v="60610"/>
    <x v="2"/>
    <s v="TEC-PH-10001536"/>
    <x v="2"/>
    <x v="7"/>
    <x v="1234"/>
    <n v="27.184000000000001"/>
    <n v="2"/>
    <n v="0.2"/>
    <n v="2.0388000000000002"/>
  </r>
  <r>
    <n v="3255"/>
    <x v="1616"/>
    <x v="0"/>
    <x v="630"/>
    <d v="2013-07-15T00:00:00"/>
    <s v="Standard Class"/>
    <s v="CC-12220"/>
    <s v="Chris Cortes"/>
    <x v="0"/>
    <s v="United States"/>
    <x v="4"/>
    <x v="4"/>
    <n v="98105"/>
    <x v="1"/>
    <s v="TEC-PH-10001580"/>
    <x v="2"/>
    <x v="7"/>
    <x v="231"/>
    <n v="107.98399999999999"/>
    <n v="1"/>
    <n v="0.2"/>
    <n v="9.4486000000000008"/>
  </r>
  <r>
    <n v="3256"/>
    <x v="1616"/>
    <x v="0"/>
    <x v="630"/>
    <d v="2013-07-15T00:00:00"/>
    <s v="Standard Class"/>
    <s v="CC-12220"/>
    <s v="Chris Cortes"/>
    <x v="0"/>
    <s v="United States"/>
    <x v="4"/>
    <x v="4"/>
    <n v="98105"/>
    <x v="1"/>
    <s v="OFF-BI-10004209"/>
    <x v="1"/>
    <x v="8"/>
    <x v="1206"/>
    <n v="19.295999999999999"/>
    <n v="3"/>
    <n v="0.2"/>
    <n v="6.03"/>
  </r>
  <r>
    <n v="3257"/>
    <x v="1617"/>
    <x v="1"/>
    <x v="101"/>
    <d v="2012-08-14T00:00:00"/>
    <s v="Standard Class"/>
    <s v="RA-19885"/>
    <s v="Ruben Ausman"/>
    <x v="1"/>
    <s v="United States"/>
    <x v="108"/>
    <x v="2"/>
    <n v="32216"/>
    <x v="0"/>
    <s v="OFF-LA-10001613"/>
    <x v="1"/>
    <x v="2"/>
    <x v="736"/>
    <n v="4.6079999999999997"/>
    <n v="2"/>
    <n v="0.2"/>
    <n v="1.6704000000000001"/>
  </r>
  <r>
    <n v="3258"/>
    <x v="1618"/>
    <x v="0"/>
    <x v="10"/>
    <d v="2013-12-15T00:00:00"/>
    <s v="Second Class"/>
    <s v="DK-12835"/>
    <s v="Damala Kotsonis"/>
    <x v="1"/>
    <s v="United States"/>
    <x v="47"/>
    <x v="18"/>
    <n v="37064"/>
    <x v="0"/>
    <s v="FUR-TA-10001676"/>
    <x v="0"/>
    <x v="3"/>
    <x v="957"/>
    <n v="79.974000000000004"/>
    <n v="3"/>
    <n v="0.4"/>
    <n v="-29.323799999999999"/>
  </r>
  <r>
    <n v="3259"/>
    <x v="1618"/>
    <x v="0"/>
    <x v="10"/>
    <d v="2013-12-15T00:00:00"/>
    <s v="Second Class"/>
    <s v="DK-12835"/>
    <s v="Damala Kotsonis"/>
    <x v="1"/>
    <s v="United States"/>
    <x v="47"/>
    <x v="18"/>
    <n v="37064"/>
    <x v="0"/>
    <s v="OFF-BI-10003712"/>
    <x v="1"/>
    <x v="8"/>
    <x v="689"/>
    <n v="2.9460000000000002"/>
    <n v="2"/>
    <n v="0.7"/>
    <n v="-2.0621999999999998"/>
  </r>
  <r>
    <n v="3260"/>
    <x v="1619"/>
    <x v="0"/>
    <x v="373"/>
    <d v="2013-11-18T00:00:00"/>
    <s v="Standard Class"/>
    <s v="LB-16795"/>
    <s v="Laurel Beltran"/>
    <x v="2"/>
    <s v="United States"/>
    <x v="336"/>
    <x v="10"/>
    <n v="60035"/>
    <x v="2"/>
    <s v="OFF-BI-10000285"/>
    <x v="1"/>
    <x v="8"/>
    <x v="456"/>
    <n v="3.1360000000000001"/>
    <n v="2"/>
    <n v="0.8"/>
    <n v="-4.7039999999999997"/>
  </r>
  <r>
    <n v="3261"/>
    <x v="1620"/>
    <x v="2"/>
    <x v="687"/>
    <d v="2011-11-15T00:00:00"/>
    <s v="First Class"/>
    <s v="CM-11815"/>
    <s v="Candace McMahon"/>
    <x v="1"/>
    <s v="United States"/>
    <x v="45"/>
    <x v="5"/>
    <n v="77506"/>
    <x v="2"/>
    <s v="OFF-PA-10004609"/>
    <x v="1"/>
    <x v="10"/>
    <x v="1494"/>
    <n v="20.736000000000001"/>
    <n v="4"/>
    <n v="0.2"/>
    <n v="7.2576000000000001"/>
  </r>
  <r>
    <n v="3262"/>
    <x v="1621"/>
    <x v="2"/>
    <x v="664"/>
    <d v="2011-11-19T00:00:00"/>
    <s v="First Class"/>
    <s v="TS-21205"/>
    <s v="Thomas Seio"/>
    <x v="1"/>
    <s v="United States"/>
    <x v="8"/>
    <x v="1"/>
    <n v="94109"/>
    <x v="1"/>
    <s v="TEC-AC-10001314"/>
    <x v="2"/>
    <x v="11"/>
    <x v="943"/>
    <n v="99.98"/>
    <n v="2"/>
    <n v="0"/>
    <n v="7.9984000000000002"/>
  </r>
  <r>
    <n v="3263"/>
    <x v="1621"/>
    <x v="2"/>
    <x v="664"/>
    <d v="2011-11-19T00:00:00"/>
    <s v="First Class"/>
    <s v="TS-21205"/>
    <s v="Thomas Seio"/>
    <x v="1"/>
    <s v="United States"/>
    <x v="8"/>
    <x v="1"/>
    <n v="94109"/>
    <x v="1"/>
    <s v="OFF-PA-10003395"/>
    <x v="1"/>
    <x v="10"/>
    <x v="650"/>
    <n v="733.95"/>
    <n v="7"/>
    <n v="0"/>
    <n v="352.29599999999999"/>
  </r>
  <r>
    <n v="3264"/>
    <x v="1621"/>
    <x v="2"/>
    <x v="664"/>
    <d v="2011-11-19T00:00:00"/>
    <s v="First Class"/>
    <s v="TS-21205"/>
    <s v="Thomas Seio"/>
    <x v="1"/>
    <s v="United States"/>
    <x v="8"/>
    <x v="1"/>
    <n v="94109"/>
    <x v="1"/>
    <s v="OFF-AP-10001242"/>
    <x v="1"/>
    <x v="9"/>
    <x v="1408"/>
    <n v="241.44"/>
    <n v="3"/>
    <n v="0"/>
    <n v="72.432000000000002"/>
  </r>
  <r>
    <n v="3265"/>
    <x v="1622"/>
    <x v="0"/>
    <x v="758"/>
    <d v="2013-09-03T00:00:00"/>
    <s v="Second Class"/>
    <s v="RF-19345"/>
    <s v="Randy Ferguson"/>
    <x v="1"/>
    <s v="United States"/>
    <x v="100"/>
    <x v="2"/>
    <n v="33180"/>
    <x v="0"/>
    <s v="OFF-LA-10001641"/>
    <x v="1"/>
    <x v="2"/>
    <x v="1022"/>
    <n v="10.08"/>
    <n v="4"/>
    <n v="0.2"/>
    <n v="3.528"/>
  </r>
  <r>
    <n v="3266"/>
    <x v="1623"/>
    <x v="2"/>
    <x v="856"/>
    <d v="2011-10-15T00:00:00"/>
    <s v="Standard Class"/>
    <s v="JF-15565"/>
    <s v="Jill Fjeld"/>
    <x v="0"/>
    <s v="United States"/>
    <x v="10"/>
    <x v="9"/>
    <n v="19120"/>
    <x v="3"/>
    <s v="OFF-ST-10003816"/>
    <x v="1"/>
    <x v="4"/>
    <x v="710"/>
    <n v="281.904"/>
    <n v="2"/>
    <n v="0.2"/>
    <n v="10.571400000000001"/>
  </r>
  <r>
    <n v="3267"/>
    <x v="1623"/>
    <x v="2"/>
    <x v="856"/>
    <d v="2011-10-15T00:00:00"/>
    <s v="Standard Class"/>
    <s v="JF-15565"/>
    <s v="Jill Fjeld"/>
    <x v="0"/>
    <s v="United States"/>
    <x v="10"/>
    <x v="9"/>
    <n v="19120"/>
    <x v="3"/>
    <s v="OFF-EN-10002230"/>
    <x v="1"/>
    <x v="12"/>
    <x v="550"/>
    <n v="201.43199999999999"/>
    <n v="3"/>
    <n v="0.2"/>
    <n v="67.9833"/>
  </r>
  <r>
    <n v="3268"/>
    <x v="1624"/>
    <x v="2"/>
    <x v="857"/>
    <d v="2011-05-29T00:00:00"/>
    <s v="Standard Class"/>
    <s v="EH-14185"/>
    <s v="Evan Henry"/>
    <x v="0"/>
    <s v="United States"/>
    <x v="27"/>
    <x v="19"/>
    <n v="35601"/>
    <x v="0"/>
    <s v="TEC-PH-10002660"/>
    <x v="2"/>
    <x v="7"/>
    <x v="697"/>
    <n v="135.97999999999999"/>
    <n v="2"/>
    <n v="0"/>
    <n v="33.994999999999997"/>
  </r>
  <r>
    <n v="3269"/>
    <x v="1624"/>
    <x v="2"/>
    <x v="857"/>
    <d v="2011-05-29T00:00:00"/>
    <s v="Standard Class"/>
    <s v="EH-14185"/>
    <s v="Evan Henry"/>
    <x v="0"/>
    <s v="United States"/>
    <x v="27"/>
    <x v="19"/>
    <n v="35601"/>
    <x v="0"/>
    <s v="TEC-PH-10003171"/>
    <x v="2"/>
    <x v="7"/>
    <x v="1495"/>
    <n v="44.95"/>
    <n v="1"/>
    <n v="0"/>
    <n v="12.586"/>
  </r>
  <r>
    <n v="3270"/>
    <x v="1625"/>
    <x v="2"/>
    <x v="858"/>
    <d v="2011-07-19T00:00:00"/>
    <s v="Standard Class"/>
    <s v="VW-21775"/>
    <s v="Victoria Wilson"/>
    <x v="1"/>
    <s v="United States"/>
    <x v="298"/>
    <x v="44"/>
    <n v="57103"/>
    <x v="2"/>
    <s v="TEC-AC-10003709"/>
    <x v="2"/>
    <x v="11"/>
    <x v="1404"/>
    <n v="2.97"/>
    <n v="3"/>
    <n v="0"/>
    <n v="1.3068"/>
  </r>
  <r>
    <n v="3271"/>
    <x v="1625"/>
    <x v="2"/>
    <x v="858"/>
    <d v="2011-07-19T00:00:00"/>
    <s v="Standard Class"/>
    <s v="VW-21775"/>
    <s v="Victoria Wilson"/>
    <x v="1"/>
    <s v="United States"/>
    <x v="298"/>
    <x v="44"/>
    <n v="57103"/>
    <x v="2"/>
    <s v="OFF-FA-10000304"/>
    <x v="1"/>
    <x v="13"/>
    <x v="52"/>
    <n v="6.54"/>
    <n v="3"/>
    <n v="0"/>
    <n v="2.6814"/>
  </r>
  <r>
    <n v="3272"/>
    <x v="1626"/>
    <x v="1"/>
    <x v="17"/>
    <d v="2012-12-29T00:00:00"/>
    <s v="Second Class"/>
    <s v="KN-16450"/>
    <s v="Kean Nguyen"/>
    <x v="1"/>
    <s v="United States"/>
    <x v="355"/>
    <x v="1"/>
    <n v="93277"/>
    <x v="1"/>
    <s v="TEC-AC-10003709"/>
    <x v="2"/>
    <x v="11"/>
    <x v="1404"/>
    <n v="7.92"/>
    <n v="8"/>
    <n v="0"/>
    <n v="3.4847999999999999"/>
  </r>
  <r>
    <n v="3273"/>
    <x v="1627"/>
    <x v="1"/>
    <x v="97"/>
    <d v="2012-02-16T00:00:00"/>
    <s v="Standard Class"/>
    <s v="SJ-20215"/>
    <s v="Sarah Jordon"/>
    <x v="0"/>
    <s v="United States"/>
    <x v="1"/>
    <x v="1"/>
    <n v="90049"/>
    <x v="1"/>
    <s v="FUR-CH-10002774"/>
    <x v="0"/>
    <x v="1"/>
    <x v="23"/>
    <n v="203.92"/>
    <n v="5"/>
    <n v="0.2"/>
    <n v="22.940999999999999"/>
  </r>
  <r>
    <n v="3274"/>
    <x v="1628"/>
    <x v="3"/>
    <x v="540"/>
    <d v="2014-05-13T00:00:00"/>
    <s v="Standard Class"/>
    <s v="PS-19045"/>
    <s v="Penelope Sewall"/>
    <x v="2"/>
    <s v="United States"/>
    <x v="1"/>
    <x v="1"/>
    <n v="90032"/>
    <x v="1"/>
    <s v="TEC-CO-10001046"/>
    <x v="2"/>
    <x v="16"/>
    <x v="874"/>
    <n v="3359.9520000000002"/>
    <n v="6"/>
    <n v="0.2"/>
    <n v="1049.9849999999999"/>
  </r>
  <r>
    <n v="3275"/>
    <x v="1629"/>
    <x v="3"/>
    <x v="808"/>
    <d v="2014-07-11T00:00:00"/>
    <s v="Standard Class"/>
    <s v="KM-16225"/>
    <s v="Kalyca Meade"/>
    <x v="1"/>
    <s v="United States"/>
    <x v="356"/>
    <x v="41"/>
    <n v="66212"/>
    <x v="2"/>
    <s v="OFF-FA-10003495"/>
    <x v="1"/>
    <x v="13"/>
    <x v="33"/>
    <n v="18.239999999999998"/>
    <n v="3"/>
    <n v="0"/>
    <n v="9.1199999999999992"/>
  </r>
  <r>
    <n v="3276"/>
    <x v="1629"/>
    <x v="3"/>
    <x v="808"/>
    <d v="2014-07-11T00:00:00"/>
    <s v="Standard Class"/>
    <s v="KM-16225"/>
    <s v="Kalyca Meade"/>
    <x v="1"/>
    <s v="United States"/>
    <x v="356"/>
    <x v="41"/>
    <n v="66212"/>
    <x v="2"/>
    <s v="OFF-AR-10004685"/>
    <x v="1"/>
    <x v="6"/>
    <x v="181"/>
    <n v="27.78"/>
    <n v="6"/>
    <n v="0"/>
    <n v="9.1674000000000007"/>
  </r>
  <r>
    <n v="3277"/>
    <x v="1630"/>
    <x v="2"/>
    <x v="267"/>
    <d v="2011-09-04T00:00:00"/>
    <s v="Second Class"/>
    <s v="GM-14695"/>
    <s v="Greg Maxwell"/>
    <x v="1"/>
    <s v="United States"/>
    <x v="166"/>
    <x v="17"/>
    <n v="22304"/>
    <x v="0"/>
    <s v="OFF-AR-10004757"/>
    <x v="1"/>
    <x v="6"/>
    <x v="342"/>
    <n v="22.96"/>
    <n v="7"/>
    <n v="0"/>
    <n v="7.5768000000000004"/>
  </r>
  <r>
    <n v="3278"/>
    <x v="1630"/>
    <x v="2"/>
    <x v="267"/>
    <d v="2011-09-04T00:00:00"/>
    <s v="Second Class"/>
    <s v="GM-14695"/>
    <s v="Greg Maxwell"/>
    <x v="1"/>
    <s v="United States"/>
    <x v="166"/>
    <x v="17"/>
    <n v="22304"/>
    <x v="0"/>
    <s v="TEC-PH-10001615"/>
    <x v="2"/>
    <x v="7"/>
    <x v="1108"/>
    <n v="28.99"/>
    <n v="1"/>
    <n v="0"/>
    <n v="8.4070999999999998"/>
  </r>
  <r>
    <n v="3279"/>
    <x v="1630"/>
    <x v="2"/>
    <x v="267"/>
    <d v="2011-09-04T00:00:00"/>
    <s v="Second Class"/>
    <s v="GM-14695"/>
    <s v="Greg Maxwell"/>
    <x v="1"/>
    <s v="United States"/>
    <x v="166"/>
    <x v="17"/>
    <n v="22304"/>
    <x v="0"/>
    <s v="OFF-PA-10003349"/>
    <x v="1"/>
    <x v="10"/>
    <x v="218"/>
    <n v="12.96"/>
    <n v="2"/>
    <n v="0"/>
    <n v="6.3503999999999996"/>
  </r>
  <r>
    <n v="3280"/>
    <x v="1630"/>
    <x v="2"/>
    <x v="267"/>
    <d v="2011-09-04T00:00:00"/>
    <s v="Second Class"/>
    <s v="GM-14695"/>
    <s v="Greg Maxwell"/>
    <x v="1"/>
    <s v="United States"/>
    <x v="166"/>
    <x v="17"/>
    <n v="22304"/>
    <x v="0"/>
    <s v="OFF-AR-10000127"/>
    <x v="1"/>
    <x v="6"/>
    <x v="1186"/>
    <n v="22.96"/>
    <n v="7"/>
    <n v="0"/>
    <n v="6.6584000000000003"/>
  </r>
  <r>
    <n v="3281"/>
    <x v="1630"/>
    <x v="2"/>
    <x v="267"/>
    <d v="2011-09-04T00:00:00"/>
    <s v="Second Class"/>
    <s v="GM-14695"/>
    <s v="Greg Maxwell"/>
    <x v="1"/>
    <s v="United States"/>
    <x v="166"/>
    <x v="17"/>
    <n v="22304"/>
    <x v="0"/>
    <s v="OFF-SU-10002881"/>
    <x v="1"/>
    <x v="14"/>
    <x v="461"/>
    <n v="4164.05"/>
    <n v="5"/>
    <n v="0"/>
    <n v="83.281000000000006"/>
  </r>
  <r>
    <n v="3282"/>
    <x v="1631"/>
    <x v="2"/>
    <x v="328"/>
    <d v="2011-09-24T00:00:00"/>
    <s v="Standard Class"/>
    <s v="KT-16465"/>
    <s v="Kean Takahito"/>
    <x v="0"/>
    <s v="United States"/>
    <x v="253"/>
    <x v="3"/>
    <n v="27604"/>
    <x v="0"/>
    <s v="TEC-AC-10001109"/>
    <x v="2"/>
    <x v="11"/>
    <x v="998"/>
    <n v="47.984000000000002"/>
    <n v="2"/>
    <n v="0.2"/>
    <n v="13.195600000000001"/>
  </r>
  <r>
    <n v="3283"/>
    <x v="1631"/>
    <x v="2"/>
    <x v="328"/>
    <d v="2011-09-24T00:00:00"/>
    <s v="Standard Class"/>
    <s v="KT-16465"/>
    <s v="Kean Takahito"/>
    <x v="0"/>
    <s v="United States"/>
    <x v="253"/>
    <x v="3"/>
    <n v="27604"/>
    <x v="0"/>
    <s v="OFF-PA-10000682"/>
    <x v="1"/>
    <x v="10"/>
    <x v="859"/>
    <n v="4.6239999999999997"/>
    <n v="1"/>
    <n v="0.2"/>
    <n v="1.6761999999999999"/>
  </r>
  <r>
    <n v="3284"/>
    <x v="1632"/>
    <x v="2"/>
    <x v="587"/>
    <d v="2011-06-10T00:00:00"/>
    <s v="Standard Class"/>
    <s v="MH-17785"/>
    <s v="Maya Herman"/>
    <x v="1"/>
    <s v="United States"/>
    <x v="20"/>
    <x v="15"/>
    <n v="10035"/>
    <x v="3"/>
    <s v="FUR-FU-10000221"/>
    <x v="0"/>
    <x v="5"/>
    <x v="529"/>
    <n v="15.24"/>
    <n v="3"/>
    <n v="0"/>
    <n v="5.1816000000000004"/>
  </r>
  <r>
    <n v="3285"/>
    <x v="1633"/>
    <x v="2"/>
    <x v="171"/>
    <d v="2011-09-17T00:00:00"/>
    <s v="Standard Class"/>
    <s v="AF-10885"/>
    <s v="Art Foster"/>
    <x v="0"/>
    <s v="United States"/>
    <x v="54"/>
    <x v="24"/>
    <n v="45014"/>
    <x v="3"/>
    <s v="OFF-BI-10002429"/>
    <x v="1"/>
    <x v="8"/>
    <x v="467"/>
    <n v="63.923999999999999"/>
    <n v="7"/>
    <n v="0.7"/>
    <n v="-46.877600000000001"/>
  </r>
  <r>
    <n v="3286"/>
    <x v="1634"/>
    <x v="3"/>
    <x v="297"/>
    <d v="2014-02-26T00:00:00"/>
    <s v="Standard Class"/>
    <s v="JP-16135"/>
    <s v="Julie Prescott"/>
    <x v="2"/>
    <s v="United States"/>
    <x v="254"/>
    <x v="26"/>
    <n v="74403"/>
    <x v="2"/>
    <s v="OFF-AR-10002375"/>
    <x v="1"/>
    <x v="6"/>
    <x v="823"/>
    <n v="6.56"/>
    <n v="2"/>
    <n v="0"/>
    <n v="1.9024000000000001"/>
  </r>
  <r>
    <n v="3287"/>
    <x v="1634"/>
    <x v="3"/>
    <x v="297"/>
    <d v="2014-02-26T00:00:00"/>
    <s v="Standard Class"/>
    <s v="JP-16135"/>
    <s v="Julie Prescott"/>
    <x v="2"/>
    <s v="United States"/>
    <x v="254"/>
    <x v="26"/>
    <n v="74403"/>
    <x v="2"/>
    <s v="OFF-AP-10000595"/>
    <x v="1"/>
    <x v="9"/>
    <x v="1496"/>
    <n v="13.11"/>
    <n v="3"/>
    <n v="0"/>
    <n v="3.4085999999999999"/>
  </r>
  <r>
    <n v="3288"/>
    <x v="1635"/>
    <x v="1"/>
    <x v="350"/>
    <d v="2012-12-15T00:00:00"/>
    <s v="First Class"/>
    <s v="RD-19585"/>
    <s v="Rob Dowd"/>
    <x v="0"/>
    <s v="United States"/>
    <x v="357"/>
    <x v="1"/>
    <n v="92592"/>
    <x v="1"/>
    <s v="TEC-PH-10001530"/>
    <x v="2"/>
    <x v="7"/>
    <x v="752"/>
    <n v="494.37599999999998"/>
    <n v="3"/>
    <n v="0.2"/>
    <n v="49.437600000000003"/>
  </r>
  <r>
    <n v="3289"/>
    <x v="1635"/>
    <x v="1"/>
    <x v="350"/>
    <d v="2012-12-15T00:00:00"/>
    <s v="First Class"/>
    <s v="RD-19585"/>
    <s v="Rob Dowd"/>
    <x v="0"/>
    <s v="United States"/>
    <x v="357"/>
    <x v="1"/>
    <n v="92592"/>
    <x v="1"/>
    <s v="OFF-BI-10000050"/>
    <x v="1"/>
    <x v="8"/>
    <x v="343"/>
    <n v="29.2"/>
    <n v="5"/>
    <n v="0.2"/>
    <n v="9.8550000000000004"/>
  </r>
  <r>
    <n v="3290"/>
    <x v="1635"/>
    <x v="1"/>
    <x v="350"/>
    <d v="2012-12-15T00:00:00"/>
    <s v="First Class"/>
    <s v="RD-19585"/>
    <s v="Rob Dowd"/>
    <x v="0"/>
    <s v="United States"/>
    <x v="357"/>
    <x v="1"/>
    <n v="92592"/>
    <x v="1"/>
    <s v="TEC-AC-10001552"/>
    <x v="2"/>
    <x v="11"/>
    <x v="100"/>
    <n v="248.85"/>
    <n v="5"/>
    <n v="0"/>
    <n v="27.3735"/>
  </r>
  <r>
    <n v="3291"/>
    <x v="1635"/>
    <x v="1"/>
    <x v="350"/>
    <d v="2012-12-15T00:00:00"/>
    <s v="First Class"/>
    <s v="RD-19585"/>
    <s v="Rob Dowd"/>
    <x v="0"/>
    <s v="United States"/>
    <x v="357"/>
    <x v="1"/>
    <n v="92592"/>
    <x v="1"/>
    <s v="TEC-AC-10003399"/>
    <x v="2"/>
    <x v="11"/>
    <x v="1497"/>
    <n v="36.24"/>
    <n v="1"/>
    <n v="0"/>
    <n v="15.220800000000001"/>
  </r>
  <r>
    <n v="3292"/>
    <x v="1636"/>
    <x v="0"/>
    <x v="859"/>
    <d v="2013-05-11T00:00:00"/>
    <s v="Standard Class"/>
    <s v="JF-15295"/>
    <s v="Jason Fortune-"/>
    <x v="0"/>
    <s v="United States"/>
    <x v="341"/>
    <x v="12"/>
    <n v="48310"/>
    <x v="2"/>
    <s v="OFF-AR-10004078"/>
    <x v="1"/>
    <x v="6"/>
    <x v="507"/>
    <n v="11.68"/>
    <n v="2"/>
    <n v="0"/>
    <n v="3.504"/>
  </r>
  <r>
    <n v="3293"/>
    <x v="1637"/>
    <x v="2"/>
    <x v="58"/>
    <d v="2011-12-30T00:00:00"/>
    <s v="Standard Class"/>
    <s v="CK-12595"/>
    <s v="Clytie Kelty"/>
    <x v="0"/>
    <s v="United States"/>
    <x v="70"/>
    <x v="1"/>
    <n v="92024"/>
    <x v="1"/>
    <s v="OFF-SU-10002189"/>
    <x v="1"/>
    <x v="14"/>
    <x v="167"/>
    <n v="11.91"/>
    <n v="3"/>
    <n v="0"/>
    <n v="0.1191"/>
  </r>
  <r>
    <n v="3294"/>
    <x v="1637"/>
    <x v="2"/>
    <x v="58"/>
    <d v="2011-12-30T00:00:00"/>
    <s v="Standard Class"/>
    <s v="CK-12595"/>
    <s v="Clytie Kelty"/>
    <x v="0"/>
    <s v="United States"/>
    <x v="70"/>
    <x v="1"/>
    <n v="92024"/>
    <x v="1"/>
    <s v="FUR-FU-10001852"/>
    <x v="0"/>
    <x v="5"/>
    <x v="837"/>
    <n v="3.48"/>
    <n v="2"/>
    <n v="0"/>
    <n v="1.1135999999999999"/>
  </r>
  <r>
    <n v="3295"/>
    <x v="1638"/>
    <x v="2"/>
    <x v="860"/>
    <d v="2011-08-18T00:00:00"/>
    <s v="First Class"/>
    <s v="KH-16510"/>
    <s v="Keith Herrera"/>
    <x v="0"/>
    <s v="United States"/>
    <x v="61"/>
    <x v="5"/>
    <n v="75081"/>
    <x v="2"/>
    <s v="OFF-BI-10003638"/>
    <x v="1"/>
    <x v="8"/>
    <x v="607"/>
    <n v="30.96"/>
    <n v="8"/>
    <n v="0.8"/>
    <n v="-52.631999999999998"/>
  </r>
  <r>
    <n v="3296"/>
    <x v="1639"/>
    <x v="3"/>
    <x v="172"/>
    <d v="2014-04-10T00:00:00"/>
    <s v="First Class"/>
    <s v="CM-12655"/>
    <s v="Corinna Mitchell"/>
    <x v="2"/>
    <s v="United States"/>
    <x v="20"/>
    <x v="15"/>
    <n v="10035"/>
    <x v="3"/>
    <s v="TEC-MA-10002428"/>
    <x v="2"/>
    <x v="15"/>
    <x v="1498"/>
    <n v="1704.89"/>
    <n v="11"/>
    <n v="0"/>
    <n v="767.20050000000003"/>
  </r>
  <r>
    <n v="3297"/>
    <x v="1640"/>
    <x v="1"/>
    <x v="293"/>
    <d v="2012-05-30T00:00:00"/>
    <s v="Standard Class"/>
    <s v="EB-13870"/>
    <s v="Emily Burns"/>
    <x v="0"/>
    <s v="United States"/>
    <x v="42"/>
    <x v="16"/>
    <n v="85023"/>
    <x v="1"/>
    <s v="OFF-BI-10001036"/>
    <x v="1"/>
    <x v="8"/>
    <x v="618"/>
    <n v="19.193999999999999"/>
    <n v="7"/>
    <n v="0.7"/>
    <n v="-12.795999999999999"/>
  </r>
  <r>
    <n v="3298"/>
    <x v="1640"/>
    <x v="1"/>
    <x v="293"/>
    <d v="2012-05-30T00:00:00"/>
    <s v="Standard Class"/>
    <s v="EB-13870"/>
    <s v="Emily Burns"/>
    <x v="0"/>
    <s v="United States"/>
    <x v="42"/>
    <x v="16"/>
    <n v="85023"/>
    <x v="1"/>
    <s v="OFF-AP-10004708"/>
    <x v="1"/>
    <x v="9"/>
    <x v="508"/>
    <n v="121.792"/>
    <n v="4"/>
    <n v="0.2"/>
    <n v="13.701599999999999"/>
  </r>
  <r>
    <n v="3299"/>
    <x v="1641"/>
    <x v="3"/>
    <x v="673"/>
    <d v="2014-11-17T00:00:00"/>
    <s v="Same Day"/>
    <s v="MW-18235"/>
    <s v="Mitch Willingham"/>
    <x v="1"/>
    <s v="United States"/>
    <x v="8"/>
    <x v="1"/>
    <n v="94122"/>
    <x v="1"/>
    <s v="TEC-MA-10000488"/>
    <x v="2"/>
    <x v="15"/>
    <x v="1129"/>
    <n v="1919.9760000000001"/>
    <n v="3"/>
    <n v="0.2"/>
    <n v="215.9973"/>
  </r>
  <r>
    <n v="3300"/>
    <x v="1642"/>
    <x v="2"/>
    <x v="728"/>
    <d v="2011-11-22T00:00:00"/>
    <s v="Standard Class"/>
    <s v="CS-11950"/>
    <s v="Carlos Soltero"/>
    <x v="0"/>
    <s v="United States"/>
    <x v="10"/>
    <x v="9"/>
    <n v="19140"/>
    <x v="3"/>
    <s v="OFF-BI-10003656"/>
    <x v="1"/>
    <x v="8"/>
    <x v="13"/>
    <n v="50.997"/>
    <n v="1"/>
    <n v="0.7"/>
    <n v="-40.797600000000003"/>
  </r>
  <r>
    <n v="3301"/>
    <x v="1642"/>
    <x v="2"/>
    <x v="728"/>
    <d v="2011-11-22T00:00:00"/>
    <s v="Standard Class"/>
    <s v="CS-11950"/>
    <s v="Carlos Soltero"/>
    <x v="0"/>
    <s v="United States"/>
    <x v="10"/>
    <x v="9"/>
    <n v="19140"/>
    <x v="3"/>
    <s v="OFF-ST-10003656"/>
    <x v="1"/>
    <x v="4"/>
    <x v="82"/>
    <n v="76.792000000000002"/>
    <n v="1"/>
    <n v="0.2"/>
    <n v="-16.318300000000001"/>
  </r>
  <r>
    <n v="3302"/>
    <x v="1642"/>
    <x v="2"/>
    <x v="728"/>
    <d v="2011-11-22T00:00:00"/>
    <s v="Standard Class"/>
    <s v="CS-11950"/>
    <s v="Carlos Soltero"/>
    <x v="0"/>
    <s v="United States"/>
    <x v="10"/>
    <x v="9"/>
    <n v="19140"/>
    <x v="3"/>
    <s v="TEC-PH-10001128"/>
    <x v="2"/>
    <x v="7"/>
    <x v="1499"/>
    <n v="539.96400000000006"/>
    <n v="6"/>
    <n v="0.4"/>
    <n v="-107.9928"/>
  </r>
  <r>
    <n v="3303"/>
    <x v="1642"/>
    <x v="2"/>
    <x v="728"/>
    <d v="2011-11-22T00:00:00"/>
    <s v="Standard Class"/>
    <s v="CS-11950"/>
    <s v="Carlos Soltero"/>
    <x v="0"/>
    <s v="United States"/>
    <x v="10"/>
    <x v="9"/>
    <n v="19140"/>
    <x v="3"/>
    <s v="FUR-FU-10001473"/>
    <x v="0"/>
    <x v="5"/>
    <x v="1244"/>
    <n v="60.311999999999998"/>
    <n v="3"/>
    <n v="0.2"/>
    <n v="5.2773000000000003"/>
  </r>
  <r>
    <n v="3304"/>
    <x v="1642"/>
    <x v="2"/>
    <x v="728"/>
    <d v="2011-11-22T00:00:00"/>
    <s v="Standard Class"/>
    <s v="CS-11950"/>
    <s v="Carlos Soltero"/>
    <x v="0"/>
    <s v="United States"/>
    <x v="10"/>
    <x v="9"/>
    <n v="19140"/>
    <x v="3"/>
    <s v="OFF-BI-10004656"/>
    <x v="1"/>
    <x v="8"/>
    <x v="855"/>
    <n v="1.944"/>
    <n v="3"/>
    <n v="0.7"/>
    <n v="-1.4256"/>
  </r>
  <r>
    <n v="3305"/>
    <x v="1643"/>
    <x v="2"/>
    <x v="125"/>
    <d v="2012-01-01T00:00:00"/>
    <s v="Second Class"/>
    <s v="SP-20620"/>
    <s v="Stefania Perrino"/>
    <x v="1"/>
    <s v="United States"/>
    <x v="128"/>
    <x v="5"/>
    <n v="78041"/>
    <x v="2"/>
    <s v="OFF-EN-10004955"/>
    <x v="1"/>
    <x v="12"/>
    <x v="881"/>
    <n v="12.984"/>
    <n v="3"/>
    <n v="0.2"/>
    <n v="4.7066999999999997"/>
  </r>
  <r>
    <n v="3306"/>
    <x v="1643"/>
    <x v="2"/>
    <x v="125"/>
    <d v="2012-01-01T00:00:00"/>
    <s v="Second Class"/>
    <s v="SP-20620"/>
    <s v="Stefania Perrino"/>
    <x v="1"/>
    <s v="United States"/>
    <x v="128"/>
    <x v="5"/>
    <n v="78041"/>
    <x v="2"/>
    <s v="TEC-PH-10002468"/>
    <x v="2"/>
    <x v="7"/>
    <x v="1210"/>
    <n v="217.584"/>
    <n v="2"/>
    <n v="0.2"/>
    <n v="19.038599999999999"/>
  </r>
  <r>
    <n v="3307"/>
    <x v="1643"/>
    <x v="2"/>
    <x v="125"/>
    <d v="2012-01-01T00:00:00"/>
    <s v="Second Class"/>
    <s v="SP-20620"/>
    <s v="Stefania Perrino"/>
    <x v="1"/>
    <s v="United States"/>
    <x v="128"/>
    <x v="5"/>
    <n v="78041"/>
    <x v="2"/>
    <s v="TEC-PH-10000576"/>
    <x v="2"/>
    <x v="7"/>
    <x v="807"/>
    <n v="328.77600000000001"/>
    <n v="3"/>
    <n v="0.2"/>
    <n v="28.767900000000001"/>
  </r>
  <r>
    <n v="3308"/>
    <x v="1643"/>
    <x v="2"/>
    <x v="125"/>
    <d v="2012-01-01T00:00:00"/>
    <s v="Second Class"/>
    <s v="SP-20620"/>
    <s v="Stefania Perrino"/>
    <x v="1"/>
    <s v="United States"/>
    <x v="128"/>
    <x v="5"/>
    <n v="78041"/>
    <x v="2"/>
    <s v="OFF-BI-10002160"/>
    <x v="1"/>
    <x v="8"/>
    <x v="312"/>
    <n v="2.286"/>
    <n v="3"/>
    <n v="0.8"/>
    <n v="-3.6576"/>
  </r>
  <r>
    <n v="3309"/>
    <x v="1643"/>
    <x v="2"/>
    <x v="125"/>
    <d v="2012-01-01T00:00:00"/>
    <s v="Second Class"/>
    <s v="SP-20620"/>
    <s v="Stefania Perrino"/>
    <x v="1"/>
    <s v="United States"/>
    <x v="128"/>
    <x v="5"/>
    <n v="78041"/>
    <x v="2"/>
    <s v="TEC-AC-10003628"/>
    <x v="2"/>
    <x v="11"/>
    <x v="244"/>
    <n v="47.984000000000002"/>
    <n v="2"/>
    <n v="0.2"/>
    <n v="14.395200000000001"/>
  </r>
  <r>
    <n v="3310"/>
    <x v="1644"/>
    <x v="1"/>
    <x v="599"/>
    <d v="2012-11-11T00:00:00"/>
    <s v="Standard Class"/>
    <s v="GT-14635"/>
    <s v="Grant Thornton"/>
    <x v="1"/>
    <s v="United States"/>
    <x v="20"/>
    <x v="15"/>
    <n v="10009"/>
    <x v="3"/>
    <s v="OFF-BI-10001116"/>
    <x v="1"/>
    <x v="8"/>
    <x v="1066"/>
    <n v="25.344000000000001"/>
    <n v="6"/>
    <n v="0.2"/>
    <n v="8.8704000000000001"/>
  </r>
  <r>
    <n v="3311"/>
    <x v="1645"/>
    <x v="0"/>
    <x v="42"/>
    <d v="2013-09-23T00:00:00"/>
    <s v="Standard Class"/>
    <s v="LW-17215"/>
    <s v="Luke Weiss"/>
    <x v="0"/>
    <s v="United States"/>
    <x v="20"/>
    <x v="15"/>
    <n v="10035"/>
    <x v="3"/>
    <s v="OFF-BI-10002026"/>
    <x v="1"/>
    <x v="8"/>
    <x v="903"/>
    <n v="232.4"/>
    <n v="5"/>
    <n v="0.2"/>
    <n v="78.435000000000002"/>
  </r>
  <r>
    <n v="3312"/>
    <x v="1646"/>
    <x v="0"/>
    <x v="231"/>
    <d v="2013-03-26T00:00:00"/>
    <s v="Second Class"/>
    <s v="AH-10030"/>
    <s v="Aaron Hawkins"/>
    <x v="1"/>
    <s v="United States"/>
    <x v="200"/>
    <x v="35"/>
    <n v="39503"/>
    <x v="0"/>
    <s v="FUR-FU-10003691"/>
    <x v="0"/>
    <x v="5"/>
    <x v="877"/>
    <n v="86.45"/>
    <n v="7"/>
    <n v="0"/>
    <n v="38.037999999999997"/>
  </r>
  <r>
    <n v="3313"/>
    <x v="1647"/>
    <x v="2"/>
    <x v="127"/>
    <d v="2011-01-10T00:00:00"/>
    <s v="Standard Class"/>
    <s v="TH-21100"/>
    <s v="Thea Hendricks"/>
    <x v="0"/>
    <s v="United States"/>
    <x v="70"/>
    <x v="1"/>
    <n v="92037"/>
    <x v="1"/>
    <s v="FUR-CH-10002602"/>
    <x v="0"/>
    <x v="1"/>
    <x v="288"/>
    <n v="603.91999999999996"/>
    <n v="5"/>
    <n v="0.2"/>
    <n v="45.293999999999997"/>
  </r>
  <r>
    <n v="3314"/>
    <x v="1647"/>
    <x v="2"/>
    <x v="127"/>
    <d v="2011-01-10T00:00:00"/>
    <s v="Standard Class"/>
    <s v="TH-21100"/>
    <s v="Thea Hendricks"/>
    <x v="0"/>
    <s v="United States"/>
    <x v="70"/>
    <x v="1"/>
    <n v="92037"/>
    <x v="1"/>
    <s v="OFF-PA-10000675"/>
    <x v="1"/>
    <x v="10"/>
    <x v="1106"/>
    <n v="81.98"/>
    <n v="2"/>
    <n v="0"/>
    <n v="40.170200000000001"/>
  </r>
  <r>
    <n v="3315"/>
    <x v="1648"/>
    <x v="3"/>
    <x v="165"/>
    <d v="2014-12-29T00:00:00"/>
    <s v="Standard Class"/>
    <s v="HG-15025"/>
    <s v="Hunter Glantz"/>
    <x v="0"/>
    <s v="United States"/>
    <x v="147"/>
    <x v="15"/>
    <n v="11572"/>
    <x v="3"/>
    <s v="FUR-CH-10002602"/>
    <x v="0"/>
    <x v="1"/>
    <x v="288"/>
    <n v="271.76400000000001"/>
    <n v="2"/>
    <n v="0.1"/>
    <n v="48.313600000000001"/>
  </r>
  <r>
    <n v="3316"/>
    <x v="1648"/>
    <x v="3"/>
    <x v="165"/>
    <d v="2014-12-29T00:00:00"/>
    <s v="Standard Class"/>
    <s v="HG-15025"/>
    <s v="Hunter Glantz"/>
    <x v="0"/>
    <s v="United States"/>
    <x v="147"/>
    <x v="15"/>
    <n v="11572"/>
    <x v="3"/>
    <s v="OFF-BI-10001900"/>
    <x v="1"/>
    <x v="8"/>
    <x v="1099"/>
    <n v="14.375999999999999"/>
    <n v="3"/>
    <n v="0.2"/>
    <n v="4.8518999999999997"/>
  </r>
  <r>
    <n v="3317"/>
    <x v="1649"/>
    <x v="3"/>
    <x v="468"/>
    <d v="2014-11-16T00:00:00"/>
    <s v="Second Class"/>
    <s v="EB-13750"/>
    <s v="Edward Becker"/>
    <x v="1"/>
    <s v="United States"/>
    <x v="171"/>
    <x v="5"/>
    <n v="78664"/>
    <x v="2"/>
    <s v="FUR-FU-10001468"/>
    <x v="0"/>
    <x v="5"/>
    <x v="1280"/>
    <n v="341.96"/>
    <n v="5"/>
    <n v="0.6"/>
    <n v="-427.45"/>
  </r>
  <r>
    <n v="3318"/>
    <x v="1650"/>
    <x v="1"/>
    <x v="861"/>
    <d v="2012-09-15T00:00:00"/>
    <s v="Standard Class"/>
    <s v="SC-20725"/>
    <s v="Steven Cartwright"/>
    <x v="0"/>
    <s v="United States"/>
    <x v="56"/>
    <x v="1"/>
    <n v="92374"/>
    <x v="1"/>
    <s v="OFF-AR-10004648"/>
    <x v="1"/>
    <x v="6"/>
    <x v="620"/>
    <n v="181.35"/>
    <n v="9"/>
    <n v="0"/>
    <n v="48.964500000000001"/>
  </r>
  <r>
    <n v="3319"/>
    <x v="1650"/>
    <x v="1"/>
    <x v="861"/>
    <d v="2012-09-15T00:00:00"/>
    <s v="Standard Class"/>
    <s v="SC-20725"/>
    <s v="Steven Cartwright"/>
    <x v="0"/>
    <s v="United States"/>
    <x v="56"/>
    <x v="1"/>
    <n v="92374"/>
    <x v="1"/>
    <s v="OFF-LA-10003190"/>
    <x v="1"/>
    <x v="2"/>
    <x v="1163"/>
    <n v="8.64"/>
    <n v="3"/>
    <n v="0"/>
    <n v="4.2336"/>
  </r>
  <r>
    <n v="3320"/>
    <x v="1651"/>
    <x v="2"/>
    <x v="414"/>
    <d v="2011-12-25T00:00:00"/>
    <s v="Standard Class"/>
    <s v="TS-21505"/>
    <s v="Tony Sayre"/>
    <x v="0"/>
    <s v="United States"/>
    <x v="29"/>
    <x v="18"/>
    <n v="38401"/>
    <x v="0"/>
    <s v="OFF-AP-10004868"/>
    <x v="1"/>
    <x v="9"/>
    <x v="1018"/>
    <n v="43.512"/>
    <n v="7"/>
    <n v="0.2"/>
    <n v="3.8073000000000001"/>
  </r>
  <r>
    <n v="3321"/>
    <x v="1651"/>
    <x v="2"/>
    <x v="414"/>
    <d v="2011-12-25T00:00:00"/>
    <s v="Standard Class"/>
    <s v="TS-21505"/>
    <s v="Tony Sayre"/>
    <x v="0"/>
    <s v="United States"/>
    <x v="29"/>
    <x v="18"/>
    <n v="38401"/>
    <x v="0"/>
    <s v="FUR-CH-10004287"/>
    <x v="0"/>
    <x v="1"/>
    <x v="156"/>
    <n v="662.88"/>
    <n v="3"/>
    <n v="0.2"/>
    <n v="74.573999999999998"/>
  </r>
  <r>
    <n v="3322"/>
    <x v="1651"/>
    <x v="2"/>
    <x v="414"/>
    <d v="2011-12-25T00:00:00"/>
    <s v="Standard Class"/>
    <s v="TS-21505"/>
    <s v="Tony Sayre"/>
    <x v="0"/>
    <s v="United States"/>
    <x v="29"/>
    <x v="18"/>
    <n v="38401"/>
    <x v="0"/>
    <s v="OFF-PA-10002689"/>
    <x v="1"/>
    <x v="10"/>
    <x v="1057"/>
    <n v="25.92"/>
    <n v="5"/>
    <n v="0.2"/>
    <n v="9.0719999999999992"/>
  </r>
  <r>
    <n v="3323"/>
    <x v="1652"/>
    <x v="1"/>
    <x v="862"/>
    <d v="2012-07-27T00:00:00"/>
    <s v="Standard Class"/>
    <s v="TH-21550"/>
    <s v="Tracy Hopkins"/>
    <x v="2"/>
    <s v="United States"/>
    <x v="20"/>
    <x v="15"/>
    <n v="10009"/>
    <x v="3"/>
    <s v="OFF-AP-10002892"/>
    <x v="1"/>
    <x v="9"/>
    <x v="9"/>
    <n v="68.94"/>
    <n v="3"/>
    <n v="0"/>
    <n v="20.681999999999999"/>
  </r>
  <r>
    <n v="3324"/>
    <x v="1652"/>
    <x v="1"/>
    <x v="862"/>
    <d v="2012-07-27T00:00:00"/>
    <s v="Standard Class"/>
    <s v="TH-21550"/>
    <s v="Tracy Hopkins"/>
    <x v="2"/>
    <s v="United States"/>
    <x v="20"/>
    <x v="15"/>
    <n v="10009"/>
    <x v="3"/>
    <s v="FUR-FU-10002253"/>
    <x v="0"/>
    <x v="5"/>
    <x v="587"/>
    <n v="128.82"/>
    <n v="3"/>
    <n v="0"/>
    <n v="50.239800000000002"/>
  </r>
  <r>
    <n v="3325"/>
    <x v="1653"/>
    <x v="2"/>
    <x v="7"/>
    <d v="2011-11-15T00:00:00"/>
    <s v="Standard Class"/>
    <s v="KD-16270"/>
    <s v="Karen Daniels"/>
    <x v="0"/>
    <s v="United States"/>
    <x v="12"/>
    <x v="5"/>
    <n v="77095"/>
    <x v="2"/>
    <s v="OFF-BI-10001359"/>
    <x v="1"/>
    <x v="8"/>
    <x v="1153"/>
    <n v="896.99"/>
    <n v="5"/>
    <n v="0.8"/>
    <n v="-1480.0335"/>
  </r>
  <r>
    <n v="3326"/>
    <x v="1653"/>
    <x v="2"/>
    <x v="7"/>
    <d v="2011-11-15T00:00:00"/>
    <s v="Standard Class"/>
    <s v="KD-16270"/>
    <s v="Karen Daniels"/>
    <x v="0"/>
    <s v="United States"/>
    <x v="12"/>
    <x v="5"/>
    <n v="77095"/>
    <x v="2"/>
    <s v="OFF-BI-10001267"/>
    <x v="1"/>
    <x v="8"/>
    <x v="1466"/>
    <n v="1.234"/>
    <n v="1"/>
    <n v="0.8"/>
    <n v="-1.9743999999999999"/>
  </r>
  <r>
    <n v="3327"/>
    <x v="1653"/>
    <x v="2"/>
    <x v="7"/>
    <d v="2011-11-15T00:00:00"/>
    <s v="Standard Class"/>
    <s v="KD-16270"/>
    <s v="Karen Daniels"/>
    <x v="0"/>
    <s v="United States"/>
    <x v="12"/>
    <x v="5"/>
    <n v="77095"/>
    <x v="2"/>
    <s v="OFF-AR-10003582"/>
    <x v="1"/>
    <x v="6"/>
    <x v="1451"/>
    <n v="67.56"/>
    <n v="3"/>
    <n v="0.2"/>
    <n v="6.7560000000000002"/>
  </r>
  <r>
    <n v="3328"/>
    <x v="1653"/>
    <x v="2"/>
    <x v="7"/>
    <d v="2011-11-15T00:00:00"/>
    <s v="Standard Class"/>
    <s v="KD-16270"/>
    <s v="Karen Daniels"/>
    <x v="0"/>
    <s v="United States"/>
    <x v="12"/>
    <x v="5"/>
    <n v="77095"/>
    <x v="2"/>
    <s v="OFF-PA-10003724"/>
    <x v="1"/>
    <x v="10"/>
    <x v="357"/>
    <n v="21.72"/>
    <n v="5"/>
    <n v="0.2"/>
    <n v="7.8734999999999999"/>
  </r>
  <r>
    <n v="3329"/>
    <x v="1653"/>
    <x v="2"/>
    <x v="7"/>
    <d v="2011-11-15T00:00:00"/>
    <s v="Standard Class"/>
    <s v="KD-16270"/>
    <s v="Karen Daniels"/>
    <x v="0"/>
    <s v="United States"/>
    <x v="12"/>
    <x v="5"/>
    <n v="77095"/>
    <x v="2"/>
    <s v="OFF-PA-10001033"/>
    <x v="1"/>
    <x v="10"/>
    <x v="1500"/>
    <n v="262.33600000000001"/>
    <n v="8"/>
    <n v="0.2"/>
    <n v="95.096800000000002"/>
  </r>
  <r>
    <n v="3330"/>
    <x v="1653"/>
    <x v="2"/>
    <x v="7"/>
    <d v="2011-11-15T00:00:00"/>
    <s v="Standard Class"/>
    <s v="KD-16270"/>
    <s v="Karen Daniels"/>
    <x v="0"/>
    <s v="United States"/>
    <x v="12"/>
    <x v="5"/>
    <n v="77095"/>
    <x v="2"/>
    <s v="TEC-PH-10003505"/>
    <x v="2"/>
    <x v="7"/>
    <x v="901"/>
    <n v="148.47999999999999"/>
    <n v="2"/>
    <n v="0.2"/>
    <n v="16.704000000000001"/>
  </r>
  <r>
    <n v="3331"/>
    <x v="1653"/>
    <x v="2"/>
    <x v="7"/>
    <d v="2011-11-15T00:00:00"/>
    <s v="Standard Class"/>
    <s v="KD-16270"/>
    <s v="Karen Daniels"/>
    <x v="0"/>
    <s v="United States"/>
    <x v="12"/>
    <x v="5"/>
    <n v="77095"/>
    <x v="2"/>
    <s v="TEC-PH-10004959"/>
    <x v="2"/>
    <x v="7"/>
    <x v="1139"/>
    <n v="241.17599999999999"/>
    <n v="3"/>
    <n v="0.2"/>
    <n v="15.073499999999999"/>
  </r>
  <r>
    <n v="3332"/>
    <x v="1654"/>
    <x v="3"/>
    <x v="817"/>
    <d v="2014-12-21T00:00:00"/>
    <s v="Standard Class"/>
    <s v="GM-14455"/>
    <s v="Gary Mitchum"/>
    <x v="2"/>
    <s v="United States"/>
    <x v="22"/>
    <x v="10"/>
    <n v="60653"/>
    <x v="2"/>
    <s v="TEC-AC-10000474"/>
    <x v="2"/>
    <x v="11"/>
    <x v="1501"/>
    <n v="227.976"/>
    <n v="3"/>
    <n v="0.2"/>
    <n v="28.497"/>
  </r>
  <r>
    <n v="3333"/>
    <x v="1654"/>
    <x v="3"/>
    <x v="817"/>
    <d v="2014-12-21T00:00:00"/>
    <s v="Standard Class"/>
    <s v="GM-14455"/>
    <s v="Gary Mitchum"/>
    <x v="2"/>
    <s v="United States"/>
    <x v="22"/>
    <x v="10"/>
    <n v="60653"/>
    <x v="2"/>
    <s v="TEC-PH-10003095"/>
    <x v="2"/>
    <x v="7"/>
    <x v="1491"/>
    <n v="52.68"/>
    <n v="3"/>
    <n v="0.2"/>
    <n v="19.754999999999999"/>
  </r>
  <r>
    <n v="3334"/>
    <x v="1654"/>
    <x v="3"/>
    <x v="817"/>
    <d v="2014-12-21T00:00:00"/>
    <s v="Standard Class"/>
    <s v="GM-14455"/>
    <s v="Gary Mitchum"/>
    <x v="2"/>
    <s v="United States"/>
    <x v="22"/>
    <x v="10"/>
    <n v="60653"/>
    <x v="2"/>
    <s v="FUR-FU-10002963"/>
    <x v="0"/>
    <x v="5"/>
    <x v="1502"/>
    <n v="2.032"/>
    <n v="1"/>
    <n v="0.6"/>
    <n v="-1.3208"/>
  </r>
  <r>
    <n v="3335"/>
    <x v="1655"/>
    <x v="3"/>
    <x v="170"/>
    <d v="2014-08-23T00:00:00"/>
    <s v="First Class"/>
    <s v="PR-18880"/>
    <s v="Patrick Ryan"/>
    <x v="0"/>
    <s v="United States"/>
    <x v="182"/>
    <x v="1"/>
    <n v="94601"/>
    <x v="1"/>
    <s v="OFF-AR-10000203"/>
    <x v="1"/>
    <x v="6"/>
    <x v="777"/>
    <n v="17.12"/>
    <n v="4"/>
    <n v="0"/>
    <n v="4.9648000000000003"/>
  </r>
  <r>
    <n v="3336"/>
    <x v="1655"/>
    <x v="3"/>
    <x v="170"/>
    <d v="2014-08-23T00:00:00"/>
    <s v="First Class"/>
    <s v="PR-18880"/>
    <s v="Patrick Ryan"/>
    <x v="0"/>
    <s v="United States"/>
    <x v="182"/>
    <x v="1"/>
    <n v="94601"/>
    <x v="1"/>
    <s v="TEC-PH-10004667"/>
    <x v="2"/>
    <x v="7"/>
    <x v="519"/>
    <n v="431.96800000000002"/>
    <n v="4"/>
    <n v="0.2"/>
    <n v="37.797199999999997"/>
  </r>
  <r>
    <n v="3337"/>
    <x v="1655"/>
    <x v="3"/>
    <x v="170"/>
    <d v="2014-08-23T00:00:00"/>
    <s v="First Class"/>
    <s v="PR-18880"/>
    <s v="Patrick Ryan"/>
    <x v="0"/>
    <s v="United States"/>
    <x v="182"/>
    <x v="1"/>
    <n v="94601"/>
    <x v="1"/>
    <s v="FUR-FU-10000193"/>
    <x v="0"/>
    <x v="5"/>
    <x v="1503"/>
    <n v="129.91999999999999"/>
    <n v="4"/>
    <n v="0"/>
    <n v="10.393599999999999"/>
  </r>
  <r>
    <n v="3338"/>
    <x v="1655"/>
    <x v="3"/>
    <x v="170"/>
    <d v="2014-08-23T00:00:00"/>
    <s v="First Class"/>
    <s v="PR-18880"/>
    <s v="Patrick Ryan"/>
    <x v="0"/>
    <s v="United States"/>
    <x v="182"/>
    <x v="1"/>
    <n v="94601"/>
    <x v="1"/>
    <s v="FUR-TA-10001539"/>
    <x v="0"/>
    <x v="3"/>
    <x v="10"/>
    <n v="568.72799999999995"/>
    <n v="3"/>
    <n v="0.2"/>
    <n v="28.436399999999999"/>
  </r>
  <r>
    <n v="3339"/>
    <x v="1655"/>
    <x v="3"/>
    <x v="170"/>
    <d v="2014-08-23T00:00:00"/>
    <s v="First Class"/>
    <s v="PR-18880"/>
    <s v="Patrick Ryan"/>
    <x v="0"/>
    <s v="United States"/>
    <x v="182"/>
    <x v="1"/>
    <n v="94601"/>
    <x v="1"/>
    <s v="OFF-BI-10000962"/>
    <x v="1"/>
    <x v="8"/>
    <x v="1504"/>
    <n v="117.14400000000001"/>
    <n v="9"/>
    <n v="0.2"/>
    <n v="42.464700000000001"/>
  </r>
  <r>
    <n v="3340"/>
    <x v="1655"/>
    <x v="3"/>
    <x v="170"/>
    <d v="2014-08-23T00:00:00"/>
    <s v="First Class"/>
    <s v="PR-18880"/>
    <s v="Patrick Ryan"/>
    <x v="0"/>
    <s v="United States"/>
    <x v="182"/>
    <x v="1"/>
    <n v="94601"/>
    <x v="1"/>
    <s v="OFF-AP-10002867"/>
    <x v="1"/>
    <x v="9"/>
    <x v="1505"/>
    <n v="203.52"/>
    <n v="3"/>
    <n v="0"/>
    <n v="54.950400000000002"/>
  </r>
  <r>
    <n v="3341"/>
    <x v="1655"/>
    <x v="3"/>
    <x v="170"/>
    <d v="2014-08-23T00:00:00"/>
    <s v="First Class"/>
    <s v="PR-18880"/>
    <s v="Patrick Ryan"/>
    <x v="0"/>
    <s v="United States"/>
    <x v="182"/>
    <x v="1"/>
    <n v="94601"/>
    <x v="1"/>
    <s v="OFF-LA-10001158"/>
    <x v="1"/>
    <x v="2"/>
    <x v="319"/>
    <n v="51.75"/>
    <n v="5"/>
    <n v="0"/>
    <n v="24.84"/>
  </r>
  <r>
    <n v="3342"/>
    <x v="1656"/>
    <x v="0"/>
    <x v="278"/>
    <d v="2013-02-09T00:00:00"/>
    <s v="Second Class"/>
    <s v="TB-21055"/>
    <s v="Ted Butterfield"/>
    <x v="0"/>
    <s v="United States"/>
    <x v="94"/>
    <x v="31"/>
    <n v="2169"/>
    <x v="3"/>
    <s v="OFF-PA-10000675"/>
    <x v="1"/>
    <x v="10"/>
    <x v="1106"/>
    <n v="122.97"/>
    <n v="3"/>
    <n v="0"/>
    <n v="60.255299999999998"/>
  </r>
  <r>
    <n v="3343"/>
    <x v="1656"/>
    <x v="0"/>
    <x v="278"/>
    <d v="2013-02-09T00:00:00"/>
    <s v="Second Class"/>
    <s v="TB-21055"/>
    <s v="Ted Butterfield"/>
    <x v="0"/>
    <s v="United States"/>
    <x v="94"/>
    <x v="31"/>
    <n v="2169"/>
    <x v="3"/>
    <s v="FUR-TA-10001307"/>
    <x v="0"/>
    <x v="3"/>
    <x v="1090"/>
    <n v="244.61500000000001"/>
    <n v="1"/>
    <n v="0.3"/>
    <n v="20.966999999999999"/>
  </r>
  <r>
    <n v="3344"/>
    <x v="1656"/>
    <x v="0"/>
    <x v="278"/>
    <d v="2013-02-09T00:00:00"/>
    <s v="Second Class"/>
    <s v="TB-21055"/>
    <s v="Ted Butterfield"/>
    <x v="0"/>
    <s v="United States"/>
    <x v="94"/>
    <x v="31"/>
    <n v="2169"/>
    <x v="3"/>
    <s v="TEC-PH-10000011"/>
    <x v="2"/>
    <x v="7"/>
    <x v="220"/>
    <n v="59.97"/>
    <n v="3"/>
    <n v="0"/>
    <n v="28.785599999999999"/>
  </r>
  <r>
    <n v="3345"/>
    <x v="1656"/>
    <x v="0"/>
    <x v="278"/>
    <d v="2013-02-09T00:00:00"/>
    <s v="Second Class"/>
    <s v="TB-21055"/>
    <s v="Ted Butterfield"/>
    <x v="0"/>
    <s v="United States"/>
    <x v="94"/>
    <x v="31"/>
    <n v="2169"/>
    <x v="3"/>
    <s v="OFF-PA-10002666"/>
    <x v="1"/>
    <x v="10"/>
    <x v="186"/>
    <n v="81.540000000000006"/>
    <n v="9"/>
    <n v="0"/>
    <n v="36.692999999999998"/>
  </r>
  <r>
    <n v="3346"/>
    <x v="1656"/>
    <x v="0"/>
    <x v="278"/>
    <d v="2013-02-09T00:00:00"/>
    <s v="Second Class"/>
    <s v="TB-21055"/>
    <s v="Ted Butterfield"/>
    <x v="0"/>
    <s v="United States"/>
    <x v="94"/>
    <x v="31"/>
    <n v="2169"/>
    <x v="3"/>
    <s v="OFF-FA-10000735"/>
    <x v="1"/>
    <x v="13"/>
    <x v="33"/>
    <n v="11.68"/>
    <n v="4"/>
    <n v="0"/>
    <n v="5.2560000000000002"/>
  </r>
  <r>
    <n v="3347"/>
    <x v="1656"/>
    <x v="0"/>
    <x v="278"/>
    <d v="2013-02-09T00:00:00"/>
    <s v="Second Class"/>
    <s v="TB-21055"/>
    <s v="Ted Butterfield"/>
    <x v="0"/>
    <s v="United States"/>
    <x v="94"/>
    <x v="31"/>
    <n v="2169"/>
    <x v="3"/>
    <s v="OFF-BI-10000174"/>
    <x v="1"/>
    <x v="8"/>
    <x v="1435"/>
    <n v="29"/>
    <n v="5"/>
    <n v="0"/>
    <n v="13.92"/>
  </r>
  <r>
    <n v="3348"/>
    <x v="1657"/>
    <x v="1"/>
    <x v="863"/>
    <d v="2012-08-20T00:00:00"/>
    <s v="Standard Class"/>
    <s v="ON-18715"/>
    <s v="Odella Nelson"/>
    <x v="1"/>
    <s v="United States"/>
    <x v="358"/>
    <x v="1"/>
    <n v="92399"/>
    <x v="1"/>
    <s v="OFF-AR-10003156"/>
    <x v="1"/>
    <x v="6"/>
    <x v="396"/>
    <n v="50.8"/>
    <n v="5"/>
    <n v="0"/>
    <n v="13.208"/>
  </r>
  <r>
    <n v="3349"/>
    <x v="1658"/>
    <x v="3"/>
    <x v="60"/>
    <d v="2014-08-11T00:00:00"/>
    <s v="First Class"/>
    <s v="AH-10195"/>
    <s v="Alan Haines"/>
    <x v="1"/>
    <s v="United States"/>
    <x v="22"/>
    <x v="10"/>
    <n v="60623"/>
    <x v="2"/>
    <s v="OFF-BI-10000474"/>
    <x v="1"/>
    <x v="8"/>
    <x v="27"/>
    <n v="16.03"/>
    <n v="5"/>
    <n v="0.8"/>
    <n v="-25.648"/>
  </r>
  <r>
    <n v="3350"/>
    <x v="1659"/>
    <x v="0"/>
    <x v="864"/>
    <d v="2013-08-22T00:00:00"/>
    <s v="Standard Class"/>
    <s v="NM-18520"/>
    <s v="Neoma Murray"/>
    <x v="0"/>
    <s v="United States"/>
    <x v="4"/>
    <x v="4"/>
    <n v="98105"/>
    <x v="1"/>
    <s v="OFF-BI-10003712"/>
    <x v="1"/>
    <x v="8"/>
    <x v="689"/>
    <n v="15.712"/>
    <n v="4"/>
    <n v="0.2"/>
    <n v="5.6955999999999998"/>
  </r>
  <r>
    <n v="3351"/>
    <x v="1660"/>
    <x v="0"/>
    <x v="482"/>
    <d v="2014-01-01T00:00:00"/>
    <s v="Standard Class"/>
    <s v="AR-10510"/>
    <s v="Andrew Roberts"/>
    <x v="0"/>
    <s v="United States"/>
    <x v="20"/>
    <x v="15"/>
    <n v="10024"/>
    <x v="3"/>
    <s v="TEC-AC-10003280"/>
    <x v="2"/>
    <x v="11"/>
    <x v="1028"/>
    <n v="89.97"/>
    <n v="3"/>
    <n v="0"/>
    <n v="18.893699999999999"/>
  </r>
  <r>
    <n v="3352"/>
    <x v="1661"/>
    <x v="2"/>
    <x v="865"/>
    <d v="2011-09-28T00:00:00"/>
    <s v="Standard Class"/>
    <s v="BM-11650"/>
    <s v="Brian Moss"/>
    <x v="1"/>
    <s v="United States"/>
    <x v="70"/>
    <x v="1"/>
    <n v="92037"/>
    <x v="1"/>
    <s v="FUR-BO-10002916"/>
    <x v="0"/>
    <x v="0"/>
    <x v="1506"/>
    <n v="435.99900000000002"/>
    <n v="3"/>
    <n v="0.15"/>
    <n v="20.517600000000002"/>
  </r>
  <r>
    <n v="3353"/>
    <x v="1661"/>
    <x v="2"/>
    <x v="865"/>
    <d v="2011-09-28T00:00:00"/>
    <s v="Standard Class"/>
    <s v="BM-11650"/>
    <s v="Brian Moss"/>
    <x v="1"/>
    <s v="United States"/>
    <x v="70"/>
    <x v="1"/>
    <n v="92037"/>
    <x v="1"/>
    <s v="TEC-PH-10002726"/>
    <x v="2"/>
    <x v="7"/>
    <x v="66"/>
    <n v="83.983999999999995"/>
    <n v="2"/>
    <n v="0.2"/>
    <n v="31.494"/>
  </r>
  <r>
    <n v="3354"/>
    <x v="1662"/>
    <x v="2"/>
    <x v="866"/>
    <d v="2011-07-24T00:00:00"/>
    <s v="Standard Class"/>
    <s v="CA-12310"/>
    <s v="Christine Abelman"/>
    <x v="1"/>
    <s v="United States"/>
    <x v="39"/>
    <x v="29"/>
    <n v="6010"/>
    <x v="3"/>
    <s v="TEC-PH-10000895"/>
    <x v="2"/>
    <x v="7"/>
    <x v="1128"/>
    <n v="359.98"/>
    <n v="2"/>
    <n v="0"/>
    <n v="93.594800000000006"/>
  </r>
  <r>
    <n v="3355"/>
    <x v="1662"/>
    <x v="2"/>
    <x v="866"/>
    <d v="2011-07-24T00:00:00"/>
    <s v="Standard Class"/>
    <s v="CA-12310"/>
    <s v="Christine Abelman"/>
    <x v="1"/>
    <s v="United States"/>
    <x v="39"/>
    <x v="29"/>
    <n v="6010"/>
    <x v="3"/>
    <s v="FUR-TA-10004152"/>
    <x v="0"/>
    <x v="3"/>
    <x v="1507"/>
    <n v="70.56"/>
    <n v="1"/>
    <n v="0.3"/>
    <n v="-4.032"/>
  </r>
  <r>
    <n v="3356"/>
    <x v="1662"/>
    <x v="2"/>
    <x v="866"/>
    <d v="2011-07-24T00:00:00"/>
    <s v="Standard Class"/>
    <s v="CA-12310"/>
    <s v="Christine Abelman"/>
    <x v="1"/>
    <s v="United States"/>
    <x v="39"/>
    <x v="29"/>
    <n v="6010"/>
    <x v="3"/>
    <s v="OFF-BI-10003694"/>
    <x v="1"/>
    <x v="8"/>
    <x v="850"/>
    <n v="20.88"/>
    <n v="2"/>
    <n v="0"/>
    <n v="9.6047999999999991"/>
  </r>
  <r>
    <n v="3357"/>
    <x v="1662"/>
    <x v="2"/>
    <x v="866"/>
    <d v="2011-07-24T00:00:00"/>
    <s v="Standard Class"/>
    <s v="CA-12310"/>
    <s v="Christine Abelman"/>
    <x v="1"/>
    <s v="United States"/>
    <x v="39"/>
    <x v="29"/>
    <n v="6010"/>
    <x v="3"/>
    <s v="OFF-BI-10002160"/>
    <x v="1"/>
    <x v="8"/>
    <x v="312"/>
    <n v="3.81"/>
    <n v="1"/>
    <n v="0"/>
    <n v="1.8288"/>
  </r>
  <r>
    <n v="3358"/>
    <x v="1663"/>
    <x v="3"/>
    <x v="210"/>
    <d v="2014-09-14T00:00:00"/>
    <s v="Standard Class"/>
    <s v="NF-18595"/>
    <s v="Nicole Fjeld"/>
    <x v="2"/>
    <s v="United States"/>
    <x v="22"/>
    <x v="10"/>
    <n v="60610"/>
    <x v="2"/>
    <s v="OFF-PA-10001685"/>
    <x v="1"/>
    <x v="10"/>
    <x v="33"/>
    <n v="73.007999999999996"/>
    <n v="9"/>
    <n v="0.2"/>
    <n v="26.465399999999999"/>
  </r>
  <r>
    <n v="3359"/>
    <x v="1664"/>
    <x v="0"/>
    <x v="715"/>
    <d v="2013-11-05T00:00:00"/>
    <s v="Standard Class"/>
    <s v="AF-10870"/>
    <s v="Art Ferguson"/>
    <x v="0"/>
    <s v="United States"/>
    <x v="22"/>
    <x v="10"/>
    <n v="60610"/>
    <x v="2"/>
    <s v="OFF-BI-10000773"/>
    <x v="1"/>
    <x v="8"/>
    <x v="381"/>
    <n v="3.2080000000000002"/>
    <n v="2"/>
    <n v="0.8"/>
    <n v="-5.2931999999999997"/>
  </r>
  <r>
    <n v="3360"/>
    <x v="1664"/>
    <x v="0"/>
    <x v="715"/>
    <d v="2013-11-05T00:00:00"/>
    <s v="Standard Class"/>
    <s v="AF-10870"/>
    <s v="Art Ferguson"/>
    <x v="0"/>
    <s v="United States"/>
    <x v="22"/>
    <x v="10"/>
    <n v="60610"/>
    <x v="2"/>
    <s v="TEC-AC-10004510"/>
    <x v="2"/>
    <x v="11"/>
    <x v="944"/>
    <n v="26.175999999999998"/>
    <n v="2"/>
    <n v="0.2"/>
    <n v="-3.2719999999999998"/>
  </r>
  <r>
    <n v="3361"/>
    <x v="1665"/>
    <x v="1"/>
    <x v="593"/>
    <d v="2012-08-06T00:00:00"/>
    <s v="Second Class"/>
    <s v="TC-21535"/>
    <s v="Tracy Collins"/>
    <x v="2"/>
    <s v="United States"/>
    <x v="20"/>
    <x v="15"/>
    <n v="10024"/>
    <x v="3"/>
    <s v="OFF-PA-10004569"/>
    <x v="1"/>
    <x v="10"/>
    <x v="227"/>
    <n v="30.44"/>
    <n v="4"/>
    <n v="0"/>
    <n v="14.306800000000001"/>
  </r>
  <r>
    <n v="3362"/>
    <x v="1665"/>
    <x v="1"/>
    <x v="593"/>
    <d v="2012-08-06T00:00:00"/>
    <s v="Second Class"/>
    <s v="TC-21535"/>
    <s v="Tracy Collins"/>
    <x v="2"/>
    <s v="United States"/>
    <x v="20"/>
    <x v="15"/>
    <n v="10024"/>
    <x v="3"/>
    <s v="FUR-FU-10000672"/>
    <x v="0"/>
    <x v="5"/>
    <x v="1508"/>
    <n v="35.28"/>
    <n v="3"/>
    <n v="0"/>
    <n v="11.995200000000001"/>
  </r>
  <r>
    <n v="3363"/>
    <x v="1666"/>
    <x v="1"/>
    <x v="350"/>
    <d v="2012-12-20T00:00:00"/>
    <s v="Standard Class"/>
    <s v="Dp-13240"/>
    <s v="Dean percer"/>
    <x v="2"/>
    <s v="United States"/>
    <x v="359"/>
    <x v="31"/>
    <n v="2151"/>
    <x v="3"/>
    <s v="OFF-PA-10004451"/>
    <x v="1"/>
    <x v="10"/>
    <x v="493"/>
    <n v="19.440000000000001"/>
    <n v="3"/>
    <n v="0"/>
    <n v="9.3312000000000008"/>
  </r>
  <r>
    <n v="3364"/>
    <x v="1666"/>
    <x v="1"/>
    <x v="350"/>
    <d v="2012-12-20T00:00:00"/>
    <s v="Standard Class"/>
    <s v="Dp-13240"/>
    <s v="Dean percer"/>
    <x v="2"/>
    <s v="United States"/>
    <x v="359"/>
    <x v="31"/>
    <n v="2151"/>
    <x v="3"/>
    <s v="OFF-BI-10004738"/>
    <x v="1"/>
    <x v="8"/>
    <x v="92"/>
    <n v="37.880000000000003"/>
    <n v="2"/>
    <n v="0"/>
    <n v="18.940000000000001"/>
  </r>
  <r>
    <n v="3365"/>
    <x v="1667"/>
    <x v="0"/>
    <x v="87"/>
    <d v="2013-07-19T00:00:00"/>
    <s v="Second Class"/>
    <s v="MC-17425"/>
    <s v="Mark Cousins"/>
    <x v="1"/>
    <s v="United States"/>
    <x v="12"/>
    <x v="5"/>
    <n v="77036"/>
    <x v="2"/>
    <s v="FUR-FU-10001940"/>
    <x v="0"/>
    <x v="5"/>
    <x v="33"/>
    <n v="9.5519999999999996"/>
    <n v="3"/>
    <n v="0.6"/>
    <n v="-3.8208000000000002"/>
  </r>
  <r>
    <n v="3366"/>
    <x v="1668"/>
    <x v="2"/>
    <x v="867"/>
    <d v="2011-03-02T00:00:00"/>
    <s v="First Class"/>
    <s v="LC-17050"/>
    <s v="Liz Carlisle"/>
    <x v="0"/>
    <s v="United States"/>
    <x v="133"/>
    <x v="1"/>
    <n v="92691"/>
    <x v="1"/>
    <s v="FUR-BO-10003966"/>
    <x v="0"/>
    <x v="0"/>
    <x v="1086"/>
    <n v="290.666"/>
    <n v="2"/>
    <n v="0.15"/>
    <n v="3.4196"/>
  </r>
  <r>
    <n v="3367"/>
    <x v="1669"/>
    <x v="2"/>
    <x v="868"/>
    <d v="2011-07-15T00:00:00"/>
    <s v="Standard Class"/>
    <s v="BM-11650"/>
    <s v="Brian Moss"/>
    <x v="1"/>
    <s v="United States"/>
    <x v="61"/>
    <x v="5"/>
    <n v="75217"/>
    <x v="2"/>
    <s v="OFF-PA-10003072"/>
    <x v="1"/>
    <x v="10"/>
    <x v="918"/>
    <n v="10.368"/>
    <n v="2"/>
    <n v="0.2"/>
    <n v="3.6288"/>
  </r>
  <r>
    <n v="3368"/>
    <x v="1669"/>
    <x v="2"/>
    <x v="868"/>
    <d v="2011-07-15T00:00:00"/>
    <s v="Standard Class"/>
    <s v="BM-11650"/>
    <s v="Brian Moss"/>
    <x v="1"/>
    <s v="United States"/>
    <x v="61"/>
    <x v="5"/>
    <n v="75217"/>
    <x v="2"/>
    <s v="OFF-PA-10002245"/>
    <x v="1"/>
    <x v="10"/>
    <x v="1334"/>
    <n v="14.352"/>
    <n v="3"/>
    <n v="0.2"/>
    <n v="4.4850000000000003"/>
  </r>
  <r>
    <n v="3369"/>
    <x v="1670"/>
    <x v="1"/>
    <x v="82"/>
    <d v="2012-11-25T00:00:00"/>
    <s v="Standard Class"/>
    <s v="NW-18400"/>
    <s v="Natalie Webber"/>
    <x v="0"/>
    <s v="United States"/>
    <x v="98"/>
    <x v="33"/>
    <n v="89115"/>
    <x v="1"/>
    <s v="FUR-BO-10002598"/>
    <x v="0"/>
    <x v="0"/>
    <x v="1509"/>
    <n v="141.96"/>
    <n v="2"/>
    <n v="0"/>
    <n v="41.168399999999998"/>
  </r>
  <r>
    <n v="3370"/>
    <x v="1670"/>
    <x v="1"/>
    <x v="82"/>
    <d v="2012-11-25T00:00:00"/>
    <s v="Standard Class"/>
    <s v="NW-18400"/>
    <s v="Natalie Webber"/>
    <x v="0"/>
    <s v="United States"/>
    <x v="98"/>
    <x v="33"/>
    <n v="89115"/>
    <x v="1"/>
    <s v="OFF-BI-10002225"/>
    <x v="1"/>
    <x v="8"/>
    <x v="336"/>
    <n v="66.048000000000002"/>
    <n v="4"/>
    <n v="0.2"/>
    <n v="23.116800000000001"/>
  </r>
  <r>
    <n v="3371"/>
    <x v="1671"/>
    <x v="0"/>
    <x v="869"/>
    <d v="2013-03-26T00:00:00"/>
    <s v="Same Day"/>
    <s v="TB-21280"/>
    <s v="Toby Braunhardt"/>
    <x v="0"/>
    <s v="United States"/>
    <x v="110"/>
    <x v="26"/>
    <n v="73071"/>
    <x v="2"/>
    <s v="TEC-AC-10003832"/>
    <x v="2"/>
    <x v="11"/>
    <x v="216"/>
    <n v="1287.45"/>
    <n v="5"/>
    <n v="0"/>
    <n v="244.6155"/>
  </r>
  <r>
    <n v="3372"/>
    <x v="1672"/>
    <x v="3"/>
    <x v="397"/>
    <d v="2014-01-10T00:00:00"/>
    <s v="Standard Class"/>
    <s v="BS-11755"/>
    <s v="Bruce Stewart"/>
    <x v="0"/>
    <s v="United States"/>
    <x v="8"/>
    <x v="1"/>
    <n v="94122"/>
    <x v="1"/>
    <s v="OFF-BI-10000822"/>
    <x v="1"/>
    <x v="8"/>
    <x v="958"/>
    <n v="25.824000000000002"/>
    <n v="6"/>
    <n v="0.2"/>
    <n v="9.0383999999999993"/>
  </r>
  <r>
    <n v="3373"/>
    <x v="1672"/>
    <x v="3"/>
    <x v="397"/>
    <d v="2014-01-10T00:00:00"/>
    <s v="Standard Class"/>
    <s v="BS-11755"/>
    <s v="Bruce Stewart"/>
    <x v="0"/>
    <s v="United States"/>
    <x v="8"/>
    <x v="1"/>
    <n v="94122"/>
    <x v="1"/>
    <s v="OFF-AP-10001242"/>
    <x v="1"/>
    <x v="9"/>
    <x v="1408"/>
    <n v="160.96"/>
    <n v="2"/>
    <n v="0"/>
    <n v="48.287999999999997"/>
  </r>
  <r>
    <n v="3374"/>
    <x v="1673"/>
    <x v="1"/>
    <x v="784"/>
    <d v="2012-10-12T00:00:00"/>
    <s v="Standard Class"/>
    <s v="SO-20335"/>
    <s v="Sean O'Donnell"/>
    <x v="0"/>
    <s v="United States"/>
    <x v="337"/>
    <x v="15"/>
    <n v="11550"/>
    <x v="3"/>
    <s v="FUR-FU-10002445"/>
    <x v="0"/>
    <x v="5"/>
    <x v="1439"/>
    <n v="28.44"/>
    <n v="3"/>
    <n v="0"/>
    <n v="11.375999999999999"/>
  </r>
  <r>
    <n v="3375"/>
    <x v="1673"/>
    <x v="1"/>
    <x v="784"/>
    <d v="2012-10-12T00:00:00"/>
    <s v="Standard Class"/>
    <s v="SO-20335"/>
    <s v="Sean O'Donnell"/>
    <x v="0"/>
    <s v="United States"/>
    <x v="337"/>
    <x v="15"/>
    <n v="11550"/>
    <x v="3"/>
    <s v="FUR-CH-10002372"/>
    <x v="0"/>
    <x v="1"/>
    <x v="390"/>
    <n v="364.41"/>
    <n v="5"/>
    <n v="0.1"/>
    <n v="8.0980000000000008"/>
  </r>
  <r>
    <n v="3376"/>
    <x v="1673"/>
    <x v="1"/>
    <x v="784"/>
    <d v="2012-10-12T00:00:00"/>
    <s v="Standard Class"/>
    <s v="SO-20335"/>
    <s v="Sean O'Donnell"/>
    <x v="0"/>
    <s v="United States"/>
    <x v="337"/>
    <x v="15"/>
    <n v="11550"/>
    <x v="3"/>
    <s v="TEC-PH-10000376"/>
    <x v="2"/>
    <x v="7"/>
    <x v="428"/>
    <n v="39.96"/>
    <n v="4"/>
    <n v="0"/>
    <n v="10.3896"/>
  </r>
  <r>
    <n v="3377"/>
    <x v="1673"/>
    <x v="1"/>
    <x v="784"/>
    <d v="2012-10-12T00:00:00"/>
    <s v="Standard Class"/>
    <s v="SO-20335"/>
    <s v="Sean O'Donnell"/>
    <x v="0"/>
    <s v="United States"/>
    <x v="337"/>
    <x v="15"/>
    <n v="11550"/>
    <x v="3"/>
    <s v="FUR-CH-10002965"/>
    <x v="0"/>
    <x v="1"/>
    <x v="226"/>
    <n v="361.76400000000001"/>
    <n v="2"/>
    <n v="0.1"/>
    <n v="68.333200000000005"/>
  </r>
  <r>
    <n v="3378"/>
    <x v="1674"/>
    <x v="0"/>
    <x v="474"/>
    <d v="2013-05-11T00:00:00"/>
    <s v="First Class"/>
    <s v="CS-12490"/>
    <s v="Cindy Schnelling"/>
    <x v="1"/>
    <s v="United States"/>
    <x v="360"/>
    <x v="5"/>
    <n v="77301"/>
    <x v="2"/>
    <s v="OFF-ST-10004950"/>
    <x v="1"/>
    <x v="4"/>
    <x v="1510"/>
    <n v="111.672"/>
    <n v="9"/>
    <n v="0.2"/>
    <n v="6.9794999999999998"/>
  </r>
  <r>
    <n v="3379"/>
    <x v="1675"/>
    <x v="3"/>
    <x v="294"/>
    <d v="2014-03-22T00:00:00"/>
    <s v="Standard Class"/>
    <s v="PO-19180"/>
    <s v="Philisse Overcash"/>
    <x v="2"/>
    <s v="United States"/>
    <x v="12"/>
    <x v="5"/>
    <n v="77095"/>
    <x v="2"/>
    <s v="OFF-BI-10003166"/>
    <x v="1"/>
    <x v="8"/>
    <x v="1405"/>
    <n v="13.776"/>
    <n v="6"/>
    <n v="0.8"/>
    <n v="-22.041599999999999"/>
  </r>
  <r>
    <n v="3380"/>
    <x v="1675"/>
    <x v="3"/>
    <x v="294"/>
    <d v="2014-03-22T00:00:00"/>
    <s v="Standard Class"/>
    <s v="PO-19180"/>
    <s v="Philisse Overcash"/>
    <x v="2"/>
    <s v="United States"/>
    <x v="12"/>
    <x v="5"/>
    <n v="77095"/>
    <x v="2"/>
    <s v="OFF-PA-10004610"/>
    <x v="1"/>
    <x v="10"/>
    <x v="1511"/>
    <n v="10.272"/>
    <n v="3"/>
    <n v="0.2"/>
    <n v="3.21"/>
  </r>
  <r>
    <n v="3381"/>
    <x v="1676"/>
    <x v="3"/>
    <x v="51"/>
    <d v="2014-11-25T00:00:00"/>
    <s v="First Class"/>
    <s v="TD-20995"/>
    <s v="Tamara Dahlen"/>
    <x v="0"/>
    <s v="United States"/>
    <x v="10"/>
    <x v="9"/>
    <n v="19120"/>
    <x v="3"/>
    <s v="FUR-FU-10000320"/>
    <x v="0"/>
    <x v="5"/>
    <x v="1512"/>
    <n v="24.047999999999998"/>
    <n v="9"/>
    <n v="0.2"/>
    <n v="7.2144000000000004"/>
  </r>
  <r>
    <n v="3382"/>
    <x v="1677"/>
    <x v="3"/>
    <x v="151"/>
    <d v="2014-08-31T00:00:00"/>
    <s v="First Class"/>
    <s v="SP-20620"/>
    <s v="Stefania Perrino"/>
    <x v="1"/>
    <s v="United States"/>
    <x v="67"/>
    <x v="2"/>
    <n v="33614"/>
    <x v="0"/>
    <s v="OFF-EN-10004030"/>
    <x v="1"/>
    <x v="12"/>
    <x v="135"/>
    <n v="2.8959999999999999"/>
    <n v="1"/>
    <n v="0.2"/>
    <n v="0.97740000000000005"/>
  </r>
  <r>
    <n v="3383"/>
    <x v="1678"/>
    <x v="1"/>
    <x v="784"/>
    <d v="2012-09-12T00:00:00"/>
    <s v="Second Class"/>
    <s v="MS-17365"/>
    <s v="Maribeth Schnelling"/>
    <x v="0"/>
    <s v="United States"/>
    <x v="20"/>
    <x v="15"/>
    <n v="10035"/>
    <x v="3"/>
    <s v="OFF-EN-10004147"/>
    <x v="1"/>
    <x v="12"/>
    <x v="1279"/>
    <n v="17.940000000000001"/>
    <n v="3"/>
    <n v="0"/>
    <n v="8.7905999999999995"/>
  </r>
  <r>
    <n v="3384"/>
    <x v="1678"/>
    <x v="1"/>
    <x v="784"/>
    <d v="2012-09-12T00:00:00"/>
    <s v="Second Class"/>
    <s v="MS-17365"/>
    <s v="Maribeth Schnelling"/>
    <x v="0"/>
    <s v="United States"/>
    <x v="20"/>
    <x v="15"/>
    <n v="10035"/>
    <x v="3"/>
    <s v="FUR-CH-10003535"/>
    <x v="0"/>
    <x v="1"/>
    <x v="1513"/>
    <n v="384.17399999999998"/>
    <n v="7"/>
    <n v="0.1"/>
    <n v="29.880199999999999"/>
  </r>
  <r>
    <n v="3385"/>
    <x v="1678"/>
    <x v="1"/>
    <x v="784"/>
    <d v="2012-09-12T00:00:00"/>
    <s v="Second Class"/>
    <s v="MS-17365"/>
    <s v="Maribeth Schnelling"/>
    <x v="0"/>
    <s v="United States"/>
    <x v="20"/>
    <x v="15"/>
    <n v="10035"/>
    <x v="3"/>
    <s v="TEC-PH-10004586"/>
    <x v="2"/>
    <x v="7"/>
    <x v="890"/>
    <n v="1799.75"/>
    <n v="5"/>
    <n v="0"/>
    <n v="539.92499999999995"/>
  </r>
  <r>
    <n v="3386"/>
    <x v="1679"/>
    <x v="3"/>
    <x v="566"/>
    <d v="2014-12-10T00:00:00"/>
    <s v="Standard Class"/>
    <s v="Dp-13240"/>
    <s v="Dean percer"/>
    <x v="2"/>
    <s v="United States"/>
    <x v="35"/>
    <x v="3"/>
    <n v="28205"/>
    <x v="0"/>
    <s v="OFF-ST-10003208"/>
    <x v="1"/>
    <x v="4"/>
    <x v="243"/>
    <n v="580.67200000000003"/>
    <n v="4"/>
    <n v="0.2"/>
    <n v="65.325599999999994"/>
  </r>
  <r>
    <n v="3387"/>
    <x v="1679"/>
    <x v="3"/>
    <x v="566"/>
    <d v="2014-12-10T00:00:00"/>
    <s v="Standard Class"/>
    <s v="Dp-13240"/>
    <s v="Dean percer"/>
    <x v="2"/>
    <s v="United States"/>
    <x v="35"/>
    <x v="3"/>
    <n v="28205"/>
    <x v="0"/>
    <s v="OFF-FA-10003112"/>
    <x v="1"/>
    <x v="13"/>
    <x v="33"/>
    <n v="18.936"/>
    <n v="3"/>
    <n v="0.2"/>
    <n v="5.9175000000000004"/>
  </r>
  <r>
    <n v="3388"/>
    <x v="1679"/>
    <x v="3"/>
    <x v="566"/>
    <d v="2014-12-10T00:00:00"/>
    <s v="Standard Class"/>
    <s v="Dp-13240"/>
    <s v="Dean percer"/>
    <x v="2"/>
    <s v="United States"/>
    <x v="35"/>
    <x v="3"/>
    <n v="28205"/>
    <x v="0"/>
    <s v="TEC-PH-10004447"/>
    <x v="2"/>
    <x v="7"/>
    <x v="857"/>
    <n v="222.38399999999999"/>
    <n v="2"/>
    <n v="0.2"/>
    <n v="16.678799999999999"/>
  </r>
  <r>
    <n v="3389"/>
    <x v="1679"/>
    <x v="3"/>
    <x v="566"/>
    <d v="2014-12-10T00:00:00"/>
    <s v="Standard Class"/>
    <s v="Dp-13240"/>
    <s v="Dean percer"/>
    <x v="2"/>
    <s v="United States"/>
    <x v="35"/>
    <x v="3"/>
    <n v="28205"/>
    <x v="0"/>
    <s v="OFF-BI-10002854"/>
    <x v="1"/>
    <x v="8"/>
    <x v="895"/>
    <n v="50.454000000000001"/>
    <n v="6"/>
    <n v="0.7"/>
    <n v="-33.636000000000003"/>
  </r>
  <r>
    <n v="3390"/>
    <x v="1679"/>
    <x v="3"/>
    <x v="566"/>
    <d v="2014-12-10T00:00:00"/>
    <s v="Standard Class"/>
    <s v="Dp-13240"/>
    <s v="Dean percer"/>
    <x v="2"/>
    <s v="United States"/>
    <x v="35"/>
    <x v="3"/>
    <n v="28205"/>
    <x v="0"/>
    <s v="FUR-TA-10001039"/>
    <x v="0"/>
    <x v="3"/>
    <x v="824"/>
    <n v="154.76400000000001"/>
    <n v="3"/>
    <n v="0.4"/>
    <n v="-36.111600000000003"/>
  </r>
  <r>
    <n v="3391"/>
    <x v="1680"/>
    <x v="3"/>
    <x v="613"/>
    <d v="2014-03-31T00:00:00"/>
    <s v="Second Class"/>
    <s v="DB-13660"/>
    <s v="Duane Benoit"/>
    <x v="0"/>
    <s v="United States"/>
    <x v="61"/>
    <x v="5"/>
    <n v="75081"/>
    <x v="2"/>
    <s v="OFF-PA-10004239"/>
    <x v="1"/>
    <x v="10"/>
    <x v="1412"/>
    <n v="6.8479999999999999"/>
    <n v="2"/>
    <n v="0.2"/>
    <n v="2.14"/>
  </r>
  <r>
    <n v="3392"/>
    <x v="1681"/>
    <x v="2"/>
    <x v="128"/>
    <d v="2011-08-13T00:00:00"/>
    <s v="Standard Class"/>
    <s v="MG-17650"/>
    <s v="Matthew Grinstein"/>
    <x v="2"/>
    <s v="United States"/>
    <x v="4"/>
    <x v="4"/>
    <n v="98103"/>
    <x v="1"/>
    <s v="TEC-PH-10001530"/>
    <x v="2"/>
    <x v="7"/>
    <x v="632"/>
    <n v="1091.1679999999999"/>
    <n v="4"/>
    <n v="0.2"/>
    <n v="68.197999999999993"/>
  </r>
  <r>
    <n v="3393"/>
    <x v="1681"/>
    <x v="2"/>
    <x v="128"/>
    <d v="2011-08-13T00:00:00"/>
    <s v="Standard Class"/>
    <s v="MG-17650"/>
    <s v="Matthew Grinstein"/>
    <x v="2"/>
    <s v="United States"/>
    <x v="4"/>
    <x v="4"/>
    <n v="98103"/>
    <x v="1"/>
    <s v="TEC-PH-10000038"/>
    <x v="2"/>
    <x v="7"/>
    <x v="1056"/>
    <n v="219.16800000000001"/>
    <n v="2"/>
    <n v="0.2"/>
    <n v="-43.833599999999997"/>
  </r>
  <r>
    <n v="3394"/>
    <x v="1682"/>
    <x v="2"/>
    <x v="754"/>
    <d v="2011-11-25T00:00:00"/>
    <s v="First Class"/>
    <s v="EH-14185"/>
    <s v="Evan Henry"/>
    <x v="0"/>
    <s v="United States"/>
    <x v="45"/>
    <x v="5"/>
    <n v="77506"/>
    <x v="2"/>
    <s v="OFF-BI-10001765"/>
    <x v="1"/>
    <x v="8"/>
    <x v="985"/>
    <n v="6.9279999999999999"/>
    <n v="1"/>
    <n v="0.8"/>
    <n v="-11.0848"/>
  </r>
  <r>
    <n v="3395"/>
    <x v="1683"/>
    <x v="3"/>
    <x v="193"/>
    <d v="2014-11-06T00:00:00"/>
    <s v="Same Day"/>
    <s v="CL-11890"/>
    <s v="Carl Ludwig"/>
    <x v="0"/>
    <s v="United States"/>
    <x v="10"/>
    <x v="9"/>
    <n v="19143"/>
    <x v="3"/>
    <s v="OFF-PA-10000380"/>
    <x v="1"/>
    <x v="10"/>
    <x v="1281"/>
    <n v="40.031999999999996"/>
    <n v="6"/>
    <n v="0.2"/>
    <n v="15.012"/>
  </r>
  <r>
    <n v="3396"/>
    <x v="1684"/>
    <x v="3"/>
    <x v="870"/>
    <d v="2014-09-07T00:00:00"/>
    <s v="Standard Class"/>
    <s v="KF-16285"/>
    <s v="Karen Ferguson"/>
    <x v="2"/>
    <s v="United States"/>
    <x v="245"/>
    <x v="14"/>
    <n v="46203"/>
    <x v="2"/>
    <s v="OFF-ST-10001128"/>
    <x v="1"/>
    <x v="4"/>
    <x v="1418"/>
    <n v="443.92"/>
    <n v="4"/>
    <n v="0"/>
    <n v="13.317600000000001"/>
  </r>
  <r>
    <n v="3397"/>
    <x v="1684"/>
    <x v="3"/>
    <x v="870"/>
    <d v="2014-09-07T00:00:00"/>
    <s v="Standard Class"/>
    <s v="KF-16285"/>
    <s v="Karen Ferguson"/>
    <x v="2"/>
    <s v="United States"/>
    <x v="245"/>
    <x v="14"/>
    <n v="46203"/>
    <x v="2"/>
    <s v="OFF-BI-10003656"/>
    <x v="1"/>
    <x v="8"/>
    <x v="13"/>
    <n v="169.99"/>
    <n v="1"/>
    <n v="0"/>
    <n v="78.195400000000006"/>
  </r>
  <r>
    <n v="3398"/>
    <x v="1684"/>
    <x v="3"/>
    <x v="870"/>
    <d v="2014-09-07T00:00:00"/>
    <s v="Standard Class"/>
    <s v="KF-16285"/>
    <s v="Karen Ferguson"/>
    <x v="2"/>
    <s v="United States"/>
    <x v="245"/>
    <x v="14"/>
    <n v="46203"/>
    <x v="2"/>
    <s v="OFF-PA-10003441"/>
    <x v="1"/>
    <x v="10"/>
    <x v="485"/>
    <n v="25.92"/>
    <n v="4"/>
    <n v="0"/>
    <n v="12.441599999999999"/>
  </r>
  <r>
    <n v="3399"/>
    <x v="1685"/>
    <x v="2"/>
    <x v="871"/>
    <d v="2011-11-26T00:00:00"/>
    <s v="Standard Class"/>
    <s v="DH-13075"/>
    <s v="Dave Hallsten"/>
    <x v="1"/>
    <s v="United States"/>
    <x v="102"/>
    <x v="0"/>
    <n v="40475"/>
    <x v="0"/>
    <s v="TEC-PH-10002923"/>
    <x v="2"/>
    <x v="7"/>
    <x v="680"/>
    <n v="36.99"/>
    <n v="1"/>
    <n v="0"/>
    <n v="9.9872999999999994"/>
  </r>
  <r>
    <n v="3400"/>
    <x v="1685"/>
    <x v="2"/>
    <x v="871"/>
    <d v="2011-11-26T00:00:00"/>
    <s v="Standard Class"/>
    <s v="DH-13075"/>
    <s v="Dave Hallsten"/>
    <x v="1"/>
    <s v="United States"/>
    <x v="102"/>
    <x v="0"/>
    <n v="40475"/>
    <x v="0"/>
    <s v="OFF-PA-10004359"/>
    <x v="1"/>
    <x v="10"/>
    <x v="1059"/>
    <n v="629.1"/>
    <n v="6"/>
    <n v="0"/>
    <n v="301.96800000000002"/>
  </r>
  <r>
    <n v="3401"/>
    <x v="1685"/>
    <x v="2"/>
    <x v="871"/>
    <d v="2011-11-26T00:00:00"/>
    <s v="Standard Class"/>
    <s v="DH-13075"/>
    <s v="Dave Hallsten"/>
    <x v="1"/>
    <s v="United States"/>
    <x v="102"/>
    <x v="0"/>
    <n v="40475"/>
    <x v="0"/>
    <s v="OFF-ST-10001511"/>
    <x v="1"/>
    <x v="4"/>
    <x v="551"/>
    <n v="193.95"/>
    <n v="3"/>
    <n v="0"/>
    <n v="9.6974999999999998"/>
  </r>
  <r>
    <n v="3402"/>
    <x v="1685"/>
    <x v="2"/>
    <x v="871"/>
    <d v="2011-11-26T00:00:00"/>
    <s v="Standard Class"/>
    <s v="DH-13075"/>
    <s v="Dave Hallsten"/>
    <x v="1"/>
    <s v="United States"/>
    <x v="102"/>
    <x v="0"/>
    <n v="40475"/>
    <x v="0"/>
    <s v="OFF-AR-10002833"/>
    <x v="1"/>
    <x v="6"/>
    <x v="6"/>
    <n v="5.46"/>
    <n v="3"/>
    <n v="0"/>
    <n v="1.4742"/>
  </r>
  <r>
    <n v="3403"/>
    <x v="1686"/>
    <x v="1"/>
    <x v="124"/>
    <d v="2012-05-05T00:00:00"/>
    <s v="First Class"/>
    <s v="LA-16780"/>
    <s v="Laura Armstrong"/>
    <x v="1"/>
    <s v="United States"/>
    <x v="361"/>
    <x v="10"/>
    <n v="60477"/>
    <x v="2"/>
    <s v="FUR-FU-10001940"/>
    <x v="0"/>
    <x v="5"/>
    <x v="33"/>
    <n v="22.288"/>
    <n v="7"/>
    <n v="0.6"/>
    <n v="-8.9152000000000005"/>
  </r>
  <r>
    <n v="3404"/>
    <x v="1687"/>
    <x v="3"/>
    <x v="148"/>
    <d v="2014-06-06T00:00:00"/>
    <s v="Standard Class"/>
    <s v="HZ-14950"/>
    <s v="Henia Zydlo"/>
    <x v="0"/>
    <s v="United States"/>
    <x v="12"/>
    <x v="5"/>
    <n v="77095"/>
    <x v="2"/>
    <s v="FUR-FU-10003919"/>
    <x v="0"/>
    <x v="5"/>
    <x v="1514"/>
    <n v="65.424000000000007"/>
    <n v="4"/>
    <n v="0.6"/>
    <n v="-52.339199999999998"/>
  </r>
  <r>
    <n v="3405"/>
    <x v="1688"/>
    <x v="1"/>
    <x v="872"/>
    <d v="2012-10-17T00:00:00"/>
    <s v="Same Day"/>
    <s v="CM-12190"/>
    <s v="Charlotte Melton"/>
    <x v="0"/>
    <s v="United States"/>
    <x v="1"/>
    <x v="1"/>
    <n v="90004"/>
    <x v="1"/>
    <s v="OFF-ST-10003479"/>
    <x v="1"/>
    <x v="4"/>
    <x v="41"/>
    <n v="77.88"/>
    <n v="2"/>
    <n v="0"/>
    <n v="3.8940000000000001"/>
  </r>
  <r>
    <n v="3406"/>
    <x v="1689"/>
    <x v="2"/>
    <x v="488"/>
    <d v="2011-04-27T00:00:00"/>
    <s v="Standard Class"/>
    <s v="LB-16795"/>
    <s v="Laurel Beltran"/>
    <x v="2"/>
    <s v="United States"/>
    <x v="38"/>
    <x v="24"/>
    <n v="43229"/>
    <x v="3"/>
    <s v="FUR-CH-10002965"/>
    <x v="0"/>
    <x v="1"/>
    <x v="226"/>
    <n v="281.37200000000001"/>
    <n v="2"/>
    <n v="0.3"/>
    <n v="-12.0588"/>
  </r>
  <r>
    <n v="3407"/>
    <x v="1689"/>
    <x v="2"/>
    <x v="488"/>
    <d v="2011-04-27T00:00:00"/>
    <s v="Standard Class"/>
    <s v="LB-16795"/>
    <s v="Laurel Beltran"/>
    <x v="2"/>
    <s v="United States"/>
    <x v="38"/>
    <x v="24"/>
    <n v="43229"/>
    <x v="3"/>
    <s v="FUR-CH-10002965"/>
    <x v="0"/>
    <x v="1"/>
    <x v="226"/>
    <n v="281.37200000000001"/>
    <n v="2"/>
    <n v="0.3"/>
    <n v="-12.0588"/>
  </r>
  <r>
    <n v="3408"/>
    <x v="1689"/>
    <x v="2"/>
    <x v="488"/>
    <d v="2011-04-27T00:00:00"/>
    <s v="Standard Class"/>
    <s v="LB-16795"/>
    <s v="Laurel Beltran"/>
    <x v="2"/>
    <s v="United States"/>
    <x v="38"/>
    <x v="24"/>
    <n v="43229"/>
    <x v="3"/>
    <s v="OFF-BI-10000145"/>
    <x v="1"/>
    <x v="8"/>
    <x v="735"/>
    <n v="7.4880000000000004"/>
    <n v="8"/>
    <n v="0.7"/>
    <n v="-5.2416"/>
  </r>
  <r>
    <n v="3409"/>
    <x v="1689"/>
    <x v="2"/>
    <x v="488"/>
    <d v="2011-04-27T00:00:00"/>
    <s v="Standard Class"/>
    <s v="LB-16795"/>
    <s v="Laurel Beltran"/>
    <x v="2"/>
    <s v="United States"/>
    <x v="38"/>
    <x v="24"/>
    <n v="43229"/>
    <x v="3"/>
    <s v="FUR-FU-10002191"/>
    <x v="0"/>
    <x v="5"/>
    <x v="762"/>
    <n v="22.335999999999999"/>
    <n v="4"/>
    <n v="0.2"/>
    <n v="7.8175999999999997"/>
  </r>
  <r>
    <n v="3410"/>
    <x v="1690"/>
    <x v="3"/>
    <x v="504"/>
    <d v="2014-07-05T00:00:00"/>
    <s v="Standard Class"/>
    <s v="JF-15490"/>
    <s v="Jeremy Farry"/>
    <x v="0"/>
    <s v="United States"/>
    <x v="38"/>
    <x v="24"/>
    <n v="43229"/>
    <x v="3"/>
    <s v="OFF-PA-10004451"/>
    <x v="1"/>
    <x v="10"/>
    <x v="493"/>
    <n v="10.368"/>
    <n v="2"/>
    <n v="0.2"/>
    <n v="3.6288"/>
  </r>
  <r>
    <n v="3411"/>
    <x v="1691"/>
    <x v="0"/>
    <x v="873"/>
    <d v="2013-09-25T00:00:00"/>
    <s v="Standard Class"/>
    <s v="GM-14695"/>
    <s v="Greg Maxwell"/>
    <x v="1"/>
    <s v="United States"/>
    <x v="8"/>
    <x v="1"/>
    <n v="94122"/>
    <x v="1"/>
    <s v="OFF-PA-10001471"/>
    <x v="1"/>
    <x v="10"/>
    <x v="1468"/>
    <n v="65.790000000000006"/>
    <n v="9"/>
    <n v="0"/>
    <n v="30.263400000000001"/>
  </r>
  <r>
    <n v="3412"/>
    <x v="1691"/>
    <x v="0"/>
    <x v="873"/>
    <d v="2013-09-25T00:00:00"/>
    <s v="Standard Class"/>
    <s v="GM-14695"/>
    <s v="Greg Maxwell"/>
    <x v="1"/>
    <s v="United States"/>
    <x v="8"/>
    <x v="1"/>
    <n v="94122"/>
    <x v="1"/>
    <s v="OFF-BI-10003656"/>
    <x v="1"/>
    <x v="8"/>
    <x v="13"/>
    <n v="271.98399999999998"/>
    <n v="2"/>
    <n v="0.2"/>
    <n v="88.394800000000004"/>
  </r>
  <r>
    <n v="3413"/>
    <x v="1691"/>
    <x v="0"/>
    <x v="873"/>
    <d v="2013-09-25T00:00:00"/>
    <s v="Standard Class"/>
    <s v="GM-14695"/>
    <s v="Greg Maxwell"/>
    <x v="1"/>
    <s v="United States"/>
    <x v="8"/>
    <x v="1"/>
    <n v="94122"/>
    <x v="1"/>
    <s v="OFF-AR-10000940"/>
    <x v="1"/>
    <x v="6"/>
    <x v="134"/>
    <n v="11.76"/>
    <n v="4"/>
    <n v="0"/>
    <n v="3.1751999999999998"/>
  </r>
  <r>
    <n v="3414"/>
    <x v="1691"/>
    <x v="0"/>
    <x v="873"/>
    <d v="2013-09-25T00:00:00"/>
    <s v="Standard Class"/>
    <s v="GM-14695"/>
    <s v="Greg Maxwell"/>
    <x v="1"/>
    <s v="United States"/>
    <x v="8"/>
    <x v="1"/>
    <n v="94122"/>
    <x v="1"/>
    <s v="OFF-PA-10002319"/>
    <x v="1"/>
    <x v="10"/>
    <x v="1391"/>
    <n v="77.52"/>
    <n v="2"/>
    <n v="0"/>
    <n v="37.9848"/>
  </r>
  <r>
    <n v="3415"/>
    <x v="1691"/>
    <x v="0"/>
    <x v="873"/>
    <d v="2013-09-25T00:00:00"/>
    <s v="Standard Class"/>
    <s v="GM-14695"/>
    <s v="Greg Maxwell"/>
    <x v="1"/>
    <s v="United States"/>
    <x v="8"/>
    <x v="1"/>
    <n v="94122"/>
    <x v="1"/>
    <s v="OFF-BI-10000977"/>
    <x v="1"/>
    <x v="8"/>
    <x v="982"/>
    <n v="48.64"/>
    <n v="2"/>
    <n v="0.2"/>
    <n v="15.808"/>
  </r>
  <r>
    <n v="3416"/>
    <x v="1692"/>
    <x v="0"/>
    <x v="476"/>
    <d v="2013-03-09T00:00:00"/>
    <s v="Same Day"/>
    <s v="SS-20590"/>
    <s v="Sonia Sunley"/>
    <x v="0"/>
    <s v="United States"/>
    <x v="6"/>
    <x v="6"/>
    <n v="53711"/>
    <x v="2"/>
    <s v="OFF-FA-10002676"/>
    <x v="1"/>
    <x v="13"/>
    <x v="1069"/>
    <n v="1.81"/>
    <n v="1"/>
    <n v="0"/>
    <n v="0.65159999999999996"/>
  </r>
  <r>
    <n v="3417"/>
    <x v="1692"/>
    <x v="0"/>
    <x v="476"/>
    <d v="2013-03-09T00:00:00"/>
    <s v="Same Day"/>
    <s v="SS-20590"/>
    <s v="Sonia Sunley"/>
    <x v="0"/>
    <s v="United States"/>
    <x v="6"/>
    <x v="6"/>
    <n v="53711"/>
    <x v="2"/>
    <s v="OFF-BI-10004970"/>
    <x v="1"/>
    <x v="8"/>
    <x v="908"/>
    <n v="8.26"/>
    <n v="2"/>
    <n v="0"/>
    <n v="3.8822000000000001"/>
  </r>
  <r>
    <n v="3418"/>
    <x v="1693"/>
    <x v="1"/>
    <x v="381"/>
    <d v="2012-02-05T00:00:00"/>
    <s v="Standard Class"/>
    <s v="TC-21475"/>
    <s v="Tony Chapman"/>
    <x v="2"/>
    <s v="United States"/>
    <x v="34"/>
    <x v="22"/>
    <n v="80013"/>
    <x v="1"/>
    <s v="OFF-AP-10003971"/>
    <x v="1"/>
    <x v="9"/>
    <x v="914"/>
    <n v="43.56"/>
    <n v="5"/>
    <n v="0.2"/>
    <n v="3.2669999999999999"/>
  </r>
  <r>
    <n v="3419"/>
    <x v="1693"/>
    <x v="1"/>
    <x v="381"/>
    <d v="2012-02-05T00:00:00"/>
    <s v="Standard Class"/>
    <s v="TC-21475"/>
    <s v="Tony Chapman"/>
    <x v="2"/>
    <s v="United States"/>
    <x v="34"/>
    <x v="22"/>
    <n v="80013"/>
    <x v="1"/>
    <s v="OFF-SU-10001574"/>
    <x v="1"/>
    <x v="14"/>
    <x v="498"/>
    <n v="5.84"/>
    <n v="2"/>
    <n v="0.2"/>
    <n v="0.73"/>
  </r>
  <r>
    <n v="3420"/>
    <x v="1694"/>
    <x v="1"/>
    <x v="684"/>
    <d v="2012-09-13T00:00:00"/>
    <s v="Standard Class"/>
    <s v="CC-12430"/>
    <s v="Chuck Clark"/>
    <x v="2"/>
    <s v="United States"/>
    <x v="20"/>
    <x v="15"/>
    <n v="10024"/>
    <x v="3"/>
    <s v="FUR-CH-10000665"/>
    <x v="0"/>
    <x v="1"/>
    <x v="656"/>
    <n v="271.76400000000001"/>
    <n v="2"/>
    <n v="0.1"/>
    <n v="60.392000000000003"/>
  </r>
  <r>
    <n v="3421"/>
    <x v="1695"/>
    <x v="0"/>
    <x v="316"/>
    <d v="2013-04-06T00:00:00"/>
    <s v="Standard Class"/>
    <s v="CL-12565"/>
    <s v="Clay Ludtke"/>
    <x v="0"/>
    <s v="United States"/>
    <x v="1"/>
    <x v="1"/>
    <n v="90004"/>
    <x v="1"/>
    <s v="OFF-AP-10000891"/>
    <x v="1"/>
    <x v="9"/>
    <x v="163"/>
    <n v="262.24"/>
    <n v="2"/>
    <n v="0"/>
    <n v="78.671999999999997"/>
  </r>
  <r>
    <n v="3422"/>
    <x v="1695"/>
    <x v="0"/>
    <x v="316"/>
    <d v="2013-04-06T00:00:00"/>
    <s v="Standard Class"/>
    <s v="CL-12565"/>
    <s v="Clay Ludtke"/>
    <x v="0"/>
    <s v="United States"/>
    <x v="1"/>
    <x v="1"/>
    <n v="90004"/>
    <x v="1"/>
    <s v="OFF-PA-10003790"/>
    <x v="1"/>
    <x v="10"/>
    <x v="1250"/>
    <n v="182.72"/>
    <n v="8"/>
    <n v="0"/>
    <n v="84.051199999999994"/>
  </r>
  <r>
    <n v="3423"/>
    <x v="1695"/>
    <x v="0"/>
    <x v="316"/>
    <d v="2013-04-06T00:00:00"/>
    <s v="Standard Class"/>
    <s v="CL-12565"/>
    <s v="Clay Ludtke"/>
    <x v="0"/>
    <s v="United States"/>
    <x v="1"/>
    <x v="1"/>
    <n v="90004"/>
    <x v="1"/>
    <s v="TEC-AC-10002217"/>
    <x v="2"/>
    <x v="11"/>
    <x v="1178"/>
    <n v="131.6"/>
    <n v="7"/>
    <n v="0"/>
    <n v="7.8959999999999999"/>
  </r>
  <r>
    <n v="3424"/>
    <x v="1695"/>
    <x v="0"/>
    <x v="316"/>
    <d v="2013-04-06T00:00:00"/>
    <s v="Standard Class"/>
    <s v="CL-12565"/>
    <s v="Clay Ludtke"/>
    <x v="0"/>
    <s v="United States"/>
    <x v="1"/>
    <x v="1"/>
    <n v="90004"/>
    <x v="1"/>
    <s v="OFF-BI-10002215"/>
    <x v="1"/>
    <x v="8"/>
    <x v="20"/>
    <n v="22.72"/>
    <n v="4"/>
    <n v="0.2"/>
    <n v="7.3840000000000003"/>
  </r>
  <r>
    <n v="3425"/>
    <x v="1695"/>
    <x v="0"/>
    <x v="316"/>
    <d v="2013-04-06T00:00:00"/>
    <s v="Standard Class"/>
    <s v="CL-12565"/>
    <s v="Clay Ludtke"/>
    <x v="0"/>
    <s v="United States"/>
    <x v="1"/>
    <x v="1"/>
    <n v="90004"/>
    <x v="1"/>
    <s v="TEC-MA-10001972"/>
    <x v="2"/>
    <x v="15"/>
    <x v="1469"/>
    <n v="558.4"/>
    <n v="2"/>
    <n v="0.2"/>
    <n v="41.88"/>
  </r>
  <r>
    <n v="3426"/>
    <x v="1696"/>
    <x v="1"/>
    <x v="496"/>
    <d v="2012-09-28T00:00:00"/>
    <s v="Standard Class"/>
    <s v="DE-13255"/>
    <s v="Deanra Eno"/>
    <x v="2"/>
    <s v="United States"/>
    <x v="362"/>
    <x v="23"/>
    <n v="52001"/>
    <x v="2"/>
    <s v="OFF-BI-10001525"/>
    <x v="1"/>
    <x v="8"/>
    <x v="31"/>
    <n v="15.24"/>
    <n v="4"/>
    <n v="0"/>
    <n v="6.8579999999999997"/>
  </r>
  <r>
    <n v="3427"/>
    <x v="1696"/>
    <x v="1"/>
    <x v="496"/>
    <d v="2012-09-28T00:00:00"/>
    <s v="Standard Class"/>
    <s v="DE-13255"/>
    <s v="Deanra Eno"/>
    <x v="2"/>
    <s v="United States"/>
    <x v="362"/>
    <x v="23"/>
    <n v="52001"/>
    <x v="2"/>
    <s v="FUR-CH-10000988"/>
    <x v="0"/>
    <x v="1"/>
    <x v="1132"/>
    <n v="1408.1"/>
    <n v="10"/>
    <n v="0"/>
    <n v="394.26799999999997"/>
  </r>
  <r>
    <n v="3428"/>
    <x v="1697"/>
    <x v="3"/>
    <x v="445"/>
    <d v="2014-07-07T00:00:00"/>
    <s v="Second Class"/>
    <s v="SZ-20035"/>
    <s v="Sam Zeldin"/>
    <x v="2"/>
    <s v="United States"/>
    <x v="152"/>
    <x v="24"/>
    <n v="43130"/>
    <x v="3"/>
    <s v="OFF-PA-10000174"/>
    <x v="1"/>
    <x v="10"/>
    <x v="1515"/>
    <n v="32.896000000000001"/>
    <n v="4"/>
    <n v="0.2"/>
    <n v="11.102399999999999"/>
  </r>
  <r>
    <n v="3429"/>
    <x v="1697"/>
    <x v="3"/>
    <x v="445"/>
    <d v="2014-07-07T00:00:00"/>
    <s v="Second Class"/>
    <s v="SZ-20035"/>
    <s v="Sam Zeldin"/>
    <x v="2"/>
    <s v="United States"/>
    <x v="152"/>
    <x v="24"/>
    <n v="43130"/>
    <x v="3"/>
    <s v="FUR-TA-10002041"/>
    <x v="0"/>
    <x v="3"/>
    <x v="358"/>
    <n v="215.148"/>
    <n v="2"/>
    <n v="0.4"/>
    <n v="-103.98820000000001"/>
  </r>
  <r>
    <n v="3430"/>
    <x v="1697"/>
    <x v="3"/>
    <x v="445"/>
    <d v="2014-07-07T00:00:00"/>
    <s v="Second Class"/>
    <s v="SZ-20035"/>
    <s v="Sam Zeldin"/>
    <x v="2"/>
    <s v="United States"/>
    <x v="152"/>
    <x v="24"/>
    <n v="43130"/>
    <x v="3"/>
    <s v="OFF-PA-10002246"/>
    <x v="1"/>
    <x v="10"/>
    <x v="1386"/>
    <n v="30.96"/>
    <n v="6"/>
    <n v="0.2"/>
    <n v="11.223000000000001"/>
  </r>
  <r>
    <n v="3431"/>
    <x v="1698"/>
    <x v="3"/>
    <x v="166"/>
    <d v="2014-10-12T00:00:00"/>
    <s v="First Class"/>
    <s v="LF-17185"/>
    <s v="Luke Foster"/>
    <x v="0"/>
    <s v="United States"/>
    <x v="75"/>
    <x v="1"/>
    <n v="90301"/>
    <x v="1"/>
    <s v="OFF-ST-10003327"/>
    <x v="1"/>
    <x v="4"/>
    <x v="333"/>
    <n v="29.79"/>
    <n v="3"/>
    <n v="0"/>
    <n v="8.6390999999999991"/>
  </r>
  <r>
    <n v="3432"/>
    <x v="1698"/>
    <x v="3"/>
    <x v="166"/>
    <d v="2014-10-12T00:00:00"/>
    <s v="First Class"/>
    <s v="LF-17185"/>
    <s v="Luke Foster"/>
    <x v="0"/>
    <s v="United States"/>
    <x v="75"/>
    <x v="1"/>
    <n v="90301"/>
    <x v="1"/>
    <s v="FUR-FU-10002703"/>
    <x v="0"/>
    <x v="5"/>
    <x v="1516"/>
    <n v="128.9"/>
    <n v="2"/>
    <n v="0"/>
    <n v="15.468"/>
  </r>
  <r>
    <n v="3433"/>
    <x v="1698"/>
    <x v="3"/>
    <x v="166"/>
    <d v="2014-10-12T00:00:00"/>
    <s v="First Class"/>
    <s v="LF-17185"/>
    <s v="Luke Foster"/>
    <x v="0"/>
    <s v="United States"/>
    <x v="75"/>
    <x v="1"/>
    <n v="90301"/>
    <x v="1"/>
    <s v="OFF-PA-10003651"/>
    <x v="1"/>
    <x v="10"/>
    <x v="646"/>
    <n v="60.12"/>
    <n v="9"/>
    <n v="0"/>
    <n v="28.857600000000001"/>
  </r>
  <r>
    <n v="3434"/>
    <x v="1699"/>
    <x v="3"/>
    <x v="256"/>
    <d v="2014-10-12T00:00:00"/>
    <s v="Standard Class"/>
    <s v="AB-10165"/>
    <s v="Alan Barnes"/>
    <x v="0"/>
    <s v="United States"/>
    <x v="234"/>
    <x v="4"/>
    <n v="98006"/>
    <x v="1"/>
    <s v="OFF-BI-10001617"/>
    <x v="1"/>
    <x v="8"/>
    <x v="1315"/>
    <n v="24.815999999999999"/>
    <n v="3"/>
    <n v="0.2"/>
    <n v="8.3754000000000008"/>
  </r>
  <r>
    <n v="3435"/>
    <x v="1699"/>
    <x v="3"/>
    <x v="256"/>
    <d v="2014-10-12T00:00:00"/>
    <s v="Standard Class"/>
    <s v="AB-10165"/>
    <s v="Alan Barnes"/>
    <x v="0"/>
    <s v="United States"/>
    <x v="234"/>
    <x v="4"/>
    <n v="98006"/>
    <x v="1"/>
    <s v="OFF-BI-10000145"/>
    <x v="1"/>
    <x v="8"/>
    <x v="735"/>
    <n v="14.976000000000001"/>
    <n v="6"/>
    <n v="0.2"/>
    <n v="5.4287999999999998"/>
  </r>
  <r>
    <n v="3436"/>
    <x v="1700"/>
    <x v="1"/>
    <x v="874"/>
    <d v="2012-09-29T00:00:00"/>
    <s v="First Class"/>
    <s v="NM-18520"/>
    <s v="Neoma Murray"/>
    <x v="0"/>
    <s v="United States"/>
    <x v="22"/>
    <x v="10"/>
    <n v="60610"/>
    <x v="2"/>
    <s v="OFF-BI-10001670"/>
    <x v="1"/>
    <x v="8"/>
    <x v="438"/>
    <n v="15.08"/>
    <n v="2"/>
    <n v="0.8"/>
    <n v="-22.62"/>
  </r>
  <r>
    <n v="3437"/>
    <x v="1700"/>
    <x v="1"/>
    <x v="874"/>
    <d v="2012-09-29T00:00:00"/>
    <s v="First Class"/>
    <s v="NM-18520"/>
    <s v="Neoma Murray"/>
    <x v="0"/>
    <s v="United States"/>
    <x v="22"/>
    <x v="10"/>
    <n v="60610"/>
    <x v="2"/>
    <s v="FUR-FU-10003849"/>
    <x v="0"/>
    <x v="5"/>
    <x v="521"/>
    <n v="24.288"/>
    <n v="3"/>
    <n v="0.6"/>
    <n v="-12.751200000000001"/>
  </r>
  <r>
    <n v="3438"/>
    <x v="1701"/>
    <x v="3"/>
    <x v="505"/>
    <d v="2014-10-31T00:00:00"/>
    <s v="Same Day"/>
    <s v="RA-19945"/>
    <s v="Ryan Akin"/>
    <x v="0"/>
    <s v="United States"/>
    <x v="61"/>
    <x v="5"/>
    <n v="75217"/>
    <x v="2"/>
    <s v="FUR-FU-10003849"/>
    <x v="0"/>
    <x v="5"/>
    <x v="521"/>
    <n v="16.192"/>
    <n v="2"/>
    <n v="0.6"/>
    <n v="-8.5007999999999999"/>
  </r>
  <r>
    <n v="3439"/>
    <x v="1701"/>
    <x v="3"/>
    <x v="505"/>
    <d v="2014-10-31T00:00:00"/>
    <s v="Same Day"/>
    <s v="RA-19945"/>
    <s v="Ryan Akin"/>
    <x v="0"/>
    <s v="United States"/>
    <x v="61"/>
    <x v="5"/>
    <n v="75217"/>
    <x v="2"/>
    <s v="FUR-TA-10002041"/>
    <x v="0"/>
    <x v="3"/>
    <x v="358"/>
    <n v="251.006"/>
    <n v="2"/>
    <n v="0.3"/>
    <n v="-68.130200000000002"/>
  </r>
  <r>
    <n v="3440"/>
    <x v="1701"/>
    <x v="3"/>
    <x v="505"/>
    <d v="2014-10-31T00:00:00"/>
    <s v="Same Day"/>
    <s v="RA-19945"/>
    <s v="Ryan Akin"/>
    <x v="0"/>
    <s v="United States"/>
    <x v="61"/>
    <x v="5"/>
    <n v="75217"/>
    <x v="2"/>
    <s v="OFF-ST-10002214"/>
    <x v="1"/>
    <x v="4"/>
    <x v="994"/>
    <n v="54.192"/>
    <n v="6"/>
    <n v="0.2"/>
    <n v="4.0644"/>
  </r>
  <r>
    <n v="3441"/>
    <x v="1702"/>
    <x v="1"/>
    <x v="239"/>
    <d v="2012-11-30T00:00:00"/>
    <s v="Same Day"/>
    <s v="PO-19195"/>
    <s v="Phillina Ober"/>
    <x v="2"/>
    <s v="United States"/>
    <x v="8"/>
    <x v="1"/>
    <n v="94122"/>
    <x v="1"/>
    <s v="OFF-BI-10001078"/>
    <x v="1"/>
    <x v="8"/>
    <x v="61"/>
    <n v="4.3040000000000003"/>
    <n v="1"/>
    <n v="0.2"/>
    <n v="1.5602"/>
  </r>
  <r>
    <n v="3442"/>
    <x v="1703"/>
    <x v="2"/>
    <x v="518"/>
    <d v="2011-03-14T00:00:00"/>
    <s v="Second Class"/>
    <s v="KA-16525"/>
    <s v="Kelly Andreada"/>
    <x v="0"/>
    <s v="United States"/>
    <x v="20"/>
    <x v="15"/>
    <n v="10024"/>
    <x v="3"/>
    <s v="OFF-PA-10002137"/>
    <x v="1"/>
    <x v="10"/>
    <x v="560"/>
    <n v="108.92"/>
    <n v="14"/>
    <n v="0"/>
    <n v="49.014000000000003"/>
  </r>
  <r>
    <n v="3443"/>
    <x v="1704"/>
    <x v="3"/>
    <x v="123"/>
    <d v="2014-11-24T00:00:00"/>
    <s v="Standard Class"/>
    <s v="JD-16150"/>
    <s v="Justin Deggeller"/>
    <x v="1"/>
    <s v="United States"/>
    <x v="20"/>
    <x v="15"/>
    <n v="10011"/>
    <x v="3"/>
    <s v="OFF-EN-10001415"/>
    <x v="1"/>
    <x v="12"/>
    <x v="33"/>
    <n v="16.739999999999998"/>
    <n v="3"/>
    <n v="0"/>
    <n v="8.3699999999999992"/>
  </r>
  <r>
    <n v="3444"/>
    <x v="1704"/>
    <x v="3"/>
    <x v="123"/>
    <d v="2014-11-24T00:00:00"/>
    <s v="Standard Class"/>
    <s v="JD-16150"/>
    <s v="Justin Deggeller"/>
    <x v="1"/>
    <s v="United States"/>
    <x v="20"/>
    <x v="15"/>
    <n v="10011"/>
    <x v="3"/>
    <s v="OFF-AP-10003849"/>
    <x v="1"/>
    <x v="9"/>
    <x v="833"/>
    <n v="2504.7399999999998"/>
    <n v="7"/>
    <n v="0"/>
    <n v="626.18499999999995"/>
  </r>
  <r>
    <n v="3445"/>
    <x v="1705"/>
    <x v="0"/>
    <x v="875"/>
    <d v="2013-03-08T00:00:00"/>
    <s v="Standard Class"/>
    <s v="JO-15145"/>
    <s v="Jack O'Briant"/>
    <x v="1"/>
    <s v="United States"/>
    <x v="10"/>
    <x v="9"/>
    <n v="19140"/>
    <x v="3"/>
    <s v="OFF-ST-10001713"/>
    <x v="1"/>
    <x v="4"/>
    <x v="45"/>
    <n v="84.784000000000006"/>
    <n v="2"/>
    <n v="0.2"/>
    <n v="-16.956800000000001"/>
  </r>
  <r>
    <n v="3446"/>
    <x v="1706"/>
    <x v="1"/>
    <x v="821"/>
    <d v="2012-06-17T00:00:00"/>
    <s v="Standard Class"/>
    <s v="LE-16810"/>
    <s v="Laurel Elliston"/>
    <x v="0"/>
    <s v="United States"/>
    <x v="46"/>
    <x v="13"/>
    <n v="19711"/>
    <x v="3"/>
    <s v="OFF-ST-10001505"/>
    <x v="1"/>
    <x v="4"/>
    <x v="1174"/>
    <n v="29.9"/>
    <n v="5"/>
    <n v="0"/>
    <n v="5.0830000000000002"/>
  </r>
  <r>
    <n v="3447"/>
    <x v="1707"/>
    <x v="0"/>
    <x v="876"/>
    <d v="2013-08-08T00:00:00"/>
    <s v="First Class"/>
    <s v="AH-10690"/>
    <s v="Anna HÃ¤berlin"/>
    <x v="1"/>
    <s v="United States"/>
    <x v="20"/>
    <x v="15"/>
    <n v="10024"/>
    <x v="3"/>
    <s v="OFF-PA-10000474"/>
    <x v="1"/>
    <x v="10"/>
    <x v="33"/>
    <n v="70.88"/>
    <n v="2"/>
    <n v="0"/>
    <n v="33.313600000000001"/>
  </r>
  <r>
    <n v="3448"/>
    <x v="1708"/>
    <x v="3"/>
    <x v="532"/>
    <d v="2014-06-16T00:00:00"/>
    <s v="Standard Class"/>
    <s v="KN-16705"/>
    <s v="Kristina Nunn"/>
    <x v="2"/>
    <s v="United States"/>
    <x v="109"/>
    <x v="19"/>
    <n v="36830"/>
    <x v="0"/>
    <s v="OFF-AR-10001919"/>
    <x v="1"/>
    <x v="6"/>
    <x v="853"/>
    <n v="3.76"/>
    <n v="2"/>
    <n v="0"/>
    <n v="1.0904"/>
  </r>
  <r>
    <n v="3449"/>
    <x v="1709"/>
    <x v="0"/>
    <x v="877"/>
    <d v="2013-10-14T00:00:00"/>
    <s v="Standard Class"/>
    <s v="TB-21250"/>
    <s v="Tim Brockman"/>
    <x v="0"/>
    <s v="United States"/>
    <x v="1"/>
    <x v="1"/>
    <n v="90049"/>
    <x v="1"/>
    <s v="OFF-BI-10004001"/>
    <x v="1"/>
    <x v="8"/>
    <x v="810"/>
    <n v="27.263999999999999"/>
    <n v="2"/>
    <n v="0.2"/>
    <n v="8.8607999999999993"/>
  </r>
  <r>
    <n v="3450"/>
    <x v="1710"/>
    <x v="2"/>
    <x v="78"/>
    <d v="2011-09-14T00:00:00"/>
    <s v="Standard Class"/>
    <s v="DP-13390"/>
    <s v="Dennis Pardue"/>
    <x v="2"/>
    <s v="United States"/>
    <x v="8"/>
    <x v="1"/>
    <n v="94110"/>
    <x v="1"/>
    <s v="OFF-AP-10004785"/>
    <x v="1"/>
    <x v="9"/>
    <x v="1177"/>
    <n v="56.65"/>
    <n v="5"/>
    <n v="0"/>
    <n v="24.359500000000001"/>
  </r>
  <r>
    <n v="3451"/>
    <x v="1710"/>
    <x v="2"/>
    <x v="78"/>
    <d v="2011-09-14T00:00:00"/>
    <s v="Standard Class"/>
    <s v="DP-13390"/>
    <s v="Dennis Pardue"/>
    <x v="2"/>
    <s v="United States"/>
    <x v="8"/>
    <x v="1"/>
    <n v="94110"/>
    <x v="1"/>
    <s v="OFF-ST-10002406"/>
    <x v="1"/>
    <x v="4"/>
    <x v="324"/>
    <n v="14.97"/>
    <n v="1"/>
    <n v="0"/>
    <n v="4.1916000000000002"/>
  </r>
  <r>
    <n v="3452"/>
    <x v="1710"/>
    <x v="2"/>
    <x v="78"/>
    <d v="2011-09-14T00:00:00"/>
    <s v="Standard Class"/>
    <s v="DP-13390"/>
    <s v="Dennis Pardue"/>
    <x v="2"/>
    <s v="United States"/>
    <x v="8"/>
    <x v="1"/>
    <n v="94110"/>
    <x v="1"/>
    <s v="OFF-FA-10002988"/>
    <x v="1"/>
    <x v="13"/>
    <x v="131"/>
    <n v="4.0199999999999996"/>
    <n v="2"/>
    <n v="0"/>
    <n v="1.9698"/>
  </r>
  <r>
    <n v="3453"/>
    <x v="1711"/>
    <x v="2"/>
    <x v="878"/>
    <d v="2011-03-21T00:00:00"/>
    <s v="Second Class"/>
    <s v="KN-16705"/>
    <s v="Kristina Nunn"/>
    <x v="2"/>
    <s v="United States"/>
    <x v="253"/>
    <x v="3"/>
    <n v="27604"/>
    <x v="0"/>
    <s v="TEC-PH-10002415"/>
    <x v="2"/>
    <x v="7"/>
    <x v="1517"/>
    <n v="471.92"/>
    <n v="2"/>
    <n v="0.2"/>
    <n v="29.495000000000001"/>
  </r>
  <r>
    <n v="3454"/>
    <x v="1712"/>
    <x v="1"/>
    <x v="879"/>
    <d v="2012-02-03T00:00:00"/>
    <s v="Second Class"/>
    <s v="ST-20530"/>
    <s v="Shui Tom"/>
    <x v="0"/>
    <s v="United States"/>
    <x v="203"/>
    <x v="32"/>
    <n v="31204"/>
    <x v="0"/>
    <s v="OFF-BI-10004236"/>
    <x v="1"/>
    <x v="8"/>
    <x v="891"/>
    <n v="58.72"/>
    <n v="4"/>
    <n v="0"/>
    <n v="27.011199999999999"/>
  </r>
  <r>
    <n v="3455"/>
    <x v="1713"/>
    <x v="1"/>
    <x v="584"/>
    <d v="2012-07-14T00:00:00"/>
    <s v="Standard Class"/>
    <s v="EB-13870"/>
    <s v="Emily Burns"/>
    <x v="0"/>
    <s v="United States"/>
    <x v="316"/>
    <x v="18"/>
    <n v="37211"/>
    <x v="0"/>
    <s v="OFF-AR-10000657"/>
    <x v="1"/>
    <x v="6"/>
    <x v="1518"/>
    <n v="5.16"/>
    <n v="3"/>
    <n v="0.2"/>
    <n v="0.83850000000000002"/>
  </r>
  <r>
    <n v="3456"/>
    <x v="1714"/>
    <x v="0"/>
    <x v="880"/>
    <d v="2013-02-27T00:00:00"/>
    <s v="Standard Class"/>
    <s v="AH-10210"/>
    <s v="Alan Hwang"/>
    <x v="0"/>
    <s v="United States"/>
    <x v="316"/>
    <x v="18"/>
    <n v="37211"/>
    <x v="0"/>
    <s v="OFF-PA-10004996"/>
    <x v="1"/>
    <x v="10"/>
    <x v="1519"/>
    <n v="16.495999999999999"/>
    <n v="2"/>
    <n v="0.2"/>
    <n v="5.5674000000000001"/>
  </r>
  <r>
    <n v="3457"/>
    <x v="1715"/>
    <x v="3"/>
    <x v="118"/>
    <d v="2014-09-19T00:00:00"/>
    <s v="First Class"/>
    <s v="AS-10090"/>
    <s v="Adam Shillingsburg"/>
    <x v="0"/>
    <s v="United States"/>
    <x v="10"/>
    <x v="9"/>
    <n v="19143"/>
    <x v="3"/>
    <s v="TEC-AC-10001109"/>
    <x v="2"/>
    <x v="11"/>
    <x v="998"/>
    <n v="71.975999999999999"/>
    <n v="3"/>
    <n v="0.2"/>
    <n v="19.793399999999998"/>
  </r>
  <r>
    <n v="3458"/>
    <x v="1715"/>
    <x v="3"/>
    <x v="118"/>
    <d v="2014-09-19T00:00:00"/>
    <s v="First Class"/>
    <s v="AS-10090"/>
    <s v="Adam Shillingsburg"/>
    <x v="0"/>
    <s v="United States"/>
    <x v="10"/>
    <x v="9"/>
    <n v="19143"/>
    <x v="3"/>
    <s v="FUR-FU-10003832"/>
    <x v="0"/>
    <x v="5"/>
    <x v="1420"/>
    <n v="22.512"/>
    <n v="3"/>
    <n v="0.2"/>
    <n v="2.2511999999999999"/>
  </r>
  <r>
    <n v="3459"/>
    <x v="1715"/>
    <x v="3"/>
    <x v="118"/>
    <d v="2014-09-19T00:00:00"/>
    <s v="First Class"/>
    <s v="AS-10090"/>
    <s v="Adam Shillingsburg"/>
    <x v="0"/>
    <s v="United States"/>
    <x v="10"/>
    <x v="9"/>
    <n v="19143"/>
    <x v="3"/>
    <s v="OFF-BI-10002393"/>
    <x v="1"/>
    <x v="8"/>
    <x v="1188"/>
    <n v="3.444"/>
    <n v="2"/>
    <n v="0.7"/>
    <n v="-2.7551999999999999"/>
  </r>
  <r>
    <n v="3460"/>
    <x v="1715"/>
    <x v="3"/>
    <x v="118"/>
    <d v="2014-09-19T00:00:00"/>
    <s v="First Class"/>
    <s v="AS-10090"/>
    <s v="Adam Shillingsburg"/>
    <x v="0"/>
    <s v="United States"/>
    <x v="10"/>
    <x v="9"/>
    <n v="19143"/>
    <x v="3"/>
    <s v="OFF-BI-10001359"/>
    <x v="1"/>
    <x v="8"/>
    <x v="1153"/>
    <n v="538.19399999999996"/>
    <n v="2"/>
    <n v="0.7"/>
    <n v="-412.61540000000002"/>
  </r>
  <r>
    <n v="3461"/>
    <x v="1715"/>
    <x v="3"/>
    <x v="118"/>
    <d v="2014-09-19T00:00:00"/>
    <s v="First Class"/>
    <s v="AS-10090"/>
    <s v="Adam Shillingsburg"/>
    <x v="0"/>
    <s v="United States"/>
    <x v="10"/>
    <x v="9"/>
    <n v="19143"/>
    <x v="3"/>
    <s v="TEC-AC-10003628"/>
    <x v="2"/>
    <x v="11"/>
    <x v="244"/>
    <n v="47.984000000000002"/>
    <n v="2"/>
    <n v="0.2"/>
    <n v="14.395200000000001"/>
  </r>
  <r>
    <n v="3462"/>
    <x v="1716"/>
    <x v="3"/>
    <x v="60"/>
    <d v="2014-11-11T00:00:00"/>
    <s v="Second Class"/>
    <s v="EM-13825"/>
    <s v="Elizabeth Moffitt"/>
    <x v="1"/>
    <s v="United States"/>
    <x v="61"/>
    <x v="5"/>
    <n v="75081"/>
    <x v="2"/>
    <s v="TEC-PH-10003012"/>
    <x v="2"/>
    <x v="7"/>
    <x v="344"/>
    <n v="492.76799999999997"/>
    <n v="4"/>
    <n v="0.2"/>
    <n v="55.436399999999999"/>
  </r>
  <r>
    <n v="3463"/>
    <x v="1717"/>
    <x v="1"/>
    <x v="763"/>
    <d v="2012-02-23T00:00:00"/>
    <s v="Second Class"/>
    <s v="KA-16525"/>
    <s v="Kelly Andreada"/>
    <x v="0"/>
    <s v="United States"/>
    <x v="275"/>
    <x v="30"/>
    <n v="8861"/>
    <x v="3"/>
    <s v="OFF-AR-10003903"/>
    <x v="1"/>
    <x v="6"/>
    <x v="878"/>
    <n v="286.79000000000002"/>
    <n v="7"/>
    <n v="0"/>
    <n v="74.565399999999997"/>
  </r>
  <r>
    <n v="3464"/>
    <x v="1718"/>
    <x v="0"/>
    <x v="881"/>
    <d v="2013-01-12T00:00:00"/>
    <s v="Standard Class"/>
    <s v="HJ-14875"/>
    <s v="Heather Jas"/>
    <x v="2"/>
    <s v="United States"/>
    <x v="108"/>
    <x v="2"/>
    <n v="32216"/>
    <x v="0"/>
    <s v="OFF-PA-10004675"/>
    <x v="1"/>
    <x v="10"/>
    <x v="69"/>
    <n v="5.08"/>
    <n v="1"/>
    <n v="0.2"/>
    <n v="1.651"/>
  </r>
  <r>
    <n v="3465"/>
    <x v="1719"/>
    <x v="3"/>
    <x v="734"/>
    <d v="2014-06-12T00:00:00"/>
    <s v="Second Class"/>
    <s v="ND-18370"/>
    <s v="Natalie DeCherney"/>
    <x v="0"/>
    <s v="United States"/>
    <x v="108"/>
    <x v="2"/>
    <n v="32216"/>
    <x v="0"/>
    <s v="TEC-AC-10001990"/>
    <x v="2"/>
    <x v="11"/>
    <x v="861"/>
    <n v="47.991999999999997"/>
    <n v="1"/>
    <n v="0.2"/>
    <n v="7.1988000000000003"/>
  </r>
  <r>
    <n v="3466"/>
    <x v="1720"/>
    <x v="1"/>
    <x v="229"/>
    <d v="2012-09-14T00:00:00"/>
    <s v="Standard Class"/>
    <s v="EH-13765"/>
    <s v="Edward Hooks"/>
    <x v="1"/>
    <s v="United States"/>
    <x v="359"/>
    <x v="31"/>
    <n v="2151"/>
    <x v="3"/>
    <s v="OFF-AP-10003842"/>
    <x v="1"/>
    <x v="9"/>
    <x v="1247"/>
    <n v="61.96"/>
    <n v="2"/>
    <n v="0"/>
    <n v="16.1096"/>
  </r>
  <r>
    <n v="3467"/>
    <x v="1720"/>
    <x v="1"/>
    <x v="229"/>
    <d v="2012-09-14T00:00:00"/>
    <s v="Standard Class"/>
    <s v="EH-13765"/>
    <s v="Edward Hooks"/>
    <x v="1"/>
    <s v="United States"/>
    <x v="359"/>
    <x v="31"/>
    <n v="2151"/>
    <x v="3"/>
    <s v="FUR-BO-10004695"/>
    <x v="0"/>
    <x v="0"/>
    <x v="198"/>
    <n v="361.96"/>
    <n v="2"/>
    <n v="0"/>
    <n v="83.250799999999998"/>
  </r>
  <r>
    <n v="3468"/>
    <x v="1720"/>
    <x v="1"/>
    <x v="229"/>
    <d v="2012-09-14T00:00:00"/>
    <s v="Standard Class"/>
    <s v="EH-13765"/>
    <s v="Edward Hooks"/>
    <x v="1"/>
    <s v="United States"/>
    <x v="359"/>
    <x v="31"/>
    <n v="2151"/>
    <x v="3"/>
    <s v="OFF-PA-10003039"/>
    <x v="1"/>
    <x v="10"/>
    <x v="330"/>
    <n v="278.82"/>
    <n v="9"/>
    <n v="0"/>
    <n v="125.46899999999999"/>
  </r>
  <r>
    <n v="3469"/>
    <x v="1721"/>
    <x v="0"/>
    <x v="882"/>
    <d v="2013-12-20T00:00:00"/>
    <s v="Standard Class"/>
    <s v="MC-17845"/>
    <s v="Michael Chen"/>
    <x v="0"/>
    <s v="United States"/>
    <x v="25"/>
    <x v="35"/>
    <n v="39212"/>
    <x v="0"/>
    <s v="FUR-FU-10002045"/>
    <x v="0"/>
    <x v="5"/>
    <x v="1356"/>
    <n v="133.38"/>
    <n v="6"/>
    <n v="0"/>
    <n v="58.687199999999997"/>
  </r>
  <r>
    <n v="3470"/>
    <x v="1722"/>
    <x v="1"/>
    <x v="744"/>
    <d v="2012-10-04T00:00:00"/>
    <s v="Standard Class"/>
    <s v="MH-17455"/>
    <s v="Mark Hamilton"/>
    <x v="0"/>
    <s v="United States"/>
    <x v="108"/>
    <x v="3"/>
    <n v="28540"/>
    <x v="0"/>
    <s v="OFF-PA-10001019"/>
    <x v="1"/>
    <x v="10"/>
    <x v="675"/>
    <n v="47.951999999999998"/>
    <n v="3"/>
    <n v="0.2"/>
    <n v="16.183800000000002"/>
  </r>
  <r>
    <n v="3471"/>
    <x v="1723"/>
    <x v="0"/>
    <x v="49"/>
    <d v="2013-06-12T00:00:00"/>
    <s v="Standard Class"/>
    <s v="CL-11890"/>
    <s v="Carl Ludwig"/>
    <x v="0"/>
    <s v="United States"/>
    <x v="8"/>
    <x v="1"/>
    <n v="94122"/>
    <x v="1"/>
    <s v="FUR-FU-10003724"/>
    <x v="0"/>
    <x v="5"/>
    <x v="887"/>
    <n v="16.739999999999998"/>
    <n v="2"/>
    <n v="0"/>
    <n v="4.3524000000000003"/>
  </r>
  <r>
    <n v="3472"/>
    <x v="1724"/>
    <x v="3"/>
    <x v="105"/>
    <d v="2014-11-18T00:00:00"/>
    <s v="Standard Class"/>
    <s v="SF-20965"/>
    <s v="Sylvia Foulston"/>
    <x v="1"/>
    <s v="United States"/>
    <x v="38"/>
    <x v="24"/>
    <n v="43229"/>
    <x v="3"/>
    <s v="OFF-PA-10003673"/>
    <x v="1"/>
    <x v="10"/>
    <x v="971"/>
    <n v="10.848000000000001"/>
    <n v="2"/>
    <n v="0.2"/>
    <n v="3.5255999999999998"/>
  </r>
  <r>
    <n v="3473"/>
    <x v="1724"/>
    <x v="3"/>
    <x v="105"/>
    <d v="2014-11-18T00:00:00"/>
    <s v="Standard Class"/>
    <s v="SF-20965"/>
    <s v="Sylvia Foulston"/>
    <x v="1"/>
    <s v="United States"/>
    <x v="38"/>
    <x v="24"/>
    <n v="43229"/>
    <x v="3"/>
    <s v="TEC-AC-10003614"/>
    <x v="2"/>
    <x v="11"/>
    <x v="562"/>
    <n v="18.544"/>
    <n v="2"/>
    <n v="0.2"/>
    <n v="3.0133999999999999"/>
  </r>
  <r>
    <n v="3474"/>
    <x v="1725"/>
    <x v="3"/>
    <x v="448"/>
    <d v="2014-11-03T00:00:00"/>
    <s v="Standard Class"/>
    <s v="EP-13915"/>
    <s v="Emily Phan"/>
    <x v="0"/>
    <s v="United States"/>
    <x v="363"/>
    <x v="12"/>
    <n v="48127"/>
    <x v="2"/>
    <s v="FUR-CH-10000785"/>
    <x v="0"/>
    <x v="1"/>
    <x v="320"/>
    <n v="180.98"/>
    <n v="1"/>
    <n v="0"/>
    <n v="47.0548"/>
  </r>
  <r>
    <n v="3475"/>
    <x v="1725"/>
    <x v="3"/>
    <x v="448"/>
    <d v="2014-11-03T00:00:00"/>
    <s v="Standard Class"/>
    <s v="EP-13915"/>
    <s v="Emily Phan"/>
    <x v="0"/>
    <s v="United States"/>
    <x v="363"/>
    <x v="12"/>
    <n v="48127"/>
    <x v="2"/>
    <s v="TEC-AC-10002926"/>
    <x v="2"/>
    <x v="11"/>
    <x v="1114"/>
    <n v="99.98"/>
    <n v="2"/>
    <n v="0"/>
    <n v="42.991399999999999"/>
  </r>
  <r>
    <n v="3476"/>
    <x v="1726"/>
    <x v="0"/>
    <x v="581"/>
    <d v="2013-01-12T00:00:00"/>
    <s v="First Class"/>
    <s v="RW-19630"/>
    <s v="Rob Williams"/>
    <x v="1"/>
    <s v="United States"/>
    <x v="356"/>
    <x v="41"/>
    <n v="66212"/>
    <x v="2"/>
    <s v="TEC-AC-10004633"/>
    <x v="2"/>
    <x v="11"/>
    <x v="60"/>
    <n v="34.950000000000003"/>
    <n v="5"/>
    <n v="0"/>
    <n v="15.378"/>
  </r>
  <r>
    <n v="3477"/>
    <x v="1726"/>
    <x v="0"/>
    <x v="581"/>
    <d v="2013-01-12T00:00:00"/>
    <s v="First Class"/>
    <s v="RW-19630"/>
    <s v="Rob Williams"/>
    <x v="1"/>
    <s v="United States"/>
    <x v="356"/>
    <x v="41"/>
    <n v="66212"/>
    <x v="2"/>
    <s v="OFF-BI-10000977"/>
    <x v="1"/>
    <x v="8"/>
    <x v="982"/>
    <n v="152"/>
    <n v="5"/>
    <n v="0"/>
    <n v="69.92"/>
  </r>
  <r>
    <n v="3478"/>
    <x v="1727"/>
    <x v="2"/>
    <x v="883"/>
    <d v="2011-05-09T00:00:00"/>
    <s v="Standard Class"/>
    <s v="SJ-20500"/>
    <s v="Shirley Jackson"/>
    <x v="0"/>
    <s v="United States"/>
    <x v="364"/>
    <x v="27"/>
    <n v="87505"/>
    <x v="1"/>
    <s v="TEC-AC-10001635"/>
    <x v="2"/>
    <x v="11"/>
    <x v="1363"/>
    <n v="92.52"/>
    <n v="9"/>
    <n v="0"/>
    <n v="18.504000000000001"/>
  </r>
  <r>
    <n v="3479"/>
    <x v="1728"/>
    <x v="0"/>
    <x v="16"/>
    <d v="2013-12-15T00:00:00"/>
    <s v="Standard Class"/>
    <s v="SP-20620"/>
    <s v="Stefania Perrino"/>
    <x v="1"/>
    <s v="United States"/>
    <x v="8"/>
    <x v="1"/>
    <n v="94110"/>
    <x v="1"/>
    <s v="OFF-AR-10003056"/>
    <x v="1"/>
    <x v="6"/>
    <x v="18"/>
    <n v="8.56"/>
    <n v="2"/>
    <n v="0"/>
    <n v="2.4824000000000002"/>
  </r>
  <r>
    <n v="3480"/>
    <x v="1728"/>
    <x v="0"/>
    <x v="16"/>
    <d v="2013-12-15T00:00:00"/>
    <s v="Standard Class"/>
    <s v="SP-20620"/>
    <s v="Stefania Perrino"/>
    <x v="1"/>
    <s v="United States"/>
    <x v="8"/>
    <x v="1"/>
    <n v="94110"/>
    <x v="1"/>
    <s v="OFF-PA-10003363"/>
    <x v="1"/>
    <x v="10"/>
    <x v="1520"/>
    <n v="45.36"/>
    <n v="7"/>
    <n v="0"/>
    <n v="21.7728"/>
  </r>
  <r>
    <n v="3481"/>
    <x v="1728"/>
    <x v="0"/>
    <x v="16"/>
    <d v="2013-12-15T00:00:00"/>
    <s v="Standard Class"/>
    <s v="SP-20620"/>
    <s v="Stefania Perrino"/>
    <x v="1"/>
    <s v="United States"/>
    <x v="8"/>
    <x v="1"/>
    <n v="94110"/>
    <x v="1"/>
    <s v="FUR-TA-10003954"/>
    <x v="0"/>
    <x v="3"/>
    <x v="1208"/>
    <n v="1421.664"/>
    <n v="6"/>
    <n v="0.2"/>
    <n v="-195.47880000000001"/>
  </r>
  <r>
    <n v="3482"/>
    <x v="1729"/>
    <x v="2"/>
    <x v="884"/>
    <d v="2011-10-04T00:00:00"/>
    <s v="First Class"/>
    <s v="PJ-19015"/>
    <s v="Pauline Johnson"/>
    <x v="0"/>
    <s v="United States"/>
    <x v="216"/>
    <x v="19"/>
    <n v="36608"/>
    <x v="0"/>
    <s v="FUR-FU-10004415"/>
    <x v="0"/>
    <x v="5"/>
    <x v="1054"/>
    <n v="8.9600000000000009"/>
    <n v="2"/>
    <n v="0"/>
    <n v="2.7776000000000001"/>
  </r>
  <r>
    <n v="3483"/>
    <x v="1730"/>
    <x v="2"/>
    <x v="9"/>
    <d v="2011-08-29T00:00:00"/>
    <s v="First Class"/>
    <s v="CC-12610"/>
    <s v="Corey Catlett"/>
    <x v="1"/>
    <s v="United States"/>
    <x v="24"/>
    <x v="17"/>
    <n v="22153"/>
    <x v="0"/>
    <s v="TEC-PH-10000455"/>
    <x v="2"/>
    <x v="7"/>
    <x v="1112"/>
    <n v="579.95000000000005"/>
    <n v="5"/>
    <n v="0"/>
    <n v="168.18549999999999"/>
  </r>
  <r>
    <n v="3484"/>
    <x v="1730"/>
    <x v="2"/>
    <x v="9"/>
    <d v="2011-08-29T00:00:00"/>
    <s v="First Class"/>
    <s v="CC-12610"/>
    <s v="Corey Catlett"/>
    <x v="1"/>
    <s v="United States"/>
    <x v="24"/>
    <x v="17"/>
    <n v="22153"/>
    <x v="0"/>
    <s v="FUR-FU-10002456"/>
    <x v="0"/>
    <x v="5"/>
    <x v="1009"/>
    <n v="29.12"/>
    <n v="4"/>
    <n v="0"/>
    <n v="12.521599999999999"/>
  </r>
  <r>
    <n v="3485"/>
    <x v="1730"/>
    <x v="2"/>
    <x v="9"/>
    <d v="2011-08-29T00:00:00"/>
    <s v="First Class"/>
    <s v="CC-12610"/>
    <s v="Corey Catlett"/>
    <x v="1"/>
    <s v="United States"/>
    <x v="24"/>
    <x v="17"/>
    <n v="22153"/>
    <x v="0"/>
    <s v="FUR-TA-10003569"/>
    <x v="0"/>
    <x v="3"/>
    <x v="1358"/>
    <n v="1202.94"/>
    <n v="3"/>
    <n v="0"/>
    <n v="300.73500000000001"/>
  </r>
  <r>
    <n v="3486"/>
    <x v="1731"/>
    <x v="0"/>
    <x v="147"/>
    <d v="2013-10-27T00:00:00"/>
    <s v="Standard Class"/>
    <s v="MY-18295"/>
    <s v="Muhammed Yedwab"/>
    <x v="1"/>
    <s v="United States"/>
    <x v="46"/>
    <x v="13"/>
    <n v="19711"/>
    <x v="3"/>
    <s v="OFF-BI-10002813"/>
    <x v="1"/>
    <x v="8"/>
    <x v="905"/>
    <n v="7.92"/>
    <n v="4"/>
    <n v="0"/>
    <n v="3.5640000000000001"/>
  </r>
  <r>
    <n v="3487"/>
    <x v="1732"/>
    <x v="0"/>
    <x v="885"/>
    <d v="2013-01-12T00:00:00"/>
    <s v="Same Day"/>
    <s v="DB-13210"/>
    <s v="Dean Braden"/>
    <x v="0"/>
    <s v="United States"/>
    <x v="365"/>
    <x v="3"/>
    <n v="28601"/>
    <x v="0"/>
    <s v="TEC-PH-10002890"/>
    <x v="2"/>
    <x v="7"/>
    <x v="1387"/>
    <n v="36.192"/>
    <n v="1"/>
    <n v="0.2"/>
    <n v="2.7143999999999999"/>
  </r>
  <r>
    <n v="3488"/>
    <x v="1733"/>
    <x v="3"/>
    <x v="528"/>
    <d v="2014-12-09T00:00:00"/>
    <s v="Standard Class"/>
    <s v="MG-17875"/>
    <s v="Michael Grace"/>
    <x v="2"/>
    <s v="United States"/>
    <x v="2"/>
    <x v="2"/>
    <n v="33311"/>
    <x v="0"/>
    <s v="OFF-ST-10001522"/>
    <x v="1"/>
    <x v="4"/>
    <x v="195"/>
    <n v="147.184"/>
    <n v="2"/>
    <n v="0.2"/>
    <n v="-29.436800000000002"/>
  </r>
  <r>
    <n v="3489"/>
    <x v="1734"/>
    <x v="1"/>
    <x v="740"/>
    <d v="2012-06-07T00:00:00"/>
    <s v="Standard Class"/>
    <s v="RH-19600"/>
    <s v="Rob Haberlin"/>
    <x v="0"/>
    <s v="United States"/>
    <x v="366"/>
    <x v="10"/>
    <n v="60188"/>
    <x v="2"/>
    <s v="FUR-CH-10004086"/>
    <x v="0"/>
    <x v="1"/>
    <x v="281"/>
    <n v="408.42200000000003"/>
    <n v="2"/>
    <n v="0.3"/>
    <n v="-5.8346"/>
  </r>
  <r>
    <n v="3490"/>
    <x v="1734"/>
    <x v="1"/>
    <x v="740"/>
    <d v="2012-06-07T00:00:00"/>
    <s v="Standard Class"/>
    <s v="RH-19600"/>
    <s v="Rob Haberlin"/>
    <x v="0"/>
    <s v="United States"/>
    <x v="366"/>
    <x v="10"/>
    <n v="60188"/>
    <x v="2"/>
    <s v="FUR-CH-10003774"/>
    <x v="0"/>
    <x v="1"/>
    <x v="1185"/>
    <n v="382.11599999999999"/>
    <n v="6"/>
    <n v="0.3"/>
    <n v="-92.799599999999998"/>
  </r>
  <r>
    <n v="3491"/>
    <x v="1734"/>
    <x v="1"/>
    <x v="740"/>
    <d v="2012-06-07T00:00:00"/>
    <s v="Standard Class"/>
    <s v="RH-19600"/>
    <s v="Rob Haberlin"/>
    <x v="0"/>
    <s v="United States"/>
    <x v="366"/>
    <x v="10"/>
    <n v="60188"/>
    <x v="2"/>
    <s v="OFF-ST-10004507"/>
    <x v="1"/>
    <x v="4"/>
    <x v="452"/>
    <n v="68.599999999999994"/>
    <n v="5"/>
    <n v="0.2"/>
    <n v="6.0025000000000004"/>
  </r>
  <r>
    <n v="3492"/>
    <x v="1734"/>
    <x v="1"/>
    <x v="740"/>
    <d v="2012-06-07T00:00:00"/>
    <s v="Standard Class"/>
    <s v="RH-19600"/>
    <s v="Rob Haberlin"/>
    <x v="0"/>
    <s v="United States"/>
    <x v="366"/>
    <x v="10"/>
    <n v="60188"/>
    <x v="2"/>
    <s v="OFF-ST-10003208"/>
    <x v="1"/>
    <x v="4"/>
    <x v="243"/>
    <n v="435.50400000000002"/>
    <n v="3"/>
    <n v="0.2"/>
    <n v="48.994199999999999"/>
  </r>
  <r>
    <n v="3493"/>
    <x v="1734"/>
    <x v="1"/>
    <x v="740"/>
    <d v="2012-06-07T00:00:00"/>
    <s v="Standard Class"/>
    <s v="RH-19600"/>
    <s v="Rob Haberlin"/>
    <x v="0"/>
    <s v="United States"/>
    <x v="366"/>
    <x v="10"/>
    <n v="60188"/>
    <x v="2"/>
    <s v="OFF-PA-10000659"/>
    <x v="1"/>
    <x v="10"/>
    <x v="160"/>
    <n v="11.167999999999999"/>
    <n v="2"/>
    <n v="0.2"/>
    <n v="3.7692000000000001"/>
  </r>
  <r>
    <n v="3494"/>
    <x v="1735"/>
    <x v="3"/>
    <x v="241"/>
    <d v="2014-09-29T00:00:00"/>
    <s v="Standard Class"/>
    <s v="KB-16240"/>
    <s v="Karen Bern"/>
    <x v="1"/>
    <s v="United States"/>
    <x v="367"/>
    <x v="11"/>
    <n v="56301"/>
    <x v="2"/>
    <s v="TEC-AC-10002305"/>
    <x v="2"/>
    <x v="11"/>
    <x v="1521"/>
    <n v="72"/>
    <n v="4"/>
    <n v="0"/>
    <n v="12.96"/>
  </r>
  <r>
    <n v="3495"/>
    <x v="1735"/>
    <x v="3"/>
    <x v="241"/>
    <d v="2014-09-29T00:00:00"/>
    <s v="Standard Class"/>
    <s v="KB-16240"/>
    <s v="Karen Bern"/>
    <x v="1"/>
    <s v="United States"/>
    <x v="367"/>
    <x v="11"/>
    <n v="56301"/>
    <x v="2"/>
    <s v="TEC-AC-10000990"/>
    <x v="2"/>
    <x v="11"/>
    <x v="1522"/>
    <n v="655.9"/>
    <n v="5"/>
    <n v="0"/>
    <n v="275.47800000000001"/>
  </r>
  <r>
    <n v="3496"/>
    <x v="1735"/>
    <x v="3"/>
    <x v="241"/>
    <d v="2014-09-29T00:00:00"/>
    <s v="Standard Class"/>
    <s v="KB-16240"/>
    <s v="Karen Bern"/>
    <x v="1"/>
    <s v="United States"/>
    <x v="367"/>
    <x v="11"/>
    <n v="56301"/>
    <x v="2"/>
    <s v="FUR-CH-10000665"/>
    <x v="0"/>
    <x v="1"/>
    <x v="656"/>
    <n v="603.91999999999996"/>
    <n v="4"/>
    <n v="0"/>
    <n v="181.17599999999999"/>
  </r>
  <r>
    <n v="3497"/>
    <x v="1736"/>
    <x v="0"/>
    <x v="590"/>
    <d v="2013-08-16T00:00:00"/>
    <s v="Standard Class"/>
    <s v="CA-12055"/>
    <s v="Cathy Armstrong"/>
    <x v="2"/>
    <s v="United States"/>
    <x v="1"/>
    <x v="1"/>
    <n v="90036"/>
    <x v="1"/>
    <s v="FUR-TA-10001932"/>
    <x v="0"/>
    <x v="3"/>
    <x v="840"/>
    <n v="513.024"/>
    <n v="2"/>
    <n v="0.2"/>
    <n v="12.8256"/>
  </r>
  <r>
    <n v="3498"/>
    <x v="1736"/>
    <x v="0"/>
    <x v="590"/>
    <d v="2013-08-16T00:00:00"/>
    <s v="Standard Class"/>
    <s v="CA-12055"/>
    <s v="Cathy Armstrong"/>
    <x v="2"/>
    <s v="United States"/>
    <x v="1"/>
    <x v="1"/>
    <n v="90036"/>
    <x v="1"/>
    <s v="OFF-AP-10004487"/>
    <x v="1"/>
    <x v="9"/>
    <x v="715"/>
    <n v="487.92"/>
    <n v="6"/>
    <n v="0"/>
    <n v="136.61760000000001"/>
  </r>
  <r>
    <n v="3499"/>
    <x v="1736"/>
    <x v="0"/>
    <x v="590"/>
    <d v="2013-08-16T00:00:00"/>
    <s v="Standard Class"/>
    <s v="CA-12055"/>
    <s v="Cathy Armstrong"/>
    <x v="2"/>
    <s v="United States"/>
    <x v="1"/>
    <x v="1"/>
    <n v="90036"/>
    <x v="1"/>
    <s v="OFF-BI-10002160"/>
    <x v="1"/>
    <x v="8"/>
    <x v="312"/>
    <n v="15.24"/>
    <n v="5"/>
    <n v="0.2"/>
    <n v="5.3339999999999996"/>
  </r>
  <r>
    <n v="3500"/>
    <x v="1737"/>
    <x v="0"/>
    <x v="321"/>
    <d v="2013-04-10T00:00:00"/>
    <s v="Standard Class"/>
    <s v="JK-15730"/>
    <s v="Joe Kamberova"/>
    <x v="0"/>
    <s v="United States"/>
    <x v="216"/>
    <x v="19"/>
    <n v="36608"/>
    <x v="0"/>
    <s v="TEC-AC-10000420"/>
    <x v="2"/>
    <x v="11"/>
    <x v="1487"/>
    <n v="209.97"/>
    <n v="3"/>
    <n v="0"/>
    <n v="71.389799999999994"/>
  </r>
  <r>
    <n v="3501"/>
    <x v="1737"/>
    <x v="0"/>
    <x v="321"/>
    <d v="2013-04-10T00:00:00"/>
    <s v="Standard Class"/>
    <s v="JK-15730"/>
    <s v="Joe Kamberova"/>
    <x v="0"/>
    <s v="United States"/>
    <x v="216"/>
    <x v="19"/>
    <n v="36608"/>
    <x v="0"/>
    <s v="OFF-BI-10001989"/>
    <x v="1"/>
    <x v="8"/>
    <x v="537"/>
    <n v="62.94"/>
    <n v="3"/>
    <n v="0"/>
    <n v="30.211200000000002"/>
  </r>
  <r>
    <n v="3502"/>
    <x v="1737"/>
    <x v="0"/>
    <x v="321"/>
    <d v="2013-04-10T00:00:00"/>
    <s v="Standard Class"/>
    <s v="JK-15730"/>
    <s v="Joe Kamberova"/>
    <x v="0"/>
    <s v="United States"/>
    <x v="216"/>
    <x v="19"/>
    <n v="36608"/>
    <x v="0"/>
    <s v="OFF-AR-10001149"/>
    <x v="1"/>
    <x v="6"/>
    <x v="130"/>
    <n v="25.92"/>
    <n v="9"/>
    <n v="0"/>
    <n v="7.7759999999999998"/>
  </r>
  <r>
    <n v="3503"/>
    <x v="1738"/>
    <x v="3"/>
    <x v="318"/>
    <d v="2014-11-04T00:00:00"/>
    <s v="Same Day"/>
    <s v="RD-19930"/>
    <s v="Russell D'Ascenzo"/>
    <x v="0"/>
    <s v="United States"/>
    <x v="89"/>
    <x v="5"/>
    <n v="78745"/>
    <x v="2"/>
    <s v="OFF-PA-10004101"/>
    <x v="1"/>
    <x v="10"/>
    <x v="506"/>
    <n v="10.368"/>
    <n v="2"/>
    <n v="0.2"/>
    <n v="3.6288"/>
  </r>
  <r>
    <n v="3504"/>
    <x v="1738"/>
    <x v="3"/>
    <x v="318"/>
    <d v="2014-11-04T00:00:00"/>
    <s v="Same Day"/>
    <s v="RD-19930"/>
    <s v="Russell D'Ascenzo"/>
    <x v="0"/>
    <s v="United States"/>
    <x v="89"/>
    <x v="5"/>
    <n v="78745"/>
    <x v="2"/>
    <s v="TEC-AC-10001714"/>
    <x v="2"/>
    <x v="11"/>
    <x v="678"/>
    <n v="95.736000000000004"/>
    <n v="3"/>
    <n v="0.2"/>
    <n v="20.343900000000001"/>
  </r>
  <r>
    <n v="3505"/>
    <x v="1739"/>
    <x v="0"/>
    <x v="122"/>
    <d v="2013-12-21T00:00:00"/>
    <s v="Second Class"/>
    <s v="JK-16120"/>
    <s v="Julie Kriz"/>
    <x v="2"/>
    <s v="United States"/>
    <x v="20"/>
    <x v="15"/>
    <n v="10009"/>
    <x v="3"/>
    <s v="OFF-ST-10003716"/>
    <x v="1"/>
    <x v="4"/>
    <x v="889"/>
    <n v="900.08"/>
    <n v="4"/>
    <n v="0"/>
    <n v="117.0104"/>
  </r>
  <r>
    <n v="3506"/>
    <x v="1740"/>
    <x v="2"/>
    <x v="886"/>
    <d v="2011-06-24T00:00:00"/>
    <s v="Standard Class"/>
    <s v="SC-20020"/>
    <s v="Sam Craven"/>
    <x v="0"/>
    <s v="United States"/>
    <x v="243"/>
    <x v="5"/>
    <n v="75023"/>
    <x v="2"/>
    <s v="TEC-PH-10000369"/>
    <x v="2"/>
    <x v="7"/>
    <x v="1346"/>
    <n v="201.584"/>
    <n v="2"/>
    <n v="0.2"/>
    <n v="20.1584"/>
  </r>
  <r>
    <n v="3507"/>
    <x v="1740"/>
    <x v="2"/>
    <x v="886"/>
    <d v="2011-06-24T00:00:00"/>
    <s v="Standard Class"/>
    <s v="SC-20020"/>
    <s v="Sam Craven"/>
    <x v="0"/>
    <s v="United States"/>
    <x v="243"/>
    <x v="5"/>
    <n v="75023"/>
    <x v="2"/>
    <s v="OFF-BI-10000756"/>
    <x v="1"/>
    <x v="8"/>
    <x v="15"/>
    <n v="3.3919999999999999"/>
    <n v="4"/>
    <n v="0.8"/>
    <n v="-5.0880000000000001"/>
  </r>
  <r>
    <n v="3508"/>
    <x v="1740"/>
    <x v="2"/>
    <x v="886"/>
    <d v="2011-06-24T00:00:00"/>
    <s v="Standard Class"/>
    <s v="SC-20020"/>
    <s v="Sam Craven"/>
    <x v="0"/>
    <s v="United States"/>
    <x v="243"/>
    <x v="5"/>
    <n v="75023"/>
    <x v="2"/>
    <s v="FUR-BO-10001608"/>
    <x v="0"/>
    <x v="0"/>
    <x v="1523"/>
    <n v="193.06559999999999"/>
    <n v="4"/>
    <n v="0.32"/>
    <n v="-19.874400000000001"/>
  </r>
  <r>
    <n v="3509"/>
    <x v="1740"/>
    <x v="2"/>
    <x v="886"/>
    <d v="2011-06-24T00:00:00"/>
    <s v="Standard Class"/>
    <s v="SC-20020"/>
    <s v="Sam Craven"/>
    <x v="0"/>
    <s v="United States"/>
    <x v="243"/>
    <x v="5"/>
    <n v="75023"/>
    <x v="2"/>
    <s v="OFF-PA-10001166"/>
    <x v="1"/>
    <x v="10"/>
    <x v="769"/>
    <n v="15.552"/>
    <n v="3"/>
    <n v="0.2"/>
    <n v="5.4432"/>
  </r>
  <r>
    <n v="3510"/>
    <x v="1740"/>
    <x v="2"/>
    <x v="886"/>
    <d v="2011-06-24T00:00:00"/>
    <s v="Standard Class"/>
    <s v="SC-20020"/>
    <s v="Sam Craven"/>
    <x v="0"/>
    <s v="United States"/>
    <x v="243"/>
    <x v="5"/>
    <n v="75023"/>
    <x v="2"/>
    <s v="OFF-PA-10000587"/>
    <x v="1"/>
    <x v="10"/>
    <x v="57"/>
    <n v="11.648"/>
    <n v="2"/>
    <n v="0.2"/>
    <n v="4.0768000000000004"/>
  </r>
  <r>
    <n v="3511"/>
    <x v="1740"/>
    <x v="2"/>
    <x v="886"/>
    <d v="2011-06-24T00:00:00"/>
    <s v="Standard Class"/>
    <s v="SC-20020"/>
    <s v="Sam Craven"/>
    <x v="0"/>
    <s v="United States"/>
    <x v="243"/>
    <x v="5"/>
    <n v="75023"/>
    <x v="2"/>
    <s v="TEC-MA-10001972"/>
    <x v="2"/>
    <x v="15"/>
    <x v="1469"/>
    <n v="418.8"/>
    <n v="2"/>
    <n v="0.4"/>
    <n v="-97.72"/>
  </r>
  <r>
    <n v="3512"/>
    <x v="1740"/>
    <x v="2"/>
    <x v="886"/>
    <d v="2011-06-24T00:00:00"/>
    <s v="Standard Class"/>
    <s v="SC-20020"/>
    <s v="Sam Craven"/>
    <x v="0"/>
    <s v="United States"/>
    <x v="243"/>
    <x v="5"/>
    <n v="75023"/>
    <x v="2"/>
    <s v="OFF-ST-10004123"/>
    <x v="1"/>
    <x v="4"/>
    <x v="72"/>
    <n v="509.488"/>
    <n v="7"/>
    <n v="0.2"/>
    <n v="-127.372"/>
  </r>
  <r>
    <n v="3513"/>
    <x v="1741"/>
    <x v="3"/>
    <x v="507"/>
    <d v="2014-07-09T00:00:00"/>
    <s v="First Class"/>
    <s v="HW-14935"/>
    <s v="Helen Wasserman"/>
    <x v="1"/>
    <s v="United States"/>
    <x v="22"/>
    <x v="10"/>
    <n v="60653"/>
    <x v="2"/>
    <s v="FUR-BO-10000112"/>
    <x v="0"/>
    <x v="0"/>
    <x v="1524"/>
    <n v="825.17399999999998"/>
    <n v="9"/>
    <n v="0.3"/>
    <n v="-117.88200000000001"/>
  </r>
  <r>
    <n v="3514"/>
    <x v="1741"/>
    <x v="3"/>
    <x v="507"/>
    <d v="2014-07-09T00:00:00"/>
    <s v="First Class"/>
    <s v="HW-14935"/>
    <s v="Helen Wasserman"/>
    <x v="1"/>
    <s v="United States"/>
    <x v="22"/>
    <x v="10"/>
    <n v="60653"/>
    <x v="2"/>
    <s v="OFF-PA-10004041"/>
    <x v="1"/>
    <x v="10"/>
    <x v="940"/>
    <n v="17.760000000000002"/>
    <n v="3"/>
    <n v="0.2"/>
    <n v="5.55"/>
  </r>
  <r>
    <n v="3515"/>
    <x v="1741"/>
    <x v="3"/>
    <x v="507"/>
    <d v="2014-07-09T00:00:00"/>
    <s v="First Class"/>
    <s v="HW-14935"/>
    <s v="Helen Wasserman"/>
    <x v="1"/>
    <s v="United States"/>
    <x v="22"/>
    <x v="10"/>
    <n v="60653"/>
    <x v="2"/>
    <s v="OFF-AR-10001149"/>
    <x v="1"/>
    <x v="6"/>
    <x v="130"/>
    <n v="6.9119999999999999"/>
    <n v="3"/>
    <n v="0.2"/>
    <n v="0.86399999999999999"/>
  </r>
  <r>
    <n v="3516"/>
    <x v="1742"/>
    <x v="0"/>
    <x v="887"/>
    <d v="2013-12-25T00:00:00"/>
    <s v="Standard Class"/>
    <s v="SC-20800"/>
    <s v="Stuart Calhoun"/>
    <x v="0"/>
    <s v="United States"/>
    <x v="25"/>
    <x v="35"/>
    <n v="39212"/>
    <x v="0"/>
    <s v="TEC-AC-10002323"/>
    <x v="2"/>
    <x v="11"/>
    <x v="175"/>
    <n v="66.3"/>
    <n v="3"/>
    <n v="0"/>
    <n v="8.6189999999999998"/>
  </r>
  <r>
    <n v="3517"/>
    <x v="1743"/>
    <x v="0"/>
    <x v="888"/>
    <d v="2013-08-13T00:00:00"/>
    <s v="First Class"/>
    <s v="HA-14920"/>
    <s v="Helen Andreada"/>
    <x v="0"/>
    <s v="United States"/>
    <x v="115"/>
    <x v="3"/>
    <n v="28314"/>
    <x v="0"/>
    <s v="OFF-PA-10000130"/>
    <x v="1"/>
    <x v="10"/>
    <x v="995"/>
    <n v="30.815999999999999"/>
    <n v="9"/>
    <n v="0.2"/>
    <n v="9.6300000000000008"/>
  </r>
  <r>
    <n v="3518"/>
    <x v="1743"/>
    <x v="0"/>
    <x v="888"/>
    <d v="2013-08-13T00:00:00"/>
    <s v="First Class"/>
    <s v="HA-14920"/>
    <s v="Helen Andreada"/>
    <x v="0"/>
    <s v="United States"/>
    <x v="115"/>
    <x v="3"/>
    <n v="28314"/>
    <x v="0"/>
    <s v="TEC-PH-10002350"/>
    <x v="2"/>
    <x v="7"/>
    <x v="1458"/>
    <n v="44.783999999999999"/>
    <n v="2"/>
    <n v="0.2"/>
    <n v="4.4783999999999997"/>
  </r>
  <r>
    <n v="3519"/>
    <x v="1743"/>
    <x v="0"/>
    <x v="888"/>
    <d v="2013-08-13T00:00:00"/>
    <s v="First Class"/>
    <s v="HA-14920"/>
    <s v="Helen Andreada"/>
    <x v="0"/>
    <s v="United States"/>
    <x v="115"/>
    <x v="3"/>
    <n v="28314"/>
    <x v="0"/>
    <s v="OFF-AP-10002518"/>
    <x v="1"/>
    <x v="9"/>
    <x v="158"/>
    <n v="569.53599999999994"/>
    <n v="4"/>
    <n v="0.2"/>
    <n v="64.072800000000001"/>
  </r>
  <r>
    <n v="3520"/>
    <x v="1744"/>
    <x v="1"/>
    <x v="137"/>
    <d v="2012-06-25T00:00:00"/>
    <s v="First Class"/>
    <s v="MG-17875"/>
    <s v="Michael Grace"/>
    <x v="2"/>
    <s v="United States"/>
    <x v="34"/>
    <x v="10"/>
    <n v="60505"/>
    <x v="2"/>
    <s v="FUR-TA-10002645"/>
    <x v="0"/>
    <x v="3"/>
    <x v="1313"/>
    <n v="796.42499999999995"/>
    <n v="7"/>
    <n v="0.5"/>
    <n v="-525.64049999999997"/>
  </r>
  <r>
    <n v="3521"/>
    <x v="1745"/>
    <x v="1"/>
    <x v="889"/>
    <d v="2012-04-15T00:00:00"/>
    <s v="Standard Class"/>
    <s v="DM-12955"/>
    <s v="Dario Medina"/>
    <x v="1"/>
    <s v="United States"/>
    <x v="301"/>
    <x v="1"/>
    <n v="95823"/>
    <x v="1"/>
    <s v="OFF-BI-10000773"/>
    <x v="1"/>
    <x v="8"/>
    <x v="381"/>
    <n v="12.832000000000001"/>
    <n v="2"/>
    <n v="0.2"/>
    <n v="4.3308"/>
  </r>
  <r>
    <n v="3522"/>
    <x v="1746"/>
    <x v="0"/>
    <x v="831"/>
    <d v="2013-11-26T00:00:00"/>
    <s v="Second Class"/>
    <s v="DM-13345"/>
    <s v="Denise Monton"/>
    <x v="1"/>
    <s v="United States"/>
    <x v="96"/>
    <x v="23"/>
    <n v="50315"/>
    <x v="2"/>
    <s v="OFF-PA-10003845"/>
    <x v="1"/>
    <x v="10"/>
    <x v="367"/>
    <n v="40.46"/>
    <n v="7"/>
    <n v="0"/>
    <n v="19.825399999999998"/>
  </r>
  <r>
    <n v="3523"/>
    <x v="1746"/>
    <x v="0"/>
    <x v="831"/>
    <d v="2013-11-26T00:00:00"/>
    <s v="Second Class"/>
    <s v="DM-13345"/>
    <s v="Denise Monton"/>
    <x v="1"/>
    <s v="United States"/>
    <x v="96"/>
    <x v="23"/>
    <n v="50315"/>
    <x v="2"/>
    <s v="TEC-PH-10001580"/>
    <x v="2"/>
    <x v="7"/>
    <x v="231"/>
    <n v="404.94"/>
    <n v="3"/>
    <n v="0"/>
    <n v="109.3338"/>
  </r>
  <r>
    <n v="3524"/>
    <x v="1747"/>
    <x v="0"/>
    <x v="64"/>
    <d v="2013-11-09T00:00:00"/>
    <s v="Standard Class"/>
    <s v="ML-17395"/>
    <s v="Marina Lichtenstein"/>
    <x v="1"/>
    <s v="United States"/>
    <x v="70"/>
    <x v="1"/>
    <n v="92105"/>
    <x v="1"/>
    <s v="TEC-AC-10002345"/>
    <x v="2"/>
    <x v="11"/>
    <x v="173"/>
    <n v="116"/>
    <n v="8"/>
    <n v="0"/>
    <n v="29"/>
  </r>
  <r>
    <n v="3525"/>
    <x v="1748"/>
    <x v="0"/>
    <x v="390"/>
    <d v="2013-11-29T00:00:00"/>
    <s v="Standard Class"/>
    <s v="GA-14515"/>
    <s v="George Ashbrook"/>
    <x v="0"/>
    <s v="United States"/>
    <x v="61"/>
    <x v="5"/>
    <n v="75081"/>
    <x v="2"/>
    <s v="TEC-PH-10004120"/>
    <x v="2"/>
    <x v="7"/>
    <x v="1525"/>
    <n v="657.55200000000002"/>
    <n v="6"/>
    <n v="0.2"/>
    <n v="49.316400000000002"/>
  </r>
  <r>
    <n v="3526"/>
    <x v="1749"/>
    <x v="3"/>
    <x v="389"/>
    <d v="2014-12-16T00:00:00"/>
    <s v="Second Class"/>
    <s v="SU-20665"/>
    <s v="Stephanie Ulpright"/>
    <x v="2"/>
    <s v="United States"/>
    <x v="25"/>
    <x v="35"/>
    <n v="39212"/>
    <x v="0"/>
    <s v="TEC-AC-10001838"/>
    <x v="2"/>
    <x v="11"/>
    <x v="645"/>
    <n v="599.97"/>
    <n v="3"/>
    <n v="0"/>
    <n v="257.9871"/>
  </r>
  <r>
    <n v="3527"/>
    <x v="1749"/>
    <x v="3"/>
    <x v="389"/>
    <d v="2014-12-16T00:00:00"/>
    <s v="Second Class"/>
    <s v="SU-20665"/>
    <s v="Stephanie Ulpright"/>
    <x v="2"/>
    <s v="United States"/>
    <x v="25"/>
    <x v="35"/>
    <n v="39212"/>
    <x v="0"/>
    <s v="TEC-PH-10000148"/>
    <x v="2"/>
    <x v="7"/>
    <x v="771"/>
    <n v="38.97"/>
    <n v="3"/>
    <n v="0"/>
    <n v="0.77939999999999998"/>
  </r>
  <r>
    <n v="3528"/>
    <x v="1749"/>
    <x v="3"/>
    <x v="389"/>
    <d v="2014-12-16T00:00:00"/>
    <s v="Second Class"/>
    <s v="SU-20665"/>
    <s v="Stephanie Ulpright"/>
    <x v="2"/>
    <s v="United States"/>
    <x v="25"/>
    <x v="35"/>
    <n v="39212"/>
    <x v="0"/>
    <s v="OFF-BI-10003476"/>
    <x v="1"/>
    <x v="8"/>
    <x v="1526"/>
    <n v="45.84"/>
    <n v="8"/>
    <n v="0"/>
    <n v="22.0032"/>
  </r>
  <r>
    <n v="3529"/>
    <x v="1750"/>
    <x v="0"/>
    <x v="890"/>
    <d v="2013-06-30T00:00:00"/>
    <s v="Standard Class"/>
    <s v="BD-11320"/>
    <s v="Bill Donatelli"/>
    <x v="0"/>
    <s v="United States"/>
    <x v="70"/>
    <x v="1"/>
    <n v="92024"/>
    <x v="1"/>
    <s v="TEC-PH-10004833"/>
    <x v="2"/>
    <x v="7"/>
    <x v="1354"/>
    <n v="38.24"/>
    <n v="4"/>
    <n v="0.2"/>
    <n v="-9.56"/>
  </r>
  <r>
    <n v="3530"/>
    <x v="1751"/>
    <x v="1"/>
    <x v="14"/>
    <d v="2012-09-23T00:00:00"/>
    <s v="Standard Class"/>
    <s v="DB-13405"/>
    <s v="Denny Blanton"/>
    <x v="0"/>
    <s v="United States"/>
    <x v="333"/>
    <x v="2"/>
    <n v="32839"/>
    <x v="0"/>
    <s v="TEC-AC-10001465"/>
    <x v="2"/>
    <x v="11"/>
    <x v="473"/>
    <n v="87.168000000000006"/>
    <n v="3"/>
    <n v="0.2"/>
    <n v="10.896000000000001"/>
  </r>
  <r>
    <n v="3531"/>
    <x v="1752"/>
    <x v="0"/>
    <x v="288"/>
    <d v="2013-05-24T00:00:00"/>
    <s v="Standard Class"/>
    <s v="RP-19855"/>
    <s v="Roy Phan"/>
    <x v="1"/>
    <s v="United States"/>
    <x v="240"/>
    <x v="14"/>
    <n v="47905"/>
    <x v="2"/>
    <s v="OFF-AR-10003056"/>
    <x v="1"/>
    <x v="6"/>
    <x v="18"/>
    <n v="21.4"/>
    <n v="5"/>
    <n v="0"/>
    <n v="6.2060000000000004"/>
  </r>
  <r>
    <n v="3532"/>
    <x v="1753"/>
    <x v="0"/>
    <x v="316"/>
    <d v="2013-05-29T00:00:00"/>
    <s v="Same Day"/>
    <s v="EH-13765"/>
    <s v="Edward Hooks"/>
    <x v="1"/>
    <s v="United States"/>
    <x v="20"/>
    <x v="15"/>
    <n v="10035"/>
    <x v="3"/>
    <s v="OFF-SU-10001218"/>
    <x v="1"/>
    <x v="14"/>
    <x v="133"/>
    <n v="54.9"/>
    <n v="5"/>
    <n v="0"/>
    <n v="15.372"/>
  </r>
  <r>
    <n v="3533"/>
    <x v="1754"/>
    <x v="2"/>
    <x v="891"/>
    <d v="2011-04-23T00:00:00"/>
    <s v="Standard Class"/>
    <s v="JL-15835"/>
    <s v="John Lee"/>
    <x v="0"/>
    <s v="United States"/>
    <x v="1"/>
    <x v="1"/>
    <n v="90049"/>
    <x v="1"/>
    <s v="TEC-MA-10002859"/>
    <x v="2"/>
    <x v="15"/>
    <x v="1527"/>
    <n v="287.96800000000002"/>
    <n v="4"/>
    <n v="0.2"/>
    <n v="97.1892"/>
  </r>
  <r>
    <n v="3534"/>
    <x v="1754"/>
    <x v="2"/>
    <x v="891"/>
    <d v="2011-04-23T00:00:00"/>
    <s v="Standard Class"/>
    <s v="JL-15835"/>
    <s v="John Lee"/>
    <x v="0"/>
    <s v="United States"/>
    <x v="1"/>
    <x v="1"/>
    <n v="90049"/>
    <x v="1"/>
    <s v="OFF-AR-10002375"/>
    <x v="1"/>
    <x v="6"/>
    <x v="823"/>
    <n v="13.12"/>
    <n v="4"/>
    <n v="0"/>
    <n v="3.8048000000000002"/>
  </r>
  <r>
    <n v="3535"/>
    <x v="1754"/>
    <x v="2"/>
    <x v="891"/>
    <d v="2011-04-23T00:00:00"/>
    <s v="Standard Class"/>
    <s v="JL-15835"/>
    <s v="John Lee"/>
    <x v="0"/>
    <s v="United States"/>
    <x v="1"/>
    <x v="1"/>
    <n v="90049"/>
    <x v="1"/>
    <s v="OFF-AR-10000657"/>
    <x v="1"/>
    <x v="6"/>
    <x v="1518"/>
    <n v="10.75"/>
    <n v="5"/>
    <n v="0"/>
    <n v="3.5474999999999999"/>
  </r>
  <r>
    <n v="3536"/>
    <x v="1754"/>
    <x v="2"/>
    <x v="891"/>
    <d v="2011-04-23T00:00:00"/>
    <s v="Standard Class"/>
    <s v="JL-15835"/>
    <s v="John Lee"/>
    <x v="0"/>
    <s v="United States"/>
    <x v="1"/>
    <x v="1"/>
    <n v="90049"/>
    <x v="1"/>
    <s v="OFF-FA-10000134"/>
    <x v="1"/>
    <x v="13"/>
    <x v="194"/>
    <n v="11.62"/>
    <n v="2"/>
    <n v="0"/>
    <n v="3.6021999999999998"/>
  </r>
  <r>
    <n v="3537"/>
    <x v="1755"/>
    <x v="0"/>
    <x v="26"/>
    <d v="2013-06-21T00:00:00"/>
    <s v="Second Class"/>
    <s v="FM-14380"/>
    <s v="Fred McMath"/>
    <x v="0"/>
    <s v="United States"/>
    <x v="20"/>
    <x v="15"/>
    <n v="10024"/>
    <x v="3"/>
    <s v="OFF-ST-10000419"/>
    <x v="1"/>
    <x v="4"/>
    <x v="1015"/>
    <n v="40.74"/>
    <n v="3"/>
    <n v="0"/>
    <n v="0.40739999999999998"/>
  </r>
  <r>
    <n v="3538"/>
    <x v="1756"/>
    <x v="2"/>
    <x v="309"/>
    <d v="2011-09-05T00:00:00"/>
    <s v="Same Day"/>
    <s v="SB-20290"/>
    <s v="Sean Braxton"/>
    <x v="1"/>
    <s v="United States"/>
    <x v="0"/>
    <x v="0"/>
    <n v="42420"/>
    <x v="0"/>
    <s v="OFF-ST-10000107"/>
    <x v="1"/>
    <x v="4"/>
    <x v="17"/>
    <n v="83.25"/>
    <n v="3"/>
    <n v="0"/>
    <n v="14.984999999999999"/>
  </r>
  <r>
    <n v="3539"/>
    <x v="1756"/>
    <x v="2"/>
    <x v="309"/>
    <d v="2011-09-05T00:00:00"/>
    <s v="Same Day"/>
    <s v="SB-20290"/>
    <s v="Sean Braxton"/>
    <x v="1"/>
    <s v="United States"/>
    <x v="0"/>
    <x v="0"/>
    <n v="42420"/>
    <x v="0"/>
    <s v="OFF-LA-10001641"/>
    <x v="1"/>
    <x v="2"/>
    <x v="1022"/>
    <n v="9.4499999999999993"/>
    <n v="3"/>
    <n v="0"/>
    <n v="4.5359999999999996"/>
  </r>
  <r>
    <n v="3540"/>
    <x v="1756"/>
    <x v="2"/>
    <x v="309"/>
    <d v="2011-09-05T00:00:00"/>
    <s v="Same Day"/>
    <s v="SB-20290"/>
    <s v="Sean Braxton"/>
    <x v="1"/>
    <s v="United States"/>
    <x v="0"/>
    <x v="0"/>
    <n v="42420"/>
    <x v="0"/>
    <s v="OFF-LA-10003121"/>
    <x v="1"/>
    <x v="2"/>
    <x v="991"/>
    <n v="20.65"/>
    <n v="5"/>
    <n v="0"/>
    <n v="9.4990000000000006"/>
  </r>
  <r>
    <n v="3541"/>
    <x v="1756"/>
    <x v="2"/>
    <x v="309"/>
    <d v="2011-09-05T00:00:00"/>
    <s v="Same Day"/>
    <s v="SB-20290"/>
    <s v="Sean Braxton"/>
    <x v="1"/>
    <s v="United States"/>
    <x v="0"/>
    <x v="0"/>
    <n v="42420"/>
    <x v="0"/>
    <s v="OFF-PA-10002689"/>
    <x v="1"/>
    <x v="10"/>
    <x v="1057"/>
    <n v="45.36"/>
    <n v="7"/>
    <n v="0"/>
    <n v="21.7728"/>
  </r>
  <r>
    <n v="3542"/>
    <x v="1757"/>
    <x v="0"/>
    <x v="31"/>
    <d v="2013-09-21T00:00:00"/>
    <s v="First Class"/>
    <s v="SV-20365"/>
    <s v="Seth Vernon"/>
    <x v="0"/>
    <s v="United States"/>
    <x v="38"/>
    <x v="24"/>
    <n v="43229"/>
    <x v="3"/>
    <s v="FUR-FU-10002107"/>
    <x v="0"/>
    <x v="5"/>
    <x v="1324"/>
    <n v="5.3520000000000003"/>
    <n v="3"/>
    <n v="0.2"/>
    <n v="1.6055999999999999"/>
  </r>
  <r>
    <n v="3543"/>
    <x v="1757"/>
    <x v="0"/>
    <x v="31"/>
    <d v="2013-09-21T00:00:00"/>
    <s v="First Class"/>
    <s v="SV-20365"/>
    <s v="Seth Vernon"/>
    <x v="0"/>
    <s v="United States"/>
    <x v="38"/>
    <x v="24"/>
    <n v="43229"/>
    <x v="3"/>
    <s v="FUR-CH-10002647"/>
    <x v="0"/>
    <x v="1"/>
    <x v="470"/>
    <n v="99.372"/>
    <n v="2"/>
    <n v="0.3"/>
    <n v="-7.0979999999999999"/>
  </r>
  <r>
    <n v="3544"/>
    <x v="1757"/>
    <x v="0"/>
    <x v="31"/>
    <d v="2013-09-21T00:00:00"/>
    <s v="First Class"/>
    <s v="SV-20365"/>
    <s v="Seth Vernon"/>
    <x v="0"/>
    <s v="United States"/>
    <x v="38"/>
    <x v="24"/>
    <n v="43229"/>
    <x v="3"/>
    <s v="OFF-AR-10002257"/>
    <x v="1"/>
    <x v="6"/>
    <x v="1191"/>
    <n v="2.6720000000000002"/>
    <n v="1"/>
    <n v="0.2"/>
    <n v="0.3674"/>
  </r>
  <r>
    <n v="3545"/>
    <x v="1758"/>
    <x v="3"/>
    <x v="331"/>
    <d v="2014-12-26T00:00:00"/>
    <s v="Second Class"/>
    <s v="MM-17920"/>
    <s v="Michael Moore"/>
    <x v="0"/>
    <s v="United States"/>
    <x v="284"/>
    <x v="5"/>
    <n v="77840"/>
    <x v="2"/>
    <s v="OFF-PA-10004519"/>
    <x v="1"/>
    <x v="10"/>
    <x v="1036"/>
    <n v="28.672000000000001"/>
    <n v="8"/>
    <n v="0.2"/>
    <n v="10.393599999999999"/>
  </r>
  <r>
    <n v="3546"/>
    <x v="1758"/>
    <x v="3"/>
    <x v="331"/>
    <d v="2014-12-26T00:00:00"/>
    <s v="Second Class"/>
    <s v="MM-17920"/>
    <s v="Michael Moore"/>
    <x v="0"/>
    <s v="United States"/>
    <x v="284"/>
    <x v="5"/>
    <n v="77840"/>
    <x v="2"/>
    <s v="OFF-AP-10001947"/>
    <x v="1"/>
    <x v="9"/>
    <x v="1528"/>
    <n v="29.312000000000001"/>
    <n v="8"/>
    <n v="0.8"/>
    <n v="-74.745599999999996"/>
  </r>
  <r>
    <n v="3547"/>
    <x v="1759"/>
    <x v="3"/>
    <x v="505"/>
    <d v="2014-02-11T00:00:00"/>
    <s v="First Class"/>
    <s v="RD-19810"/>
    <s v="Ross DeVincentis"/>
    <x v="2"/>
    <s v="United States"/>
    <x v="102"/>
    <x v="0"/>
    <n v="40475"/>
    <x v="0"/>
    <s v="OFF-ST-10004963"/>
    <x v="1"/>
    <x v="4"/>
    <x v="460"/>
    <n v="105.98"/>
    <n v="7"/>
    <n v="0"/>
    <n v="4.2392000000000003"/>
  </r>
  <r>
    <n v="3548"/>
    <x v="1759"/>
    <x v="3"/>
    <x v="505"/>
    <d v="2014-02-11T00:00:00"/>
    <s v="First Class"/>
    <s v="RD-19810"/>
    <s v="Ross DeVincentis"/>
    <x v="2"/>
    <s v="United States"/>
    <x v="102"/>
    <x v="0"/>
    <n v="40475"/>
    <x v="0"/>
    <s v="OFF-SU-10002573"/>
    <x v="1"/>
    <x v="14"/>
    <x v="350"/>
    <n v="35.06"/>
    <n v="2"/>
    <n v="0"/>
    <n v="10.518000000000001"/>
  </r>
  <r>
    <n v="3549"/>
    <x v="1759"/>
    <x v="3"/>
    <x v="505"/>
    <d v="2014-02-11T00:00:00"/>
    <s v="First Class"/>
    <s v="RD-19810"/>
    <s v="Ross DeVincentis"/>
    <x v="2"/>
    <s v="United States"/>
    <x v="102"/>
    <x v="0"/>
    <n v="40475"/>
    <x v="0"/>
    <s v="FUR-CH-10000553"/>
    <x v="0"/>
    <x v="1"/>
    <x v="1248"/>
    <n v="33.94"/>
    <n v="1"/>
    <n v="0"/>
    <n v="9.1638000000000002"/>
  </r>
  <r>
    <n v="3550"/>
    <x v="1759"/>
    <x v="3"/>
    <x v="505"/>
    <d v="2014-02-11T00:00:00"/>
    <s v="First Class"/>
    <s v="RD-19810"/>
    <s v="Ross DeVincentis"/>
    <x v="2"/>
    <s v="United States"/>
    <x v="102"/>
    <x v="0"/>
    <n v="40475"/>
    <x v="0"/>
    <s v="OFF-LA-10001982"/>
    <x v="1"/>
    <x v="2"/>
    <x v="1529"/>
    <n v="30"/>
    <n v="8"/>
    <n v="0"/>
    <n v="14.4"/>
  </r>
  <r>
    <n v="3551"/>
    <x v="1760"/>
    <x v="0"/>
    <x v="892"/>
    <d v="2013-03-04T00:00:00"/>
    <s v="Second Class"/>
    <s v="ME-17320"/>
    <s v="Maria Etezadi"/>
    <x v="2"/>
    <s v="United States"/>
    <x v="22"/>
    <x v="10"/>
    <n v="60653"/>
    <x v="2"/>
    <s v="OFF-PA-10001295"/>
    <x v="1"/>
    <x v="10"/>
    <x v="1211"/>
    <n v="45.527999999999999"/>
    <n v="3"/>
    <n v="0.2"/>
    <n v="15.934799999999999"/>
  </r>
  <r>
    <n v="3552"/>
    <x v="1760"/>
    <x v="0"/>
    <x v="892"/>
    <d v="2013-03-04T00:00:00"/>
    <s v="Second Class"/>
    <s v="ME-17320"/>
    <s v="Maria Etezadi"/>
    <x v="2"/>
    <s v="United States"/>
    <x v="22"/>
    <x v="10"/>
    <n v="60653"/>
    <x v="2"/>
    <s v="FUR-CH-10002965"/>
    <x v="0"/>
    <x v="1"/>
    <x v="226"/>
    <n v="844.11599999999999"/>
    <n v="6"/>
    <n v="0.3"/>
    <n v="-36.176400000000001"/>
  </r>
  <r>
    <n v="3553"/>
    <x v="1760"/>
    <x v="0"/>
    <x v="892"/>
    <d v="2013-03-04T00:00:00"/>
    <s v="Second Class"/>
    <s v="ME-17320"/>
    <s v="Maria Etezadi"/>
    <x v="2"/>
    <s v="United States"/>
    <x v="22"/>
    <x v="10"/>
    <n v="60653"/>
    <x v="2"/>
    <s v="TEC-PH-10001254"/>
    <x v="2"/>
    <x v="7"/>
    <x v="143"/>
    <n v="812.73599999999999"/>
    <n v="8"/>
    <n v="0.2"/>
    <n v="60.955199999999998"/>
  </r>
  <r>
    <n v="3554"/>
    <x v="1761"/>
    <x v="3"/>
    <x v="51"/>
    <d v="2014-11-27T00:00:00"/>
    <s v="Second Class"/>
    <s v="FH-14275"/>
    <s v="Frank Hawley"/>
    <x v="1"/>
    <s v="United States"/>
    <x v="10"/>
    <x v="9"/>
    <n v="19120"/>
    <x v="3"/>
    <s v="OFF-BI-10001658"/>
    <x v="1"/>
    <x v="8"/>
    <x v="439"/>
    <n v="7.476"/>
    <n v="1"/>
    <n v="0.7"/>
    <n v="-5.9808000000000003"/>
  </r>
  <r>
    <n v="3555"/>
    <x v="1762"/>
    <x v="2"/>
    <x v="893"/>
    <d v="2011-03-26T00:00:00"/>
    <s v="Second Class"/>
    <s v="PO-18865"/>
    <s v="Patrick O'Donnell"/>
    <x v="0"/>
    <s v="United States"/>
    <x v="1"/>
    <x v="1"/>
    <n v="90036"/>
    <x v="1"/>
    <s v="OFF-ST-10000585"/>
    <x v="1"/>
    <x v="4"/>
    <x v="541"/>
    <n v="330.4"/>
    <n v="2"/>
    <n v="0"/>
    <n v="85.903999999999996"/>
  </r>
  <r>
    <n v="3556"/>
    <x v="1762"/>
    <x v="2"/>
    <x v="893"/>
    <d v="2011-03-26T00:00:00"/>
    <s v="Second Class"/>
    <s v="PO-18865"/>
    <s v="Patrick O'Donnell"/>
    <x v="0"/>
    <s v="United States"/>
    <x v="1"/>
    <x v="1"/>
    <n v="90036"/>
    <x v="1"/>
    <s v="TEC-PH-10003484"/>
    <x v="2"/>
    <x v="7"/>
    <x v="1530"/>
    <n v="604.75199999999995"/>
    <n v="6"/>
    <n v="0.2"/>
    <n v="37.796999999999997"/>
  </r>
  <r>
    <n v="3557"/>
    <x v="1763"/>
    <x v="3"/>
    <x v="96"/>
    <d v="2014-06-12T00:00:00"/>
    <s v="Standard Class"/>
    <s v="CC-12550"/>
    <s v="Clay Cheatham"/>
    <x v="0"/>
    <s v="United States"/>
    <x v="1"/>
    <x v="1"/>
    <n v="90008"/>
    <x v="1"/>
    <s v="OFF-PA-10004735"/>
    <x v="1"/>
    <x v="10"/>
    <x v="819"/>
    <n v="45.36"/>
    <n v="7"/>
    <n v="0"/>
    <n v="21.7728"/>
  </r>
  <r>
    <n v="3558"/>
    <x v="1763"/>
    <x v="3"/>
    <x v="96"/>
    <d v="2014-06-12T00:00:00"/>
    <s v="Standard Class"/>
    <s v="CC-12550"/>
    <s v="Clay Cheatham"/>
    <x v="0"/>
    <s v="United States"/>
    <x v="1"/>
    <x v="1"/>
    <n v="90008"/>
    <x v="1"/>
    <s v="OFF-BI-10003429"/>
    <x v="1"/>
    <x v="8"/>
    <x v="844"/>
    <n v="10.128"/>
    <n v="2"/>
    <n v="0.2"/>
    <n v="3.6714000000000002"/>
  </r>
  <r>
    <n v="3559"/>
    <x v="1764"/>
    <x v="3"/>
    <x v="659"/>
    <d v="2014-11-13T00:00:00"/>
    <s v="Standard Class"/>
    <s v="TS-21505"/>
    <s v="Tony Sayre"/>
    <x v="0"/>
    <s v="United States"/>
    <x v="8"/>
    <x v="1"/>
    <n v="94122"/>
    <x v="1"/>
    <s v="OFF-BI-10002982"/>
    <x v="1"/>
    <x v="8"/>
    <x v="1258"/>
    <n v="21.792000000000002"/>
    <n v="4"/>
    <n v="0.2"/>
    <n v="7.6272000000000002"/>
  </r>
  <r>
    <n v="3560"/>
    <x v="1764"/>
    <x v="3"/>
    <x v="659"/>
    <d v="2014-11-13T00:00:00"/>
    <s v="Standard Class"/>
    <s v="TS-21505"/>
    <s v="Tony Sayre"/>
    <x v="0"/>
    <s v="United States"/>
    <x v="8"/>
    <x v="1"/>
    <n v="94122"/>
    <x v="1"/>
    <s v="TEC-AC-10004975"/>
    <x v="2"/>
    <x v="11"/>
    <x v="973"/>
    <n v="439.8"/>
    <n v="4"/>
    <n v="0"/>
    <n v="145.13399999999999"/>
  </r>
  <r>
    <n v="3561"/>
    <x v="1765"/>
    <x v="3"/>
    <x v="507"/>
    <d v="2014-10-09T00:00:00"/>
    <s v="Second Class"/>
    <s v="MD-17350"/>
    <s v="Maribeth Dona"/>
    <x v="0"/>
    <s v="United States"/>
    <x v="59"/>
    <x v="24"/>
    <n v="44312"/>
    <x v="3"/>
    <s v="OFF-AR-10002335"/>
    <x v="1"/>
    <x v="6"/>
    <x v="673"/>
    <n v="8.2560000000000002"/>
    <n v="4"/>
    <n v="0.2"/>
    <n v="0.61919999999999997"/>
  </r>
  <r>
    <n v="3562"/>
    <x v="1765"/>
    <x v="3"/>
    <x v="507"/>
    <d v="2014-10-09T00:00:00"/>
    <s v="Second Class"/>
    <s v="MD-17350"/>
    <s v="Maribeth Dona"/>
    <x v="0"/>
    <s v="United States"/>
    <x v="59"/>
    <x v="24"/>
    <n v="44312"/>
    <x v="3"/>
    <s v="OFF-BI-10004001"/>
    <x v="1"/>
    <x v="8"/>
    <x v="810"/>
    <n v="25.56"/>
    <n v="5"/>
    <n v="0.7"/>
    <n v="-20.448"/>
  </r>
  <r>
    <n v="3563"/>
    <x v="1765"/>
    <x v="3"/>
    <x v="507"/>
    <d v="2014-10-09T00:00:00"/>
    <s v="Second Class"/>
    <s v="MD-17350"/>
    <s v="Maribeth Dona"/>
    <x v="0"/>
    <s v="United States"/>
    <x v="59"/>
    <x v="24"/>
    <n v="44312"/>
    <x v="3"/>
    <s v="OFF-BI-10001634"/>
    <x v="1"/>
    <x v="8"/>
    <x v="24"/>
    <n v="4.3680000000000003"/>
    <n v="2"/>
    <n v="0.7"/>
    <n v="-3.0575999999999999"/>
  </r>
  <r>
    <n v="3564"/>
    <x v="1765"/>
    <x v="3"/>
    <x v="507"/>
    <d v="2014-10-09T00:00:00"/>
    <s v="Second Class"/>
    <s v="MD-17350"/>
    <s v="Maribeth Dona"/>
    <x v="0"/>
    <s v="United States"/>
    <x v="59"/>
    <x v="24"/>
    <n v="44312"/>
    <x v="3"/>
    <s v="OFF-PA-10000007"/>
    <x v="1"/>
    <x v="10"/>
    <x v="1531"/>
    <n v="11.52"/>
    <n v="4"/>
    <n v="0.2"/>
    <n v="3.7440000000000002"/>
  </r>
  <r>
    <n v="3565"/>
    <x v="1766"/>
    <x v="0"/>
    <x v="894"/>
    <d v="2013-07-07T00:00:00"/>
    <s v="First Class"/>
    <s v="GT-14755"/>
    <s v="Guy Thornton"/>
    <x v="0"/>
    <s v="United States"/>
    <x v="1"/>
    <x v="1"/>
    <n v="90049"/>
    <x v="1"/>
    <s v="OFF-PA-10000552"/>
    <x v="1"/>
    <x v="10"/>
    <x v="1532"/>
    <n v="12.96"/>
    <n v="2"/>
    <n v="0"/>
    <n v="6.2207999999999997"/>
  </r>
  <r>
    <n v="3566"/>
    <x v="1766"/>
    <x v="0"/>
    <x v="894"/>
    <d v="2013-07-07T00:00:00"/>
    <s v="First Class"/>
    <s v="GT-14755"/>
    <s v="Guy Thornton"/>
    <x v="0"/>
    <s v="United States"/>
    <x v="1"/>
    <x v="1"/>
    <n v="90049"/>
    <x v="1"/>
    <s v="OFF-FA-10001135"/>
    <x v="1"/>
    <x v="13"/>
    <x v="1060"/>
    <n v="3.96"/>
    <n v="2"/>
    <n v="0"/>
    <n v="7.9200000000000007E-2"/>
  </r>
  <r>
    <n v="3567"/>
    <x v="1767"/>
    <x v="3"/>
    <x v="210"/>
    <d v="2014-09-15T00:00:00"/>
    <s v="Standard Class"/>
    <s v="RD-19660"/>
    <s v="Robert Dilbeck"/>
    <x v="2"/>
    <s v="United States"/>
    <x v="44"/>
    <x v="25"/>
    <n v="64055"/>
    <x v="2"/>
    <s v="OFF-BI-10003650"/>
    <x v="1"/>
    <x v="8"/>
    <x v="115"/>
    <n v="1577.94"/>
    <n v="3"/>
    <n v="0"/>
    <n v="757.41120000000001"/>
  </r>
  <r>
    <n v="3568"/>
    <x v="1768"/>
    <x v="0"/>
    <x v="369"/>
    <d v="2013-09-15T00:00:00"/>
    <s v="Second Class"/>
    <s v="DB-12910"/>
    <s v="Daniel Byrd"/>
    <x v="2"/>
    <s v="United States"/>
    <x v="61"/>
    <x v="5"/>
    <n v="75220"/>
    <x v="2"/>
    <s v="FUR-FU-10003832"/>
    <x v="0"/>
    <x v="5"/>
    <x v="1420"/>
    <n v="15.007999999999999"/>
    <n v="4"/>
    <n v="0.6"/>
    <n v="-12.006399999999999"/>
  </r>
  <r>
    <n v="3569"/>
    <x v="1769"/>
    <x v="3"/>
    <x v="445"/>
    <d v="2014-04-07T00:00:00"/>
    <s v="Same Day"/>
    <s v="JK-15640"/>
    <s v="Jim Kriz"/>
    <x v="2"/>
    <s v="United States"/>
    <x v="4"/>
    <x v="4"/>
    <n v="98105"/>
    <x v="1"/>
    <s v="TEC-AC-10003628"/>
    <x v="2"/>
    <x v="11"/>
    <x v="244"/>
    <n v="59.98"/>
    <n v="2"/>
    <n v="0"/>
    <n v="26.391200000000001"/>
  </r>
  <r>
    <n v="3570"/>
    <x v="1769"/>
    <x v="3"/>
    <x v="445"/>
    <d v="2014-04-07T00:00:00"/>
    <s v="Same Day"/>
    <s v="JK-15640"/>
    <s v="Jim Kriz"/>
    <x v="2"/>
    <s v="United States"/>
    <x v="4"/>
    <x v="4"/>
    <n v="98105"/>
    <x v="1"/>
    <s v="TEC-MA-10001148"/>
    <x v="2"/>
    <x v="15"/>
    <x v="1533"/>
    <n v="2395.1999999999998"/>
    <n v="6"/>
    <n v="0.2"/>
    <n v="209.58"/>
  </r>
  <r>
    <n v="3571"/>
    <x v="1769"/>
    <x v="3"/>
    <x v="445"/>
    <d v="2014-04-07T00:00:00"/>
    <s v="Same Day"/>
    <s v="JK-15640"/>
    <s v="Jim Kriz"/>
    <x v="2"/>
    <s v="United States"/>
    <x v="4"/>
    <x v="4"/>
    <n v="98105"/>
    <x v="1"/>
    <s v="TEC-AC-10002049"/>
    <x v="2"/>
    <x v="11"/>
    <x v="1053"/>
    <n v="1687.8"/>
    <n v="4"/>
    <n v="0"/>
    <n v="742.63199999999995"/>
  </r>
  <r>
    <n v="3572"/>
    <x v="1769"/>
    <x v="3"/>
    <x v="445"/>
    <d v="2014-04-07T00:00:00"/>
    <s v="Same Day"/>
    <s v="JK-15640"/>
    <s v="Jim Kriz"/>
    <x v="2"/>
    <s v="United States"/>
    <x v="4"/>
    <x v="4"/>
    <n v="98105"/>
    <x v="1"/>
    <s v="TEC-PH-10000702"/>
    <x v="2"/>
    <x v="7"/>
    <x v="309"/>
    <n v="7.992"/>
    <n v="1"/>
    <n v="0.2"/>
    <n v="2.6972999999999998"/>
  </r>
  <r>
    <n v="3573"/>
    <x v="1770"/>
    <x v="3"/>
    <x v="222"/>
    <d v="2014-05-07T00:00:00"/>
    <s v="Standard Class"/>
    <s v="FC-14335"/>
    <s v="Fred Chung"/>
    <x v="1"/>
    <s v="United States"/>
    <x v="279"/>
    <x v="5"/>
    <n v="75150"/>
    <x v="2"/>
    <s v="OFF-PA-10003953"/>
    <x v="1"/>
    <x v="10"/>
    <x v="638"/>
    <n v="5.1840000000000002"/>
    <n v="1"/>
    <n v="0.2"/>
    <n v="1.8144"/>
  </r>
  <r>
    <n v="3574"/>
    <x v="1771"/>
    <x v="3"/>
    <x v="783"/>
    <d v="2014-08-13T00:00:00"/>
    <s v="Standard Class"/>
    <s v="JW-15955"/>
    <s v="Joni Wasserman"/>
    <x v="0"/>
    <s v="United States"/>
    <x v="85"/>
    <x v="15"/>
    <n v="11561"/>
    <x v="3"/>
    <s v="OFF-AR-10003602"/>
    <x v="1"/>
    <x v="6"/>
    <x v="239"/>
    <n v="11.68"/>
    <n v="2"/>
    <n v="0"/>
    <n v="5.4896000000000003"/>
  </r>
  <r>
    <n v="3575"/>
    <x v="1771"/>
    <x v="3"/>
    <x v="783"/>
    <d v="2014-08-13T00:00:00"/>
    <s v="Standard Class"/>
    <s v="JW-15955"/>
    <s v="Joni Wasserman"/>
    <x v="0"/>
    <s v="United States"/>
    <x v="85"/>
    <x v="15"/>
    <n v="11561"/>
    <x v="3"/>
    <s v="OFF-AR-10004062"/>
    <x v="1"/>
    <x v="6"/>
    <x v="33"/>
    <n v="104.8"/>
    <n v="10"/>
    <n v="0"/>
    <n v="26.2"/>
  </r>
  <r>
    <n v="3576"/>
    <x v="1772"/>
    <x v="1"/>
    <x v="531"/>
    <d v="2012-03-24T00:00:00"/>
    <s v="Standard Class"/>
    <s v="DC-12850"/>
    <s v="Dan Campbell"/>
    <x v="0"/>
    <s v="United States"/>
    <x v="368"/>
    <x v="2"/>
    <n v="33161"/>
    <x v="0"/>
    <s v="OFF-PA-10001560"/>
    <x v="1"/>
    <x v="10"/>
    <x v="664"/>
    <n v="14.496"/>
    <n v="3"/>
    <n v="0.2"/>
    <n v="4.8924000000000003"/>
  </r>
  <r>
    <n v="3577"/>
    <x v="1773"/>
    <x v="0"/>
    <x v="843"/>
    <d v="2013-12-06T00:00:00"/>
    <s v="Standard Class"/>
    <s v="FM-14290"/>
    <s v="Frank Merwin"/>
    <x v="2"/>
    <s v="United States"/>
    <x v="329"/>
    <x v="1"/>
    <n v="93309"/>
    <x v="1"/>
    <s v="OFF-BI-10003305"/>
    <x v="1"/>
    <x v="8"/>
    <x v="565"/>
    <n v="4.7839999999999998"/>
    <n v="1"/>
    <n v="0.2"/>
    <n v="1.5548"/>
  </r>
  <r>
    <n v="3578"/>
    <x v="1773"/>
    <x v="0"/>
    <x v="843"/>
    <d v="2013-12-06T00:00:00"/>
    <s v="Standard Class"/>
    <s v="FM-14290"/>
    <s v="Frank Merwin"/>
    <x v="2"/>
    <s v="United States"/>
    <x v="329"/>
    <x v="1"/>
    <n v="93309"/>
    <x v="1"/>
    <s v="OFF-PA-10004000"/>
    <x v="1"/>
    <x v="10"/>
    <x v="203"/>
    <n v="4.7300000000000004"/>
    <n v="1"/>
    <n v="0"/>
    <n v="2.3176999999999999"/>
  </r>
  <r>
    <n v="3579"/>
    <x v="1774"/>
    <x v="0"/>
    <x v="197"/>
    <d v="2013-07-30T00:00:00"/>
    <s v="Standard Class"/>
    <s v="MT-17815"/>
    <s v="Meg Tillman"/>
    <x v="0"/>
    <s v="United States"/>
    <x v="25"/>
    <x v="35"/>
    <n v="39212"/>
    <x v="0"/>
    <s v="OFF-ST-10000321"/>
    <x v="1"/>
    <x v="4"/>
    <x v="1534"/>
    <n v="7.89"/>
    <n v="1"/>
    <n v="0"/>
    <n v="0.31559999999999999"/>
  </r>
  <r>
    <n v="3580"/>
    <x v="1774"/>
    <x v="0"/>
    <x v="197"/>
    <d v="2013-07-30T00:00:00"/>
    <s v="Standard Class"/>
    <s v="MT-17815"/>
    <s v="Meg Tillman"/>
    <x v="0"/>
    <s v="United States"/>
    <x v="25"/>
    <x v="35"/>
    <n v="39212"/>
    <x v="0"/>
    <s v="OFF-PA-10004665"/>
    <x v="1"/>
    <x v="10"/>
    <x v="1380"/>
    <n v="65.5"/>
    <n v="5"/>
    <n v="0"/>
    <n v="32.094999999999999"/>
  </r>
  <r>
    <n v="3581"/>
    <x v="1774"/>
    <x v="0"/>
    <x v="197"/>
    <d v="2013-07-30T00:00:00"/>
    <s v="Standard Class"/>
    <s v="MT-17815"/>
    <s v="Meg Tillman"/>
    <x v="0"/>
    <s v="United States"/>
    <x v="25"/>
    <x v="35"/>
    <n v="39212"/>
    <x v="0"/>
    <s v="FUR-TA-10004915"/>
    <x v="0"/>
    <x v="3"/>
    <x v="331"/>
    <n v="2430.08"/>
    <n v="8"/>
    <n v="0"/>
    <n v="388.81279999999998"/>
  </r>
  <r>
    <n v="3582"/>
    <x v="1775"/>
    <x v="3"/>
    <x v="172"/>
    <d v="2014-08-10T00:00:00"/>
    <s v="Standard Class"/>
    <s v="DK-13090"/>
    <s v="Dave Kipp"/>
    <x v="0"/>
    <s v="United States"/>
    <x v="9"/>
    <x v="8"/>
    <n v="68025"/>
    <x v="2"/>
    <s v="OFF-PA-10000994"/>
    <x v="1"/>
    <x v="10"/>
    <x v="904"/>
    <n v="104.85"/>
    <n v="1"/>
    <n v="0"/>
    <n v="50.328000000000003"/>
  </r>
  <r>
    <n v="3583"/>
    <x v="1776"/>
    <x v="1"/>
    <x v="895"/>
    <d v="2012-12-16T00:00:00"/>
    <s v="Standard Class"/>
    <s v="KD-16495"/>
    <s v="Keith Dawkins"/>
    <x v="1"/>
    <s v="United States"/>
    <x v="25"/>
    <x v="12"/>
    <n v="49201"/>
    <x v="2"/>
    <s v="OFF-AR-10001149"/>
    <x v="1"/>
    <x v="6"/>
    <x v="1535"/>
    <n v="3.9"/>
    <n v="2"/>
    <n v="0"/>
    <n v="1.5209999999999999"/>
  </r>
  <r>
    <n v="3584"/>
    <x v="1776"/>
    <x v="1"/>
    <x v="895"/>
    <d v="2012-12-16T00:00:00"/>
    <s v="Standard Class"/>
    <s v="KD-16495"/>
    <s v="Keith Dawkins"/>
    <x v="1"/>
    <s v="United States"/>
    <x v="25"/>
    <x v="12"/>
    <n v="49201"/>
    <x v="2"/>
    <s v="FUR-TA-10003569"/>
    <x v="0"/>
    <x v="3"/>
    <x v="1358"/>
    <n v="801.96"/>
    <n v="2"/>
    <n v="0"/>
    <n v="200.49"/>
  </r>
  <r>
    <n v="3585"/>
    <x v="1776"/>
    <x v="1"/>
    <x v="895"/>
    <d v="2012-12-16T00:00:00"/>
    <s v="Standard Class"/>
    <s v="KD-16495"/>
    <s v="Keith Dawkins"/>
    <x v="1"/>
    <s v="United States"/>
    <x v="25"/>
    <x v="12"/>
    <n v="49201"/>
    <x v="2"/>
    <s v="FUR-CH-10004289"/>
    <x v="0"/>
    <x v="1"/>
    <x v="975"/>
    <n v="191.96"/>
    <n v="2"/>
    <n v="0"/>
    <n v="32.633200000000002"/>
  </r>
  <r>
    <n v="3586"/>
    <x v="1776"/>
    <x v="1"/>
    <x v="895"/>
    <d v="2012-12-16T00:00:00"/>
    <s v="Standard Class"/>
    <s v="KD-16495"/>
    <s v="Keith Dawkins"/>
    <x v="1"/>
    <s v="United States"/>
    <x v="25"/>
    <x v="12"/>
    <n v="49201"/>
    <x v="2"/>
    <s v="OFF-LA-10001045"/>
    <x v="1"/>
    <x v="2"/>
    <x v="701"/>
    <n v="2.61"/>
    <n v="1"/>
    <n v="0"/>
    <n v="1.2005999999999999"/>
  </r>
  <r>
    <n v="3587"/>
    <x v="1777"/>
    <x v="3"/>
    <x v="213"/>
    <d v="2014-09-09T00:00:00"/>
    <s v="Standard Class"/>
    <s v="AG-10300"/>
    <s v="Aleksandra Gannaway"/>
    <x v="1"/>
    <s v="United States"/>
    <x v="8"/>
    <x v="1"/>
    <n v="94122"/>
    <x v="1"/>
    <s v="OFF-AR-10002053"/>
    <x v="1"/>
    <x v="6"/>
    <x v="79"/>
    <n v="5.96"/>
    <n v="2"/>
    <n v="0"/>
    <n v="1.6688000000000001"/>
  </r>
  <r>
    <n v="3588"/>
    <x v="1778"/>
    <x v="3"/>
    <x v="241"/>
    <d v="2014-09-29T00:00:00"/>
    <s v="Standard Class"/>
    <s v="MH-18115"/>
    <s v="Mick Hernandez"/>
    <x v="2"/>
    <s v="United States"/>
    <x v="152"/>
    <x v="24"/>
    <n v="43130"/>
    <x v="3"/>
    <s v="TEC-PH-10002885"/>
    <x v="2"/>
    <x v="7"/>
    <x v="1127"/>
    <n v="1169.694"/>
    <n v="3"/>
    <n v="0.4"/>
    <n v="-253.43369999999999"/>
  </r>
  <r>
    <n v="3589"/>
    <x v="1779"/>
    <x v="3"/>
    <x v="484"/>
    <d v="2014-12-22T00:00:00"/>
    <s v="First Class"/>
    <s v="AC-10450"/>
    <s v="Amy Cox"/>
    <x v="0"/>
    <s v="United States"/>
    <x v="240"/>
    <x v="28"/>
    <n v="70506"/>
    <x v="0"/>
    <s v="OFF-SU-10002881"/>
    <x v="1"/>
    <x v="14"/>
    <x v="461"/>
    <n v="1665.62"/>
    <n v="2"/>
    <n v="0"/>
    <n v="33.312399999999997"/>
  </r>
  <r>
    <n v="3590"/>
    <x v="1780"/>
    <x v="3"/>
    <x v="221"/>
    <d v="2014-01-12T00:00:00"/>
    <s v="Standard Class"/>
    <s v="FM-14290"/>
    <s v="Frank Merwin"/>
    <x v="2"/>
    <s v="United States"/>
    <x v="102"/>
    <x v="0"/>
    <n v="40475"/>
    <x v="0"/>
    <s v="OFF-BI-10000546"/>
    <x v="1"/>
    <x v="8"/>
    <x v="609"/>
    <n v="2.88"/>
    <n v="1"/>
    <n v="0"/>
    <n v="1.4112"/>
  </r>
  <r>
    <n v="3591"/>
    <x v="1780"/>
    <x v="3"/>
    <x v="221"/>
    <d v="2014-01-12T00:00:00"/>
    <s v="Standard Class"/>
    <s v="FM-14290"/>
    <s v="Frank Merwin"/>
    <x v="2"/>
    <s v="United States"/>
    <x v="102"/>
    <x v="0"/>
    <n v="40475"/>
    <x v="0"/>
    <s v="OFF-ST-10001526"/>
    <x v="1"/>
    <x v="4"/>
    <x v="764"/>
    <n v="1443.96"/>
    <n v="12"/>
    <n v="0"/>
    <n v="375.42959999999999"/>
  </r>
  <r>
    <n v="3592"/>
    <x v="1781"/>
    <x v="2"/>
    <x v="736"/>
    <d v="2011-12-15T00:00:00"/>
    <s v="Second Class"/>
    <s v="RA-19285"/>
    <s v="Ralph Arnett"/>
    <x v="0"/>
    <s v="United States"/>
    <x v="12"/>
    <x v="5"/>
    <n v="77070"/>
    <x v="2"/>
    <s v="OFF-SU-10001574"/>
    <x v="1"/>
    <x v="14"/>
    <x v="498"/>
    <n v="2.92"/>
    <n v="1"/>
    <n v="0.2"/>
    <n v="0.36499999999999999"/>
  </r>
  <r>
    <n v="3593"/>
    <x v="1782"/>
    <x v="0"/>
    <x v="5"/>
    <d v="2013-08-12T00:00:00"/>
    <s v="Second Class"/>
    <s v="JG-15160"/>
    <s v="James Galang"/>
    <x v="0"/>
    <s v="United States"/>
    <x v="20"/>
    <x v="15"/>
    <n v="10024"/>
    <x v="3"/>
    <s v="OFF-ST-10002615"/>
    <x v="1"/>
    <x v="4"/>
    <x v="1427"/>
    <n v="465.18"/>
    <n v="3"/>
    <n v="0"/>
    <n v="120.9468"/>
  </r>
  <r>
    <n v="3594"/>
    <x v="1783"/>
    <x v="0"/>
    <x v="108"/>
    <d v="2013-09-18T00:00:00"/>
    <s v="Standard Class"/>
    <s v="NZ-18565"/>
    <s v="Nick Zandusky"/>
    <x v="2"/>
    <s v="United States"/>
    <x v="167"/>
    <x v="24"/>
    <n v="43615"/>
    <x v="3"/>
    <s v="OFF-BI-10001658"/>
    <x v="1"/>
    <x v="8"/>
    <x v="439"/>
    <n v="22.428000000000001"/>
    <n v="3"/>
    <n v="0.7"/>
    <n v="-17.942399999999999"/>
  </r>
  <r>
    <n v="3595"/>
    <x v="1783"/>
    <x v="0"/>
    <x v="108"/>
    <d v="2013-09-18T00:00:00"/>
    <s v="Standard Class"/>
    <s v="NZ-18565"/>
    <s v="Nick Zandusky"/>
    <x v="2"/>
    <s v="United States"/>
    <x v="167"/>
    <x v="24"/>
    <n v="43615"/>
    <x v="3"/>
    <s v="OFF-ST-10002562"/>
    <x v="1"/>
    <x v="4"/>
    <x v="33"/>
    <n v="37.520000000000003"/>
    <n v="5"/>
    <n v="0.2"/>
    <n v="3.7519999999999998"/>
  </r>
  <r>
    <n v="3596"/>
    <x v="1784"/>
    <x v="3"/>
    <x v="34"/>
    <d v="2014-12-16T00:00:00"/>
    <s v="Standard Class"/>
    <s v="KM-16225"/>
    <s v="Kalyca Meade"/>
    <x v="1"/>
    <s v="United States"/>
    <x v="10"/>
    <x v="9"/>
    <n v="19143"/>
    <x v="3"/>
    <s v="OFF-AR-10004757"/>
    <x v="1"/>
    <x v="6"/>
    <x v="342"/>
    <n v="2.6240000000000001"/>
    <n v="1"/>
    <n v="0.2"/>
    <n v="0.4264"/>
  </r>
  <r>
    <n v="3597"/>
    <x v="1785"/>
    <x v="2"/>
    <x v="340"/>
    <d v="2011-09-14T00:00:00"/>
    <s v="Second Class"/>
    <s v="LC-17140"/>
    <s v="Logan Currie"/>
    <x v="0"/>
    <s v="United States"/>
    <x v="10"/>
    <x v="9"/>
    <n v="19140"/>
    <x v="3"/>
    <s v="OFF-PA-10000788"/>
    <x v="1"/>
    <x v="10"/>
    <x v="731"/>
    <n v="15.552"/>
    <n v="3"/>
    <n v="0.2"/>
    <n v="5.4432"/>
  </r>
  <r>
    <n v="3598"/>
    <x v="1785"/>
    <x v="2"/>
    <x v="340"/>
    <d v="2011-09-14T00:00:00"/>
    <s v="Second Class"/>
    <s v="LC-17140"/>
    <s v="Logan Currie"/>
    <x v="0"/>
    <s v="United States"/>
    <x v="10"/>
    <x v="9"/>
    <n v="19140"/>
    <x v="3"/>
    <s v="TEC-AC-10002134"/>
    <x v="2"/>
    <x v="11"/>
    <x v="1536"/>
    <n v="64.703999999999994"/>
    <n v="6"/>
    <n v="0.2"/>
    <n v="-4.8528000000000002"/>
  </r>
  <r>
    <n v="3599"/>
    <x v="1785"/>
    <x v="2"/>
    <x v="340"/>
    <d v="2011-09-14T00:00:00"/>
    <s v="Second Class"/>
    <s v="LC-17140"/>
    <s v="Logan Currie"/>
    <x v="0"/>
    <s v="United States"/>
    <x v="10"/>
    <x v="9"/>
    <n v="19140"/>
    <x v="3"/>
    <s v="FUR-FU-10002456"/>
    <x v="0"/>
    <x v="5"/>
    <x v="1009"/>
    <n v="17.472000000000001"/>
    <n v="3"/>
    <n v="0.2"/>
    <n v="5.0232000000000001"/>
  </r>
  <r>
    <n v="3600"/>
    <x v="1785"/>
    <x v="2"/>
    <x v="340"/>
    <d v="2011-09-14T00:00:00"/>
    <s v="Second Class"/>
    <s v="LC-17140"/>
    <s v="Logan Currie"/>
    <x v="0"/>
    <s v="United States"/>
    <x v="10"/>
    <x v="9"/>
    <n v="19140"/>
    <x v="3"/>
    <s v="TEC-PH-10002549"/>
    <x v="2"/>
    <x v="7"/>
    <x v="928"/>
    <n v="135.51599999999999"/>
    <n v="1"/>
    <n v="0.4"/>
    <n v="-31.6204"/>
  </r>
  <r>
    <n v="3601"/>
    <x v="1786"/>
    <x v="3"/>
    <x v="335"/>
    <d v="2014-01-07T00:00:00"/>
    <s v="Standard Class"/>
    <s v="NP-18700"/>
    <s v="Nora Preis"/>
    <x v="0"/>
    <s v="United States"/>
    <x v="60"/>
    <x v="22"/>
    <n v="80219"/>
    <x v="1"/>
    <s v="TEC-AC-10001990"/>
    <x v="2"/>
    <x v="11"/>
    <x v="861"/>
    <n v="431.928"/>
    <n v="9"/>
    <n v="0.2"/>
    <n v="64.789199999999994"/>
  </r>
  <r>
    <n v="3602"/>
    <x v="1787"/>
    <x v="2"/>
    <x v="664"/>
    <d v="2011-11-24T00:00:00"/>
    <s v="Standard Class"/>
    <s v="RB-19330"/>
    <s v="Randy Bradley"/>
    <x v="0"/>
    <s v="United States"/>
    <x v="10"/>
    <x v="9"/>
    <n v="19143"/>
    <x v="3"/>
    <s v="OFF-PA-10002137"/>
    <x v="1"/>
    <x v="10"/>
    <x v="560"/>
    <n v="12.448"/>
    <n v="2"/>
    <n v="0.2"/>
    <n v="3.89"/>
  </r>
  <r>
    <n v="3603"/>
    <x v="1787"/>
    <x v="2"/>
    <x v="664"/>
    <d v="2011-11-24T00:00:00"/>
    <s v="Standard Class"/>
    <s v="RB-19330"/>
    <s v="Randy Bradley"/>
    <x v="0"/>
    <s v="United States"/>
    <x v="10"/>
    <x v="9"/>
    <n v="19143"/>
    <x v="3"/>
    <s v="FUR-CH-10004997"/>
    <x v="0"/>
    <x v="1"/>
    <x v="494"/>
    <n v="657.93"/>
    <n v="5"/>
    <n v="0.3"/>
    <n v="-93.99"/>
  </r>
  <r>
    <n v="3604"/>
    <x v="1788"/>
    <x v="3"/>
    <x v="170"/>
    <d v="2014-08-28T00:00:00"/>
    <s v="Standard Class"/>
    <s v="TH-21550"/>
    <s v="Tracy Hopkins"/>
    <x v="2"/>
    <s v="United States"/>
    <x v="29"/>
    <x v="39"/>
    <n v="21044"/>
    <x v="3"/>
    <s v="OFF-PA-10000357"/>
    <x v="1"/>
    <x v="10"/>
    <x v="1219"/>
    <n v="277.39999999999998"/>
    <n v="5"/>
    <n v="0"/>
    <n v="133.15199999999999"/>
  </r>
  <r>
    <n v="3605"/>
    <x v="1788"/>
    <x v="3"/>
    <x v="170"/>
    <d v="2014-08-28T00:00:00"/>
    <s v="Standard Class"/>
    <s v="TH-21550"/>
    <s v="Tracy Hopkins"/>
    <x v="2"/>
    <s v="United States"/>
    <x v="29"/>
    <x v="39"/>
    <n v="21044"/>
    <x v="3"/>
    <s v="FUR-FU-10003976"/>
    <x v="0"/>
    <x v="5"/>
    <x v="964"/>
    <n v="25.16"/>
    <n v="2"/>
    <n v="0"/>
    <n v="8.5543999999999993"/>
  </r>
  <r>
    <n v="3606"/>
    <x v="1788"/>
    <x v="3"/>
    <x v="170"/>
    <d v="2014-08-28T00:00:00"/>
    <s v="Standard Class"/>
    <s v="TH-21550"/>
    <s v="Tracy Hopkins"/>
    <x v="2"/>
    <s v="United States"/>
    <x v="29"/>
    <x v="39"/>
    <n v="21044"/>
    <x v="3"/>
    <s v="FUR-FU-10004960"/>
    <x v="0"/>
    <x v="5"/>
    <x v="919"/>
    <n v="91.92"/>
    <n v="4"/>
    <n v="0"/>
    <n v="31.252800000000001"/>
  </r>
  <r>
    <n v="3607"/>
    <x v="1789"/>
    <x v="0"/>
    <x v="299"/>
    <d v="2013-03-17T00:00:00"/>
    <s v="Second Class"/>
    <s v="CK-12595"/>
    <s v="Clytie Kelty"/>
    <x v="0"/>
    <s v="United States"/>
    <x v="20"/>
    <x v="15"/>
    <n v="10024"/>
    <x v="3"/>
    <s v="OFF-EN-10001099"/>
    <x v="1"/>
    <x v="12"/>
    <x v="33"/>
    <n v="29.34"/>
    <n v="3"/>
    <n v="0"/>
    <n v="13.4964"/>
  </r>
  <r>
    <n v="3608"/>
    <x v="1790"/>
    <x v="2"/>
    <x v="865"/>
    <d v="2011-09-28T00:00:00"/>
    <s v="Second Class"/>
    <s v="ST-20530"/>
    <s v="Shui Tom"/>
    <x v="0"/>
    <s v="United States"/>
    <x v="20"/>
    <x v="15"/>
    <n v="10035"/>
    <x v="3"/>
    <s v="OFF-BI-10002026"/>
    <x v="1"/>
    <x v="8"/>
    <x v="903"/>
    <n v="139.44"/>
    <n v="3"/>
    <n v="0.2"/>
    <n v="47.061"/>
  </r>
  <r>
    <n v="3609"/>
    <x v="1791"/>
    <x v="2"/>
    <x v="582"/>
    <d v="2011-03-05T00:00:00"/>
    <s v="Standard Class"/>
    <s v="GB-14530"/>
    <s v="George Bell"/>
    <x v="1"/>
    <s v="United States"/>
    <x v="46"/>
    <x v="24"/>
    <n v="43055"/>
    <x v="3"/>
    <s v="OFF-LA-10001613"/>
    <x v="1"/>
    <x v="2"/>
    <x v="736"/>
    <n v="6.9119999999999999"/>
    <n v="3"/>
    <n v="0.2"/>
    <n v="2.5055999999999998"/>
  </r>
  <r>
    <n v="3610"/>
    <x v="1791"/>
    <x v="2"/>
    <x v="582"/>
    <d v="2011-03-05T00:00:00"/>
    <s v="Standard Class"/>
    <s v="GB-14530"/>
    <s v="George Bell"/>
    <x v="1"/>
    <s v="United States"/>
    <x v="46"/>
    <x v="24"/>
    <n v="43055"/>
    <x v="3"/>
    <s v="OFF-ST-10002214"/>
    <x v="1"/>
    <x v="4"/>
    <x v="994"/>
    <n v="27.096"/>
    <n v="3"/>
    <n v="0.2"/>
    <n v="2.0322"/>
  </r>
  <r>
    <n v="3611"/>
    <x v="1791"/>
    <x v="2"/>
    <x v="582"/>
    <d v="2011-03-05T00:00:00"/>
    <s v="Standard Class"/>
    <s v="GB-14530"/>
    <s v="George Bell"/>
    <x v="1"/>
    <s v="United States"/>
    <x v="46"/>
    <x v="24"/>
    <n v="43055"/>
    <x v="3"/>
    <s v="OFF-ST-10001128"/>
    <x v="1"/>
    <x v="4"/>
    <x v="1418"/>
    <n v="177.56800000000001"/>
    <n v="2"/>
    <n v="0.2"/>
    <n v="-37.733199999999997"/>
  </r>
  <r>
    <n v="3612"/>
    <x v="1792"/>
    <x v="0"/>
    <x v="896"/>
    <d v="2013-02-12T00:00:00"/>
    <s v="Second Class"/>
    <s v="NC-18535"/>
    <s v="Nick Crebassa"/>
    <x v="1"/>
    <s v="United States"/>
    <x v="61"/>
    <x v="5"/>
    <n v="75217"/>
    <x v="2"/>
    <s v="TEC-AC-10004864"/>
    <x v="2"/>
    <x v="11"/>
    <x v="1289"/>
    <n v="58.415999999999997"/>
    <n v="2"/>
    <n v="0.2"/>
    <n v="16.794599999999999"/>
  </r>
  <r>
    <n v="3613"/>
    <x v="1793"/>
    <x v="1"/>
    <x v="155"/>
    <d v="2012-08-12T00:00:00"/>
    <s v="Standard Class"/>
    <s v="AB-10255"/>
    <s v="Alejandro Ballentine"/>
    <x v="2"/>
    <s v="United States"/>
    <x v="10"/>
    <x v="9"/>
    <n v="19134"/>
    <x v="3"/>
    <s v="OFF-PA-10000174"/>
    <x v="1"/>
    <x v="10"/>
    <x v="1515"/>
    <n v="16.448"/>
    <n v="2"/>
    <n v="0.2"/>
    <n v="5.5511999999999997"/>
  </r>
  <r>
    <n v="3614"/>
    <x v="1793"/>
    <x v="1"/>
    <x v="155"/>
    <d v="2012-08-12T00:00:00"/>
    <s v="Standard Class"/>
    <s v="AB-10255"/>
    <s v="Alejandro Ballentine"/>
    <x v="2"/>
    <s v="United States"/>
    <x v="10"/>
    <x v="9"/>
    <n v="19134"/>
    <x v="3"/>
    <s v="TEC-AC-10000171"/>
    <x v="2"/>
    <x v="11"/>
    <x v="43"/>
    <n v="36.783999999999999"/>
    <n v="2"/>
    <n v="0.2"/>
    <n v="10.5754"/>
  </r>
  <r>
    <n v="3615"/>
    <x v="1794"/>
    <x v="3"/>
    <x v="123"/>
    <d v="2014-11-22T00:00:00"/>
    <s v="First Class"/>
    <s v="SC-20770"/>
    <s v="Stewart Carmichael"/>
    <x v="1"/>
    <s v="United States"/>
    <x v="52"/>
    <x v="5"/>
    <n v="78207"/>
    <x v="2"/>
    <s v="FUR-TA-10002622"/>
    <x v="0"/>
    <x v="3"/>
    <x v="960"/>
    <n v="718.11599999999999"/>
    <n v="6"/>
    <n v="0.3"/>
    <n v="-71.811599999999999"/>
  </r>
  <r>
    <n v="3616"/>
    <x v="1794"/>
    <x v="3"/>
    <x v="123"/>
    <d v="2014-11-22T00:00:00"/>
    <s v="First Class"/>
    <s v="SC-20770"/>
    <s v="Stewart Carmichael"/>
    <x v="1"/>
    <s v="United States"/>
    <x v="52"/>
    <x v="5"/>
    <n v="78207"/>
    <x v="2"/>
    <s v="OFF-AR-10001915"/>
    <x v="1"/>
    <x v="6"/>
    <x v="1048"/>
    <n v="31.776"/>
    <n v="4"/>
    <n v="0.2"/>
    <n v="8.7384000000000004"/>
  </r>
  <r>
    <n v="3617"/>
    <x v="1795"/>
    <x v="0"/>
    <x v="64"/>
    <d v="2013-10-09T00:00:00"/>
    <s v="Standard Class"/>
    <s v="JC-15340"/>
    <s v="Jasper Cacioppo"/>
    <x v="0"/>
    <s v="United States"/>
    <x v="10"/>
    <x v="9"/>
    <n v="19120"/>
    <x v="3"/>
    <s v="OFF-BI-10004410"/>
    <x v="1"/>
    <x v="8"/>
    <x v="48"/>
    <n v="9.5549999999999997"/>
    <n v="5"/>
    <n v="0.7"/>
    <n v="-7.3254999999999999"/>
  </r>
  <r>
    <n v="3618"/>
    <x v="1796"/>
    <x v="3"/>
    <x v="507"/>
    <d v="2014-09-09T00:00:00"/>
    <s v="Standard Class"/>
    <s v="RA-19285"/>
    <s v="Ralph Arnett"/>
    <x v="0"/>
    <s v="United States"/>
    <x v="1"/>
    <x v="1"/>
    <n v="90004"/>
    <x v="1"/>
    <s v="OFF-BI-10004632"/>
    <x v="1"/>
    <x v="8"/>
    <x v="564"/>
    <n v="487.98399999999998"/>
    <n v="2"/>
    <n v="0.2"/>
    <n v="152.495"/>
  </r>
  <r>
    <n v="3619"/>
    <x v="1796"/>
    <x v="3"/>
    <x v="507"/>
    <d v="2014-09-09T00:00:00"/>
    <s v="Standard Class"/>
    <s v="RA-19285"/>
    <s v="Ralph Arnett"/>
    <x v="0"/>
    <s v="United States"/>
    <x v="1"/>
    <x v="1"/>
    <n v="90004"/>
    <x v="1"/>
    <s v="TEC-PH-10002185"/>
    <x v="2"/>
    <x v="7"/>
    <x v="1072"/>
    <n v="5.56"/>
    <n v="1"/>
    <n v="0.2"/>
    <n v="1.7375"/>
  </r>
  <r>
    <n v="3620"/>
    <x v="1796"/>
    <x v="3"/>
    <x v="507"/>
    <d v="2014-09-09T00:00:00"/>
    <s v="Standard Class"/>
    <s v="RA-19285"/>
    <s v="Ralph Arnett"/>
    <x v="0"/>
    <s v="United States"/>
    <x v="1"/>
    <x v="1"/>
    <n v="90004"/>
    <x v="1"/>
    <s v="OFF-ST-10002974"/>
    <x v="1"/>
    <x v="4"/>
    <x v="123"/>
    <n v="217.85"/>
    <n v="5"/>
    <n v="0"/>
    <n v="65.355000000000004"/>
  </r>
  <r>
    <n v="3621"/>
    <x v="1797"/>
    <x v="0"/>
    <x v="897"/>
    <d v="2013-09-30T00:00:00"/>
    <s v="Standard Class"/>
    <s v="SH-19975"/>
    <s v="Sally Hughsby"/>
    <x v="1"/>
    <s v="United States"/>
    <x v="214"/>
    <x v="18"/>
    <n v="37167"/>
    <x v="0"/>
    <s v="OFF-AR-10003727"/>
    <x v="1"/>
    <x v="6"/>
    <x v="1362"/>
    <n v="40.776000000000003"/>
    <n v="3"/>
    <n v="0.2"/>
    <n v="4.5872999999999999"/>
  </r>
  <r>
    <n v="3622"/>
    <x v="1797"/>
    <x v="0"/>
    <x v="897"/>
    <d v="2013-09-30T00:00:00"/>
    <s v="Standard Class"/>
    <s v="SH-19975"/>
    <s v="Sally Hughsby"/>
    <x v="1"/>
    <s v="United States"/>
    <x v="214"/>
    <x v="18"/>
    <n v="37167"/>
    <x v="0"/>
    <s v="TEC-PH-10004071"/>
    <x v="2"/>
    <x v="7"/>
    <x v="1537"/>
    <n v="63.936"/>
    <n v="8"/>
    <n v="0.2"/>
    <n v="5.5944000000000003"/>
  </r>
  <r>
    <n v="3623"/>
    <x v="1798"/>
    <x v="2"/>
    <x v="80"/>
    <d v="2011-09-19T00:00:00"/>
    <s v="Standard Class"/>
    <s v="JC-15775"/>
    <s v="John Castell"/>
    <x v="0"/>
    <s v="United States"/>
    <x v="203"/>
    <x v="32"/>
    <n v="31204"/>
    <x v="0"/>
    <s v="FUR-FU-10002878"/>
    <x v="0"/>
    <x v="5"/>
    <x v="1125"/>
    <n v="142.4"/>
    <n v="5"/>
    <n v="0"/>
    <n v="52.688000000000002"/>
  </r>
  <r>
    <n v="3624"/>
    <x v="1798"/>
    <x v="2"/>
    <x v="80"/>
    <d v="2011-09-19T00:00:00"/>
    <s v="Standard Class"/>
    <s v="JC-15775"/>
    <s v="John Castell"/>
    <x v="0"/>
    <s v="United States"/>
    <x v="203"/>
    <x v="32"/>
    <n v="31204"/>
    <x v="0"/>
    <s v="OFF-BI-10001890"/>
    <x v="1"/>
    <x v="8"/>
    <x v="174"/>
    <n v="7.16"/>
    <n v="2"/>
    <n v="0"/>
    <n v="3.4367999999999999"/>
  </r>
  <r>
    <n v="3625"/>
    <x v="1799"/>
    <x v="3"/>
    <x v="240"/>
    <d v="2014-05-22T00:00:00"/>
    <s v="Second Class"/>
    <s v="BC-11125"/>
    <s v="Becky Castell"/>
    <x v="2"/>
    <s v="United States"/>
    <x v="8"/>
    <x v="1"/>
    <n v="94109"/>
    <x v="1"/>
    <s v="FUR-CH-10002647"/>
    <x v="0"/>
    <x v="1"/>
    <x v="470"/>
    <n v="681.40800000000002"/>
    <n v="12"/>
    <n v="0.2"/>
    <n v="42.588000000000001"/>
  </r>
  <r>
    <n v="3626"/>
    <x v="1799"/>
    <x v="3"/>
    <x v="240"/>
    <d v="2014-05-22T00:00:00"/>
    <s v="Second Class"/>
    <s v="BC-11125"/>
    <s v="Becky Castell"/>
    <x v="2"/>
    <s v="United States"/>
    <x v="8"/>
    <x v="1"/>
    <n v="94109"/>
    <x v="1"/>
    <s v="OFF-AR-10001315"/>
    <x v="1"/>
    <x v="6"/>
    <x v="1020"/>
    <n v="3.52"/>
    <n v="2"/>
    <n v="0"/>
    <n v="1.0207999999999999"/>
  </r>
  <r>
    <n v="3627"/>
    <x v="1799"/>
    <x v="3"/>
    <x v="240"/>
    <d v="2014-05-22T00:00:00"/>
    <s v="Second Class"/>
    <s v="BC-11125"/>
    <s v="Becky Castell"/>
    <x v="2"/>
    <s v="United States"/>
    <x v="8"/>
    <x v="1"/>
    <n v="94109"/>
    <x v="1"/>
    <s v="OFF-AR-10000122"/>
    <x v="1"/>
    <x v="6"/>
    <x v="308"/>
    <n v="5.58"/>
    <n v="1"/>
    <n v="0"/>
    <n v="1.395"/>
  </r>
  <r>
    <n v="3628"/>
    <x v="1799"/>
    <x v="3"/>
    <x v="240"/>
    <d v="2014-05-22T00:00:00"/>
    <s v="Second Class"/>
    <s v="BC-11125"/>
    <s v="Becky Castell"/>
    <x v="2"/>
    <s v="United States"/>
    <x v="8"/>
    <x v="1"/>
    <n v="94109"/>
    <x v="1"/>
    <s v="TEC-AC-10001465"/>
    <x v="2"/>
    <x v="11"/>
    <x v="473"/>
    <n v="36.32"/>
    <n v="1"/>
    <n v="0"/>
    <n v="10.896000000000001"/>
  </r>
  <r>
    <n v="3629"/>
    <x v="1800"/>
    <x v="2"/>
    <x v="128"/>
    <d v="2011-08-13T00:00:00"/>
    <s v="Standard Class"/>
    <s v="JH-15985"/>
    <s v="Joseph Holt"/>
    <x v="0"/>
    <s v="United States"/>
    <x v="4"/>
    <x v="4"/>
    <n v="98103"/>
    <x v="1"/>
    <s v="OFF-BI-10004600"/>
    <x v="1"/>
    <x v="8"/>
    <x v="1477"/>
    <n v="2060.7440000000001"/>
    <n v="7"/>
    <n v="0.2"/>
    <n v="643.98249999999996"/>
  </r>
  <r>
    <n v="3630"/>
    <x v="1801"/>
    <x v="3"/>
    <x v="200"/>
    <d v="2014-01-12T00:00:00"/>
    <s v="Standard Class"/>
    <s v="CC-12610"/>
    <s v="Corey Catlett"/>
    <x v="1"/>
    <s v="United States"/>
    <x v="38"/>
    <x v="24"/>
    <n v="43229"/>
    <x v="3"/>
    <s v="OFF-AP-10002082"/>
    <x v="1"/>
    <x v="9"/>
    <x v="1092"/>
    <n v="52.271999999999998"/>
    <n v="3"/>
    <n v="0.2"/>
    <n v="9.8010000000000002"/>
  </r>
  <r>
    <n v="3631"/>
    <x v="1801"/>
    <x v="3"/>
    <x v="200"/>
    <d v="2014-01-12T00:00:00"/>
    <s v="Standard Class"/>
    <s v="CC-12610"/>
    <s v="Corey Catlett"/>
    <x v="1"/>
    <s v="United States"/>
    <x v="38"/>
    <x v="24"/>
    <n v="43229"/>
    <x v="3"/>
    <s v="OFF-AP-10004708"/>
    <x v="1"/>
    <x v="9"/>
    <x v="508"/>
    <n v="213.136"/>
    <n v="7"/>
    <n v="0.2"/>
    <n v="23.977799999999998"/>
  </r>
  <r>
    <n v="3632"/>
    <x v="1802"/>
    <x v="3"/>
    <x v="898"/>
    <d v="2014-09-05T00:00:00"/>
    <s v="Second Class"/>
    <s v="DB-12970"/>
    <s v="Darren Budd"/>
    <x v="1"/>
    <s v="United States"/>
    <x v="1"/>
    <x v="1"/>
    <n v="90004"/>
    <x v="1"/>
    <s v="OFF-ST-10000464"/>
    <x v="1"/>
    <x v="4"/>
    <x v="1135"/>
    <n v="69.52"/>
    <n v="2"/>
    <n v="0"/>
    <n v="19.465599999999998"/>
  </r>
  <r>
    <n v="3633"/>
    <x v="1802"/>
    <x v="3"/>
    <x v="898"/>
    <d v="2014-09-05T00:00:00"/>
    <s v="Second Class"/>
    <s v="DB-12970"/>
    <s v="Darren Budd"/>
    <x v="1"/>
    <s v="United States"/>
    <x v="1"/>
    <x v="1"/>
    <n v="90004"/>
    <x v="1"/>
    <s v="OFF-ST-10000025"/>
    <x v="1"/>
    <x v="4"/>
    <x v="615"/>
    <n v="763.44"/>
    <n v="8"/>
    <n v="0"/>
    <n v="45.806399999999996"/>
  </r>
  <r>
    <n v="3634"/>
    <x v="1803"/>
    <x v="0"/>
    <x v="338"/>
    <d v="2013-11-15T00:00:00"/>
    <s v="Standard Class"/>
    <s v="PP-18955"/>
    <s v="Paul Prost"/>
    <x v="2"/>
    <s v="United States"/>
    <x v="24"/>
    <x v="24"/>
    <n v="45503"/>
    <x v="3"/>
    <s v="OFF-LA-10001613"/>
    <x v="1"/>
    <x v="2"/>
    <x v="736"/>
    <n v="9.2159999999999993"/>
    <n v="4"/>
    <n v="0.2"/>
    <n v="3.3408000000000002"/>
  </r>
  <r>
    <n v="3635"/>
    <x v="1803"/>
    <x v="0"/>
    <x v="338"/>
    <d v="2013-11-15T00:00:00"/>
    <s v="Standard Class"/>
    <s v="PP-18955"/>
    <s v="Paul Prost"/>
    <x v="2"/>
    <s v="United States"/>
    <x v="24"/>
    <x v="24"/>
    <n v="45503"/>
    <x v="3"/>
    <s v="TEC-PH-10000376"/>
    <x v="2"/>
    <x v="7"/>
    <x v="428"/>
    <n v="41.957999999999998"/>
    <n v="7"/>
    <n v="0.4"/>
    <n v="-9.7902000000000005"/>
  </r>
  <r>
    <n v="3636"/>
    <x v="1803"/>
    <x v="0"/>
    <x v="338"/>
    <d v="2013-11-15T00:00:00"/>
    <s v="Standard Class"/>
    <s v="PP-18955"/>
    <s v="Paul Prost"/>
    <x v="2"/>
    <s v="United States"/>
    <x v="24"/>
    <x v="24"/>
    <n v="45503"/>
    <x v="3"/>
    <s v="OFF-PA-10004039"/>
    <x v="1"/>
    <x v="10"/>
    <x v="1538"/>
    <n v="89.567999999999998"/>
    <n v="2"/>
    <n v="0.2"/>
    <n v="32.468400000000003"/>
  </r>
  <r>
    <n v="3637"/>
    <x v="1803"/>
    <x v="0"/>
    <x v="338"/>
    <d v="2013-11-15T00:00:00"/>
    <s v="Standard Class"/>
    <s v="PP-18955"/>
    <s v="Paul Prost"/>
    <x v="2"/>
    <s v="United States"/>
    <x v="24"/>
    <x v="24"/>
    <n v="45503"/>
    <x v="3"/>
    <s v="OFF-PA-10001776"/>
    <x v="1"/>
    <x v="10"/>
    <x v="1263"/>
    <n v="22.248000000000001"/>
    <n v="3"/>
    <n v="0.2"/>
    <n v="7.5087000000000002"/>
  </r>
  <r>
    <n v="3638"/>
    <x v="1803"/>
    <x v="0"/>
    <x v="338"/>
    <d v="2013-11-15T00:00:00"/>
    <s v="Standard Class"/>
    <s v="PP-18955"/>
    <s v="Paul Prost"/>
    <x v="2"/>
    <s v="United States"/>
    <x v="24"/>
    <x v="24"/>
    <n v="45503"/>
    <x v="3"/>
    <s v="OFF-AP-10002457"/>
    <x v="1"/>
    <x v="9"/>
    <x v="544"/>
    <n v="334.88"/>
    <n v="4"/>
    <n v="0.2"/>
    <n v="29.302"/>
  </r>
  <r>
    <n v="3639"/>
    <x v="1803"/>
    <x v="0"/>
    <x v="338"/>
    <d v="2013-11-15T00:00:00"/>
    <s v="Standard Class"/>
    <s v="PP-18955"/>
    <s v="Paul Prost"/>
    <x v="2"/>
    <s v="United States"/>
    <x v="24"/>
    <x v="24"/>
    <n v="45503"/>
    <x v="3"/>
    <s v="FUR-FU-10000758"/>
    <x v="0"/>
    <x v="5"/>
    <x v="1073"/>
    <n v="148.28800000000001"/>
    <n v="7"/>
    <n v="0.2"/>
    <n v="29.657599999999999"/>
  </r>
  <r>
    <n v="3640"/>
    <x v="1803"/>
    <x v="0"/>
    <x v="338"/>
    <d v="2013-11-15T00:00:00"/>
    <s v="Standard Class"/>
    <s v="PP-18955"/>
    <s v="Paul Prost"/>
    <x v="2"/>
    <s v="United States"/>
    <x v="24"/>
    <x v="24"/>
    <n v="45503"/>
    <x v="3"/>
    <s v="OFF-PA-10000682"/>
    <x v="1"/>
    <x v="10"/>
    <x v="859"/>
    <n v="4.6239999999999997"/>
    <n v="1"/>
    <n v="0.2"/>
    <n v="1.6761999999999999"/>
  </r>
  <r>
    <n v="3641"/>
    <x v="1803"/>
    <x v="0"/>
    <x v="338"/>
    <d v="2013-11-15T00:00:00"/>
    <s v="Standard Class"/>
    <s v="PP-18955"/>
    <s v="Paul Prost"/>
    <x v="2"/>
    <s v="United States"/>
    <x v="24"/>
    <x v="24"/>
    <n v="45503"/>
    <x v="3"/>
    <s v="TEC-AC-10002550"/>
    <x v="2"/>
    <x v="11"/>
    <x v="1539"/>
    <n v="178.92"/>
    <n v="7"/>
    <n v="0.2"/>
    <n v="-29.0745"/>
  </r>
  <r>
    <n v="3642"/>
    <x v="1803"/>
    <x v="0"/>
    <x v="338"/>
    <d v="2013-11-15T00:00:00"/>
    <s v="Standard Class"/>
    <s v="PP-18955"/>
    <s v="Paul Prost"/>
    <x v="2"/>
    <s v="United States"/>
    <x v="24"/>
    <x v="24"/>
    <n v="45503"/>
    <x v="3"/>
    <s v="OFF-BI-10002082"/>
    <x v="1"/>
    <x v="8"/>
    <x v="1173"/>
    <n v="69.888000000000005"/>
    <n v="7"/>
    <n v="0.7"/>
    <n v="-46.591999999999999"/>
  </r>
  <r>
    <n v="3643"/>
    <x v="1804"/>
    <x v="2"/>
    <x v="414"/>
    <d v="2011-12-23T00:00:00"/>
    <s v="Second Class"/>
    <s v="MC-17845"/>
    <s v="Michael Chen"/>
    <x v="0"/>
    <s v="United States"/>
    <x v="1"/>
    <x v="1"/>
    <n v="90008"/>
    <x v="1"/>
    <s v="OFF-BI-10004632"/>
    <x v="1"/>
    <x v="8"/>
    <x v="564"/>
    <n v="487.98399999999998"/>
    <n v="2"/>
    <n v="0.2"/>
    <n v="152.495"/>
  </r>
  <r>
    <n v="3644"/>
    <x v="1804"/>
    <x v="2"/>
    <x v="414"/>
    <d v="2011-12-23T00:00:00"/>
    <s v="Second Class"/>
    <s v="MC-17845"/>
    <s v="Michael Chen"/>
    <x v="0"/>
    <s v="United States"/>
    <x v="1"/>
    <x v="1"/>
    <n v="90008"/>
    <x v="1"/>
    <s v="OFF-AR-10001725"/>
    <x v="1"/>
    <x v="6"/>
    <x v="1540"/>
    <n v="47.3"/>
    <n v="2"/>
    <n v="0"/>
    <n v="12.298"/>
  </r>
  <r>
    <n v="3645"/>
    <x v="1804"/>
    <x v="2"/>
    <x v="414"/>
    <d v="2011-12-23T00:00:00"/>
    <s v="Second Class"/>
    <s v="MC-17845"/>
    <s v="Michael Chen"/>
    <x v="0"/>
    <s v="United States"/>
    <x v="1"/>
    <x v="1"/>
    <n v="90008"/>
    <x v="1"/>
    <s v="OFF-AR-10004269"/>
    <x v="1"/>
    <x v="6"/>
    <x v="1541"/>
    <n v="4.13"/>
    <n v="1"/>
    <n v="0"/>
    <n v="1.1564000000000001"/>
  </r>
  <r>
    <n v="3646"/>
    <x v="1804"/>
    <x v="2"/>
    <x v="414"/>
    <d v="2011-12-23T00:00:00"/>
    <s v="Second Class"/>
    <s v="MC-17845"/>
    <s v="Michael Chen"/>
    <x v="0"/>
    <s v="United States"/>
    <x v="1"/>
    <x v="1"/>
    <n v="90008"/>
    <x v="1"/>
    <s v="OFF-BI-10003007"/>
    <x v="1"/>
    <x v="8"/>
    <x v="1542"/>
    <n v="155.12"/>
    <n v="5"/>
    <n v="0.2"/>
    <n v="50.414000000000001"/>
  </r>
  <r>
    <n v="3647"/>
    <x v="1805"/>
    <x v="2"/>
    <x v="739"/>
    <d v="2011-07-27T00:00:00"/>
    <s v="Second Class"/>
    <s v="VF-21715"/>
    <s v="Vicky Freymann"/>
    <x v="2"/>
    <s v="United States"/>
    <x v="1"/>
    <x v="1"/>
    <n v="90045"/>
    <x v="1"/>
    <s v="OFF-PA-10002195"/>
    <x v="1"/>
    <x v="10"/>
    <x v="1543"/>
    <n v="6.48"/>
    <n v="1"/>
    <n v="0"/>
    <n v="3.1751999999999998"/>
  </r>
  <r>
    <n v="3648"/>
    <x v="1805"/>
    <x v="2"/>
    <x v="739"/>
    <d v="2011-07-27T00:00:00"/>
    <s v="Second Class"/>
    <s v="VF-21715"/>
    <s v="Vicky Freymann"/>
    <x v="2"/>
    <s v="United States"/>
    <x v="1"/>
    <x v="1"/>
    <n v="90045"/>
    <x v="1"/>
    <s v="OFF-SU-10002522"/>
    <x v="1"/>
    <x v="14"/>
    <x v="1544"/>
    <n v="15.52"/>
    <n v="4"/>
    <n v="0"/>
    <n v="4.5007999999999999"/>
  </r>
  <r>
    <n v="3649"/>
    <x v="1806"/>
    <x v="1"/>
    <x v="6"/>
    <d v="2012-11-27T00:00:00"/>
    <s v="Standard Class"/>
    <s v="MC-17275"/>
    <s v="Marc Crier"/>
    <x v="0"/>
    <s v="United States"/>
    <x v="26"/>
    <x v="18"/>
    <n v="38109"/>
    <x v="0"/>
    <s v="OFF-BI-10003712"/>
    <x v="1"/>
    <x v="8"/>
    <x v="689"/>
    <n v="2.9460000000000002"/>
    <n v="2"/>
    <n v="0.7"/>
    <n v="-2.0621999999999998"/>
  </r>
  <r>
    <n v="3650"/>
    <x v="1806"/>
    <x v="1"/>
    <x v="6"/>
    <d v="2012-11-27T00:00:00"/>
    <s v="Standard Class"/>
    <s v="MC-17275"/>
    <s v="Marc Crier"/>
    <x v="0"/>
    <s v="United States"/>
    <x v="26"/>
    <x v="18"/>
    <n v="38109"/>
    <x v="0"/>
    <s v="OFF-FA-10004854"/>
    <x v="1"/>
    <x v="13"/>
    <x v="268"/>
    <n v="55.103999999999999"/>
    <n v="6"/>
    <n v="0.2"/>
    <n v="18.5976"/>
  </r>
  <r>
    <n v="3651"/>
    <x v="1807"/>
    <x v="3"/>
    <x v="34"/>
    <d v="2014-12-12T00:00:00"/>
    <s v="Second Class"/>
    <s v="DB-13210"/>
    <s v="Dean Braden"/>
    <x v="0"/>
    <s v="United States"/>
    <x v="66"/>
    <x v="12"/>
    <n v="48234"/>
    <x v="2"/>
    <s v="TEC-AC-10004859"/>
    <x v="2"/>
    <x v="11"/>
    <x v="1545"/>
    <n v="104.88"/>
    <n v="6"/>
    <n v="0"/>
    <n v="41.951999999999998"/>
  </r>
  <r>
    <n v="3652"/>
    <x v="1807"/>
    <x v="3"/>
    <x v="34"/>
    <d v="2014-12-12T00:00:00"/>
    <s v="Second Class"/>
    <s v="DB-13210"/>
    <s v="Dean Braden"/>
    <x v="0"/>
    <s v="United States"/>
    <x v="66"/>
    <x v="12"/>
    <n v="48234"/>
    <x v="2"/>
    <s v="OFF-AR-10001860"/>
    <x v="1"/>
    <x v="6"/>
    <x v="907"/>
    <n v="34.700000000000003"/>
    <n v="5"/>
    <n v="0"/>
    <n v="12.492000000000001"/>
  </r>
  <r>
    <n v="3653"/>
    <x v="1807"/>
    <x v="3"/>
    <x v="34"/>
    <d v="2014-12-12T00:00:00"/>
    <s v="Second Class"/>
    <s v="DB-13210"/>
    <s v="Dean Braden"/>
    <x v="0"/>
    <s v="United States"/>
    <x v="66"/>
    <x v="12"/>
    <n v="48234"/>
    <x v="2"/>
    <s v="OFF-BI-10001636"/>
    <x v="1"/>
    <x v="8"/>
    <x v="668"/>
    <n v="33.72"/>
    <n v="4"/>
    <n v="0"/>
    <n v="15.511200000000001"/>
  </r>
  <r>
    <n v="3654"/>
    <x v="1807"/>
    <x v="3"/>
    <x v="34"/>
    <d v="2014-12-12T00:00:00"/>
    <s v="Second Class"/>
    <s v="DB-13210"/>
    <s v="Dean Braden"/>
    <x v="0"/>
    <s v="United States"/>
    <x v="66"/>
    <x v="12"/>
    <n v="48234"/>
    <x v="2"/>
    <s v="OFF-PA-10000349"/>
    <x v="1"/>
    <x v="10"/>
    <x v="33"/>
    <n v="14.94"/>
    <n v="3"/>
    <n v="0"/>
    <n v="7.0217999999999998"/>
  </r>
  <r>
    <n v="3655"/>
    <x v="1808"/>
    <x v="3"/>
    <x v="515"/>
    <d v="2014-06-09T00:00:00"/>
    <s v="Standard Class"/>
    <s v="AJ-10945"/>
    <s v="Ashley Jarboe"/>
    <x v="0"/>
    <s v="United States"/>
    <x v="104"/>
    <x v="14"/>
    <n v="46226"/>
    <x v="2"/>
    <s v="OFF-AP-10002439"/>
    <x v="1"/>
    <x v="9"/>
    <x v="548"/>
    <n v="638.73"/>
    <n v="9"/>
    <n v="0"/>
    <n v="166.06979999999999"/>
  </r>
  <r>
    <n v="3656"/>
    <x v="1809"/>
    <x v="3"/>
    <x v="558"/>
    <d v="2014-01-05T00:00:00"/>
    <s v="Standard Class"/>
    <s v="CP-12340"/>
    <s v="Christine Phan"/>
    <x v="1"/>
    <s v="United States"/>
    <x v="108"/>
    <x v="2"/>
    <n v="32216"/>
    <x v="0"/>
    <s v="OFF-ST-10001370"/>
    <x v="1"/>
    <x v="4"/>
    <x v="1023"/>
    <n v="113.568"/>
    <n v="2"/>
    <n v="0.2"/>
    <n v="-21.294"/>
  </r>
  <r>
    <n v="3657"/>
    <x v="1810"/>
    <x v="3"/>
    <x v="565"/>
    <d v="2014-09-15T00:00:00"/>
    <s v="Standard Class"/>
    <s v="DB-13555"/>
    <s v="Dorothy Badders"/>
    <x v="1"/>
    <s v="United States"/>
    <x v="65"/>
    <x v="24"/>
    <n v="43017"/>
    <x v="3"/>
    <s v="TEC-AC-10002558"/>
    <x v="2"/>
    <x v="11"/>
    <x v="1546"/>
    <n v="9.0960000000000001"/>
    <n v="1"/>
    <n v="0.2"/>
    <n v="1.7055"/>
  </r>
  <r>
    <n v="3658"/>
    <x v="1811"/>
    <x v="1"/>
    <x v="899"/>
    <d v="2012-03-17T00:00:00"/>
    <s v="Standard Class"/>
    <s v="EB-13750"/>
    <s v="Edward Becker"/>
    <x v="1"/>
    <s v="United States"/>
    <x v="369"/>
    <x v="2"/>
    <n v="33317"/>
    <x v="0"/>
    <s v="OFF-EN-10004030"/>
    <x v="1"/>
    <x v="12"/>
    <x v="135"/>
    <n v="8.6880000000000006"/>
    <n v="3"/>
    <n v="0.2"/>
    <n v="2.9321999999999999"/>
  </r>
  <r>
    <n v="3659"/>
    <x v="1811"/>
    <x v="1"/>
    <x v="899"/>
    <d v="2012-03-17T00:00:00"/>
    <s v="Standard Class"/>
    <s v="EB-13750"/>
    <s v="Edward Becker"/>
    <x v="1"/>
    <s v="United States"/>
    <x v="369"/>
    <x v="2"/>
    <n v="33317"/>
    <x v="0"/>
    <s v="FUR-FU-10003194"/>
    <x v="0"/>
    <x v="5"/>
    <x v="76"/>
    <n v="30.88"/>
    <n v="4"/>
    <n v="0.2"/>
    <n v="3.86"/>
  </r>
  <r>
    <n v="3660"/>
    <x v="1811"/>
    <x v="1"/>
    <x v="899"/>
    <d v="2012-03-17T00:00:00"/>
    <s v="Standard Class"/>
    <s v="EB-13750"/>
    <s v="Edward Becker"/>
    <x v="1"/>
    <s v="United States"/>
    <x v="369"/>
    <x v="2"/>
    <n v="33317"/>
    <x v="0"/>
    <s v="FUR-FU-10001731"/>
    <x v="0"/>
    <x v="5"/>
    <x v="1547"/>
    <n v="6.4080000000000004"/>
    <n v="3"/>
    <n v="0.2"/>
    <n v="1.4418"/>
  </r>
  <r>
    <n v="3661"/>
    <x v="1812"/>
    <x v="0"/>
    <x v="427"/>
    <d v="2013-07-24T00:00:00"/>
    <s v="Standard Class"/>
    <s v="JP-15460"/>
    <s v="Jennifer Patt"/>
    <x v="1"/>
    <s v="United States"/>
    <x v="220"/>
    <x v="16"/>
    <n v="85301"/>
    <x v="1"/>
    <s v="OFF-SU-10004782"/>
    <x v="1"/>
    <x v="14"/>
    <x v="1548"/>
    <n v="33.799999999999997"/>
    <n v="5"/>
    <n v="0.2"/>
    <n v="4.2249999999999996"/>
  </r>
  <r>
    <n v="3662"/>
    <x v="1813"/>
    <x v="0"/>
    <x v="900"/>
    <d v="2013-06-16T00:00:00"/>
    <s v="Second Class"/>
    <s v="SC-20050"/>
    <s v="Sample Company A"/>
    <x v="2"/>
    <s v="United States"/>
    <x v="25"/>
    <x v="12"/>
    <n v="49201"/>
    <x v="2"/>
    <s v="TEC-PH-10003484"/>
    <x v="2"/>
    <x v="7"/>
    <x v="1530"/>
    <n v="377.97"/>
    <n v="3"/>
    <n v="0"/>
    <n v="94.492500000000007"/>
  </r>
  <r>
    <n v="3663"/>
    <x v="1814"/>
    <x v="3"/>
    <x v="445"/>
    <d v="2014-10-07T00:00:00"/>
    <s v="Standard Class"/>
    <s v="FM-14290"/>
    <s v="Frank Merwin"/>
    <x v="2"/>
    <s v="United States"/>
    <x v="94"/>
    <x v="31"/>
    <n v="2169"/>
    <x v="3"/>
    <s v="TEC-AC-10003590"/>
    <x v="2"/>
    <x v="11"/>
    <x v="1093"/>
    <n v="258.89999999999998"/>
    <n v="10"/>
    <n v="0"/>
    <n v="93.203999999999994"/>
  </r>
  <r>
    <n v="3664"/>
    <x v="1814"/>
    <x v="3"/>
    <x v="445"/>
    <d v="2014-10-07T00:00:00"/>
    <s v="Standard Class"/>
    <s v="FM-14290"/>
    <s v="Frank Merwin"/>
    <x v="2"/>
    <s v="United States"/>
    <x v="94"/>
    <x v="31"/>
    <n v="2169"/>
    <x v="3"/>
    <s v="OFF-PA-10001970"/>
    <x v="1"/>
    <x v="10"/>
    <x v="311"/>
    <n v="24.56"/>
    <n v="2"/>
    <n v="0"/>
    <n v="11.543200000000001"/>
  </r>
  <r>
    <n v="3665"/>
    <x v="1815"/>
    <x v="2"/>
    <x v="589"/>
    <d v="2011-12-13T00:00:00"/>
    <s v="Standard Class"/>
    <s v="TB-21250"/>
    <s v="Tim Brockman"/>
    <x v="0"/>
    <s v="United States"/>
    <x v="127"/>
    <x v="21"/>
    <n v="97301"/>
    <x v="1"/>
    <s v="OFF-LA-10001569"/>
    <x v="1"/>
    <x v="2"/>
    <x v="633"/>
    <n v="27.888000000000002"/>
    <n v="7"/>
    <n v="0.2"/>
    <n v="9.0635999999999992"/>
  </r>
  <r>
    <n v="3666"/>
    <x v="1815"/>
    <x v="2"/>
    <x v="589"/>
    <d v="2011-12-13T00:00:00"/>
    <s v="Standard Class"/>
    <s v="TB-21250"/>
    <s v="Tim Brockman"/>
    <x v="0"/>
    <s v="United States"/>
    <x v="127"/>
    <x v="21"/>
    <n v="97301"/>
    <x v="1"/>
    <s v="OFF-BI-10001132"/>
    <x v="1"/>
    <x v="8"/>
    <x v="630"/>
    <n v="6.4560000000000004"/>
    <n v="4"/>
    <n v="0.7"/>
    <n v="-4.5191999999999997"/>
  </r>
  <r>
    <n v="3667"/>
    <x v="1815"/>
    <x v="2"/>
    <x v="589"/>
    <d v="2011-12-13T00:00:00"/>
    <s v="Standard Class"/>
    <s v="TB-21250"/>
    <s v="Tim Brockman"/>
    <x v="0"/>
    <s v="United States"/>
    <x v="127"/>
    <x v="21"/>
    <n v="97301"/>
    <x v="1"/>
    <s v="TEC-PH-10003095"/>
    <x v="2"/>
    <x v="7"/>
    <x v="1491"/>
    <n v="52.68"/>
    <n v="3"/>
    <n v="0.2"/>
    <n v="19.754999999999999"/>
  </r>
  <r>
    <n v="3668"/>
    <x v="1815"/>
    <x v="2"/>
    <x v="589"/>
    <d v="2011-12-13T00:00:00"/>
    <s v="Standard Class"/>
    <s v="TB-21250"/>
    <s v="Tim Brockman"/>
    <x v="0"/>
    <s v="United States"/>
    <x v="127"/>
    <x v="21"/>
    <n v="97301"/>
    <x v="1"/>
    <s v="OFF-SU-10000432"/>
    <x v="1"/>
    <x v="14"/>
    <x v="1549"/>
    <n v="13.88"/>
    <n v="5"/>
    <n v="0.2"/>
    <n v="-2.6025"/>
  </r>
  <r>
    <n v="3669"/>
    <x v="1815"/>
    <x v="2"/>
    <x v="589"/>
    <d v="2011-12-13T00:00:00"/>
    <s v="Standard Class"/>
    <s v="TB-21250"/>
    <s v="Tim Brockman"/>
    <x v="0"/>
    <s v="United States"/>
    <x v="127"/>
    <x v="21"/>
    <n v="97301"/>
    <x v="1"/>
    <s v="TEC-AC-10004227"/>
    <x v="2"/>
    <x v="11"/>
    <x v="1400"/>
    <n v="103.92"/>
    <n v="10"/>
    <n v="0.2"/>
    <n v="-18.186"/>
  </r>
  <r>
    <n v="3670"/>
    <x v="1815"/>
    <x v="2"/>
    <x v="589"/>
    <d v="2011-12-13T00:00:00"/>
    <s v="Standard Class"/>
    <s v="TB-21250"/>
    <s v="Tim Brockman"/>
    <x v="0"/>
    <s v="United States"/>
    <x v="127"/>
    <x v="21"/>
    <n v="97301"/>
    <x v="1"/>
    <s v="OFF-LA-10004409"/>
    <x v="1"/>
    <x v="2"/>
    <x v="1550"/>
    <n v="11.52"/>
    <n v="5"/>
    <n v="0.2"/>
    <n v="3.7440000000000002"/>
  </r>
  <r>
    <n v="3671"/>
    <x v="1815"/>
    <x v="2"/>
    <x v="589"/>
    <d v="2011-12-13T00:00:00"/>
    <s v="Standard Class"/>
    <s v="TB-21250"/>
    <s v="Tim Brockman"/>
    <x v="0"/>
    <s v="United States"/>
    <x v="127"/>
    <x v="21"/>
    <n v="97301"/>
    <x v="1"/>
    <s v="OFF-PA-10001569"/>
    <x v="1"/>
    <x v="10"/>
    <x v="55"/>
    <n v="10.368"/>
    <n v="2"/>
    <n v="0.2"/>
    <n v="3.6288"/>
  </r>
  <r>
    <n v="3672"/>
    <x v="1815"/>
    <x v="2"/>
    <x v="589"/>
    <d v="2011-12-13T00:00:00"/>
    <s v="Standard Class"/>
    <s v="TB-21250"/>
    <s v="Tim Brockman"/>
    <x v="0"/>
    <s v="United States"/>
    <x v="127"/>
    <x v="21"/>
    <n v="97301"/>
    <x v="1"/>
    <s v="OFF-ST-10001031"/>
    <x v="1"/>
    <x v="4"/>
    <x v="1551"/>
    <n v="39.072000000000003"/>
    <n v="3"/>
    <n v="0.2"/>
    <n v="2.9304000000000001"/>
  </r>
  <r>
    <n v="3673"/>
    <x v="1816"/>
    <x v="0"/>
    <x v="143"/>
    <d v="2013-04-15T00:00:00"/>
    <s v="Standard Class"/>
    <s v="EH-14125"/>
    <s v="Eugene Hildebrand"/>
    <x v="2"/>
    <s v="United States"/>
    <x v="21"/>
    <x v="24"/>
    <n v="45373"/>
    <x v="3"/>
    <s v="OFF-EN-10002312"/>
    <x v="1"/>
    <x v="12"/>
    <x v="1453"/>
    <n v="8.8719999999999999"/>
    <n v="1"/>
    <n v="0.2"/>
    <n v="3.2161"/>
  </r>
  <r>
    <n v="3674"/>
    <x v="1816"/>
    <x v="0"/>
    <x v="143"/>
    <d v="2013-04-15T00:00:00"/>
    <s v="Standard Class"/>
    <s v="EH-14125"/>
    <s v="Eugene Hildebrand"/>
    <x v="2"/>
    <s v="United States"/>
    <x v="21"/>
    <x v="24"/>
    <n v="45373"/>
    <x v="3"/>
    <s v="OFF-BI-10004224"/>
    <x v="1"/>
    <x v="8"/>
    <x v="1061"/>
    <n v="121.104"/>
    <n v="6"/>
    <n v="0.7"/>
    <n v="-100.92"/>
  </r>
  <r>
    <n v="3675"/>
    <x v="1817"/>
    <x v="3"/>
    <x v="44"/>
    <d v="2014-12-11T00:00:00"/>
    <s v="Standard Class"/>
    <s v="ML-17410"/>
    <s v="Maris LaWare"/>
    <x v="0"/>
    <s v="United States"/>
    <x v="10"/>
    <x v="9"/>
    <n v="19143"/>
    <x v="3"/>
    <s v="FUR-CH-10003774"/>
    <x v="0"/>
    <x v="1"/>
    <x v="1185"/>
    <n v="127.372"/>
    <n v="2"/>
    <n v="0.3"/>
    <n v="-30.933199999999999"/>
  </r>
  <r>
    <n v="3676"/>
    <x v="1817"/>
    <x v="3"/>
    <x v="44"/>
    <d v="2014-12-11T00:00:00"/>
    <s v="Standard Class"/>
    <s v="ML-17410"/>
    <s v="Maris LaWare"/>
    <x v="0"/>
    <s v="United States"/>
    <x v="10"/>
    <x v="9"/>
    <n v="19143"/>
    <x v="3"/>
    <s v="OFF-PA-10000157"/>
    <x v="1"/>
    <x v="10"/>
    <x v="364"/>
    <n v="47.951999999999998"/>
    <n v="3"/>
    <n v="0.2"/>
    <n v="16.183800000000002"/>
  </r>
  <r>
    <n v="3677"/>
    <x v="1818"/>
    <x v="1"/>
    <x v="901"/>
    <d v="2012-09-12T00:00:00"/>
    <s v="Standard Class"/>
    <s v="MH-17620"/>
    <s v="Matt Hagelstein"/>
    <x v="1"/>
    <s v="United States"/>
    <x v="70"/>
    <x v="1"/>
    <n v="92105"/>
    <x v="1"/>
    <s v="FUR-FU-10004090"/>
    <x v="0"/>
    <x v="5"/>
    <x v="636"/>
    <n v="44.46"/>
    <n v="2"/>
    <n v="0"/>
    <n v="14.671799999999999"/>
  </r>
  <r>
    <n v="3678"/>
    <x v="1819"/>
    <x v="1"/>
    <x v="584"/>
    <d v="2012-07-14T00:00:00"/>
    <s v="Standard Class"/>
    <s v="BT-11680"/>
    <s v="Brian Thompson"/>
    <x v="0"/>
    <s v="United States"/>
    <x v="183"/>
    <x v="39"/>
    <n v="20735"/>
    <x v="3"/>
    <s v="OFF-FA-10002763"/>
    <x v="1"/>
    <x v="13"/>
    <x v="1411"/>
    <n v="15.8"/>
    <n v="4"/>
    <n v="0"/>
    <n v="5.056"/>
  </r>
  <r>
    <n v="3679"/>
    <x v="1819"/>
    <x v="1"/>
    <x v="584"/>
    <d v="2012-07-14T00:00:00"/>
    <s v="Standard Class"/>
    <s v="BT-11680"/>
    <s v="Brian Thompson"/>
    <x v="0"/>
    <s v="United States"/>
    <x v="183"/>
    <x v="39"/>
    <n v="20735"/>
    <x v="3"/>
    <s v="TEC-MA-10002428"/>
    <x v="2"/>
    <x v="15"/>
    <x v="1498"/>
    <n v="464.97"/>
    <n v="3"/>
    <n v="0"/>
    <n v="209.23650000000001"/>
  </r>
  <r>
    <n v="3680"/>
    <x v="1819"/>
    <x v="1"/>
    <x v="584"/>
    <d v="2012-07-14T00:00:00"/>
    <s v="Standard Class"/>
    <s v="BT-11680"/>
    <s v="Brian Thompson"/>
    <x v="0"/>
    <s v="United States"/>
    <x v="183"/>
    <x v="39"/>
    <n v="20735"/>
    <x v="3"/>
    <s v="FUR-FU-10002918"/>
    <x v="0"/>
    <x v="5"/>
    <x v="266"/>
    <n v="181.96"/>
    <n v="2"/>
    <n v="0"/>
    <n v="20.015599999999999"/>
  </r>
  <r>
    <n v="3681"/>
    <x v="1819"/>
    <x v="1"/>
    <x v="584"/>
    <d v="2012-07-14T00:00:00"/>
    <s v="Standard Class"/>
    <s v="BT-11680"/>
    <s v="Brian Thompson"/>
    <x v="0"/>
    <s v="United States"/>
    <x v="183"/>
    <x v="39"/>
    <n v="20735"/>
    <x v="3"/>
    <s v="OFF-LA-10000476"/>
    <x v="1"/>
    <x v="2"/>
    <x v="1552"/>
    <n v="12.39"/>
    <n v="3"/>
    <n v="0"/>
    <n v="5.6993999999999998"/>
  </r>
  <r>
    <n v="3682"/>
    <x v="1819"/>
    <x v="1"/>
    <x v="584"/>
    <d v="2012-07-14T00:00:00"/>
    <s v="Standard Class"/>
    <s v="BT-11680"/>
    <s v="Brian Thompson"/>
    <x v="0"/>
    <s v="United States"/>
    <x v="183"/>
    <x v="39"/>
    <n v="20735"/>
    <x v="3"/>
    <s v="OFF-BI-10002854"/>
    <x v="1"/>
    <x v="8"/>
    <x v="895"/>
    <n v="84.09"/>
    <n v="3"/>
    <n v="0"/>
    <n v="42.045000000000002"/>
  </r>
  <r>
    <n v="3683"/>
    <x v="1819"/>
    <x v="1"/>
    <x v="584"/>
    <d v="2012-07-14T00:00:00"/>
    <s v="Standard Class"/>
    <s v="BT-11680"/>
    <s v="Brian Thompson"/>
    <x v="0"/>
    <s v="United States"/>
    <x v="183"/>
    <x v="39"/>
    <n v="20735"/>
    <x v="3"/>
    <s v="OFF-AR-10002987"/>
    <x v="1"/>
    <x v="6"/>
    <x v="1553"/>
    <n v="79.36"/>
    <n v="4"/>
    <n v="0"/>
    <n v="32.537599999999998"/>
  </r>
  <r>
    <n v="3684"/>
    <x v="1819"/>
    <x v="1"/>
    <x v="584"/>
    <d v="2012-07-14T00:00:00"/>
    <s v="Standard Class"/>
    <s v="BT-11680"/>
    <s v="Brian Thompson"/>
    <x v="0"/>
    <s v="United States"/>
    <x v="183"/>
    <x v="39"/>
    <n v="20735"/>
    <x v="3"/>
    <s v="OFF-BI-10004001"/>
    <x v="1"/>
    <x v="8"/>
    <x v="810"/>
    <n v="153.36000000000001"/>
    <n v="9"/>
    <n v="0"/>
    <n v="70.545599999999993"/>
  </r>
  <r>
    <n v="3685"/>
    <x v="1819"/>
    <x v="1"/>
    <x v="584"/>
    <d v="2012-07-14T00:00:00"/>
    <s v="Standard Class"/>
    <s v="BT-11680"/>
    <s v="Brian Thompson"/>
    <x v="0"/>
    <s v="United States"/>
    <x v="183"/>
    <x v="39"/>
    <n v="20735"/>
    <x v="3"/>
    <s v="OFF-BI-10001634"/>
    <x v="1"/>
    <x v="8"/>
    <x v="24"/>
    <n v="43.68"/>
    <n v="6"/>
    <n v="0"/>
    <n v="21.403199999999998"/>
  </r>
  <r>
    <n v="3686"/>
    <x v="1819"/>
    <x v="1"/>
    <x v="584"/>
    <d v="2012-07-14T00:00:00"/>
    <s v="Standard Class"/>
    <s v="BT-11680"/>
    <s v="Brian Thompson"/>
    <x v="0"/>
    <s v="United States"/>
    <x v="183"/>
    <x v="39"/>
    <n v="20735"/>
    <x v="3"/>
    <s v="OFF-ST-10003722"/>
    <x v="1"/>
    <x v="4"/>
    <x v="760"/>
    <n v="98.21"/>
    <n v="7"/>
    <n v="0"/>
    <n v="28.480899999999998"/>
  </r>
  <r>
    <n v="3687"/>
    <x v="1820"/>
    <x v="0"/>
    <x v="180"/>
    <d v="2013-12-20T00:00:00"/>
    <s v="Standard Class"/>
    <s v="JC-15340"/>
    <s v="Jasper Cacioppo"/>
    <x v="0"/>
    <s v="United States"/>
    <x v="169"/>
    <x v="1"/>
    <n v="92503"/>
    <x v="1"/>
    <s v="OFF-AR-10004757"/>
    <x v="1"/>
    <x v="6"/>
    <x v="342"/>
    <n v="9.84"/>
    <n v="3"/>
    <n v="0"/>
    <n v="3.2471999999999999"/>
  </r>
  <r>
    <n v="3688"/>
    <x v="1821"/>
    <x v="0"/>
    <x v="244"/>
    <d v="2013-05-25T00:00:00"/>
    <s v="Standard Class"/>
    <s v="DB-13210"/>
    <s v="Dean Braden"/>
    <x v="0"/>
    <s v="United States"/>
    <x v="370"/>
    <x v="2"/>
    <n v="34952"/>
    <x v="0"/>
    <s v="OFF-BI-10004140"/>
    <x v="1"/>
    <x v="8"/>
    <x v="304"/>
    <n v="2.694"/>
    <n v="2"/>
    <n v="0.7"/>
    <n v="-2.2450000000000001"/>
  </r>
  <r>
    <n v="3689"/>
    <x v="1822"/>
    <x v="3"/>
    <x v="455"/>
    <d v="2014-06-06T00:00:00"/>
    <s v="Second Class"/>
    <s v="DO-13435"/>
    <s v="Denny Ordway"/>
    <x v="0"/>
    <s v="United States"/>
    <x v="123"/>
    <x v="16"/>
    <n v="85204"/>
    <x v="1"/>
    <s v="OFF-PA-10002479"/>
    <x v="1"/>
    <x v="10"/>
    <x v="217"/>
    <n v="25.344000000000001"/>
    <n v="6"/>
    <n v="0.2"/>
    <n v="7.92"/>
  </r>
  <r>
    <n v="3690"/>
    <x v="1822"/>
    <x v="3"/>
    <x v="455"/>
    <d v="2014-06-06T00:00:00"/>
    <s v="Second Class"/>
    <s v="DO-13435"/>
    <s v="Denny Ordway"/>
    <x v="0"/>
    <s v="United States"/>
    <x v="123"/>
    <x v="16"/>
    <n v="85204"/>
    <x v="1"/>
    <s v="OFF-EN-10001141"/>
    <x v="1"/>
    <x v="12"/>
    <x v="593"/>
    <n v="43.92"/>
    <n v="5"/>
    <n v="0.2"/>
    <n v="15.920999999999999"/>
  </r>
  <r>
    <n v="3691"/>
    <x v="1823"/>
    <x v="1"/>
    <x v="628"/>
    <d v="2012-02-11T00:00:00"/>
    <s v="Second Class"/>
    <s v="FA-14230"/>
    <s v="Frank Atkinson"/>
    <x v="1"/>
    <s v="United States"/>
    <x v="60"/>
    <x v="22"/>
    <n v="80219"/>
    <x v="1"/>
    <s v="TEC-MA-10000597"/>
    <x v="2"/>
    <x v="15"/>
    <x v="1290"/>
    <n v="59.994"/>
    <n v="2"/>
    <n v="0.7"/>
    <n v="-45.995399999999997"/>
  </r>
  <r>
    <n v="3692"/>
    <x v="1823"/>
    <x v="1"/>
    <x v="628"/>
    <d v="2012-02-11T00:00:00"/>
    <s v="Second Class"/>
    <s v="FA-14230"/>
    <s v="Frank Atkinson"/>
    <x v="1"/>
    <s v="United States"/>
    <x v="60"/>
    <x v="22"/>
    <n v="80219"/>
    <x v="1"/>
    <s v="TEC-CO-10001571"/>
    <x v="2"/>
    <x v="16"/>
    <x v="1554"/>
    <n v="439.99200000000002"/>
    <n v="1"/>
    <n v="0.2"/>
    <n v="164.99700000000001"/>
  </r>
  <r>
    <n v="3693"/>
    <x v="1823"/>
    <x v="1"/>
    <x v="628"/>
    <d v="2012-02-11T00:00:00"/>
    <s v="Second Class"/>
    <s v="FA-14230"/>
    <s v="Frank Atkinson"/>
    <x v="1"/>
    <s v="United States"/>
    <x v="60"/>
    <x v="22"/>
    <n v="80219"/>
    <x v="1"/>
    <s v="TEC-PH-10004531"/>
    <x v="2"/>
    <x v="7"/>
    <x v="714"/>
    <n v="87.96"/>
    <n v="5"/>
    <n v="0.2"/>
    <n v="30.786000000000001"/>
  </r>
  <r>
    <n v="3694"/>
    <x v="1823"/>
    <x v="1"/>
    <x v="628"/>
    <d v="2012-02-11T00:00:00"/>
    <s v="Second Class"/>
    <s v="FA-14230"/>
    <s v="Frank Atkinson"/>
    <x v="1"/>
    <s v="United States"/>
    <x v="60"/>
    <x v="22"/>
    <n v="80219"/>
    <x v="1"/>
    <s v="FUR-FU-10003026"/>
    <x v="0"/>
    <x v="5"/>
    <x v="1555"/>
    <n v="15.488"/>
    <n v="4"/>
    <n v="0.2"/>
    <n v="3.6783999999999999"/>
  </r>
  <r>
    <n v="3695"/>
    <x v="1824"/>
    <x v="0"/>
    <x v="680"/>
    <d v="2013-10-21T00:00:00"/>
    <s v="Standard Class"/>
    <s v="QJ-19255"/>
    <s v="Quincy Jones"/>
    <x v="1"/>
    <s v="United States"/>
    <x v="24"/>
    <x v="17"/>
    <n v="22153"/>
    <x v="0"/>
    <s v="OFF-BI-10002082"/>
    <x v="1"/>
    <x v="8"/>
    <x v="1173"/>
    <n v="232.96"/>
    <n v="7"/>
    <n v="0"/>
    <n v="116.48"/>
  </r>
  <r>
    <n v="3696"/>
    <x v="1824"/>
    <x v="0"/>
    <x v="680"/>
    <d v="2013-10-21T00:00:00"/>
    <s v="Standard Class"/>
    <s v="QJ-19255"/>
    <s v="Quincy Jones"/>
    <x v="1"/>
    <s v="United States"/>
    <x v="24"/>
    <x v="17"/>
    <n v="22153"/>
    <x v="0"/>
    <s v="OFF-EN-10002312"/>
    <x v="1"/>
    <x v="12"/>
    <x v="1453"/>
    <n v="66.540000000000006"/>
    <n v="6"/>
    <n v="0"/>
    <n v="32.604599999999998"/>
  </r>
  <r>
    <n v="3697"/>
    <x v="1824"/>
    <x v="0"/>
    <x v="680"/>
    <d v="2013-10-21T00:00:00"/>
    <s v="Standard Class"/>
    <s v="QJ-19255"/>
    <s v="Quincy Jones"/>
    <x v="1"/>
    <s v="United States"/>
    <x v="24"/>
    <x v="17"/>
    <n v="22153"/>
    <x v="0"/>
    <s v="OFF-AP-10000696"/>
    <x v="1"/>
    <x v="9"/>
    <x v="332"/>
    <n v="43.26"/>
    <n v="3"/>
    <n v="0"/>
    <n v="14.2758"/>
  </r>
  <r>
    <n v="3698"/>
    <x v="1825"/>
    <x v="1"/>
    <x v="902"/>
    <d v="2012-11-21T00:00:00"/>
    <s v="Second Class"/>
    <s v="TC-21475"/>
    <s v="Tony Chapman"/>
    <x v="2"/>
    <s v="United States"/>
    <x v="4"/>
    <x v="4"/>
    <n v="98115"/>
    <x v="1"/>
    <s v="FUR-FU-10000305"/>
    <x v="0"/>
    <x v="5"/>
    <x v="1437"/>
    <n v="141.96"/>
    <n v="2"/>
    <n v="0"/>
    <n v="22.7136"/>
  </r>
  <r>
    <n v="3699"/>
    <x v="1826"/>
    <x v="2"/>
    <x v="103"/>
    <d v="2011-09-17T00:00:00"/>
    <s v="Standard Class"/>
    <s v="ON-18715"/>
    <s v="Odella Nelson"/>
    <x v="1"/>
    <s v="United States"/>
    <x v="228"/>
    <x v="16"/>
    <n v="85281"/>
    <x v="1"/>
    <s v="OFF-ST-10001034"/>
    <x v="1"/>
    <x v="4"/>
    <x v="1556"/>
    <n v="79.400000000000006"/>
    <n v="5"/>
    <n v="0.2"/>
    <n v="5.9550000000000001"/>
  </r>
  <r>
    <n v="3700"/>
    <x v="1827"/>
    <x v="3"/>
    <x v="38"/>
    <d v="2014-11-19T00:00:00"/>
    <s v="Second Class"/>
    <s v="AD-10180"/>
    <s v="Alan Dominguez"/>
    <x v="2"/>
    <s v="United States"/>
    <x v="181"/>
    <x v="15"/>
    <n v="10701"/>
    <x v="3"/>
    <s v="TEC-AC-10004114"/>
    <x v="2"/>
    <x v="11"/>
    <x v="370"/>
    <n v="163.96"/>
    <n v="4"/>
    <n v="0"/>
    <n v="70.502799999999993"/>
  </r>
  <r>
    <n v="3701"/>
    <x v="1828"/>
    <x v="3"/>
    <x v="165"/>
    <d v="2014-12-30T00:00:00"/>
    <s v="Standard Class"/>
    <s v="AC-10615"/>
    <s v="Ann Chong"/>
    <x v="1"/>
    <s v="United States"/>
    <x v="30"/>
    <x v="15"/>
    <n v="14609"/>
    <x v="3"/>
    <s v="FUR-FU-10001602"/>
    <x v="0"/>
    <x v="5"/>
    <x v="759"/>
    <n v="37.93"/>
    <n v="1"/>
    <n v="0"/>
    <n v="6.8273999999999999"/>
  </r>
  <r>
    <n v="3702"/>
    <x v="1829"/>
    <x v="0"/>
    <x v="850"/>
    <d v="2013-01-13T00:00:00"/>
    <s v="Second Class"/>
    <s v="MF-17665"/>
    <s v="Maureen Fritzler"/>
    <x v="1"/>
    <s v="United States"/>
    <x v="167"/>
    <x v="24"/>
    <n v="43615"/>
    <x v="3"/>
    <s v="FUR-FU-10002445"/>
    <x v="0"/>
    <x v="5"/>
    <x v="1439"/>
    <n v="15.167999999999999"/>
    <n v="2"/>
    <n v="0.2"/>
    <n v="3.7919999999999998"/>
  </r>
  <r>
    <n v="3703"/>
    <x v="1830"/>
    <x v="1"/>
    <x v="385"/>
    <d v="2012-06-19T00:00:00"/>
    <s v="Standard Class"/>
    <s v="DH-13075"/>
    <s v="Dave Hallsten"/>
    <x v="1"/>
    <s v="United States"/>
    <x v="27"/>
    <x v="19"/>
    <n v="35601"/>
    <x v="0"/>
    <s v="OFF-AR-10004269"/>
    <x v="1"/>
    <x v="6"/>
    <x v="1541"/>
    <n v="24.78"/>
    <n v="6"/>
    <n v="0"/>
    <n v="6.9383999999999997"/>
  </r>
  <r>
    <n v="3704"/>
    <x v="1830"/>
    <x v="1"/>
    <x v="385"/>
    <d v="2012-06-19T00:00:00"/>
    <s v="Standard Class"/>
    <s v="DH-13075"/>
    <s v="Dave Hallsten"/>
    <x v="1"/>
    <s v="United States"/>
    <x v="27"/>
    <x v="19"/>
    <n v="35601"/>
    <x v="0"/>
    <s v="OFF-BI-10001249"/>
    <x v="1"/>
    <x v="8"/>
    <x v="1182"/>
    <n v="19.14"/>
    <n v="3"/>
    <n v="0"/>
    <n v="8.8043999999999993"/>
  </r>
  <r>
    <n v="3705"/>
    <x v="1830"/>
    <x v="1"/>
    <x v="385"/>
    <d v="2012-06-19T00:00:00"/>
    <s v="Standard Class"/>
    <s v="DH-13075"/>
    <s v="Dave Hallsten"/>
    <x v="1"/>
    <s v="United States"/>
    <x v="27"/>
    <x v="19"/>
    <n v="35601"/>
    <x v="0"/>
    <s v="TEC-CO-10004202"/>
    <x v="2"/>
    <x v="16"/>
    <x v="836"/>
    <n v="899.97"/>
    <n v="3"/>
    <n v="0"/>
    <n v="314.98950000000002"/>
  </r>
  <r>
    <n v="3706"/>
    <x v="1830"/>
    <x v="1"/>
    <x v="385"/>
    <d v="2012-06-19T00:00:00"/>
    <s v="Standard Class"/>
    <s v="DH-13075"/>
    <s v="Dave Hallsten"/>
    <x v="1"/>
    <s v="United States"/>
    <x v="27"/>
    <x v="19"/>
    <n v="35601"/>
    <x v="0"/>
    <s v="OFF-PA-10003363"/>
    <x v="1"/>
    <x v="10"/>
    <x v="1520"/>
    <n v="32.4"/>
    <n v="5"/>
    <n v="0"/>
    <n v="15.552"/>
  </r>
  <r>
    <n v="3707"/>
    <x v="1831"/>
    <x v="3"/>
    <x v="257"/>
    <d v="2014-03-23T00:00:00"/>
    <s v="Standard Class"/>
    <s v="EN-13780"/>
    <s v="Edward Nazzal"/>
    <x v="0"/>
    <s v="United States"/>
    <x v="61"/>
    <x v="5"/>
    <n v="75220"/>
    <x v="2"/>
    <s v="OFF-AR-10001915"/>
    <x v="1"/>
    <x v="6"/>
    <x v="1048"/>
    <n v="23.832000000000001"/>
    <n v="3"/>
    <n v="0.2"/>
    <n v="6.5537999999999998"/>
  </r>
  <r>
    <n v="3708"/>
    <x v="1832"/>
    <x v="2"/>
    <x v="533"/>
    <d v="2011-11-27T00:00:00"/>
    <s v="Standard Class"/>
    <s v="SS-20140"/>
    <s v="Saphhira Shifley"/>
    <x v="1"/>
    <s v="United States"/>
    <x v="279"/>
    <x v="5"/>
    <n v="75150"/>
    <x v="2"/>
    <s v="FUR-FU-10001940"/>
    <x v="0"/>
    <x v="5"/>
    <x v="33"/>
    <n v="6.3680000000000003"/>
    <n v="2"/>
    <n v="0.6"/>
    <n v="-2.5472000000000001"/>
  </r>
  <r>
    <n v="3709"/>
    <x v="1832"/>
    <x v="2"/>
    <x v="533"/>
    <d v="2011-11-27T00:00:00"/>
    <s v="Standard Class"/>
    <s v="SS-20140"/>
    <s v="Saphhira Shifley"/>
    <x v="1"/>
    <s v="United States"/>
    <x v="279"/>
    <x v="5"/>
    <n v="75150"/>
    <x v="2"/>
    <s v="OFF-AP-10004336"/>
    <x v="1"/>
    <x v="9"/>
    <x v="1031"/>
    <n v="34.176000000000002"/>
    <n v="3"/>
    <n v="0.8"/>
    <n v="-87.148799999999994"/>
  </r>
  <r>
    <n v="3710"/>
    <x v="1832"/>
    <x v="2"/>
    <x v="533"/>
    <d v="2011-11-27T00:00:00"/>
    <s v="Standard Class"/>
    <s v="SS-20140"/>
    <s v="Saphhira Shifley"/>
    <x v="1"/>
    <s v="United States"/>
    <x v="279"/>
    <x v="5"/>
    <n v="75150"/>
    <x v="2"/>
    <s v="TEC-AC-10003709"/>
    <x v="2"/>
    <x v="11"/>
    <x v="1404"/>
    <n v="5.5439999999999996"/>
    <n v="7"/>
    <n v="0.2"/>
    <n v="1.6632"/>
  </r>
  <r>
    <n v="3711"/>
    <x v="1833"/>
    <x v="3"/>
    <x v="453"/>
    <d v="2014-10-18T00:00:00"/>
    <s v="First Class"/>
    <s v="RS-19765"/>
    <s v="Roland Schwarz"/>
    <x v="1"/>
    <s v="United States"/>
    <x v="1"/>
    <x v="1"/>
    <n v="90045"/>
    <x v="1"/>
    <s v="FUR-TA-10001705"/>
    <x v="0"/>
    <x v="3"/>
    <x v="213"/>
    <n v="510.24"/>
    <n v="3"/>
    <n v="0.2"/>
    <n v="6.3780000000000001"/>
  </r>
  <r>
    <n v="3712"/>
    <x v="1833"/>
    <x v="3"/>
    <x v="453"/>
    <d v="2014-10-18T00:00:00"/>
    <s v="First Class"/>
    <s v="RS-19765"/>
    <s v="Roland Schwarz"/>
    <x v="1"/>
    <s v="United States"/>
    <x v="1"/>
    <x v="1"/>
    <n v="90045"/>
    <x v="1"/>
    <s v="OFF-PA-10000675"/>
    <x v="1"/>
    <x v="10"/>
    <x v="1106"/>
    <n v="204.95"/>
    <n v="5"/>
    <n v="0"/>
    <n v="100.4255"/>
  </r>
  <r>
    <n v="3713"/>
    <x v="1834"/>
    <x v="3"/>
    <x v="81"/>
    <d v="2014-04-25T00:00:00"/>
    <s v="First Class"/>
    <s v="JW-15955"/>
    <s v="Joni Wasserman"/>
    <x v="0"/>
    <s v="United States"/>
    <x v="4"/>
    <x v="4"/>
    <n v="98103"/>
    <x v="1"/>
    <s v="TEC-AC-10000521"/>
    <x v="2"/>
    <x v="11"/>
    <x v="1557"/>
    <n v="11.54"/>
    <n v="1"/>
    <n v="0"/>
    <n v="3.4620000000000002"/>
  </r>
  <r>
    <n v="3714"/>
    <x v="1834"/>
    <x v="3"/>
    <x v="81"/>
    <d v="2014-04-25T00:00:00"/>
    <s v="First Class"/>
    <s v="JW-15955"/>
    <s v="Joni Wasserman"/>
    <x v="0"/>
    <s v="United States"/>
    <x v="4"/>
    <x v="4"/>
    <n v="98103"/>
    <x v="1"/>
    <s v="FUR-FU-10004622"/>
    <x v="0"/>
    <x v="5"/>
    <x v="787"/>
    <n v="162.6"/>
    <n v="3"/>
    <n v="0"/>
    <n v="34.146000000000001"/>
  </r>
  <r>
    <n v="3715"/>
    <x v="1835"/>
    <x v="2"/>
    <x v="589"/>
    <d v="2011-10-12T00:00:00"/>
    <s v="Second Class"/>
    <s v="JK-15625"/>
    <s v="Jim Karlsson"/>
    <x v="0"/>
    <s v="United States"/>
    <x v="175"/>
    <x v="4"/>
    <n v="98502"/>
    <x v="1"/>
    <s v="OFF-PA-10001954"/>
    <x v="1"/>
    <x v="10"/>
    <x v="595"/>
    <n v="45.68"/>
    <n v="2"/>
    <n v="0"/>
    <n v="21.012799999999999"/>
  </r>
  <r>
    <n v="3716"/>
    <x v="1835"/>
    <x v="2"/>
    <x v="589"/>
    <d v="2011-10-12T00:00:00"/>
    <s v="Second Class"/>
    <s v="JK-15625"/>
    <s v="Jim Karlsson"/>
    <x v="0"/>
    <s v="United States"/>
    <x v="175"/>
    <x v="4"/>
    <n v="98502"/>
    <x v="1"/>
    <s v="FUR-CH-10002602"/>
    <x v="0"/>
    <x v="1"/>
    <x v="288"/>
    <n v="603.91999999999996"/>
    <n v="5"/>
    <n v="0.2"/>
    <n v="45.293999999999997"/>
  </r>
  <r>
    <n v="3717"/>
    <x v="1836"/>
    <x v="3"/>
    <x v="148"/>
    <d v="2014-03-06T00:00:00"/>
    <s v="Standard Class"/>
    <s v="JO-15550"/>
    <s v="Jesus Ocampo"/>
    <x v="2"/>
    <s v="United States"/>
    <x v="155"/>
    <x v="8"/>
    <n v="68104"/>
    <x v="2"/>
    <s v="OFF-FA-10004395"/>
    <x v="1"/>
    <x v="13"/>
    <x v="1192"/>
    <n v="23.55"/>
    <n v="5"/>
    <n v="0"/>
    <n v="1.1775"/>
  </r>
  <r>
    <n v="3718"/>
    <x v="1837"/>
    <x v="0"/>
    <x v="251"/>
    <d v="2013-09-24T00:00:00"/>
    <s v="Standard Class"/>
    <s v="TP-21130"/>
    <s v="Theone Pippenger"/>
    <x v="0"/>
    <s v="United States"/>
    <x v="38"/>
    <x v="32"/>
    <n v="31907"/>
    <x v="0"/>
    <s v="OFF-SU-10003002"/>
    <x v="1"/>
    <x v="14"/>
    <x v="1558"/>
    <n v="5.04"/>
    <n v="2"/>
    <n v="0"/>
    <n v="0.1512"/>
  </r>
  <r>
    <n v="3719"/>
    <x v="1837"/>
    <x v="0"/>
    <x v="251"/>
    <d v="2013-09-24T00:00:00"/>
    <s v="Standard Class"/>
    <s v="TP-21130"/>
    <s v="Theone Pippenger"/>
    <x v="0"/>
    <s v="United States"/>
    <x v="38"/>
    <x v="32"/>
    <n v="31907"/>
    <x v="0"/>
    <s v="TEC-AC-10002926"/>
    <x v="2"/>
    <x v="11"/>
    <x v="1114"/>
    <n v="249.95"/>
    <n v="5"/>
    <n v="0"/>
    <n v="107.4785"/>
  </r>
  <r>
    <n v="3720"/>
    <x v="1838"/>
    <x v="0"/>
    <x v="42"/>
    <d v="2013-09-24T00:00:00"/>
    <s v="Standard Class"/>
    <s v="BS-11590"/>
    <s v="Brendan Sweed"/>
    <x v="1"/>
    <s v="United States"/>
    <x v="38"/>
    <x v="14"/>
    <n v="47201"/>
    <x v="2"/>
    <s v="OFF-AR-10002656"/>
    <x v="1"/>
    <x v="6"/>
    <x v="157"/>
    <n v="33.4"/>
    <n v="5"/>
    <n v="0"/>
    <n v="12.358000000000001"/>
  </r>
  <r>
    <n v="3721"/>
    <x v="1839"/>
    <x v="0"/>
    <x v="887"/>
    <d v="2013-12-25T00:00:00"/>
    <s v="Standard Class"/>
    <s v="AB-10255"/>
    <s v="Alejandro Ballentine"/>
    <x v="2"/>
    <s v="United States"/>
    <x v="25"/>
    <x v="35"/>
    <n v="39212"/>
    <x v="0"/>
    <s v="FUR-FU-10001918"/>
    <x v="0"/>
    <x v="5"/>
    <x v="280"/>
    <n v="18.920000000000002"/>
    <n v="4"/>
    <n v="0"/>
    <n v="7.3788"/>
  </r>
  <r>
    <n v="3722"/>
    <x v="1839"/>
    <x v="0"/>
    <x v="887"/>
    <d v="2013-12-25T00:00:00"/>
    <s v="Standard Class"/>
    <s v="AB-10255"/>
    <s v="Alejandro Ballentine"/>
    <x v="2"/>
    <s v="United States"/>
    <x v="25"/>
    <x v="35"/>
    <n v="39212"/>
    <x v="0"/>
    <s v="OFF-BI-10003910"/>
    <x v="1"/>
    <x v="8"/>
    <x v="8"/>
    <n v="15.42"/>
    <n v="2"/>
    <n v="0"/>
    <n v="6.9390000000000001"/>
  </r>
  <r>
    <n v="3723"/>
    <x v="1840"/>
    <x v="3"/>
    <x v="903"/>
    <d v="2014-11-27T00:00:00"/>
    <s v="Standard Class"/>
    <s v="FO-14305"/>
    <s v="Frank Olsen"/>
    <x v="0"/>
    <s v="United States"/>
    <x v="12"/>
    <x v="5"/>
    <n v="77070"/>
    <x v="2"/>
    <s v="OFF-AR-10000122"/>
    <x v="1"/>
    <x v="6"/>
    <x v="308"/>
    <n v="35.712000000000003"/>
    <n v="8"/>
    <n v="0.2"/>
    <n v="2.2320000000000002"/>
  </r>
  <r>
    <n v="3724"/>
    <x v="1841"/>
    <x v="2"/>
    <x v="125"/>
    <d v="2012-04-01T00:00:00"/>
    <s v="Standard Class"/>
    <s v="MF-17665"/>
    <s v="Maureen Fritzler"/>
    <x v="1"/>
    <s v="United States"/>
    <x v="42"/>
    <x v="16"/>
    <n v="85023"/>
    <x v="1"/>
    <s v="OFF-BI-10004600"/>
    <x v="1"/>
    <x v="8"/>
    <x v="1477"/>
    <n v="551.98500000000001"/>
    <n v="5"/>
    <n v="0.7"/>
    <n v="-459.98750000000001"/>
  </r>
  <r>
    <n v="3725"/>
    <x v="1842"/>
    <x v="3"/>
    <x v="355"/>
    <d v="2014-06-04T00:00:00"/>
    <s v="First Class"/>
    <s v="SA-20830"/>
    <s v="Sue Ann Reed"/>
    <x v="0"/>
    <s v="United States"/>
    <x v="22"/>
    <x v="10"/>
    <n v="60653"/>
    <x v="2"/>
    <s v="OFF-AR-10003045"/>
    <x v="1"/>
    <x v="6"/>
    <x v="420"/>
    <n v="7.056"/>
    <n v="3"/>
    <n v="0.2"/>
    <n v="2.2050000000000001"/>
  </r>
  <r>
    <n v="3726"/>
    <x v="1843"/>
    <x v="0"/>
    <x v="482"/>
    <d v="2014-03-01T00:00:00"/>
    <s v="Standard Class"/>
    <s v="SH-19975"/>
    <s v="Sally Hughsby"/>
    <x v="1"/>
    <s v="United States"/>
    <x v="60"/>
    <x v="22"/>
    <n v="80219"/>
    <x v="1"/>
    <s v="OFF-AP-10000252"/>
    <x v="1"/>
    <x v="9"/>
    <x v="1242"/>
    <n v="18.72"/>
    <n v="2"/>
    <n v="0.2"/>
    <n v="3.51"/>
  </r>
  <r>
    <n v="3727"/>
    <x v="1844"/>
    <x v="0"/>
    <x v="410"/>
    <d v="2013-12-06T00:00:00"/>
    <s v="Standard Class"/>
    <s v="JL-15235"/>
    <s v="Janet Lee"/>
    <x v="0"/>
    <s v="United States"/>
    <x v="46"/>
    <x v="13"/>
    <n v="19711"/>
    <x v="3"/>
    <s v="OFF-ST-10001496"/>
    <x v="1"/>
    <x v="4"/>
    <x v="726"/>
    <n v="360.38"/>
    <n v="2"/>
    <n v="0"/>
    <n v="93.698800000000006"/>
  </r>
  <r>
    <n v="3728"/>
    <x v="1844"/>
    <x v="0"/>
    <x v="410"/>
    <d v="2013-12-06T00:00:00"/>
    <s v="Standard Class"/>
    <s v="JL-15235"/>
    <s v="Janet Lee"/>
    <x v="0"/>
    <s v="United States"/>
    <x v="46"/>
    <x v="13"/>
    <n v="19711"/>
    <x v="3"/>
    <s v="OFF-AR-10000122"/>
    <x v="1"/>
    <x v="6"/>
    <x v="308"/>
    <n v="11.16"/>
    <n v="2"/>
    <n v="0"/>
    <n v="2.79"/>
  </r>
  <r>
    <n v="3729"/>
    <x v="1844"/>
    <x v="0"/>
    <x v="410"/>
    <d v="2013-12-06T00:00:00"/>
    <s v="Standard Class"/>
    <s v="JL-15235"/>
    <s v="Janet Lee"/>
    <x v="0"/>
    <s v="United States"/>
    <x v="46"/>
    <x v="13"/>
    <n v="19711"/>
    <x v="3"/>
    <s v="OFF-LA-10000407"/>
    <x v="1"/>
    <x v="2"/>
    <x v="1486"/>
    <n v="14.94"/>
    <n v="3"/>
    <n v="0"/>
    <n v="6.8723999999999998"/>
  </r>
  <r>
    <n v="3730"/>
    <x v="1845"/>
    <x v="1"/>
    <x v="227"/>
    <d v="2012-09-23T00:00:00"/>
    <s v="Standard Class"/>
    <s v="KH-16630"/>
    <s v="Ken Heidel"/>
    <x v="1"/>
    <s v="United States"/>
    <x v="183"/>
    <x v="39"/>
    <n v="20735"/>
    <x v="3"/>
    <s v="OFF-ST-10004950"/>
    <x v="1"/>
    <x v="4"/>
    <x v="1000"/>
    <n v="41.96"/>
    <n v="2"/>
    <n v="0"/>
    <n v="7.9724000000000004"/>
  </r>
  <r>
    <n v="3731"/>
    <x v="1845"/>
    <x v="1"/>
    <x v="227"/>
    <d v="2012-09-23T00:00:00"/>
    <s v="Standard Class"/>
    <s v="KH-16630"/>
    <s v="Ken Heidel"/>
    <x v="1"/>
    <s v="United States"/>
    <x v="183"/>
    <x v="39"/>
    <n v="20735"/>
    <x v="3"/>
    <s v="OFF-ST-10004123"/>
    <x v="1"/>
    <x v="4"/>
    <x v="72"/>
    <n v="636.86"/>
    <n v="7"/>
    <n v="0"/>
    <n v="0"/>
  </r>
  <r>
    <n v="3732"/>
    <x v="1845"/>
    <x v="1"/>
    <x v="227"/>
    <d v="2012-09-23T00:00:00"/>
    <s v="Standard Class"/>
    <s v="KH-16630"/>
    <s v="Ken Heidel"/>
    <x v="1"/>
    <s v="United States"/>
    <x v="183"/>
    <x v="39"/>
    <n v="20735"/>
    <x v="3"/>
    <s v="TEC-PH-10000730"/>
    <x v="2"/>
    <x v="7"/>
    <x v="1559"/>
    <n v="499.99"/>
    <n v="1"/>
    <n v="0"/>
    <n v="129.9974"/>
  </r>
  <r>
    <n v="3733"/>
    <x v="1845"/>
    <x v="1"/>
    <x v="227"/>
    <d v="2012-09-23T00:00:00"/>
    <s v="Standard Class"/>
    <s v="KH-16630"/>
    <s v="Ken Heidel"/>
    <x v="1"/>
    <s v="United States"/>
    <x v="183"/>
    <x v="39"/>
    <n v="20735"/>
    <x v="3"/>
    <s v="TEC-PH-10000895"/>
    <x v="2"/>
    <x v="7"/>
    <x v="1128"/>
    <n v="1259.93"/>
    <n v="7"/>
    <n v="0"/>
    <n v="327.58179999999999"/>
  </r>
  <r>
    <n v="3734"/>
    <x v="1845"/>
    <x v="1"/>
    <x v="227"/>
    <d v="2012-09-23T00:00:00"/>
    <s v="Standard Class"/>
    <s v="KH-16630"/>
    <s v="Ken Heidel"/>
    <x v="1"/>
    <s v="United States"/>
    <x v="183"/>
    <x v="39"/>
    <n v="20735"/>
    <x v="3"/>
    <s v="OFF-BI-10000962"/>
    <x v="1"/>
    <x v="8"/>
    <x v="1504"/>
    <n v="65.08"/>
    <n v="4"/>
    <n v="0"/>
    <n v="31.889199999999999"/>
  </r>
  <r>
    <n v="3735"/>
    <x v="1846"/>
    <x v="3"/>
    <x v="904"/>
    <d v="2014-12-03T00:00:00"/>
    <s v="Second Class"/>
    <s v="RM-19750"/>
    <s v="Roland Murray"/>
    <x v="0"/>
    <s v="United States"/>
    <x v="20"/>
    <x v="15"/>
    <n v="10011"/>
    <x v="3"/>
    <s v="OFF-PA-10002254"/>
    <x v="1"/>
    <x v="10"/>
    <x v="145"/>
    <n v="26.38"/>
    <n v="1"/>
    <n v="0"/>
    <n v="12.1348"/>
  </r>
  <r>
    <n v="3736"/>
    <x v="1846"/>
    <x v="3"/>
    <x v="904"/>
    <d v="2014-12-03T00:00:00"/>
    <s v="Second Class"/>
    <s v="RM-19750"/>
    <s v="Roland Murray"/>
    <x v="0"/>
    <s v="United States"/>
    <x v="20"/>
    <x v="15"/>
    <n v="10011"/>
    <x v="3"/>
    <s v="FUR-FU-10002554"/>
    <x v="0"/>
    <x v="5"/>
    <x v="912"/>
    <n v="71.97"/>
    <n v="3"/>
    <n v="0"/>
    <n v="16.553100000000001"/>
  </r>
  <r>
    <n v="3737"/>
    <x v="1847"/>
    <x v="0"/>
    <x v="716"/>
    <d v="2013-03-18T00:00:00"/>
    <s v="Same Day"/>
    <s v="VM-21835"/>
    <s v="Vivian Mathis"/>
    <x v="0"/>
    <s v="United States"/>
    <x v="46"/>
    <x v="13"/>
    <n v="19711"/>
    <x v="3"/>
    <s v="TEC-PH-10000673"/>
    <x v="2"/>
    <x v="7"/>
    <x v="1396"/>
    <n v="129.97999999999999"/>
    <n v="2"/>
    <n v="0"/>
    <n v="62.3904"/>
  </r>
  <r>
    <n v="3738"/>
    <x v="1847"/>
    <x v="0"/>
    <x v="716"/>
    <d v="2013-03-18T00:00:00"/>
    <s v="Same Day"/>
    <s v="VM-21835"/>
    <s v="Vivian Mathis"/>
    <x v="0"/>
    <s v="United States"/>
    <x v="46"/>
    <x v="13"/>
    <n v="19711"/>
    <x v="3"/>
    <s v="OFF-BI-10000962"/>
    <x v="1"/>
    <x v="8"/>
    <x v="1504"/>
    <n v="32.54"/>
    <n v="2"/>
    <n v="0"/>
    <n v="15.944599999999999"/>
  </r>
  <r>
    <n v="3739"/>
    <x v="1848"/>
    <x v="0"/>
    <x v="10"/>
    <d v="2013-12-14T00:00:00"/>
    <s v="Standard Class"/>
    <s v="LH-17155"/>
    <s v="Logan Haushalter"/>
    <x v="0"/>
    <s v="United States"/>
    <x v="25"/>
    <x v="12"/>
    <n v="49201"/>
    <x v="2"/>
    <s v="TEC-PH-10003988"/>
    <x v="2"/>
    <x v="7"/>
    <x v="47"/>
    <n v="10.9"/>
    <n v="1"/>
    <n v="0"/>
    <n v="3.052"/>
  </r>
  <r>
    <n v="3740"/>
    <x v="1848"/>
    <x v="0"/>
    <x v="10"/>
    <d v="2013-12-14T00:00:00"/>
    <s v="Standard Class"/>
    <s v="LH-17155"/>
    <s v="Logan Haushalter"/>
    <x v="0"/>
    <s v="United States"/>
    <x v="25"/>
    <x v="12"/>
    <n v="49201"/>
    <x v="2"/>
    <s v="TEC-AC-10001109"/>
    <x v="2"/>
    <x v="11"/>
    <x v="998"/>
    <n v="59.98"/>
    <n v="2"/>
    <n v="0"/>
    <n v="25.191600000000001"/>
  </r>
  <r>
    <n v="3741"/>
    <x v="1848"/>
    <x v="0"/>
    <x v="10"/>
    <d v="2013-12-14T00:00:00"/>
    <s v="Standard Class"/>
    <s v="LH-17155"/>
    <s v="Logan Haushalter"/>
    <x v="0"/>
    <s v="United States"/>
    <x v="25"/>
    <x v="12"/>
    <n v="49201"/>
    <x v="2"/>
    <s v="OFF-AP-10002311"/>
    <x v="1"/>
    <x v="9"/>
    <x v="14"/>
    <n v="61.929000000000002"/>
    <n v="1"/>
    <n v="0.1"/>
    <n v="23.395399999999999"/>
  </r>
  <r>
    <n v="3742"/>
    <x v="1849"/>
    <x v="0"/>
    <x v="804"/>
    <d v="2013-01-21T00:00:00"/>
    <s v="Standard Class"/>
    <s v="WB-21850"/>
    <s v="William Brown"/>
    <x v="0"/>
    <s v="United States"/>
    <x v="20"/>
    <x v="15"/>
    <n v="10011"/>
    <x v="3"/>
    <s v="OFF-EN-10001137"/>
    <x v="1"/>
    <x v="12"/>
    <x v="315"/>
    <n v="16.52"/>
    <n v="4"/>
    <n v="0"/>
    <n v="7.5991999999999997"/>
  </r>
  <r>
    <n v="3743"/>
    <x v="1849"/>
    <x v="0"/>
    <x v="804"/>
    <d v="2013-01-21T00:00:00"/>
    <s v="Standard Class"/>
    <s v="WB-21850"/>
    <s v="William Brown"/>
    <x v="0"/>
    <s v="United States"/>
    <x v="20"/>
    <x v="15"/>
    <n v="10011"/>
    <x v="3"/>
    <s v="OFF-PA-10004285"/>
    <x v="1"/>
    <x v="10"/>
    <x v="1259"/>
    <n v="60.12"/>
    <n v="9"/>
    <n v="0"/>
    <n v="28.857600000000001"/>
  </r>
  <r>
    <n v="3744"/>
    <x v="1849"/>
    <x v="0"/>
    <x v="804"/>
    <d v="2013-01-21T00:00:00"/>
    <s v="Standard Class"/>
    <s v="WB-21850"/>
    <s v="William Brown"/>
    <x v="0"/>
    <s v="United States"/>
    <x v="20"/>
    <x v="15"/>
    <n v="10011"/>
    <x v="3"/>
    <s v="OFF-BI-10002225"/>
    <x v="1"/>
    <x v="8"/>
    <x v="336"/>
    <n v="49.536000000000001"/>
    <n v="3"/>
    <n v="0.2"/>
    <n v="17.337599999999998"/>
  </r>
  <r>
    <n v="3745"/>
    <x v="1850"/>
    <x v="2"/>
    <x v="745"/>
    <d v="2011-10-24T00:00:00"/>
    <s v="Same Day"/>
    <s v="AP-10915"/>
    <s v="Arthur Prichep"/>
    <x v="0"/>
    <s v="United States"/>
    <x v="371"/>
    <x v="20"/>
    <n v="29730"/>
    <x v="0"/>
    <s v="OFF-FA-10002763"/>
    <x v="1"/>
    <x v="13"/>
    <x v="1411"/>
    <n v="11.85"/>
    <n v="3"/>
    <n v="0"/>
    <n v="3.7919999999999998"/>
  </r>
  <r>
    <n v="3746"/>
    <x v="1851"/>
    <x v="0"/>
    <x v="713"/>
    <d v="2013-09-29T00:00:00"/>
    <s v="Second Class"/>
    <s v="RA-19915"/>
    <s v="Russell Applegate"/>
    <x v="0"/>
    <s v="United States"/>
    <x v="38"/>
    <x v="32"/>
    <n v="31907"/>
    <x v="0"/>
    <s v="OFF-ST-10003058"/>
    <x v="1"/>
    <x v="4"/>
    <x v="388"/>
    <n v="118.25"/>
    <n v="5"/>
    <n v="0"/>
    <n v="34.292499999999997"/>
  </r>
  <r>
    <n v="3747"/>
    <x v="1851"/>
    <x v="0"/>
    <x v="713"/>
    <d v="2013-09-29T00:00:00"/>
    <s v="Second Class"/>
    <s v="RA-19915"/>
    <s v="Russell Applegate"/>
    <x v="0"/>
    <s v="United States"/>
    <x v="38"/>
    <x v="32"/>
    <n v="31907"/>
    <x v="0"/>
    <s v="FUR-CH-10002084"/>
    <x v="0"/>
    <x v="1"/>
    <x v="1240"/>
    <n v="368.97"/>
    <n v="3"/>
    <n v="0"/>
    <n v="81.173400000000001"/>
  </r>
  <r>
    <n v="3748"/>
    <x v="1852"/>
    <x v="3"/>
    <x v="151"/>
    <d v="2014-08-30T00:00:00"/>
    <s v="Second Class"/>
    <s v="DR-12880"/>
    <s v="Dan Reichenbach"/>
    <x v="1"/>
    <s v="United States"/>
    <x v="75"/>
    <x v="1"/>
    <n v="90301"/>
    <x v="1"/>
    <s v="FUR-FU-10002937"/>
    <x v="0"/>
    <x v="5"/>
    <x v="1051"/>
    <n v="198.46"/>
    <n v="2"/>
    <n v="0"/>
    <n v="99.23"/>
  </r>
  <r>
    <n v="3749"/>
    <x v="1852"/>
    <x v="3"/>
    <x v="151"/>
    <d v="2014-08-30T00:00:00"/>
    <s v="Second Class"/>
    <s v="DR-12880"/>
    <s v="Dan Reichenbach"/>
    <x v="1"/>
    <s v="United States"/>
    <x v="75"/>
    <x v="1"/>
    <n v="90301"/>
    <x v="1"/>
    <s v="OFF-AP-10001242"/>
    <x v="1"/>
    <x v="9"/>
    <x v="1408"/>
    <n v="321.92"/>
    <n v="4"/>
    <n v="0"/>
    <n v="96.575999999999993"/>
  </r>
  <r>
    <n v="3750"/>
    <x v="1852"/>
    <x v="3"/>
    <x v="151"/>
    <d v="2014-08-30T00:00:00"/>
    <s v="Second Class"/>
    <s v="DR-12880"/>
    <s v="Dan Reichenbach"/>
    <x v="1"/>
    <s v="United States"/>
    <x v="75"/>
    <x v="1"/>
    <n v="90301"/>
    <x v="1"/>
    <s v="TEC-CO-10001571"/>
    <x v="2"/>
    <x v="16"/>
    <x v="1554"/>
    <n v="879.98400000000004"/>
    <n v="2"/>
    <n v="0.2"/>
    <n v="329.99400000000003"/>
  </r>
  <r>
    <n v="3751"/>
    <x v="1852"/>
    <x v="3"/>
    <x v="151"/>
    <d v="2014-08-30T00:00:00"/>
    <s v="Second Class"/>
    <s v="DR-12880"/>
    <s v="Dan Reichenbach"/>
    <x v="1"/>
    <s v="United States"/>
    <x v="75"/>
    <x v="1"/>
    <n v="90301"/>
    <x v="1"/>
    <s v="OFF-SU-10002503"/>
    <x v="1"/>
    <x v="14"/>
    <x v="669"/>
    <n v="28.4"/>
    <n v="5"/>
    <n v="0"/>
    <n v="8.2360000000000007"/>
  </r>
  <r>
    <n v="3752"/>
    <x v="1852"/>
    <x v="3"/>
    <x v="151"/>
    <d v="2014-08-30T00:00:00"/>
    <s v="Second Class"/>
    <s v="DR-12880"/>
    <s v="Dan Reichenbach"/>
    <x v="1"/>
    <s v="United States"/>
    <x v="75"/>
    <x v="1"/>
    <n v="90301"/>
    <x v="1"/>
    <s v="FUR-CH-10004886"/>
    <x v="0"/>
    <x v="1"/>
    <x v="366"/>
    <n v="230.28"/>
    <n v="3"/>
    <n v="0.2"/>
    <n v="23.027999999999999"/>
  </r>
  <r>
    <n v="3753"/>
    <x v="1852"/>
    <x v="3"/>
    <x v="151"/>
    <d v="2014-08-30T00:00:00"/>
    <s v="Second Class"/>
    <s v="DR-12880"/>
    <s v="Dan Reichenbach"/>
    <x v="1"/>
    <s v="United States"/>
    <x v="75"/>
    <x v="1"/>
    <n v="90301"/>
    <x v="1"/>
    <s v="OFF-PA-10001289"/>
    <x v="1"/>
    <x v="10"/>
    <x v="952"/>
    <n v="116.28"/>
    <n v="3"/>
    <n v="0"/>
    <n v="56.977200000000003"/>
  </r>
  <r>
    <n v="3754"/>
    <x v="1852"/>
    <x v="3"/>
    <x v="151"/>
    <d v="2014-08-30T00:00:00"/>
    <s v="Second Class"/>
    <s v="DR-12880"/>
    <s v="Dan Reichenbach"/>
    <x v="1"/>
    <s v="United States"/>
    <x v="75"/>
    <x v="1"/>
    <n v="90301"/>
    <x v="1"/>
    <s v="OFF-BI-10003650"/>
    <x v="1"/>
    <x v="8"/>
    <x v="115"/>
    <n v="841.56799999999998"/>
    <n v="2"/>
    <n v="0.2"/>
    <n v="294.54880000000003"/>
  </r>
  <r>
    <n v="3755"/>
    <x v="1852"/>
    <x v="3"/>
    <x v="151"/>
    <d v="2014-08-30T00:00:00"/>
    <s v="Second Class"/>
    <s v="DR-12880"/>
    <s v="Dan Reichenbach"/>
    <x v="1"/>
    <s v="United States"/>
    <x v="75"/>
    <x v="1"/>
    <n v="90301"/>
    <x v="1"/>
    <s v="OFF-ST-10001370"/>
    <x v="1"/>
    <x v="4"/>
    <x v="1023"/>
    <n v="354.9"/>
    <n v="5"/>
    <n v="0"/>
    <n v="17.745000000000001"/>
  </r>
  <r>
    <n v="3756"/>
    <x v="1853"/>
    <x v="0"/>
    <x v="840"/>
    <d v="2013-07-03T00:00:00"/>
    <s v="First Class"/>
    <s v="JG-15310"/>
    <s v="Jason Gross"/>
    <x v="1"/>
    <s v="United States"/>
    <x v="372"/>
    <x v="5"/>
    <n v="79762"/>
    <x v="2"/>
    <s v="OFF-PA-10001892"/>
    <x v="1"/>
    <x v="10"/>
    <x v="815"/>
    <n v="42.783999999999999"/>
    <n v="7"/>
    <n v="0.2"/>
    <n v="15.5092"/>
  </r>
  <r>
    <n v="3757"/>
    <x v="1853"/>
    <x v="0"/>
    <x v="840"/>
    <d v="2013-07-03T00:00:00"/>
    <s v="First Class"/>
    <s v="JG-15310"/>
    <s v="Jason Gross"/>
    <x v="1"/>
    <s v="United States"/>
    <x v="372"/>
    <x v="5"/>
    <n v="79762"/>
    <x v="2"/>
    <s v="FUR-CH-10004983"/>
    <x v="0"/>
    <x v="1"/>
    <x v="1560"/>
    <n v="563.42999999999995"/>
    <n v="5"/>
    <n v="0.3"/>
    <n v="-56.343000000000004"/>
  </r>
  <r>
    <n v="3758"/>
    <x v="1854"/>
    <x v="0"/>
    <x v="905"/>
    <d v="2013-05-03T00:00:00"/>
    <s v="Standard Class"/>
    <s v="LC-16870"/>
    <s v="Lena Cacioppo"/>
    <x v="0"/>
    <s v="United States"/>
    <x v="46"/>
    <x v="24"/>
    <n v="43055"/>
    <x v="3"/>
    <s v="OFF-AR-10001615"/>
    <x v="1"/>
    <x v="6"/>
    <x v="1479"/>
    <n v="111.104"/>
    <n v="7"/>
    <n v="0.2"/>
    <n v="8.3328000000000007"/>
  </r>
  <r>
    <n v="3759"/>
    <x v="1855"/>
    <x v="1"/>
    <x v="227"/>
    <d v="2012-09-23T00:00:00"/>
    <s v="Standard Class"/>
    <s v="GB-14530"/>
    <s v="George Bell"/>
    <x v="1"/>
    <s v="United States"/>
    <x v="1"/>
    <x v="1"/>
    <n v="90049"/>
    <x v="1"/>
    <s v="OFF-AR-10003602"/>
    <x v="1"/>
    <x v="6"/>
    <x v="239"/>
    <n v="11.68"/>
    <n v="2"/>
    <n v="0"/>
    <n v="5.4896000000000003"/>
  </r>
  <r>
    <n v="3760"/>
    <x v="1855"/>
    <x v="1"/>
    <x v="227"/>
    <d v="2012-09-23T00:00:00"/>
    <s v="Standard Class"/>
    <s v="GB-14530"/>
    <s v="George Bell"/>
    <x v="1"/>
    <s v="United States"/>
    <x v="1"/>
    <x v="1"/>
    <n v="90049"/>
    <x v="1"/>
    <s v="OFF-SU-10004782"/>
    <x v="1"/>
    <x v="14"/>
    <x v="1548"/>
    <n v="16.899999999999999"/>
    <n v="2"/>
    <n v="0"/>
    <n v="5.07"/>
  </r>
  <r>
    <n v="3761"/>
    <x v="1855"/>
    <x v="1"/>
    <x v="227"/>
    <d v="2012-09-23T00:00:00"/>
    <s v="Standard Class"/>
    <s v="GB-14530"/>
    <s v="George Bell"/>
    <x v="1"/>
    <s v="United States"/>
    <x v="1"/>
    <x v="1"/>
    <n v="90049"/>
    <x v="1"/>
    <s v="FUR-FU-10001591"/>
    <x v="0"/>
    <x v="5"/>
    <x v="1101"/>
    <n v="24.4"/>
    <n v="2"/>
    <n v="0"/>
    <n v="10.247999999999999"/>
  </r>
  <r>
    <n v="3762"/>
    <x v="1856"/>
    <x v="3"/>
    <x v="605"/>
    <d v="2014-05-18T00:00:00"/>
    <s v="Standard Class"/>
    <s v="CK-12205"/>
    <s v="Chloris Kastensmidt"/>
    <x v="0"/>
    <s v="United States"/>
    <x v="231"/>
    <x v="31"/>
    <n v="2149"/>
    <x v="3"/>
    <s v="OFF-PA-10000659"/>
    <x v="1"/>
    <x v="10"/>
    <x v="1286"/>
    <n v="87.6"/>
    <n v="5"/>
    <n v="0"/>
    <n v="42.048000000000002"/>
  </r>
  <r>
    <n v="3763"/>
    <x v="1857"/>
    <x v="0"/>
    <x v="572"/>
    <d v="2013-08-19T00:00:00"/>
    <s v="Second Class"/>
    <s v="TS-21160"/>
    <s v="Theresa Swint"/>
    <x v="1"/>
    <s v="United States"/>
    <x v="373"/>
    <x v="6"/>
    <n v="53214"/>
    <x v="2"/>
    <s v="FUR-BO-10001337"/>
    <x v="0"/>
    <x v="0"/>
    <x v="425"/>
    <n v="241.96"/>
    <n v="2"/>
    <n v="0"/>
    <n v="24.196000000000002"/>
  </r>
  <r>
    <n v="3764"/>
    <x v="1857"/>
    <x v="0"/>
    <x v="572"/>
    <d v="2013-08-19T00:00:00"/>
    <s v="Second Class"/>
    <s v="TS-21160"/>
    <s v="Theresa Swint"/>
    <x v="1"/>
    <s v="United States"/>
    <x v="373"/>
    <x v="6"/>
    <n v="53214"/>
    <x v="2"/>
    <s v="OFF-BI-10003529"/>
    <x v="1"/>
    <x v="8"/>
    <x v="788"/>
    <n v="8.52"/>
    <n v="3"/>
    <n v="0"/>
    <n v="4.1748000000000003"/>
  </r>
  <r>
    <n v="3765"/>
    <x v="1858"/>
    <x v="3"/>
    <x v="906"/>
    <d v="2014-03-03T00:00:00"/>
    <s v="Standard Class"/>
    <s v="MH-18025"/>
    <s v="Michelle Huthwaite"/>
    <x v="0"/>
    <s v="United States"/>
    <x v="22"/>
    <x v="10"/>
    <n v="60623"/>
    <x v="2"/>
    <s v="OFF-BI-10002609"/>
    <x v="1"/>
    <x v="8"/>
    <x v="98"/>
    <n v="1.788"/>
    <n v="3"/>
    <n v="0.8"/>
    <n v="-3.0396000000000001"/>
  </r>
  <r>
    <n v="3766"/>
    <x v="1859"/>
    <x v="0"/>
    <x v="844"/>
    <d v="2013-03-26T00:00:00"/>
    <s v="Standard Class"/>
    <s v="DM-12955"/>
    <s v="Dario Medina"/>
    <x v="1"/>
    <s v="United States"/>
    <x v="12"/>
    <x v="5"/>
    <n v="77036"/>
    <x v="2"/>
    <s v="FUR-TA-10004767"/>
    <x v="0"/>
    <x v="3"/>
    <x v="1147"/>
    <n v="99.372"/>
    <n v="2"/>
    <n v="0.3"/>
    <n v="-1.4196"/>
  </r>
  <r>
    <n v="3767"/>
    <x v="1859"/>
    <x v="0"/>
    <x v="844"/>
    <d v="2013-03-26T00:00:00"/>
    <s v="Standard Class"/>
    <s v="DM-12955"/>
    <s v="Dario Medina"/>
    <x v="1"/>
    <s v="United States"/>
    <x v="12"/>
    <x v="5"/>
    <n v="77036"/>
    <x v="2"/>
    <s v="OFF-AR-10001868"/>
    <x v="1"/>
    <x v="6"/>
    <x v="59"/>
    <n v="1.3440000000000001"/>
    <n v="1"/>
    <n v="0.2"/>
    <n v="0.504"/>
  </r>
  <r>
    <n v="3768"/>
    <x v="1860"/>
    <x v="1"/>
    <x v="575"/>
    <d v="2012-10-12T00:00:00"/>
    <s v="Second Class"/>
    <s v="JJ-15760"/>
    <s v="Joel Jenkins"/>
    <x v="2"/>
    <s v="United States"/>
    <x v="12"/>
    <x v="5"/>
    <n v="77036"/>
    <x v="2"/>
    <s v="TEC-PH-10004896"/>
    <x v="2"/>
    <x v="7"/>
    <x v="172"/>
    <n v="119.96"/>
    <n v="5"/>
    <n v="0.2"/>
    <n v="11.996"/>
  </r>
  <r>
    <n v="3769"/>
    <x v="1861"/>
    <x v="2"/>
    <x v="757"/>
    <d v="2011-12-20T00:00:00"/>
    <s v="Second Class"/>
    <s v="KB-16585"/>
    <s v="Ken Black"/>
    <x v="1"/>
    <s v="United States"/>
    <x v="146"/>
    <x v="2"/>
    <n v="33012"/>
    <x v="0"/>
    <s v="FUR-CH-10000988"/>
    <x v="0"/>
    <x v="1"/>
    <x v="1132"/>
    <n v="1013.832"/>
    <n v="9"/>
    <n v="0.2"/>
    <n v="101.3832"/>
  </r>
  <r>
    <n v="3770"/>
    <x v="1861"/>
    <x v="2"/>
    <x v="757"/>
    <d v="2011-12-20T00:00:00"/>
    <s v="Second Class"/>
    <s v="KB-16585"/>
    <s v="Ken Black"/>
    <x v="1"/>
    <s v="United States"/>
    <x v="146"/>
    <x v="2"/>
    <n v="33012"/>
    <x v="0"/>
    <s v="OFF-FA-10000490"/>
    <x v="1"/>
    <x v="13"/>
    <x v="307"/>
    <n v="1.984"/>
    <n v="2"/>
    <n v="0.2"/>
    <n v="0.66959999999999997"/>
  </r>
  <r>
    <n v="3771"/>
    <x v="1862"/>
    <x v="0"/>
    <x v="907"/>
    <d v="2013-12-22T00:00:00"/>
    <s v="Standard Class"/>
    <s v="CM-12160"/>
    <s v="Charles McCrossin"/>
    <x v="0"/>
    <s v="United States"/>
    <x v="8"/>
    <x v="1"/>
    <n v="94122"/>
    <x v="1"/>
    <s v="FUR-TA-10004256"/>
    <x v="0"/>
    <x v="3"/>
    <x v="484"/>
    <n v="2003.52"/>
    <n v="6"/>
    <n v="0.2"/>
    <n v="-325.572"/>
  </r>
  <r>
    <n v="3772"/>
    <x v="1863"/>
    <x v="0"/>
    <x v="536"/>
    <d v="2013-05-18T00:00:00"/>
    <s v="Standard Class"/>
    <s v="FM-14215"/>
    <s v="Filia McAdams"/>
    <x v="1"/>
    <s v="United States"/>
    <x v="10"/>
    <x v="9"/>
    <n v="19140"/>
    <x v="3"/>
    <s v="OFF-ST-10004804"/>
    <x v="1"/>
    <x v="4"/>
    <x v="230"/>
    <n v="82.367999999999995"/>
    <n v="2"/>
    <n v="0.2"/>
    <n v="-19.5624"/>
  </r>
  <r>
    <n v="3773"/>
    <x v="1864"/>
    <x v="2"/>
    <x v="908"/>
    <d v="2011-11-08T00:00:00"/>
    <s v="Second Class"/>
    <s v="RF-19735"/>
    <s v="Roland Fjeld"/>
    <x v="0"/>
    <s v="United States"/>
    <x v="29"/>
    <x v="20"/>
    <n v="29203"/>
    <x v="0"/>
    <s v="TEC-AC-10000023"/>
    <x v="2"/>
    <x v="11"/>
    <x v="900"/>
    <n v="62.91"/>
    <n v="3"/>
    <n v="0"/>
    <n v="22.647600000000001"/>
  </r>
  <r>
    <n v="3774"/>
    <x v="1865"/>
    <x v="2"/>
    <x v="909"/>
    <d v="2011-04-13T00:00:00"/>
    <s v="Second Class"/>
    <s v="JK-15370"/>
    <s v="Jay Kimmel"/>
    <x v="0"/>
    <s v="United States"/>
    <x v="100"/>
    <x v="2"/>
    <n v="33180"/>
    <x v="0"/>
    <s v="OFF-FA-10001332"/>
    <x v="1"/>
    <x v="13"/>
    <x v="1561"/>
    <n v="6.9119999999999999"/>
    <n v="3"/>
    <n v="0.2"/>
    <n v="2.3328000000000002"/>
  </r>
  <r>
    <n v="3775"/>
    <x v="1865"/>
    <x v="2"/>
    <x v="909"/>
    <d v="2011-04-13T00:00:00"/>
    <s v="Second Class"/>
    <s v="JK-15370"/>
    <s v="Jay Kimmel"/>
    <x v="0"/>
    <s v="United States"/>
    <x v="100"/>
    <x v="2"/>
    <n v="33180"/>
    <x v="0"/>
    <s v="TEC-AC-10002001"/>
    <x v="2"/>
    <x v="11"/>
    <x v="262"/>
    <n v="383.976"/>
    <n v="3"/>
    <n v="0.2"/>
    <n v="81.594899999999996"/>
  </r>
  <r>
    <n v="3776"/>
    <x v="1865"/>
    <x v="2"/>
    <x v="909"/>
    <d v="2011-04-13T00:00:00"/>
    <s v="Second Class"/>
    <s v="JK-15370"/>
    <s v="Jay Kimmel"/>
    <x v="0"/>
    <s v="United States"/>
    <x v="100"/>
    <x v="2"/>
    <n v="33180"/>
    <x v="0"/>
    <s v="OFF-PA-10000029"/>
    <x v="1"/>
    <x v="10"/>
    <x v="803"/>
    <n v="10.368"/>
    <n v="2"/>
    <n v="0.2"/>
    <n v="3.6288"/>
  </r>
  <r>
    <n v="3777"/>
    <x v="1865"/>
    <x v="2"/>
    <x v="909"/>
    <d v="2011-04-13T00:00:00"/>
    <s v="Second Class"/>
    <s v="JK-15370"/>
    <s v="Jay Kimmel"/>
    <x v="0"/>
    <s v="United States"/>
    <x v="100"/>
    <x v="2"/>
    <n v="33180"/>
    <x v="0"/>
    <s v="TEC-AC-10001874"/>
    <x v="2"/>
    <x v="11"/>
    <x v="1562"/>
    <n v="335.94400000000002"/>
    <n v="7"/>
    <n v="0.2"/>
    <n v="41.993000000000002"/>
  </r>
  <r>
    <n v="3778"/>
    <x v="1866"/>
    <x v="1"/>
    <x v="910"/>
    <d v="2012-08-05T00:00:00"/>
    <s v="Standard Class"/>
    <s v="JB-16045"/>
    <s v="Julia Barnett"/>
    <x v="2"/>
    <s v="United States"/>
    <x v="374"/>
    <x v="1"/>
    <n v="91911"/>
    <x v="1"/>
    <s v="FUR-FU-10002298"/>
    <x v="0"/>
    <x v="5"/>
    <x v="1296"/>
    <n v="665.88"/>
    <n v="6"/>
    <n v="0"/>
    <n v="106.5408"/>
  </r>
  <r>
    <n v="3779"/>
    <x v="1867"/>
    <x v="3"/>
    <x v="329"/>
    <d v="2014-03-12T00:00:00"/>
    <s v="Second Class"/>
    <s v="PN-18775"/>
    <s v="Parhena Norris"/>
    <x v="2"/>
    <s v="United States"/>
    <x v="100"/>
    <x v="2"/>
    <n v="33180"/>
    <x v="0"/>
    <s v="TEC-PH-10002564"/>
    <x v="2"/>
    <x v="7"/>
    <x v="976"/>
    <n v="71.975999999999999"/>
    <n v="3"/>
    <n v="0.2"/>
    <n v="8.9969999999999999"/>
  </r>
  <r>
    <n v="3780"/>
    <x v="1868"/>
    <x v="3"/>
    <x v="911"/>
    <d v="2014-02-21T00:00:00"/>
    <s v="Standard Class"/>
    <s v="LF-17185"/>
    <s v="Luke Foster"/>
    <x v="0"/>
    <s v="United States"/>
    <x v="20"/>
    <x v="15"/>
    <n v="10035"/>
    <x v="3"/>
    <s v="OFF-PA-10003465"/>
    <x v="1"/>
    <x v="10"/>
    <x v="418"/>
    <n v="37.94"/>
    <n v="2"/>
    <n v="0"/>
    <n v="18.211200000000002"/>
  </r>
  <r>
    <n v="3781"/>
    <x v="1869"/>
    <x v="2"/>
    <x v="912"/>
    <d v="2011-11-20T00:00:00"/>
    <s v="Standard Class"/>
    <s v="RH-19510"/>
    <s v="Rick Huthwaite"/>
    <x v="2"/>
    <s v="United States"/>
    <x v="375"/>
    <x v="41"/>
    <n v="66502"/>
    <x v="2"/>
    <s v="TEC-PH-10000038"/>
    <x v="2"/>
    <x v="7"/>
    <x v="1056"/>
    <n v="273.95999999999998"/>
    <n v="2"/>
    <n v="0"/>
    <n v="10.958399999999999"/>
  </r>
  <r>
    <n v="3782"/>
    <x v="1870"/>
    <x v="1"/>
    <x v="584"/>
    <d v="2012-07-14T00:00:00"/>
    <s v="Second Class"/>
    <s v="MC-17575"/>
    <s v="Matt Collins"/>
    <x v="0"/>
    <s v="United States"/>
    <x v="10"/>
    <x v="9"/>
    <n v="19120"/>
    <x v="3"/>
    <s v="TEC-PH-10003072"/>
    <x v="2"/>
    <x v="7"/>
    <x v="1310"/>
    <n v="269.98200000000003"/>
    <n v="3"/>
    <n v="0.4"/>
    <n v="40.497300000000003"/>
  </r>
  <r>
    <n v="3783"/>
    <x v="1871"/>
    <x v="3"/>
    <x v="38"/>
    <d v="2014-11-17T00:00:00"/>
    <s v="Second Class"/>
    <s v="MN-17935"/>
    <s v="Michael Nguyen"/>
    <x v="0"/>
    <s v="United States"/>
    <x v="26"/>
    <x v="18"/>
    <n v="38109"/>
    <x v="0"/>
    <s v="OFF-PA-10003424"/>
    <x v="1"/>
    <x v="10"/>
    <x v="1081"/>
    <n v="8.9039999999999999"/>
    <n v="3"/>
    <n v="0.2"/>
    <n v="3.339"/>
  </r>
  <r>
    <n v="3784"/>
    <x v="1871"/>
    <x v="3"/>
    <x v="38"/>
    <d v="2014-11-17T00:00:00"/>
    <s v="Second Class"/>
    <s v="MN-17935"/>
    <s v="Michael Nguyen"/>
    <x v="0"/>
    <s v="United States"/>
    <x v="26"/>
    <x v="18"/>
    <n v="38109"/>
    <x v="0"/>
    <s v="OFF-ST-10003716"/>
    <x v="1"/>
    <x v="4"/>
    <x v="889"/>
    <n v="720.06399999999996"/>
    <n v="4"/>
    <n v="0.2"/>
    <n v="-63.005600000000001"/>
  </r>
  <r>
    <n v="3785"/>
    <x v="1872"/>
    <x v="3"/>
    <x v="689"/>
    <d v="2014-05-08T00:00:00"/>
    <s v="Standard Class"/>
    <s v="EH-14125"/>
    <s v="Eugene Hildebrand"/>
    <x v="2"/>
    <s v="United States"/>
    <x v="2"/>
    <x v="2"/>
    <n v="33311"/>
    <x v="0"/>
    <s v="TEC-AC-10003590"/>
    <x v="2"/>
    <x v="11"/>
    <x v="1093"/>
    <n v="41.423999999999999"/>
    <n v="2"/>
    <n v="0.2"/>
    <n v="8.2848000000000006"/>
  </r>
  <r>
    <n v="3786"/>
    <x v="1873"/>
    <x v="3"/>
    <x v="377"/>
    <d v="2014-12-31T00:00:00"/>
    <s v="Standard Class"/>
    <s v="TC-21535"/>
    <s v="Tracy Collins"/>
    <x v="2"/>
    <s v="United States"/>
    <x v="38"/>
    <x v="24"/>
    <n v="43229"/>
    <x v="3"/>
    <s v="OFF-BI-10000494"/>
    <x v="1"/>
    <x v="8"/>
    <x v="1563"/>
    <n v="3.1320000000000001"/>
    <n v="2"/>
    <n v="0.7"/>
    <n v="-2.61"/>
  </r>
  <r>
    <n v="3787"/>
    <x v="1874"/>
    <x v="0"/>
    <x v="731"/>
    <d v="2013-05-11T00:00:00"/>
    <s v="Standard Class"/>
    <s v="JD-15895"/>
    <s v="Jonathan Doherty"/>
    <x v="1"/>
    <s v="United States"/>
    <x v="1"/>
    <x v="1"/>
    <n v="90045"/>
    <x v="1"/>
    <s v="OFF-ST-10002615"/>
    <x v="1"/>
    <x v="4"/>
    <x v="1427"/>
    <n v="1085.42"/>
    <n v="7"/>
    <n v="0"/>
    <n v="282.20920000000001"/>
  </r>
  <r>
    <n v="3788"/>
    <x v="1875"/>
    <x v="0"/>
    <x v="913"/>
    <d v="2013-10-09T00:00:00"/>
    <s v="Standard Class"/>
    <s v="IL-15100"/>
    <s v="Ivan Liston"/>
    <x v="0"/>
    <s v="United States"/>
    <x v="12"/>
    <x v="5"/>
    <n v="77041"/>
    <x v="2"/>
    <s v="OFF-AR-10002804"/>
    <x v="1"/>
    <x v="6"/>
    <x v="279"/>
    <n v="3.9119999999999999"/>
    <n v="1"/>
    <n v="0.2"/>
    <n v="1.0268999999999999"/>
  </r>
  <r>
    <n v="3789"/>
    <x v="1875"/>
    <x v="0"/>
    <x v="913"/>
    <d v="2013-10-09T00:00:00"/>
    <s v="Standard Class"/>
    <s v="IL-15100"/>
    <s v="Ivan Liston"/>
    <x v="0"/>
    <s v="United States"/>
    <x v="12"/>
    <x v="5"/>
    <n v="77041"/>
    <x v="2"/>
    <s v="OFF-AR-10001044"/>
    <x v="1"/>
    <x v="6"/>
    <x v="1042"/>
    <n v="62.375999999999998"/>
    <n v="3"/>
    <n v="0.2"/>
    <n v="7.0172999999999996"/>
  </r>
  <r>
    <n v="3790"/>
    <x v="1876"/>
    <x v="0"/>
    <x v="764"/>
    <d v="2013-04-22T00:00:00"/>
    <s v="Standard Class"/>
    <s v="SW-20350"/>
    <s v="Sean Wendt"/>
    <x v="2"/>
    <s v="United States"/>
    <x v="155"/>
    <x v="8"/>
    <n v="68104"/>
    <x v="2"/>
    <s v="OFF-FA-10000134"/>
    <x v="1"/>
    <x v="13"/>
    <x v="194"/>
    <n v="29.05"/>
    <n v="5"/>
    <n v="0"/>
    <n v="9.0054999999999996"/>
  </r>
  <r>
    <n v="3791"/>
    <x v="1877"/>
    <x v="2"/>
    <x v="260"/>
    <d v="2011-11-07T00:00:00"/>
    <s v="Standard Class"/>
    <s v="DP-13390"/>
    <s v="Dennis Pardue"/>
    <x v="2"/>
    <s v="United States"/>
    <x v="1"/>
    <x v="1"/>
    <n v="90004"/>
    <x v="1"/>
    <s v="OFF-BI-10001670"/>
    <x v="1"/>
    <x v="8"/>
    <x v="438"/>
    <n v="180.96"/>
    <n v="6"/>
    <n v="0.2"/>
    <n v="67.86"/>
  </r>
  <r>
    <n v="3792"/>
    <x v="1878"/>
    <x v="1"/>
    <x v="914"/>
    <d v="2012-02-28T00:00:00"/>
    <s v="First Class"/>
    <s v="BT-11395"/>
    <s v="Bill Tyler"/>
    <x v="1"/>
    <s v="United States"/>
    <x v="376"/>
    <x v="9"/>
    <n v="16602"/>
    <x v="3"/>
    <s v="OFF-BI-10000343"/>
    <x v="1"/>
    <x v="8"/>
    <x v="184"/>
    <n v="4.4189999999999996"/>
    <n v="3"/>
    <n v="0.7"/>
    <n v="-3.3879000000000001"/>
  </r>
  <r>
    <n v="3793"/>
    <x v="1878"/>
    <x v="1"/>
    <x v="914"/>
    <d v="2012-02-28T00:00:00"/>
    <s v="First Class"/>
    <s v="BT-11395"/>
    <s v="Bill Tyler"/>
    <x v="1"/>
    <s v="United States"/>
    <x v="376"/>
    <x v="9"/>
    <n v="16602"/>
    <x v="3"/>
    <s v="OFF-AR-10002257"/>
    <x v="1"/>
    <x v="6"/>
    <x v="1191"/>
    <n v="16.032"/>
    <n v="6"/>
    <n v="0.2"/>
    <n v="2.2044000000000001"/>
  </r>
  <r>
    <n v="3794"/>
    <x v="1879"/>
    <x v="1"/>
    <x v="154"/>
    <d v="2012-01-12T00:00:00"/>
    <s v="Standard Class"/>
    <s v="JE-15475"/>
    <s v="Jeremy Ellison"/>
    <x v="0"/>
    <s v="United States"/>
    <x v="20"/>
    <x v="15"/>
    <n v="10024"/>
    <x v="3"/>
    <s v="OFF-AR-10001915"/>
    <x v="1"/>
    <x v="6"/>
    <x v="1048"/>
    <n v="29.79"/>
    <n v="3"/>
    <n v="0"/>
    <n v="12.511799999999999"/>
  </r>
  <r>
    <n v="3795"/>
    <x v="1880"/>
    <x v="2"/>
    <x v="915"/>
    <d v="2011-03-02T00:00:00"/>
    <s v="Standard Class"/>
    <s v="EJ-13720"/>
    <s v="Ed Jacobs"/>
    <x v="0"/>
    <s v="United States"/>
    <x v="70"/>
    <x v="1"/>
    <n v="92037"/>
    <x v="1"/>
    <s v="OFF-ST-10003692"/>
    <x v="1"/>
    <x v="4"/>
    <x v="1253"/>
    <n v="57.23"/>
    <n v="1"/>
    <n v="0"/>
    <n v="14.307499999999999"/>
  </r>
  <r>
    <n v="3796"/>
    <x v="1880"/>
    <x v="2"/>
    <x v="915"/>
    <d v="2011-03-02T00:00:00"/>
    <s v="Standard Class"/>
    <s v="EJ-13720"/>
    <s v="Ed Jacobs"/>
    <x v="0"/>
    <s v="United States"/>
    <x v="70"/>
    <x v="1"/>
    <n v="92037"/>
    <x v="1"/>
    <s v="FUR-TA-10003469"/>
    <x v="0"/>
    <x v="3"/>
    <x v="1564"/>
    <n v="333"/>
    <n v="3"/>
    <n v="0.2"/>
    <n v="-16.649999999999999"/>
  </r>
  <r>
    <n v="3797"/>
    <x v="1880"/>
    <x v="2"/>
    <x v="915"/>
    <d v="2011-03-02T00:00:00"/>
    <s v="Standard Class"/>
    <s v="EJ-13720"/>
    <s v="Ed Jacobs"/>
    <x v="0"/>
    <s v="United States"/>
    <x v="70"/>
    <x v="1"/>
    <n v="92037"/>
    <x v="1"/>
    <s v="OFF-AR-10003179"/>
    <x v="1"/>
    <x v="6"/>
    <x v="1565"/>
    <n v="36.44"/>
    <n v="4"/>
    <n v="0"/>
    <n v="12.0252"/>
  </r>
  <r>
    <n v="3798"/>
    <x v="1881"/>
    <x v="3"/>
    <x v="397"/>
    <d v="2014-09-27T00:00:00"/>
    <s v="First Class"/>
    <s v="BE-11410"/>
    <s v="Bobby Elias"/>
    <x v="0"/>
    <s v="United States"/>
    <x v="100"/>
    <x v="2"/>
    <n v="33178"/>
    <x v="0"/>
    <s v="OFF-PA-10003395"/>
    <x v="1"/>
    <x v="10"/>
    <x v="650"/>
    <n v="251.64"/>
    <n v="3"/>
    <n v="0.2"/>
    <n v="88.073999999999998"/>
  </r>
  <r>
    <n v="3799"/>
    <x v="1882"/>
    <x v="3"/>
    <x v="259"/>
    <d v="2014-06-11T00:00:00"/>
    <s v="First Class"/>
    <s v="KL-16555"/>
    <s v="Kelly Lampkin"/>
    <x v="1"/>
    <s v="United States"/>
    <x v="247"/>
    <x v="3"/>
    <n v="27405"/>
    <x v="0"/>
    <s v="FUR-TA-10004575"/>
    <x v="0"/>
    <x v="3"/>
    <x v="306"/>
    <n v="523.76400000000001"/>
    <n v="3"/>
    <n v="0.4"/>
    <n v="-192.04679999999999"/>
  </r>
  <r>
    <n v="3800"/>
    <x v="1882"/>
    <x v="3"/>
    <x v="259"/>
    <d v="2014-06-11T00:00:00"/>
    <s v="First Class"/>
    <s v="KL-16555"/>
    <s v="Kelly Lampkin"/>
    <x v="1"/>
    <s v="United States"/>
    <x v="247"/>
    <x v="3"/>
    <n v="27405"/>
    <x v="0"/>
    <s v="TEC-PH-10002483"/>
    <x v="2"/>
    <x v="7"/>
    <x v="1170"/>
    <n v="1359.96"/>
    <n v="5"/>
    <n v="0.2"/>
    <n v="118.9965"/>
  </r>
  <r>
    <n v="3801"/>
    <x v="1883"/>
    <x v="0"/>
    <x v="500"/>
    <d v="2013-10-21T00:00:00"/>
    <s v="Standard Class"/>
    <s v="NC-18415"/>
    <s v="Nathan Cano"/>
    <x v="0"/>
    <s v="United States"/>
    <x v="108"/>
    <x v="3"/>
    <n v="28540"/>
    <x v="0"/>
    <s v="FUR-CH-10003606"/>
    <x v="0"/>
    <x v="1"/>
    <x v="1566"/>
    <n v="102.592"/>
    <n v="1"/>
    <n v="0.2"/>
    <n v="10.2592"/>
  </r>
  <r>
    <n v="3802"/>
    <x v="1883"/>
    <x v="0"/>
    <x v="500"/>
    <d v="2013-10-21T00:00:00"/>
    <s v="Standard Class"/>
    <s v="NC-18415"/>
    <s v="Nathan Cano"/>
    <x v="0"/>
    <s v="United States"/>
    <x v="108"/>
    <x v="3"/>
    <n v="28540"/>
    <x v="0"/>
    <s v="TEC-AC-10002473"/>
    <x v="2"/>
    <x v="11"/>
    <x v="713"/>
    <n v="22.704000000000001"/>
    <n v="1"/>
    <n v="0.2"/>
    <n v="5.9598000000000004"/>
  </r>
  <r>
    <n v="3803"/>
    <x v="1883"/>
    <x v="0"/>
    <x v="500"/>
    <d v="2013-10-21T00:00:00"/>
    <s v="Standard Class"/>
    <s v="NC-18415"/>
    <s v="Nathan Cano"/>
    <x v="0"/>
    <s v="United States"/>
    <x v="108"/>
    <x v="3"/>
    <n v="28540"/>
    <x v="0"/>
    <s v="OFF-PA-10002319"/>
    <x v="1"/>
    <x v="10"/>
    <x v="1391"/>
    <n v="93.024000000000001"/>
    <n v="3"/>
    <n v="0.2"/>
    <n v="33.721200000000003"/>
  </r>
  <r>
    <n v="3804"/>
    <x v="1883"/>
    <x v="0"/>
    <x v="500"/>
    <d v="2013-10-21T00:00:00"/>
    <s v="Standard Class"/>
    <s v="NC-18415"/>
    <s v="Nathan Cano"/>
    <x v="0"/>
    <s v="United States"/>
    <x v="108"/>
    <x v="3"/>
    <n v="28540"/>
    <x v="0"/>
    <s v="OFF-SU-10000946"/>
    <x v="1"/>
    <x v="14"/>
    <x v="33"/>
    <n v="12.768000000000001"/>
    <n v="2"/>
    <n v="0.2"/>
    <n v="1.4363999999999999"/>
  </r>
  <r>
    <n v="3805"/>
    <x v="1883"/>
    <x v="0"/>
    <x v="500"/>
    <d v="2013-10-21T00:00:00"/>
    <s v="Standard Class"/>
    <s v="NC-18415"/>
    <s v="Nathan Cano"/>
    <x v="0"/>
    <s v="United States"/>
    <x v="108"/>
    <x v="3"/>
    <n v="28540"/>
    <x v="0"/>
    <s v="OFF-EN-10001335"/>
    <x v="1"/>
    <x v="12"/>
    <x v="462"/>
    <n v="35.008000000000003"/>
    <n v="4"/>
    <n v="0.2"/>
    <n v="13.128"/>
  </r>
  <r>
    <n v="3806"/>
    <x v="1883"/>
    <x v="0"/>
    <x v="500"/>
    <d v="2013-10-21T00:00:00"/>
    <s v="Standard Class"/>
    <s v="NC-18415"/>
    <s v="Nathan Cano"/>
    <x v="0"/>
    <s v="United States"/>
    <x v="108"/>
    <x v="3"/>
    <n v="28540"/>
    <x v="0"/>
    <s v="OFF-PA-10002377"/>
    <x v="1"/>
    <x v="10"/>
    <x v="127"/>
    <n v="39.152000000000001"/>
    <n v="1"/>
    <n v="0.2"/>
    <n v="14.682"/>
  </r>
  <r>
    <n v="3807"/>
    <x v="1884"/>
    <x v="1"/>
    <x v="768"/>
    <d v="2012-11-19T00:00:00"/>
    <s v="Standard Class"/>
    <s v="AH-10690"/>
    <s v="Anna HÃ¤berlin"/>
    <x v="1"/>
    <s v="United States"/>
    <x v="369"/>
    <x v="2"/>
    <n v="33317"/>
    <x v="0"/>
    <s v="OFF-AR-10001246"/>
    <x v="1"/>
    <x v="6"/>
    <x v="450"/>
    <n v="11.76"/>
    <n v="5"/>
    <n v="0.2"/>
    <n v="1.323"/>
  </r>
  <r>
    <n v="3808"/>
    <x v="1884"/>
    <x v="1"/>
    <x v="768"/>
    <d v="2012-11-19T00:00:00"/>
    <s v="Standard Class"/>
    <s v="AH-10690"/>
    <s v="Anna HÃ¤berlin"/>
    <x v="1"/>
    <s v="United States"/>
    <x v="369"/>
    <x v="2"/>
    <n v="33317"/>
    <x v="0"/>
    <s v="OFF-BI-10003291"/>
    <x v="1"/>
    <x v="8"/>
    <x v="44"/>
    <n v="5.2380000000000004"/>
    <n v="2"/>
    <n v="0.7"/>
    <n v="-4.0157999999999996"/>
  </r>
  <r>
    <n v="3809"/>
    <x v="1884"/>
    <x v="1"/>
    <x v="768"/>
    <d v="2012-11-19T00:00:00"/>
    <s v="Standard Class"/>
    <s v="AH-10690"/>
    <s v="Anna HÃ¤berlin"/>
    <x v="1"/>
    <s v="United States"/>
    <x v="369"/>
    <x v="2"/>
    <n v="33317"/>
    <x v="0"/>
    <s v="OFF-BI-10002799"/>
    <x v="1"/>
    <x v="8"/>
    <x v="1450"/>
    <n v="4.6619999999999999"/>
    <n v="3"/>
    <n v="0.7"/>
    <n v="-3.7296"/>
  </r>
  <r>
    <n v="3810"/>
    <x v="1884"/>
    <x v="1"/>
    <x v="768"/>
    <d v="2012-11-19T00:00:00"/>
    <s v="Standard Class"/>
    <s v="AH-10690"/>
    <s v="Anna HÃ¤berlin"/>
    <x v="1"/>
    <s v="United States"/>
    <x v="369"/>
    <x v="2"/>
    <n v="33317"/>
    <x v="0"/>
    <s v="FUR-CH-10003298"/>
    <x v="0"/>
    <x v="1"/>
    <x v="1567"/>
    <n v="523.91999999999996"/>
    <n v="5"/>
    <n v="0.2"/>
    <n v="-72.039000000000001"/>
  </r>
  <r>
    <n v="3811"/>
    <x v="1884"/>
    <x v="1"/>
    <x v="768"/>
    <d v="2012-11-19T00:00:00"/>
    <s v="Standard Class"/>
    <s v="AH-10690"/>
    <s v="Anna HÃ¤berlin"/>
    <x v="1"/>
    <s v="United States"/>
    <x v="369"/>
    <x v="2"/>
    <n v="33317"/>
    <x v="0"/>
    <s v="TEC-PH-10000441"/>
    <x v="2"/>
    <x v="7"/>
    <x v="1046"/>
    <n v="100.792"/>
    <n v="1"/>
    <n v="0.2"/>
    <n v="10.0792"/>
  </r>
  <r>
    <n v="3812"/>
    <x v="1884"/>
    <x v="1"/>
    <x v="768"/>
    <d v="2012-11-19T00:00:00"/>
    <s v="Standard Class"/>
    <s v="AH-10690"/>
    <s v="Anna HÃ¤berlin"/>
    <x v="1"/>
    <s v="United States"/>
    <x v="369"/>
    <x v="2"/>
    <n v="33317"/>
    <x v="0"/>
    <s v="FUR-CH-10004477"/>
    <x v="0"/>
    <x v="1"/>
    <x v="211"/>
    <n v="146.136"/>
    <n v="3"/>
    <n v="0.2"/>
    <n v="16.440300000000001"/>
  </r>
  <r>
    <n v="3813"/>
    <x v="1885"/>
    <x v="3"/>
    <x v="916"/>
    <d v="2014-06-03T00:00:00"/>
    <s v="Same Day"/>
    <s v="PK-19075"/>
    <s v="Pete Kriz"/>
    <x v="0"/>
    <s v="United States"/>
    <x v="158"/>
    <x v="6"/>
    <n v="53209"/>
    <x v="2"/>
    <s v="OFF-LA-10003537"/>
    <x v="1"/>
    <x v="2"/>
    <x v="1568"/>
    <n v="25.06"/>
    <n v="2"/>
    <n v="0"/>
    <n v="11.7782"/>
  </r>
  <r>
    <n v="3814"/>
    <x v="1886"/>
    <x v="1"/>
    <x v="599"/>
    <d v="2012-09-11T00:00:00"/>
    <s v="Standard Class"/>
    <s v="NG-18430"/>
    <s v="Nathan Gelder"/>
    <x v="0"/>
    <s v="United States"/>
    <x v="94"/>
    <x v="10"/>
    <n v="62301"/>
    <x v="2"/>
    <s v="OFF-LA-10004484"/>
    <x v="1"/>
    <x v="2"/>
    <x v="612"/>
    <n v="19.824000000000002"/>
    <n v="6"/>
    <n v="0.2"/>
    <n v="6.4428000000000001"/>
  </r>
  <r>
    <n v="3815"/>
    <x v="1887"/>
    <x v="0"/>
    <x v="630"/>
    <d v="2013-09-07T00:00:00"/>
    <s v="Same Day"/>
    <s v="ZD-21925"/>
    <s v="Zuschuss Donatelli"/>
    <x v="0"/>
    <s v="United States"/>
    <x v="108"/>
    <x v="2"/>
    <n v="32216"/>
    <x v="0"/>
    <s v="TEC-PH-10002824"/>
    <x v="2"/>
    <x v="7"/>
    <x v="1142"/>
    <n v="823.96"/>
    <n v="5"/>
    <n v="0.2"/>
    <n v="51.497500000000002"/>
  </r>
  <r>
    <n v="3816"/>
    <x v="1887"/>
    <x v="0"/>
    <x v="630"/>
    <d v="2013-09-07T00:00:00"/>
    <s v="Same Day"/>
    <s v="ZD-21925"/>
    <s v="Zuschuss Donatelli"/>
    <x v="0"/>
    <s v="United States"/>
    <x v="108"/>
    <x v="2"/>
    <n v="32216"/>
    <x v="0"/>
    <s v="OFF-PA-10004965"/>
    <x v="1"/>
    <x v="10"/>
    <x v="112"/>
    <n v="15.984"/>
    <n v="2"/>
    <n v="0.2"/>
    <n v="4.9950000000000001"/>
  </r>
  <r>
    <n v="3817"/>
    <x v="1888"/>
    <x v="1"/>
    <x v="426"/>
    <d v="2012-09-19T00:00:00"/>
    <s v="Standard Class"/>
    <s v="NW-18400"/>
    <s v="Natalie Webber"/>
    <x v="0"/>
    <s v="United States"/>
    <x v="216"/>
    <x v="19"/>
    <n v="36608"/>
    <x v="0"/>
    <s v="FUR-TA-10003569"/>
    <x v="0"/>
    <x v="3"/>
    <x v="1358"/>
    <n v="801.96"/>
    <n v="2"/>
    <n v="0"/>
    <n v="200.49"/>
  </r>
  <r>
    <n v="3818"/>
    <x v="1888"/>
    <x v="1"/>
    <x v="426"/>
    <d v="2012-09-19T00:00:00"/>
    <s v="Standard Class"/>
    <s v="NW-18400"/>
    <s v="Natalie Webber"/>
    <x v="0"/>
    <s v="United States"/>
    <x v="216"/>
    <x v="19"/>
    <n v="36608"/>
    <x v="0"/>
    <s v="TEC-PH-10003187"/>
    <x v="2"/>
    <x v="7"/>
    <x v="1410"/>
    <n v="59.97"/>
    <n v="3"/>
    <n v="0"/>
    <n v="0"/>
  </r>
  <r>
    <n v="3819"/>
    <x v="1888"/>
    <x v="1"/>
    <x v="426"/>
    <d v="2012-09-19T00:00:00"/>
    <s v="Standard Class"/>
    <s v="NW-18400"/>
    <s v="Natalie Webber"/>
    <x v="0"/>
    <s v="United States"/>
    <x v="216"/>
    <x v="19"/>
    <n v="36608"/>
    <x v="0"/>
    <s v="FUR-CH-10004853"/>
    <x v="0"/>
    <x v="1"/>
    <x v="526"/>
    <n v="1056.8599999999999"/>
    <n v="7"/>
    <n v="0"/>
    <n v="306.48939999999999"/>
  </r>
  <r>
    <n v="3820"/>
    <x v="1889"/>
    <x v="3"/>
    <x v="449"/>
    <d v="2014-10-15T00:00:00"/>
    <s v="Standard Class"/>
    <s v="HG-14845"/>
    <s v="Harry Greene"/>
    <x v="0"/>
    <s v="United States"/>
    <x v="20"/>
    <x v="15"/>
    <n v="10024"/>
    <x v="3"/>
    <s v="OFF-BI-10001031"/>
    <x v="1"/>
    <x v="8"/>
    <x v="865"/>
    <n v="12.816000000000001"/>
    <n v="3"/>
    <n v="0.2"/>
    <n v="4.3254000000000001"/>
  </r>
  <r>
    <n v="3821"/>
    <x v="1889"/>
    <x v="3"/>
    <x v="449"/>
    <d v="2014-10-15T00:00:00"/>
    <s v="Standard Class"/>
    <s v="HG-14845"/>
    <s v="Harry Greene"/>
    <x v="0"/>
    <s v="United States"/>
    <x v="20"/>
    <x v="15"/>
    <n v="10024"/>
    <x v="3"/>
    <s v="FUR-BO-10003034"/>
    <x v="0"/>
    <x v="0"/>
    <x v="1194"/>
    <n v="314.35199999999998"/>
    <n v="3"/>
    <n v="0.2"/>
    <n v="-15.717599999999999"/>
  </r>
  <r>
    <n v="3822"/>
    <x v="1889"/>
    <x v="3"/>
    <x v="449"/>
    <d v="2014-10-15T00:00:00"/>
    <s v="Standard Class"/>
    <s v="HG-14845"/>
    <s v="Harry Greene"/>
    <x v="0"/>
    <s v="United States"/>
    <x v="20"/>
    <x v="15"/>
    <n v="10024"/>
    <x v="3"/>
    <s v="OFF-PA-10000069"/>
    <x v="1"/>
    <x v="10"/>
    <x v="1569"/>
    <n v="18.98"/>
    <n v="2"/>
    <n v="0"/>
    <n v="8.9206000000000003"/>
  </r>
  <r>
    <n v="3823"/>
    <x v="1889"/>
    <x v="3"/>
    <x v="449"/>
    <d v="2014-10-15T00:00:00"/>
    <s v="Standard Class"/>
    <s v="HG-14845"/>
    <s v="Harry Greene"/>
    <x v="0"/>
    <s v="United States"/>
    <x v="20"/>
    <x v="15"/>
    <n v="10024"/>
    <x v="3"/>
    <s v="OFF-BI-10003655"/>
    <x v="1"/>
    <x v="8"/>
    <x v="1447"/>
    <n v="18.239999999999998"/>
    <n v="6"/>
    <n v="0.2"/>
    <n v="6.1559999999999997"/>
  </r>
  <r>
    <n v="3824"/>
    <x v="1890"/>
    <x v="1"/>
    <x v="471"/>
    <d v="2012-09-18T00:00:00"/>
    <s v="Standard Class"/>
    <s v="CC-12685"/>
    <s v="Craig Carroll"/>
    <x v="0"/>
    <s v="United States"/>
    <x v="20"/>
    <x v="15"/>
    <n v="10011"/>
    <x v="3"/>
    <s v="OFF-ST-10000585"/>
    <x v="1"/>
    <x v="4"/>
    <x v="541"/>
    <n v="991.2"/>
    <n v="6"/>
    <n v="0"/>
    <n v="257.71199999999999"/>
  </r>
  <r>
    <n v="3825"/>
    <x v="1890"/>
    <x v="1"/>
    <x v="471"/>
    <d v="2012-09-18T00:00:00"/>
    <s v="Standard Class"/>
    <s v="CC-12685"/>
    <s v="Craig Carroll"/>
    <x v="0"/>
    <s v="United States"/>
    <x v="20"/>
    <x v="15"/>
    <n v="10011"/>
    <x v="3"/>
    <s v="TEC-CO-10001571"/>
    <x v="2"/>
    <x v="16"/>
    <x v="1554"/>
    <n v="879.98400000000004"/>
    <n v="2"/>
    <n v="0.2"/>
    <n v="329.99400000000003"/>
  </r>
  <r>
    <n v="3826"/>
    <x v="1890"/>
    <x v="1"/>
    <x v="471"/>
    <d v="2012-09-18T00:00:00"/>
    <s v="Standard Class"/>
    <s v="CC-12685"/>
    <s v="Craig Carroll"/>
    <x v="0"/>
    <s v="United States"/>
    <x v="20"/>
    <x v="15"/>
    <n v="10011"/>
    <x v="3"/>
    <s v="OFF-BI-10002012"/>
    <x v="1"/>
    <x v="8"/>
    <x v="742"/>
    <n v="12.96"/>
    <n v="9"/>
    <n v="0.2"/>
    <n v="4.5359999999999996"/>
  </r>
  <r>
    <n v="3827"/>
    <x v="1891"/>
    <x v="2"/>
    <x v="273"/>
    <d v="2011-12-10T00:00:00"/>
    <s v="Standard Class"/>
    <s v="JG-15805"/>
    <s v="John Grady"/>
    <x v="1"/>
    <s v="United States"/>
    <x v="61"/>
    <x v="5"/>
    <n v="75217"/>
    <x v="2"/>
    <s v="OFF-ST-10001228"/>
    <x v="1"/>
    <x v="4"/>
    <x v="228"/>
    <n v="107.44"/>
    <n v="10"/>
    <n v="0.2"/>
    <n v="10.744"/>
  </r>
  <r>
    <n v="3828"/>
    <x v="1892"/>
    <x v="3"/>
    <x v="917"/>
    <d v="2014-12-05T00:00:00"/>
    <s v="Standard Class"/>
    <s v="RW-19540"/>
    <s v="Rick Wilson"/>
    <x v="1"/>
    <s v="United States"/>
    <x v="66"/>
    <x v="12"/>
    <n v="48234"/>
    <x v="2"/>
    <s v="FUR-CH-10004086"/>
    <x v="0"/>
    <x v="1"/>
    <x v="281"/>
    <n v="1458.65"/>
    <n v="5"/>
    <n v="0"/>
    <n v="423.00850000000003"/>
  </r>
  <r>
    <n v="3829"/>
    <x v="1892"/>
    <x v="3"/>
    <x v="917"/>
    <d v="2014-12-05T00:00:00"/>
    <s v="Standard Class"/>
    <s v="RW-19540"/>
    <s v="Rick Wilson"/>
    <x v="1"/>
    <s v="United States"/>
    <x v="66"/>
    <x v="12"/>
    <n v="48234"/>
    <x v="2"/>
    <s v="FUR-CH-10002017"/>
    <x v="0"/>
    <x v="1"/>
    <x v="1368"/>
    <n v="26.64"/>
    <n v="1"/>
    <n v="0"/>
    <n v="7.4592000000000001"/>
  </r>
  <r>
    <n v="3830"/>
    <x v="1892"/>
    <x v="3"/>
    <x v="917"/>
    <d v="2014-12-05T00:00:00"/>
    <s v="Standard Class"/>
    <s v="RW-19540"/>
    <s v="Rick Wilson"/>
    <x v="1"/>
    <s v="United States"/>
    <x v="66"/>
    <x v="12"/>
    <n v="48234"/>
    <x v="2"/>
    <s v="FUR-CH-10000595"/>
    <x v="0"/>
    <x v="1"/>
    <x v="463"/>
    <n v="476.8"/>
    <n v="2"/>
    <n v="0"/>
    <n v="119.2"/>
  </r>
  <r>
    <n v="3831"/>
    <x v="1892"/>
    <x v="3"/>
    <x v="917"/>
    <d v="2014-12-05T00:00:00"/>
    <s v="Standard Class"/>
    <s v="RW-19540"/>
    <s v="Rick Wilson"/>
    <x v="1"/>
    <s v="United States"/>
    <x v="66"/>
    <x v="12"/>
    <n v="48234"/>
    <x v="2"/>
    <s v="OFF-AP-10001563"/>
    <x v="1"/>
    <x v="9"/>
    <x v="530"/>
    <n v="87.444000000000003"/>
    <n v="2"/>
    <n v="0.1"/>
    <n v="18.4604"/>
  </r>
  <r>
    <n v="3832"/>
    <x v="1893"/>
    <x v="1"/>
    <x v="717"/>
    <d v="2012-11-19T00:00:00"/>
    <s v="Standard Class"/>
    <s v="LS-17230"/>
    <s v="Lycoris Saunders"/>
    <x v="0"/>
    <s v="United States"/>
    <x v="18"/>
    <x v="13"/>
    <n v="19901"/>
    <x v="3"/>
    <s v="FUR-FU-10004017"/>
    <x v="0"/>
    <x v="5"/>
    <x v="1570"/>
    <n v="76.14"/>
    <n v="3"/>
    <n v="0"/>
    <n v="26.649000000000001"/>
  </r>
  <r>
    <n v="3833"/>
    <x v="1893"/>
    <x v="1"/>
    <x v="717"/>
    <d v="2012-11-19T00:00:00"/>
    <s v="Standard Class"/>
    <s v="LS-17230"/>
    <s v="Lycoris Saunders"/>
    <x v="0"/>
    <s v="United States"/>
    <x v="18"/>
    <x v="13"/>
    <n v="19901"/>
    <x v="3"/>
    <s v="OFF-BI-10002571"/>
    <x v="1"/>
    <x v="8"/>
    <x v="1204"/>
    <n v="19.96"/>
    <n v="2"/>
    <n v="0"/>
    <n v="9.3811999999999998"/>
  </r>
  <r>
    <n v="3834"/>
    <x v="1894"/>
    <x v="2"/>
    <x v="156"/>
    <d v="2011-11-24T00:00:00"/>
    <s v="Same Day"/>
    <s v="MY-18295"/>
    <s v="Muhammed Yedwab"/>
    <x v="1"/>
    <s v="United States"/>
    <x v="38"/>
    <x v="24"/>
    <n v="43229"/>
    <x v="3"/>
    <s v="TEC-PH-10000560"/>
    <x v="2"/>
    <x v="7"/>
    <x v="745"/>
    <n v="1049.97"/>
    <n v="5"/>
    <n v="0.4"/>
    <n v="-209.994"/>
  </r>
  <r>
    <n v="3835"/>
    <x v="1894"/>
    <x v="2"/>
    <x v="156"/>
    <d v="2011-11-24T00:00:00"/>
    <s v="Same Day"/>
    <s v="MY-18295"/>
    <s v="Muhammed Yedwab"/>
    <x v="1"/>
    <s v="United States"/>
    <x v="38"/>
    <x v="24"/>
    <n v="43229"/>
    <x v="3"/>
    <s v="FUR-CH-10000847"/>
    <x v="0"/>
    <x v="1"/>
    <x v="986"/>
    <n v="611.05799999999999"/>
    <n v="3"/>
    <n v="0.3"/>
    <n v="-34.9176"/>
  </r>
  <r>
    <n v="3836"/>
    <x v="1895"/>
    <x v="2"/>
    <x v="918"/>
    <d v="2011-04-15T00:00:00"/>
    <s v="Standard Class"/>
    <s v="JM-15655"/>
    <s v="Jim Mitchum"/>
    <x v="1"/>
    <s v="United States"/>
    <x v="220"/>
    <x v="16"/>
    <n v="85301"/>
    <x v="1"/>
    <s v="OFF-FA-10000611"/>
    <x v="1"/>
    <x v="13"/>
    <x v="1065"/>
    <n v="2.3679999999999999"/>
    <n v="2"/>
    <n v="0.2"/>
    <n v="0.82879999999999998"/>
  </r>
  <r>
    <n v="3837"/>
    <x v="1895"/>
    <x v="2"/>
    <x v="918"/>
    <d v="2011-04-15T00:00:00"/>
    <s v="Standard Class"/>
    <s v="JM-15655"/>
    <s v="Jim Mitchum"/>
    <x v="1"/>
    <s v="United States"/>
    <x v="220"/>
    <x v="16"/>
    <n v="85301"/>
    <x v="1"/>
    <s v="OFF-PA-10004733"/>
    <x v="1"/>
    <x v="10"/>
    <x v="1571"/>
    <n v="19.007999999999999"/>
    <n v="3"/>
    <n v="0.2"/>
    <n v="6.8903999999999996"/>
  </r>
  <r>
    <n v="3838"/>
    <x v="1896"/>
    <x v="2"/>
    <x v="711"/>
    <d v="2011-02-08T00:00:00"/>
    <s v="Standard Class"/>
    <s v="KM-16720"/>
    <s v="Kunst Miller"/>
    <x v="0"/>
    <s v="United States"/>
    <x v="226"/>
    <x v="33"/>
    <n v="89031"/>
    <x v="1"/>
    <s v="TEC-PH-10001363"/>
    <x v="2"/>
    <x v="7"/>
    <x v="427"/>
    <n v="911.98400000000004"/>
    <n v="2"/>
    <n v="0.2"/>
    <n v="113.998"/>
  </r>
  <r>
    <n v="3839"/>
    <x v="1896"/>
    <x v="2"/>
    <x v="711"/>
    <d v="2011-02-08T00:00:00"/>
    <s v="Standard Class"/>
    <s v="KM-16720"/>
    <s v="Kunst Miller"/>
    <x v="0"/>
    <s v="United States"/>
    <x v="226"/>
    <x v="33"/>
    <n v="89031"/>
    <x v="1"/>
    <s v="FUR-CH-10003312"/>
    <x v="0"/>
    <x v="1"/>
    <x v="296"/>
    <n v="674.35199999999998"/>
    <n v="3"/>
    <n v="0.2"/>
    <n v="-109.5822"/>
  </r>
  <r>
    <n v="3840"/>
    <x v="1896"/>
    <x v="2"/>
    <x v="711"/>
    <d v="2011-02-08T00:00:00"/>
    <s v="Standard Class"/>
    <s v="KM-16720"/>
    <s v="Kunst Miller"/>
    <x v="0"/>
    <s v="United States"/>
    <x v="226"/>
    <x v="33"/>
    <n v="89031"/>
    <x v="1"/>
    <s v="FUR-FU-10004018"/>
    <x v="0"/>
    <x v="5"/>
    <x v="927"/>
    <n v="134.01"/>
    <n v="9"/>
    <n v="0"/>
    <n v="36.182699999999997"/>
  </r>
  <r>
    <n v="3841"/>
    <x v="1896"/>
    <x v="2"/>
    <x v="711"/>
    <d v="2011-02-08T00:00:00"/>
    <s v="Standard Class"/>
    <s v="KM-16720"/>
    <s v="Kunst Miller"/>
    <x v="0"/>
    <s v="United States"/>
    <x v="226"/>
    <x v="33"/>
    <n v="89031"/>
    <x v="1"/>
    <s v="TEC-AC-10004814"/>
    <x v="2"/>
    <x v="11"/>
    <x v="1572"/>
    <n v="170.97"/>
    <n v="3"/>
    <n v="0"/>
    <n v="70.097700000000003"/>
  </r>
  <r>
    <n v="3842"/>
    <x v="1897"/>
    <x v="2"/>
    <x v="785"/>
    <d v="2011-12-06T00:00:00"/>
    <s v="Standard Class"/>
    <s v="KE-16420"/>
    <s v="Katrina Edelman"/>
    <x v="1"/>
    <s v="United States"/>
    <x v="39"/>
    <x v="18"/>
    <n v="37620"/>
    <x v="0"/>
    <s v="FUR-CH-10002647"/>
    <x v="0"/>
    <x v="1"/>
    <x v="470"/>
    <n v="170.352"/>
    <n v="3"/>
    <n v="0.2"/>
    <n v="10.647"/>
  </r>
  <r>
    <n v="3843"/>
    <x v="1898"/>
    <x v="2"/>
    <x v="919"/>
    <d v="2011-10-31T00:00:00"/>
    <s v="First Class"/>
    <s v="TS-21370"/>
    <s v="Todd Sumrall"/>
    <x v="1"/>
    <s v="United States"/>
    <x v="1"/>
    <x v="1"/>
    <n v="90049"/>
    <x v="1"/>
    <s v="OFF-BI-10004140"/>
    <x v="1"/>
    <x v="8"/>
    <x v="304"/>
    <n v="7.1840000000000002"/>
    <n v="2"/>
    <n v="0.2"/>
    <n v="2.2450000000000001"/>
  </r>
  <r>
    <n v="3844"/>
    <x v="1898"/>
    <x v="2"/>
    <x v="919"/>
    <d v="2011-10-31T00:00:00"/>
    <s v="First Class"/>
    <s v="TS-21370"/>
    <s v="Todd Sumrall"/>
    <x v="1"/>
    <s v="United States"/>
    <x v="1"/>
    <x v="1"/>
    <n v="90049"/>
    <x v="1"/>
    <s v="OFF-SU-10002301"/>
    <x v="1"/>
    <x v="14"/>
    <x v="1573"/>
    <n v="6.28"/>
    <n v="2"/>
    <n v="0"/>
    <n v="6.2799999999999995E-2"/>
  </r>
  <r>
    <n v="3845"/>
    <x v="1898"/>
    <x v="2"/>
    <x v="919"/>
    <d v="2011-10-31T00:00:00"/>
    <s v="First Class"/>
    <s v="TS-21370"/>
    <s v="Todd Sumrall"/>
    <x v="1"/>
    <s v="United States"/>
    <x v="1"/>
    <x v="1"/>
    <n v="90049"/>
    <x v="1"/>
    <s v="OFF-SU-10000646"/>
    <x v="1"/>
    <x v="14"/>
    <x v="259"/>
    <n v="480.74"/>
    <n v="2"/>
    <n v="0"/>
    <n v="14.4222"/>
  </r>
  <r>
    <n v="3846"/>
    <x v="1898"/>
    <x v="2"/>
    <x v="919"/>
    <d v="2011-10-31T00:00:00"/>
    <s v="First Class"/>
    <s v="TS-21370"/>
    <s v="Todd Sumrall"/>
    <x v="1"/>
    <s v="United States"/>
    <x v="1"/>
    <x v="1"/>
    <n v="90049"/>
    <x v="1"/>
    <s v="FUR-BO-10001337"/>
    <x v="0"/>
    <x v="0"/>
    <x v="425"/>
    <n v="616.99800000000005"/>
    <n v="6"/>
    <n v="0.15"/>
    <n v="-36.293999999999997"/>
  </r>
  <r>
    <n v="3847"/>
    <x v="1898"/>
    <x v="2"/>
    <x v="919"/>
    <d v="2011-10-31T00:00:00"/>
    <s v="First Class"/>
    <s v="TS-21370"/>
    <s v="Todd Sumrall"/>
    <x v="1"/>
    <s v="United States"/>
    <x v="1"/>
    <x v="1"/>
    <n v="90049"/>
    <x v="1"/>
    <s v="OFF-ST-10003442"/>
    <x v="1"/>
    <x v="4"/>
    <x v="86"/>
    <n v="141.4"/>
    <n v="5"/>
    <n v="0"/>
    <n v="38.177999999999997"/>
  </r>
  <r>
    <n v="3848"/>
    <x v="1899"/>
    <x v="3"/>
    <x v="920"/>
    <d v="2014-11-28T00:00:00"/>
    <s v="Second Class"/>
    <s v="SZ-20035"/>
    <s v="Sam Zeldin"/>
    <x v="2"/>
    <s v="United States"/>
    <x v="105"/>
    <x v="12"/>
    <n v="48187"/>
    <x v="2"/>
    <s v="OFF-ST-10001097"/>
    <x v="1"/>
    <x v="4"/>
    <x v="740"/>
    <n v="501.81"/>
    <n v="3"/>
    <n v="0"/>
    <n v="0"/>
  </r>
  <r>
    <n v="3849"/>
    <x v="1900"/>
    <x v="3"/>
    <x v="585"/>
    <d v="2014-09-24T00:00:00"/>
    <s v="First Class"/>
    <s v="JE-15745"/>
    <s v="Joel Eaton"/>
    <x v="0"/>
    <s v="United States"/>
    <x v="115"/>
    <x v="36"/>
    <n v="72701"/>
    <x v="0"/>
    <s v="OFF-BI-10004318"/>
    <x v="1"/>
    <x v="8"/>
    <x v="1574"/>
    <n v="691.96"/>
    <n v="4"/>
    <n v="0"/>
    <n v="318.30160000000001"/>
  </r>
  <r>
    <n v="3850"/>
    <x v="1900"/>
    <x v="3"/>
    <x v="585"/>
    <d v="2014-09-24T00:00:00"/>
    <s v="First Class"/>
    <s v="JE-15745"/>
    <s v="Joel Eaton"/>
    <x v="0"/>
    <s v="United States"/>
    <x v="115"/>
    <x v="36"/>
    <n v="72701"/>
    <x v="0"/>
    <s v="TEC-AC-10004633"/>
    <x v="2"/>
    <x v="11"/>
    <x v="60"/>
    <n v="34.950000000000003"/>
    <n v="5"/>
    <n v="0"/>
    <n v="15.378"/>
  </r>
  <r>
    <n v="3851"/>
    <x v="1901"/>
    <x v="1"/>
    <x v="784"/>
    <d v="2012-09-12T00:00:00"/>
    <s v="Standard Class"/>
    <s v="MS-17980"/>
    <s v="Michael Stewart"/>
    <x v="1"/>
    <s v="United States"/>
    <x v="24"/>
    <x v="25"/>
    <n v="65807"/>
    <x v="2"/>
    <s v="OFF-PA-10001970"/>
    <x v="1"/>
    <x v="10"/>
    <x v="311"/>
    <n v="85.96"/>
    <n v="7"/>
    <n v="0"/>
    <n v="40.401200000000003"/>
  </r>
  <r>
    <n v="3852"/>
    <x v="1902"/>
    <x v="1"/>
    <x v="481"/>
    <d v="2012-09-21T00:00:00"/>
    <s v="Same Day"/>
    <s v="DH-13675"/>
    <s v="Duane Huffman"/>
    <x v="2"/>
    <s v="United States"/>
    <x v="94"/>
    <x v="31"/>
    <n v="2169"/>
    <x v="3"/>
    <s v="FUR-FU-10004006"/>
    <x v="0"/>
    <x v="5"/>
    <x v="101"/>
    <n v="85.3"/>
    <n v="2"/>
    <n v="0"/>
    <n v="14.500999999999999"/>
  </r>
  <r>
    <n v="3853"/>
    <x v="1903"/>
    <x v="3"/>
    <x v="200"/>
    <d v="2014-11-30T00:00:00"/>
    <s v="First Class"/>
    <s v="GT-14755"/>
    <s v="Guy Thornton"/>
    <x v="0"/>
    <s v="United States"/>
    <x v="179"/>
    <x v="10"/>
    <n v="61107"/>
    <x v="2"/>
    <s v="OFF-BI-10001524"/>
    <x v="1"/>
    <x v="8"/>
    <x v="298"/>
    <n v="33.567999999999998"/>
    <n v="8"/>
    <n v="0.8"/>
    <n v="-53.708799999999997"/>
  </r>
  <r>
    <n v="3854"/>
    <x v="1904"/>
    <x v="3"/>
    <x v="921"/>
    <d v="2014-11-06T00:00:00"/>
    <s v="Standard Class"/>
    <s v="GH-14410"/>
    <s v="Gary Hansen"/>
    <x v="2"/>
    <s v="United States"/>
    <x v="8"/>
    <x v="1"/>
    <n v="94122"/>
    <x v="1"/>
    <s v="FUR-FU-10004164"/>
    <x v="0"/>
    <x v="5"/>
    <x v="1575"/>
    <n v="4.95"/>
    <n v="1"/>
    <n v="0"/>
    <n v="2.1779999999999999"/>
  </r>
  <r>
    <n v="3855"/>
    <x v="1904"/>
    <x v="3"/>
    <x v="921"/>
    <d v="2014-11-06T00:00:00"/>
    <s v="Standard Class"/>
    <s v="GH-14410"/>
    <s v="Gary Hansen"/>
    <x v="2"/>
    <s v="United States"/>
    <x v="8"/>
    <x v="1"/>
    <n v="94122"/>
    <x v="1"/>
    <s v="OFF-ST-10002957"/>
    <x v="1"/>
    <x v="4"/>
    <x v="1483"/>
    <n v="26.4"/>
    <n v="5"/>
    <n v="0"/>
    <n v="0"/>
  </r>
  <r>
    <n v="3856"/>
    <x v="1905"/>
    <x v="3"/>
    <x v="436"/>
    <d v="2014-10-29T00:00:00"/>
    <s v="Second Class"/>
    <s v="DM-13015"/>
    <s v="Darrin Martin"/>
    <x v="0"/>
    <s v="United States"/>
    <x v="52"/>
    <x v="5"/>
    <n v="78207"/>
    <x v="2"/>
    <s v="OFF-BI-10004364"/>
    <x v="1"/>
    <x v="8"/>
    <x v="302"/>
    <n v="3.5640000000000001"/>
    <n v="3"/>
    <n v="0.8"/>
    <n v="-6.2370000000000001"/>
  </r>
  <r>
    <n v="3857"/>
    <x v="1905"/>
    <x v="3"/>
    <x v="436"/>
    <d v="2014-10-29T00:00:00"/>
    <s v="Second Class"/>
    <s v="DM-13015"/>
    <s v="Darrin Martin"/>
    <x v="0"/>
    <s v="United States"/>
    <x v="52"/>
    <x v="5"/>
    <n v="78207"/>
    <x v="2"/>
    <s v="TEC-PH-10002824"/>
    <x v="2"/>
    <x v="7"/>
    <x v="1142"/>
    <n v="823.96"/>
    <n v="5"/>
    <n v="0.2"/>
    <n v="51.497500000000002"/>
  </r>
  <r>
    <n v="3858"/>
    <x v="1905"/>
    <x v="3"/>
    <x v="436"/>
    <d v="2014-10-29T00:00:00"/>
    <s v="Second Class"/>
    <s v="DM-13015"/>
    <s v="Darrin Martin"/>
    <x v="0"/>
    <s v="United States"/>
    <x v="52"/>
    <x v="5"/>
    <n v="78207"/>
    <x v="2"/>
    <s v="OFF-AR-10000634"/>
    <x v="1"/>
    <x v="6"/>
    <x v="988"/>
    <n v="10.272"/>
    <n v="3"/>
    <n v="0.2"/>
    <n v="0.89880000000000004"/>
  </r>
  <r>
    <n v="3859"/>
    <x v="1906"/>
    <x v="2"/>
    <x v="414"/>
    <d v="2011-12-20T00:00:00"/>
    <s v="Same Day"/>
    <s v="TC-21295"/>
    <s v="Toby Carlisle"/>
    <x v="0"/>
    <s v="United States"/>
    <x v="377"/>
    <x v="22"/>
    <n v="80229"/>
    <x v="1"/>
    <s v="TEC-AC-10001539"/>
    <x v="2"/>
    <x v="11"/>
    <x v="1576"/>
    <n v="447.94400000000002"/>
    <n v="7"/>
    <n v="0.2"/>
    <n v="89.588800000000006"/>
  </r>
  <r>
    <n v="3860"/>
    <x v="1907"/>
    <x v="3"/>
    <x v="922"/>
    <d v="2014-02-23T00:00:00"/>
    <s v="Standard Class"/>
    <s v="JK-16120"/>
    <s v="Julie Kriz"/>
    <x v="2"/>
    <s v="United States"/>
    <x v="22"/>
    <x v="10"/>
    <n v="60653"/>
    <x v="2"/>
    <s v="FUR-TA-10001932"/>
    <x v="0"/>
    <x v="3"/>
    <x v="840"/>
    <n v="480.96"/>
    <n v="3"/>
    <n v="0.5"/>
    <n v="-269.33760000000001"/>
  </r>
  <r>
    <n v="3861"/>
    <x v="1907"/>
    <x v="3"/>
    <x v="922"/>
    <d v="2014-02-23T00:00:00"/>
    <s v="Standard Class"/>
    <s v="JK-16120"/>
    <s v="Julie Kriz"/>
    <x v="2"/>
    <s v="United States"/>
    <x v="22"/>
    <x v="10"/>
    <n v="60653"/>
    <x v="2"/>
    <s v="TEC-PH-10002789"/>
    <x v="2"/>
    <x v="7"/>
    <x v="1577"/>
    <n v="124.792"/>
    <n v="1"/>
    <n v="0.2"/>
    <n v="10.9193"/>
  </r>
  <r>
    <n v="3862"/>
    <x v="1908"/>
    <x v="2"/>
    <x v="523"/>
    <d v="2011-10-05T00:00:00"/>
    <s v="Standard Class"/>
    <s v="NC-18415"/>
    <s v="Nathan Cano"/>
    <x v="0"/>
    <s v="United States"/>
    <x v="181"/>
    <x v="15"/>
    <n v="10701"/>
    <x v="3"/>
    <s v="OFF-BI-10004828"/>
    <x v="1"/>
    <x v="8"/>
    <x v="1578"/>
    <n v="40.176000000000002"/>
    <n v="3"/>
    <n v="0.2"/>
    <n v="14.563800000000001"/>
  </r>
  <r>
    <n v="3863"/>
    <x v="1908"/>
    <x v="2"/>
    <x v="523"/>
    <d v="2011-10-05T00:00:00"/>
    <s v="Standard Class"/>
    <s v="NC-18415"/>
    <s v="Nathan Cano"/>
    <x v="0"/>
    <s v="United States"/>
    <x v="181"/>
    <x v="15"/>
    <n v="10701"/>
    <x v="3"/>
    <s v="OFF-BI-10003981"/>
    <x v="1"/>
    <x v="8"/>
    <x v="109"/>
    <n v="10.896000000000001"/>
    <n v="3"/>
    <n v="0.2"/>
    <n v="3.9498000000000002"/>
  </r>
  <r>
    <n v="3864"/>
    <x v="1909"/>
    <x v="3"/>
    <x v="161"/>
    <d v="2014-10-20T00:00:00"/>
    <s v="Second Class"/>
    <s v="AJ-10960"/>
    <s v="Astrea Jones"/>
    <x v="0"/>
    <s v="United States"/>
    <x v="70"/>
    <x v="1"/>
    <n v="92037"/>
    <x v="1"/>
    <s v="OFF-AR-10001770"/>
    <x v="1"/>
    <x v="6"/>
    <x v="1579"/>
    <n v="10.64"/>
    <n v="4"/>
    <n v="0"/>
    <n v="2.7664"/>
  </r>
  <r>
    <n v="3865"/>
    <x v="1910"/>
    <x v="1"/>
    <x v="109"/>
    <d v="2012-03-12T00:00:00"/>
    <s v="Standard Class"/>
    <s v="LC-16885"/>
    <s v="Lena Creighton"/>
    <x v="0"/>
    <s v="United States"/>
    <x v="378"/>
    <x v="10"/>
    <n v="61821"/>
    <x v="2"/>
    <s v="FUR-FU-10004904"/>
    <x v="0"/>
    <x v="5"/>
    <x v="1580"/>
    <n v="151.96"/>
    <n v="5"/>
    <n v="0.6"/>
    <n v="-182.352"/>
  </r>
  <r>
    <n v="3866"/>
    <x v="1911"/>
    <x v="2"/>
    <x v="923"/>
    <d v="2011-07-29T00:00:00"/>
    <s v="Second Class"/>
    <s v="GW-14605"/>
    <s v="Giulietta Weimer"/>
    <x v="0"/>
    <s v="United States"/>
    <x v="8"/>
    <x v="1"/>
    <n v="94122"/>
    <x v="1"/>
    <s v="TEC-AC-10002842"/>
    <x v="2"/>
    <x v="11"/>
    <x v="1176"/>
    <n v="238"/>
    <n v="2"/>
    <n v="0"/>
    <n v="38.08"/>
  </r>
  <r>
    <n v="3867"/>
    <x v="1912"/>
    <x v="3"/>
    <x v="756"/>
    <d v="2014-04-26T00:00:00"/>
    <s v="Second Class"/>
    <s v="SC-20305"/>
    <s v="Sean Christensen"/>
    <x v="0"/>
    <s v="United States"/>
    <x v="104"/>
    <x v="14"/>
    <n v="46226"/>
    <x v="2"/>
    <s v="TEC-AC-10003590"/>
    <x v="2"/>
    <x v="11"/>
    <x v="1093"/>
    <n v="155.34"/>
    <n v="6"/>
    <n v="0"/>
    <n v="55.922400000000003"/>
  </r>
  <r>
    <n v="3868"/>
    <x v="1913"/>
    <x v="1"/>
    <x v="924"/>
    <d v="2012-10-27T00:00:00"/>
    <s v="Second Class"/>
    <s v="JF-15355"/>
    <s v="Jay Fein"/>
    <x v="0"/>
    <s v="United States"/>
    <x v="70"/>
    <x v="1"/>
    <n v="92105"/>
    <x v="1"/>
    <s v="TEC-AC-10000710"/>
    <x v="2"/>
    <x v="11"/>
    <x v="672"/>
    <n v="148.32"/>
    <n v="9"/>
    <n v="0"/>
    <n v="63.7776"/>
  </r>
  <r>
    <n v="3869"/>
    <x v="1913"/>
    <x v="1"/>
    <x v="924"/>
    <d v="2012-10-27T00:00:00"/>
    <s v="Second Class"/>
    <s v="JF-15355"/>
    <s v="Jay Fein"/>
    <x v="0"/>
    <s v="United States"/>
    <x v="70"/>
    <x v="1"/>
    <n v="92105"/>
    <x v="1"/>
    <s v="FUR-CH-10004495"/>
    <x v="0"/>
    <x v="1"/>
    <x v="1475"/>
    <n v="240.78399999999999"/>
    <n v="1"/>
    <n v="0.2"/>
    <n v="27.088200000000001"/>
  </r>
  <r>
    <n v="3870"/>
    <x v="1913"/>
    <x v="1"/>
    <x v="924"/>
    <d v="2012-10-27T00:00:00"/>
    <s v="Second Class"/>
    <s v="JF-15355"/>
    <s v="Jay Fein"/>
    <x v="0"/>
    <s v="United States"/>
    <x v="70"/>
    <x v="1"/>
    <n v="92105"/>
    <x v="1"/>
    <s v="FUR-CH-10004540"/>
    <x v="0"/>
    <x v="1"/>
    <x v="862"/>
    <n v="191.96799999999999"/>
    <n v="7"/>
    <n v="0.2"/>
    <n v="16.7972"/>
  </r>
  <r>
    <n v="3871"/>
    <x v="1913"/>
    <x v="1"/>
    <x v="924"/>
    <d v="2012-10-27T00:00:00"/>
    <s v="Second Class"/>
    <s v="JF-15355"/>
    <s v="Jay Fein"/>
    <x v="0"/>
    <s v="United States"/>
    <x v="70"/>
    <x v="1"/>
    <n v="92105"/>
    <x v="1"/>
    <s v="OFF-PA-10004971"/>
    <x v="1"/>
    <x v="10"/>
    <x v="604"/>
    <n v="11.56"/>
    <n v="2"/>
    <n v="0"/>
    <n v="5.6643999999999997"/>
  </r>
  <r>
    <n v="3872"/>
    <x v="1913"/>
    <x v="1"/>
    <x v="924"/>
    <d v="2012-10-27T00:00:00"/>
    <s v="Second Class"/>
    <s v="JF-15355"/>
    <s v="Jay Fein"/>
    <x v="0"/>
    <s v="United States"/>
    <x v="70"/>
    <x v="1"/>
    <n v="92105"/>
    <x v="1"/>
    <s v="OFF-EN-10002600"/>
    <x v="1"/>
    <x v="12"/>
    <x v="111"/>
    <n v="11.8"/>
    <n v="4"/>
    <n v="0"/>
    <n v="5.6639999999999997"/>
  </r>
  <r>
    <n v="3873"/>
    <x v="1913"/>
    <x v="1"/>
    <x v="924"/>
    <d v="2012-10-27T00:00:00"/>
    <s v="Second Class"/>
    <s v="JF-15355"/>
    <s v="Jay Fein"/>
    <x v="0"/>
    <s v="United States"/>
    <x v="70"/>
    <x v="1"/>
    <n v="92105"/>
    <x v="1"/>
    <s v="FUR-CH-10001854"/>
    <x v="0"/>
    <x v="1"/>
    <x v="1110"/>
    <n v="842.35199999999998"/>
    <n v="3"/>
    <n v="0.2"/>
    <n v="42.117600000000003"/>
  </r>
  <r>
    <n v="3874"/>
    <x v="1914"/>
    <x v="0"/>
    <x v="64"/>
    <d v="2013-08-09T00:00:00"/>
    <s v="Second Class"/>
    <s v="DM-13015"/>
    <s v="Darrin Martin"/>
    <x v="0"/>
    <s v="United States"/>
    <x v="271"/>
    <x v="18"/>
    <n v="37604"/>
    <x v="0"/>
    <s v="OFF-EN-10001099"/>
    <x v="1"/>
    <x v="12"/>
    <x v="33"/>
    <n v="23.472000000000001"/>
    <n v="3"/>
    <n v="0.2"/>
    <n v="7.6284000000000001"/>
  </r>
  <r>
    <n v="3875"/>
    <x v="1914"/>
    <x v="0"/>
    <x v="64"/>
    <d v="2013-08-09T00:00:00"/>
    <s v="Second Class"/>
    <s v="DM-13015"/>
    <s v="Darrin Martin"/>
    <x v="0"/>
    <s v="United States"/>
    <x v="271"/>
    <x v="18"/>
    <n v="37604"/>
    <x v="0"/>
    <s v="OFF-BI-10001597"/>
    <x v="1"/>
    <x v="8"/>
    <x v="790"/>
    <n v="86.058000000000007"/>
    <n v="7"/>
    <n v="0.7"/>
    <n v="-63.109200000000001"/>
  </r>
  <r>
    <n v="3876"/>
    <x v="1914"/>
    <x v="0"/>
    <x v="64"/>
    <d v="2013-08-09T00:00:00"/>
    <s v="Second Class"/>
    <s v="DM-13015"/>
    <s v="Darrin Martin"/>
    <x v="0"/>
    <s v="United States"/>
    <x v="271"/>
    <x v="18"/>
    <n v="37604"/>
    <x v="0"/>
    <s v="TEC-PH-10002660"/>
    <x v="2"/>
    <x v="7"/>
    <x v="697"/>
    <n v="108.78400000000001"/>
    <n v="2"/>
    <n v="0.2"/>
    <n v="6.7990000000000004"/>
  </r>
  <r>
    <n v="3877"/>
    <x v="1914"/>
    <x v="0"/>
    <x v="64"/>
    <d v="2013-08-09T00:00:00"/>
    <s v="Second Class"/>
    <s v="DM-13015"/>
    <s v="Darrin Martin"/>
    <x v="0"/>
    <s v="United States"/>
    <x v="271"/>
    <x v="18"/>
    <n v="37604"/>
    <x v="0"/>
    <s v="OFF-PA-10000327"/>
    <x v="1"/>
    <x v="10"/>
    <x v="1428"/>
    <n v="10.272"/>
    <n v="3"/>
    <n v="0.2"/>
    <n v="3.21"/>
  </r>
  <r>
    <n v="3878"/>
    <x v="1915"/>
    <x v="0"/>
    <x v="99"/>
    <d v="2013-03-11T00:00:00"/>
    <s v="Standard Class"/>
    <s v="EP-13915"/>
    <s v="Emily Phan"/>
    <x v="0"/>
    <s v="United States"/>
    <x v="67"/>
    <x v="2"/>
    <n v="33614"/>
    <x v="0"/>
    <s v="OFF-BI-10001191"/>
    <x v="1"/>
    <x v="8"/>
    <x v="970"/>
    <n v="38.19"/>
    <n v="5"/>
    <n v="0.7"/>
    <n v="-26.733000000000001"/>
  </r>
  <r>
    <n v="3879"/>
    <x v="1916"/>
    <x v="2"/>
    <x v="267"/>
    <d v="2011-07-04T00:00:00"/>
    <s v="First Class"/>
    <s v="JG-15805"/>
    <s v="John Grady"/>
    <x v="1"/>
    <s v="United States"/>
    <x v="27"/>
    <x v="10"/>
    <n v="62521"/>
    <x v="2"/>
    <s v="OFF-ST-10003455"/>
    <x v="1"/>
    <x v="4"/>
    <x v="169"/>
    <n v="49.631999999999998"/>
    <n v="4"/>
    <n v="0.2"/>
    <n v="3.7223999999999999"/>
  </r>
  <r>
    <n v="3880"/>
    <x v="1916"/>
    <x v="2"/>
    <x v="267"/>
    <d v="2011-07-04T00:00:00"/>
    <s v="First Class"/>
    <s v="JG-15805"/>
    <s v="John Grady"/>
    <x v="1"/>
    <s v="United States"/>
    <x v="27"/>
    <x v="10"/>
    <n v="62521"/>
    <x v="2"/>
    <s v="OFF-ST-10001031"/>
    <x v="1"/>
    <x v="4"/>
    <x v="1551"/>
    <n v="52.095999999999997"/>
    <n v="4"/>
    <n v="0.2"/>
    <n v="3.9072"/>
  </r>
  <r>
    <n v="3881"/>
    <x v="1917"/>
    <x v="1"/>
    <x v="925"/>
    <d v="2012-06-20T00:00:00"/>
    <s v="Standard Class"/>
    <s v="PF-19120"/>
    <s v="Peter Fuller"/>
    <x v="0"/>
    <s v="United States"/>
    <x v="23"/>
    <x v="16"/>
    <n v="85234"/>
    <x v="1"/>
    <s v="OFF-PA-10002245"/>
    <x v="1"/>
    <x v="10"/>
    <x v="1334"/>
    <n v="9.5679999999999996"/>
    <n v="2"/>
    <n v="0.2"/>
    <n v="2.99"/>
  </r>
  <r>
    <n v="3882"/>
    <x v="1917"/>
    <x v="1"/>
    <x v="925"/>
    <d v="2012-06-20T00:00:00"/>
    <s v="Standard Class"/>
    <s v="PF-19120"/>
    <s v="Peter Fuller"/>
    <x v="0"/>
    <s v="United States"/>
    <x v="23"/>
    <x v="16"/>
    <n v="85234"/>
    <x v="1"/>
    <s v="OFF-ST-10004804"/>
    <x v="1"/>
    <x v="4"/>
    <x v="230"/>
    <n v="82.367999999999995"/>
    <n v="2"/>
    <n v="0.2"/>
    <n v="-19.5624"/>
  </r>
  <r>
    <n v="3883"/>
    <x v="1917"/>
    <x v="1"/>
    <x v="925"/>
    <d v="2012-06-20T00:00:00"/>
    <s v="Standard Class"/>
    <s v="PF-19120"/>
    <s v="Peter Fuller"/>
    <x v="0"/>
    <s v="United States"/>
    <x v="23"/>
    <x v="16"/>
    <n v="85234"/>
    <x v="1"/>
    <s v="FUR-FU-10004904"/>
    <x v="0"/>
    <x v="5"/>
    <x v="1580"/>
    <n v="364.70400000000001"/>
    <n v="6"/>
    <n v="0.2"/>
    <n v="-36.470399999999998"/>
  </r>
  <r>
    <n v="3884"/>
    <x v="1917"/>
    <x v="1"/>
    <x v="925"/>
    <d v="2012-06-20T00:00:00"/>
    <s v="Standard Class"/>
    <s v="PF-19120"/>
    <s v="Peter Fuller"/>
    <x v="0"/>
    <s v="United States"/>
    <x v="23"/>
    <x v="16"/>
    <n v="85234"/>
    <x v="1"/>
    <s v="FUR-FU-10002396"/>
    <x v="0"/>
    <x v="5"/>
    <x v="1581"/>
    <n v="40.256"/>
    <n v="4"/>
    <n v="0.2"/>
    <n v="11.070399999999999"/>
  </r>
  <r>
    <n v="3885"/>
    <x v="1918"/>
    <x v="2"/>
    <x v="260"/>
    <d v="2011-12-07T00:00:00"/>
    <s v="Standard Class"/>
    <s v="DW-13195"/>
    <s v="David Wiener"/>
    <x v="1"/>
    <s v="United States"/>
    <x v="289"/>
    <x v="18"/>
    <n v="37918"/>
    <x v="0"/>
    <s v="OFF-AR-10002833"/>
    <x v="1"/>
    <x v="6"/>
    <x v="6"/>
    <n v="4.3680000000000003"/>
    <n v="3"/>
    <n v="0.2"/>
    <n v="0.38219999999999998"/>
  </r>
  <r>
    <n v="3886"/>
    <x v="1919"/>
    <x v="3"/>
    <x v="926"/>
    <d v="2014-03-02T00:00:00"/>
    <s v="Standard Class"/>
    <s v="CK-12595"/>
    <s v="Clytie Kelty"/>
    <x v="0"/>
    <s v="United States"/>
    <x v="22"/>
    <x v="10"/>
    <n v="60653"/>
    <x v="2"/>
    <s v="OFF-BI-10001072"/>
    <x v="1"/>
    <x v="8"/>
    <x v="277"/>
    <n v="12.128"/>
    <n v="4"/>
    <n v="0.8"/>
    <n v="-20.617599999999999"/>
  </r>
  <r>
    <n v="3887"/>
    <x v="1920"/>
    <x v="0"/>
    <x v="840"/>
    <d v="2013-09-03T00:00:00"/>
    <s v="Second Class"/>
    <s v="CC-12670"/>
    <s v="Craig Carreira"/>
    <x v="0"/>
    <s v="United States"/>
    <x v="41"/>
    <x v="14"/>
    <n v="47401"/>
    <x v="2"/>
    <s v="TEC-PH-10003171"/>
    <x v="2"/>
    <x v="7"/>
    <x v="1495"/>
    <n v="134.85"/>
    <n v="3"/>
    <n v="0"/>
    <n v="37.758000000000003"/>
  </r>
  <r>
    <n v="3888"/>
    <x v="1921"/>
    <x v="2"/>
    <x v="270"/>
    <d v="2011-06-06T00:00:00"/>
    <s v="Standard Class"/>
    <s v="SV-20785"/>
    <s v="Stewart Visinsky"/>
    <x v="0"/>
    <s v="United States"/>
    <x v="185"/>
    <x v="32"/>
    <n v="30076"/>
    <x v="0"/>
    <s v="OFF-AR-10004511"/>
    <x v="1"/>
    <x v="6"/>
    <x v="1228"/>
    <n v="8.56"/>
    <n v="2"/>
    <n v="0"/>
    <n v="2.6536"/>
  </r>
  <r>
    <n v="3889"/>
    <x v="1921"/>
    <x v="2"/>
    <x v="270"/>
    <d v="2011-06-06T00:00:00"/>
    <s v="Standard Class"/>
    <s v="SV-20785"/>
    <s v="Stewart Visinsky"/>
    <x v="0"/>
    <s v="United States"/>
    <x v="185"/>
    <x v="32"/>
    <n v="30076"/>
    <x v="0"/>
    <s v="TEC-PH-10001425"/>
    <x v="2"/>
    <x v="7"/>
    <x v="511"/>
    <n v="239.97"/>
    <n v="3"/>
    <n v="0"/>
    <n v="67.191599999999994"/>
  </r>
  <r>
    <n v="3890"/>
    <x v="1921"/>
    <x v="2"/>
    <x v="270"/>
    <d v="2011-06-06T00:00:00"/>
    <s v="Standard Class"/>
    <s v="SV-20785"/>
    <s v="Stewart Visinsky"/>
    <x v="0"/>
    <s v="United States"/>
    <x v="185"/>
    <x v="32"/>
    <n v="30076"/>
    <x v="0"/>
    <s v="OFF-ST-10001490"/>
    <x v="1"/>
    <x v="4"/>
    <x v="513"/>
    <n v="356.94"/>
    <n v="2"/>
    <n v="0"/>
    <n v="107.08199999999999"/>
  </r>
  <r>
    <n v="3891"/>
    <x v="1922"/>
    <x v="0"/>
    <x v="390"/>
    <d v="2013-01-12T00:00:00"/>
    <s v="Standard Class"/>
    <s v="SP-20860"/>
    <s v="Sung Pak"/>
    <x v="1"/>
    <s v="United States"/>
    <x v="1"/>
    <x v="1"/>
    <n v="90036"/>
    <x v="1"/>
    <s v="TEC-AC-10003033"/>
    <x v="2"/>
    <x v="11"/>
    <x v="756"/>
    <n v="659.9"/>
    <n v="2"/>
    <n v="0"/>
    <n v="217.767"/>
  </r>
  <r>
    <n v="3892"/>
    <x v="1922"/>
    <x v="0"/>
    <x v="390"/>
    <d v="2013-01-12T00:00:00"/>
    <s v="Standard Class"/>
    <s v="SP-20860"/>
    <s v="Sung Pak"/>
    <x v="1"/>
    <s v="United States"/>
    <x v="1"/>
    <x v="1"/>
    <n v="90036"/>
    <x v="1"/>
    <s v="FUR-CH-10001394"/>
    <x v="0"/>
    <x v="1"/>
    <x v="648"/>
    <n v="1684.752"/>
    <n v="6"/>
    <n v="0.2"/>
    <n v="210.59399999999999"/>
  </r>
  <r>
    <n v="3893"/>
    <x v="1922"/>
    <x v="0"/>
    <x v="390"/>
    <d v="2013-01-12T00:00:00"/>
    <s v="Standard Class"/>
    <s v="SP-20860"/>
    <s v="Sung Pak"/>
    <x v="1"/>
    <s v="United States"/>
    <x v="1"/>
    <x v="1"/>
    <n v="90036"/>
    <x v="1"/>
    <s v="TEC-AC-10000420"/>
    <x v="2"/>
    <x v="11"/>
    <x v="1487"/>
    <n v="559.91999999999996"/>
    <n v="8"/>
    <n v="0"/>
    <n v="190.37280000000001"/>
  </r>
  <r>
    <n v="3894"/>
    <x v="1923"/>
    <x v="0"/>
    <x v="338"/>
    <d v="2013-11-15T00:00:00"/>
    <s v="Standard Class"/>
    <s v="MS-17770"/>
    <s v="Maxwell Schwartz"/>
    <x v="0"/>
    <s v="United States"/>
    <x v="12"/>
    <x v="5"/>
    <n v="77036"/>
    <x v="2"/>
    <s v="TEC-AC-10004901"/>
    <x v="2"/>
    <x v="11"/>
    <x v="642"/>
    <n v="279.94400000000002"/>
    <n v="7"/>
    <n v="0.2"/>
    <n v="48.990200000000002"/>
  </r>
  <r>
    <n v="3895"/>
    <x v="1924"/>
    <x v="2"/>
    <x v="754"/>
    <d v="2011-11-28T00:00:00"/>
    <s v="Standard Class"/>
    <s v="TC-21475"/>
    <s v="Tony Chapman"/>
    <x v="2"/>
    <s v="United States"/>
    <x v="348"/>
    <x v="10"/>
    <n v="60440"/>
    <x v="2"/>
    <s v="OFF-BI-10002571"/>
    <x v="1"/>
    <x v="8"/>
    <x v="1204"/>
    <n v="9.98"/>
    <n v="5"/>
    <n v="0.8"/>
    <n v="-16.466999999999999"/>
  </r>
  <r>
    <n v="3896"/>
    <x v="1925"/>
    <x v="3"/>
    <x v="927"/>
    <d v="2014-06-05T00:00:00"/>
    <s v="Standard Class"/>
    <s v="SJ-20125"/>
    <s v="Sanjit Jacobs"/>
    <x v="2"/>
    <s v="United States"/>
    <x v="379"/>
    <x v="36"/>
    <n v="71854"/>
    <x v="0"/>
    <s v="TEC-AC-10002331"/>
    <x v="2"/>
    <x v="11"/>
    <x v="1582"/>
    <n v="48.9"/>
    <n v="5"/>
    <n v="0"/>
    <n v="18.093"/>
  </r>
  <r>
    <n v="3897"/>
    <x v="1926"/>
    <x v="3"/>
    <x v="226"/>
    <d v="2014-12-13T00:00:00"/>
    <s v="Standard Class"/>
    <s v="DS-13180"/>
    <s v="David Smith"/>
    <x v="1"/>
    <s v="United States"/>
    <x v="52"/>
    <x v="5"/>
    <n v="78207"/>
    <x v="2"/>
    <s v="OFF-FA-10000611"/>
    <x v="1"/>
    <x v="13"/>
    <x v="1065"/>
    <n v="3.552"/>
    <n v="3"/>
    <n v="0.2"/>
    <n v="1.2432000000000001"/>
  </r>
  <r>
    <n v="3898"/>
    <x v="1926"/>
    <x v="3"/>
    <x v="226"/>
    <d v="2014-12-13T00:00:00"/>
    <s v="Standard Class"/>
    <s v="DS-13180"/>
    <s v="David Smith"/>
    <x v="1"/>
    <s v="United States"/>
    <x v="52"/>
    <x v="5"/>
    <n v="78207"/>
    <x v="2"/>
    <s v="OFF-PA-10000304"/>
    <x v="1"/>
    <x v="10"/>
    <x v="88"/>
    <n v="15.552"/>
    <n v="3"/>
    <n v="0.2"/>
    <n v="5.4432"/>
  </r>
  <r>
    <n v="3899"/>
    <x v="1927"/>
    <x v="3"/>
    <x v="329"/>
    <d v="2014-05-12T00:00:00"/>
    <s v="Standard Class"/>
    <s v="SC-20800"/>
    <s v="Stuart Calhoun"/>
    <x v="0"/>
    <s v="United States"/>
    <x v="380"/>
    <x v="5"/>
    <n v="78539"/>
    <x v="2"/>
    <s v="OFF-FA-10000611"/>
    <x v="1"/>
    <x v="13"/>
    <x v="1065"/>
    <n v="2.3679999999999999"/>
    <n v="2"/>
    <n v="0.2"/>
    <n v="0.82879999999999998"/>
  </r>
  <r>
    <n v="3900"/>
    <x v="1928"/>
    <x v="3"/>
    <x v="226"/>
    <d v="2014-10-12T00:00:00"/>
    <s v="First Class"/>
    <s v="SH-20395"/>
    <s v="Shahid Hopkins"/>
    <x v="0"/>
    <s v="United States"/>
    <x v="167"/>
    <x v="24"/>
    <n v="43615"/>
    <x v="3"/>
    <s v="TEC-AC-10002567"/>
    <x v="2"/>
    <x v="11"/>
    <x v="423"/>
    <n v="127.98399999999999"/>
    <n v="2"/>
    <n v="0.2"/>
    <n v="25.596800000000002"/>
  </r>
  <r>
    <n v="3901"/>
    <x v="1929"/>
    <x v="1"/>
    <x v="928"/>
    <d v="2012-08-01T00:00:00"/>
    <s v="Standard Class"/>
    <s v="SF-20965"/>
    <s v="Sylvia Foulston"/>
    <x v="1"/>
    <s v="United States"/>
    <x v="381"/>
    <x v="5"/>
    <n v="77520"/>
    <x v="2"/>
    <s v="OFF-PA-10001937"/>
    <x v="1"/>
    <x v="10"/>
    <x v="286"/>
    <n v="10.368"/>
    <n v="2"/>
    <n v="0.2"/>
    <n v="3.6288"/>
  </r>
  <r>
    <n v="3902"/>
    <x v="1930"/>
    <x v="1"/>
    <x v="717"/>
    <d v="2012-11-20T00:00:00"/>
    <s v="Standard Class"/>
    <s v="MG-17680"/>
    <s v="Maureen Gastineau"/>
    <x v="2"/>
    <s v="United States"/>
    <x v="10"/>
    <x v="9"/>
    <n v="19143"/>
    <x v="3"/>
    <s v="TEC-AC-10001090"/>
    <x v="2"/>
    <x v="11"/>
    <x v="1583"/>
    <n v="47.984000000000002"/>
    <n v="2"/>
    <n v="0.2"/>
    <n v="-1.1996"/>
  </r>
  <r>
    <n v="3903"/>
    <x v="1931"/>
    <x v="1"/>
    <x v="653"/>
    <d v="2012-07-10T00:00:00"/>
    <s v="Second Class"/>
    <s v="CS-12400"/>
    <s v="Christopher Schild"/>
    <x v="2"/>
    <s v="United States"/>
    <x v="1"/>
    <x v="1"/>
    <n v="90045"/>
    <x v="1"/>
    <s v="OFF-ST-10000943"/>
    <x v="1"/>
    <x v="4"/>
    <x v="1195"/>
    <n v="270.33999999999997"/>
    <n v="14"/>
    <n v="0"/>
    <n v="75.6952"/>
  </r>
  <r>
    <n v="3904"/>
    <x v="1932"/>
    <x v="1"/>
    <x v="57"/>
    <d v="2012-10-04T00:00:00"/>
    <s v="Standard Class"/>
    <s v="VT-21700"/>
    <s v="Valerie Takahito"/>
    <x v="2"/>
    <s v="United States"/>
    <x v="10"/>
    <x v="9"/>
    <n v="19143"/>
    <x v="3"/>
    <s v="OFF-AP-10004036"/>
    <x v="1"/>
    <x v="9"/>
    <x v="1273"/>
    <n v="98.111999999999995"/>
    <n v="7"/>
    <n v="0.2"/>
    <n v="18.396000000000001"/>
  </r>
  <r>
    <n v="3905"/>
    <x v="1932"/>
    <x v="1"/>
    <x v="57"/>
    <d v="2012-10-04T00:00:00"/>
    <s v="Standard Class"/>
    <s v="VT-21700"/>
    <s v="Valerie Takahito"/>
    <x v="2"/>
    <s v="United States"/>
    <x v="10"/>
    <x v="9"/>
    <n v="19143"/>
    <x v="3"/>
    <s v="OFF-ST-10003816"/>
    <x v="1"/>
    <x v="4"/>
    <x v="710"/>
    <n v="563.80799999999999"/>
    <n v="4"/>
    <n v="0.2"/>
    <n v="21.142800000000001"/>
  </r>
  <r>
    <n v="3906"/>
    <x v="1932"/>
    <x v="1"/>
    <x v="57"/>
    <d v="2012-10-04T00:00:00"/>
    <s v="Standard Class"/>
    <s v="VT-21700"/>
    <s v="Valerie Takahito"/>
    <x v="2"/>
    <s v="United States"/>
    <x v="10"/>
    <x v="9"/>
    <n v="19143"/>
    <x v="3"/>
    <s v="OFF-BI-10002072"/>
    <x v="1"/>
    <x v="8"/>
    <x v="830"/>
    <n v="10.428000000000001"/>
    <n v="4"/>
    <n v="0.7"/>
    <n v="-6.952"/>
  </r>
  <r>
    <n v="3907"/>
    <x v="1932"/>
    <x v="1"/>
    <x v="57"/>
    <d v="2012-10-04T00:00:00"/>
    <s v="Standard Class"/>
    <s v="VT-21700"/>
    <s v="Valerie Takahito"/>
    <x v="2"/>
    <s v="United States"/>
    <x v="10"/>
    <x v="9"/>
    <n v="19143"/>
    <x v="3"/>
    <s v="FUR-FU-10001468"/>
    <x v="0"/>
    <x v="5"/>
    <x v="1280"/>
    <n v="547.13599999999997"/>
    <n v="4"/>
    <n v="0.2"/>
    <n v="-68.391999999999996"/>
  </r>
  <r>
    <n v="3908"/>
    <x v="1932"/>
    <x v="1"/>
    <x v="57"/>
    <d v="2012-10-04T00:00:00"/>
    <s v="Standard Class"/>
    <s v="VT-21700"/>
    <s v="Valerie Takahito"/>
    <x v="2"/>
    <s v="United States"/>
    <x v="10"/>
    <x v="9"/>
    <n v="19143"/>
    <x v="3"/>
    <s v="TEC-PH-10000347"/>
    <x v="2"/>
    <x v="7"/>
    <x v="495"/>
    <n v="14.85"/>
    <n v="5"/>
    <n v="0.4"/>
    <n v="-3.2174999999999998"/>
  </r>
  <r>
    <n v="3909"/>
    <x v="1932"/>
    <x v="1"/>
    <x v="57"/>
    <d v="2012-10-04T00:00:00"/>
    <s v="Standard Class"/>
    <s v="VT-21700"/>
    <s v="Valerie Takahito"/>
    <x v="2"/>
    <s v="United States"/>
    <x v="10"/>
    <x v="9"/>
    <n v="19143"/>
    <x v="3"/>
    <s v="TEC-PH-10002844"/>
    <x v="2"/>
    <x v="7"/>
    <x v="104"/>
    <n v="41.988"/>
    <n v="2"/>
    <n v="0.4"/>
    <n v="-9.7972000000000001"/>
  </r>
  <r>
    <n v="3910"/>
    <x v="1932"/>
    <x v="1"/>
    <x v="57"/>
    <d v="2012-10-04T00:00:00"/>
    <s v="Standard Class"/>
    <s v="VT-21700"/>
    <s v="Valerie Takahito"/>
    <x v="2"/>
    <s v="United States"/>
    <x v="10"/>
    <x v="9"/>
    <n v="19143"/>
    <x v="3"/>
    <s v="FUR-FU-10001037"/>
    <x v="0"/>
    <x v="5"/>
    <x v="1160"/>
    <n v="7.5839999999999996"/>
    <n v="1"/>
    <n v="0.2"/>
    <n v="2.37"/>
  </r>
  <r>
    <n v="3911"/>
    <x v="1932"/>
    <x v="1"/>
    <x v="57"/>
    <d v="2012-10-04T00:00:00"/>
    <s v="Standard Class"/>
    <s v="VT-21700"/>
    <s v="Valerie Takahito"/>
    <x v="2"/>
    <s v="United States"/>
    <x v="10"/>
    <x v="9"/>
    <n v="19143"/>
    <x v="3"/>
    <s v="FUR-BO-10004218"/>
    <x v="0"/>
    <x v="0"/>
    <x v="1584"/>
    <n v="352.45"/>
    <n v="5"/>
    <n v="0.5"/>
    <n v="-211.47"/>
  </r>
  <r>
    <n v="3912"/>
    <x v="1933"/>
    <x v="3"/>
    <x v="929"/>
    <d v="2014-07-06T00:00:00"/>
    <s v="First Class"/>
    <s v="AB-10105"/>
    <s v="Adrian Barton"/>
    <x v="0"/>
    <s v="United States"/>
    <x v="352"/>
    <x v="5"/>
    <n v="77581"/>
    <x v="2"/>
    <s v="TEC-PH-10001619"/>
    <x v="2"/>
    <x v="7"/>
    <x v="1585"/>
    <n v="470.37599999999998"/>
    <n v="3"/>
    <n v="0.2"/>
    <n v="52.917299999999997"/>
  </r>
  <r>
    <n v="3913"/>
    <x v="1934"/>
    <x v="3"/>
    <x v="65"/>
    <d v="2014-09-26T00:00:00"/>
    <s v="Standard Class"/>
    <s v="MM-18280"/>
    <s v="Muhammed MacIntyre"/>
    <x v="1"/>
    <s v="United States"/>
    <x v="20"/>
    <x v="15"/>
    <n v="10035"/>
    <x v="3"/>
    <s v="OFF-PA-10001639"/>
    <x v="1"/>
    <x v="10"/>
    <x v="972"/>
    <n v="19.440000000000001"/>
    <n v="3"/>
    <n v="0"/>
    <n v="9.3312000000000008"/>
  </r>
  <r>
    <n v="3914"/>
    <x v="1934"/>
    <x v="3"/>
    <x v="65"/>
    <d v="2014-09-26T00:00:00"/>
    <s v="Standard Class"/>
    <s v="MM-18280"/>
    <s v="Muhammed MacIntyre"/>
    <x v="1"/>
    <s v="United States"/>
    <x v="20"/>
    <x v="15"/>
    <n v="10035"/>
    <x v="3"/>
    <s v="FUR-FU-10002268"/>
    <x v="0"/>
    <x v="5"/>
    <x v="860"/>
    <n v="9.82"/>
    <n v="2"/>
    <n v="0"/>
    <n v="3.2406000000000001"/>
  </r>
  <r>
    <n v="3915"/>
    <x v="1935"/>
    <x v="3"/>
    <x v="930"/>
    <d v="2014-07-24T00:00:00"/>
    <s v="Standard Class"/>
    <s v="ML-17410"/>
    <s v="Maris LaWare"/>
    <x v="0"/>
    <s v="United States"/>
    <x v="42"/>
    <x v="16"/>
    <n v="85023"/>
    <x v="1"/>
    <s v="FUR-TA-10001932"/>
    <x v="0"/>
    <x v="3"/>
    <x v="840"/>
    <n v="801.6"/>
    <n v="5"/>
    <n v="0.5"/>
    <n v="-448.89600000000002"/>
  </r>
  <r>
    <n v="3916"/>
    <x v="1935"/>
    <x v="3"/>
    <x v="930"/>
    <d v="2014-07-24T00:00:00"/>
    <s v="Standard Class"/>
    <s v="ML-17410"/>
    <s v="Maris LaWare"/>
    <x v="0"/>
    <s v="United States"/>
    <x v="42"/>
    <x v="16"/>
    <n v="85023"/>
    <x v="1"/>
    <s v="FUR-CH-10004218"/>
    <x v="0"/>
    <x v="1"/>
    <x v="38"/>
    <n v="161.56800000000001"/>
    <n v="2"/>
    <n v="0.2"/>
    <n v="10.098000000000001"/>
  </r>
  <r>
    <n v="3917"/>
    <x v="1935"/>
    <x v="3"/>
    <x v="930"/>
    <d v="2014-07-24T00:00:00"/>
    <s v="Standard Class"/>
    <s v="ML-17410"/>
    <s v="Maris LaWare"/>
    <x v="0"/>
    <s v="United States"/>
    <x v="42"/>
    <x v="16"/>
    <n v="85023"/>
    <x v="1"/>
    <s v="OFF-PA-10000246"/>
    <x v="1"/>
    <x v="10"/>
    <x v="1586"/>
    <n v="16.096"/>
    <n v="2"/>
    <n v="0.2"/>
    <n v="5.2312000000000003"/>
  </r>
  <r>
    <n v="3918"/>
    <x v="1935"/>
    <x v="3"/>
    <x v="930"/>
    <d v="2014-07-24T00:00:00"/>
    <s v="Standard Class"/>
    <s v="ML-17410"/>
    <s v="Maris LaWare"/>
    <x v="0"/>
    <s v="United States"/>
    <x v="42"/>
    <x v="16"/>
    <n v="85023"/>
    <x v="1"/>
    <s v="OFF-BI-10003350"/>
    <x v="1"/>
    <x v="8"/>
    <x v="834"/>
    <n v="7.6559999999999997"/>
    <n v="4"/>
    <n v="0.7"/>
    <n v="-6.1247999999999996"/>
  </r>
  <r>
    <n v="3919"/>
    <x v="1935"/>
    <x v="3"/>
    <x v="930"/>
    <d v="2014-07-24T00:00:00"/>
    <s v="Standard Class"/>
    <s v="ML-17410"/>
    <s v="Maris LaWare"/>
    <x v="0"/>
    <s v="United States"/>
    <x v="42"/>
    <x v="16"/>
    <n v="85023"/>
    <x v="1"/>
    <s v="FUR-CH-10000513"/>
    <x v="0"/>
    <x v="1"/>
    <x v="70"/>
    <n v="311.976"/>
    <n v="3"/>
    <n v="0.2"/>
    <n v="-42.896700000000003"/>
  </r>
  <r>
    <n v="3920"/>
    <x v="1936"/>
    <x v="1"/>
    <x v="494"/>
    <d v="2012-07-12T00:00:00"/>
    <s v="Standard Class"/>
    <s v="KD-16495"/>
    <s v="Keith Dawkins"/>
    <x v="1"/>
    <s v="United States"/>
    <x v="269"/>
    <x v="17"/>
    <n v="23320"/>
    <x v="0"/>
    <s v="OFF-ST-10001321"/>
    <x v="1"/>
    <x v="4"/>
    <x v="416"/>
    <n v="61.68"/>
    <n v="4"/>
    <n v="0"/>
    <n v="16.653600000000001"/>
  </r>
  <r>
    <n v="3921"/>
    <x v="1936"/>
    <x v="1"/>
    <x v="494"/>
    <d v="2012-07-12T00:00:00"/>
    <s v="Standard Class"/>
    <s v="KD-16495"/>
    <s v="Keith Dawkins"/>
    <x v="1"/>
    <s v="United States"/>
    <x v="269"/>
    <x v="17"/>
    <n v="23320"/>
    <x v="0"/>
    <s v="OFF-BI-10004233"/>
    <x v="1"/>
    <x v="8"/>
    <x v="1377"/>
    <n v="63.96"/>
    <n v="4"/>
    <n v="0"/>
    <n v="30.700800000000001"/>
  </r>
  <r>
    <n v="3922"/>
    <x v="1937"/>
    <x v="0"/>
    <x v="931"/>
    <d v="2013-03-07T00:00:00"/>
    <s v="Second Class"/>
    <s v="RF-19735"/>
    <s v="Roland Fjeld"/>
    <x v="0"/>
    <s v="United States"/>
    <x v="22"/>
    <x v="10"/>
    <n v="60610"/>
    <x v="2"/>
    <s v="TEC-PH-10001299"/>
    <x v="2"/>
    <x v="7"/>
    <x v="1480"/>
    <n v="359.976"/>
    <n v="3"/>
    <n v="0.2"/>
    <n v="35.997599999999998"/>
  </r>
  <r>
    <n v="3923"/>
    <x v="1938"/>
    <x v="3"/>
    <x v="735"/>
    <d v="2014-02-09T00:00:00"/>
    <s v="Standard Class"/>
    <s v="SC-20305"/>
    <s v="Sean Christensen"/>
    <x v="0"/>
    <s v="United States"/>
    <x v="22"/>
    <x v="10"/>
    <n v="60623"/>
    <x v="2"/>
    <s v="OFF-PA-10002479"/>
    <x v="1"/>
    <x v="10"/>
    <x v="217"/>
    <n v="25.344000000000001"/>
    <n v="6"/>
    <n v="0.2"/>
    <n v="7.92"/>
  </r>
  <r>
    <n v="3924"/>
    <x v="1938"/>
    <x v="3"/>
    <x v="735"/>
    <d v="2014-02-09T00:00:00"/>
    <s v="Standard Class"/>
    <s v="SC-20305"/>
    <s v="Sean Christensen"/>
    <x v="0"/>
    <s v="United States"/>
    <x v="22"/>
    <x v="10"/>
    <n v="60623"/>
    <x v="2"/>
    <s v="OFF-PA-10001461"/>
    <x v="1"/>
    <x v="10"/>
    <x v="1587"/>
    <n v="26.72"/>
    <n v="5"/>
    <n v="0.2"/>
    <n v="9.3520000000000003"/>
  </r>
  <r>
    <n v="3925"/>
    <x v="1939"/>
    <x v="2"/>
    <x v="328"/>
    <d v="2011-09-21T00:00:00"/>
    <s v="Standard Class"/>
    <s v="BN-11515"/>
    <s v="Bradley Nguyen"/>
    <x v="0"/>
    <s v="United States"/>
    <x v="4"/>
    <x v="4"/>
    <n v="98103"/>
    <x v="1"/>
    <s v="OFF-ST-10004963"/>
    <x v="1"/>
    <x v="4"/>
    <x v="460"/>
    <n v="30.28"/>
    <n v="2"/>
    <n v="0"/>
    <n v="1.2112000000000001"/>
  </r>
  <r>
    <n v="3926"/>
    <x v="1939"/>
    <x v="2"/>
    <x v="328"/>
    <d v="2011-09-21T00:00:00"/>
    <s v="Standard Class"/>
    <s v="BN-11515"/>
    <s v="Bradley Nguyen"/>
    <x v="0"/>
    <s v="United States"/>
    <x v="4"/>
    <x v="4"/>
    <n v="98103"/>
    <x v="1"/>
    <s v="OFF-ST-10000943"/>
    <x v="1"/>
    <x v="4"/>
    <x v="1195"/>
    <n v="57.93"/>
    <n v="3"/>
    <n v="0"/>
    <n v="16.220400000000001"/>
  </r>
  <r>
    <n v="3927"/>
    <x v="1939"/>
    <x v="2"/>
    <x v="328"/>
    <d v="2011-09-21T00:00:00"/>
    <s v="Standard Class"/>
    <s v="BN-11515"/>
    <s v="Bradley Nguyen"/>
    <x v="0"/>
    <s v="United States"/>
    <x v="4"/>
    <x v="4"/>
    <n v="98103"/>
    <x v="1"/>
    <s v="FUR-FU-10004671"/>
    <x v="0"/>
    <x v="5"/>
    <x v="1357"/>
    <n v="35.340000000000003"/>
    <n v="2"/>
    <n v="0"/>
    <n v="13.4292"/>
  </r>
  <r>
    <n v="3928"/>
    <x v="1939"/>
    <x v="2"/>
    <x v="328"/>
    <d v="2011-09-21T00:00:00"/>
    <s v="Standard Class"/>
    <s v="BN-11515"/>
    <s v="Bradley Nguyen"/>
    <x v="0"/>
    <s v="United States"/>
    <x v="4"/>
    <x v="4"/>
    <n v="98103"/>
    <x v="1"/>
    <s v="OFF-BI-10002735"/>
    <x v="1"/>
    <x v="8"/>
    <x v="141"/>
    <n v="137.24"/>
    <n v="5"/>
    <n v="0.2"/>
    <n v="46.3185"/>
  </r>
  <r>
    <n v="3929"/>
    <x v="1940"/>
    <x v="0"/>
    <x v="560"/>
    <d v="2013-03-18T00:00:00"/>
    <s v="First Class"/>
    <s v="JS-15880"/>
    <s v="John Stevenson"/>
    <x v="0"/>
    <s v="United States"/>
    <x v="92"/>
    <x v="5"/>
    <n v="78550"/>
    <x v="2"/>
    <s v="FUR-BO-10004409"/>
    <x v="0"/>
    <x v="0"/>
    <x v="625"/>
    <n v="241.33199999999999"/>
    <n v="5"/>
    <n v="0.32"/>
    <n v="-14.196"/>
  </r>
  <r>
    <n v="3930"/>
    <x v="1940"/>
    <x v="0"/>
    <x v="560"/>
    <d v="2013-03-18T00:00:00"/>
    <s v="First Class"/>
    <s v="JS-15880"/>
    <s v="John Stevenson"/>
    <x v="0"/>
    <s v="United States"/>
    <x v="92"/>
    <x v="5"/>
    <n v="78550"/>
    <x v="2"/>
    <s v="OFF-PA-10001934"/>
    <x v="1"/>
    <x v="10"/>
    <x v="543"/>
    <n v="5.1840000000000002"/>
    <n v="1"/>
    <n v="0.2"/>
    <n v="1.8792"/>
  </r>
  <r>
    <n v="3931"/>
    <x v="1940"/>
    <x v="0"/>
    <x v="560"/>
    <d v="2013-03-18T00:00:00"/>
    <s v="First Class"/>
    <s v="JS-15880"/>
    <s v="John Stevenson"/>
    <x v="0"/>
    <s v="United States"/>
    <x v="92"/>
    <x v="5"/>
    <n v="78550"/>
    <x v="2"/>
    <s v="OFF-AR-10001044"/>
    <x v="1"/>
    <x v="6"/>
    <x v="1042"/>
    <n v="145.54400000000001"/>
    <n v="7"/>
    <n v="0.2"/>
    <n v="16.373699999999999"/>
  </r>
  <r>
    <n v="3932"/>
    <x v="1941"/>
    <x v="0"/>
    <x v="370"/>
    <d v="2013-03-09T00:00:00"/>
    <s v="Standard Class"/>
    <s v="VG-21805"/>
    <s v="Vivek Grady"/>
    <x v="1"/>
    <s v="United States"/>
    <x v="10"/>
    <x v="9"/>
    <n v="19140"/>
    <x v="3"/>
    <s v="OFF-AR-10004165"/>
    <x v="1"/>
    <x v="6"/>
    <x v="1588"/>
    <n v="5.4720000000000004"/>
    <n v="3"/>
    <n v="0.2"/>
    <n v="1.6415999999999999"/>
  </r>
  <r>
    <n v="3933"/>
    <x v="1941"/>
    <x v="0"/>
    <x v="370"/>
    <d v="2013-03-09T00:00:00"/>
    <s v="Standard Class"/>
    <s v="VG-21805"/>
    <s v="Vivek Grady"/>
    <x v="1"/>
    <s v="United States"/>
    <x v="10"/>
    <x v="9"/>
    <n v="19140"/>
    <x v="3"/>
    <s v="TEC-AC-10001109"/>
    <x v="2"/>
    <x v="11"/>
    <x v="998"/>
    <n v="47.984000000000002"/>
    <n v="2"/>
    <n v="0.2"/>
    <n v="13.195600000000001"/>
  </r>
  <r>
    <n v="3934"/>
    <x v="1942"/>
    <x v="3"/>
    <x v="264"/>
    <d v="2014-09-09T00:00:00"/>
    <s v="Standard Class"/>
    <s v="AW-10840"/>
    <s v="Anthony Witt"/>
    <x v="0"/>
    <s v="United States"/>
    <x v="329"/>
    <x v="1"/>
    <n v="93309"/>
    <x v="1"/>
    <s v="OFF-AR-10001919"/>
    <x v="1"/>
    <x v="6"/>
    <x v="853"/>
    <n v="9.4"/>
    <n v="5"/>
    <n v="0"/>
    <n v="2.726"/>
  </r>
  <r>
    <n v="3935"/>
    <x v="1942"/>
    <x v="3"/>
    <x v="264"/>
    <d v="2014-09-09T00:00:00"/>
    <s v="Standard Class"/>
    <s v="AW-10840"/>
    <s v="Anthony Witt"/>
    <x v="0"/>
    <s v="United States"/>
    <x v="329"/>
    <x v="1"/>
    <n v="93309"/>
    <x v="1"/>
    <s v="OFF-LA-10004544"/>
    <x v="1"/>
    <x v="2"/>
    <x v="197"/>
    <n v="74"/>
    <n v="5"/>
    <n v="0"/>
    <n v="37"/>
  </r>
  <r>
    <n v="3936"/>
    <x v="1942"/>
    <x v="3"/>
    <x v="264"/>
    <d v="2014-09-09T00:00:00"/>
    <s v="Standard Class"/>
    <s v="AW-10840"/>
    <s v="Anthony Witt"/>
    <x v="0"/>
    <s v="United States"/>
    <x v="329"/>
    <x v="1"/>
    <n v="93309"/>
    <x v="1"/>
    <s v="TEC-PH-10003484"/>
    <x v="2"/>
    <x v="7"/>
    <x v="1530"/>
    <n v="201.584"/>
    <n v="2"/>
    <n v="0.2"/>
    <n v="12.599"/>
  </r>
  <r>
    <n v="3937"/>
    <x v="1943"/>
    <x v="1"/>
    <x v="382"/>
    <d v="2012-06-20T00:00:00"/>
    <s v="Standard Class"/>
    <s v="LS-17230"/>
    <s v="Lycoris Saunders"/>
    <x v="0"/>
    <s v="United States"/>
    <x v="55"/>
    <x v="5"/>
    <n v="75051"/>
    <x v="2"/>
    <s v="OFF-EN-10001028"/>
    <x v="1"/>
    <x v="12"/>
    <x v="33"/>
    <n v="28.751999999999999"/>
    <n v="3"/>
    <n v="0.2"/>
    <n v="9.3444000000000003"/>
  </r>
  <r>
    <n v="3938"/>
    <x v="1943"/>
    <x v="1"/>
    <x v="382"/>
    <d v="2012-06-20T00:00:00"/>
    <s v="Standard Class"/>
    <s v="LS-17230"/>
    <s v="Lycoris Saunders"/>
    <x v="0"/>
    <s v="United States"/>
    <x v="55"/>
    <x v="5"/>
    <n v="75051"/>
    <x v="2"/>
    <s v="OFF-PA-10004156"/>
    <x v="1"/>
    <x v="10"/>
    <x v="743"/>
    <n v="27.216000000000001"/>
    <n v="3"/>
    <n v="0.2"/>
    <n v="9.8658000000000001"/>
  </r>
  <r>
    <n v="3939"/>
    <x v="1943"/>
    <x v="1"/>
    <x v="382"/>
    <d v="2012-06-20T00:00:00"/>
    <s v="Standard Class"/>
    <s v="LS-17230"/>
    <s v="Lycoris Saunders"/>
    <x v="0"/>
    <s v="United States"/>
    <x v="55"/>
    <x v="5"/>
    <n v="75051"/>
    <x v="2"/>
    <s v="FUR-CH-10001708"/>
    <x v="0"/>
    <x v="1"/>
    <x v="884"/>
    <n v="197.37200000000001"/>
    <n v="2"/>
    <n v="0.3"/>
    <n v="-25.3764"/>
  </r>
  <r>
    <n v="3940"/>
    <x v="1944"/>
    <x v="0"/>
    <x v="107"/>
    <d v="2013-11-12T00:00:00"/>
    <s v="Same Day"/>
    <s v="MH-17455"/>
    <s v="Mark Hamilton"/>
    <x v="0"/>
    <s v="United States"/>
    <x v="382"/>
    <x v="14"/>
    <n v="46142"/>
    <x v="2"/>
    <s v="FUR-CH-10003379"/>
    <x v="0"/>
    <x v="1"/>
    <x v="459"/>
    <n v="1424.9"/>
    <n v="5"/>
    <n v="0"/>
    <n v="356.22500000000002"/>
  </r>
  <r>
    <n v="3941"/>
    <x v="1945"/>
    <x v="3"/>
    <x v="796"/>
    <d v="2014-05-24T00:00:00"/>
    <s v="Standard Class"/>
    <s v="TS-21340"/>
    <s v="Toby Swindell"/>
    <x v="0"/>
    <s v="United States"/>
    <x v="20"/>
    <x v="15"/>
    <n v="10024"/>
    <x v="3"/>
    <s v="FUR-FU-10002456"/>
    <x v="0"/>
    <x v="5"/>
    <x v="1009"/>
    <n v="14.56"/>
    <n v="2"/>
    <n v="0"/>
    <n v="6.2607999999999997"/>
  </r>
  <r>
    <n v="3942"/>
    <x v="1945"/>
    <x v="3"/>
    <x v="796"/>
    <d v="2014-05-24T00:00:00"/>
    <s v="Standard Class"/>
    <s v="TS-21340"/>
    <s v="Toby Swindell"/>
    <x v="0"/>
    <s v="United States"/>
    <x v="20"/>
    <x v="15"/>
    <n v="10024"/>
    <x v="3"/>
    <s v="OFF-BI-10000605"/>
    <x v="1"/>
    <x v="8"/>
    <x v="531"/>
    <n v="3.048"/>
    <n v="1"/>
    <n v="0.2"/>
    <n v="1.0286999999999999"/>
  </r>
  <r>
    <n v="3943"/>
    <x v="1946"/>
    <x v="3"/>
    <x v="837"/>
    <d v="2014-05-30T00:00:00"/>
    <s v="Second Class"/>
    <s v="EH-13945"/>
    <s v="Eric Hoffmann"/>
    <x v="0"/>
    <s v="United States"/>
    <x v="26"/>
    <x v="18"/>
    <n v="38109"/>
    <x v="0"/>
    <s v="OFF-PA-10001166"/>
    <x v="1"/>
    <x v="10"/>
    <x v="769"/>
    <n v="25.92"/>
    <n v="5"/>
    <n v="0.2"/>
    <n v="9.0719999999999992"/>
  </r>
  <r>
    <n v="3944"/>
    <x v="1947"/>
    <x v="0"/>
    <x v="661"/>
    <d v="2013-01-07T00:00:00"/>
    <s v="Standard Class"/>
    <s v="MG-17695"/>
    <s v="Maureen Gnade"/>
    <x v="0"/>
    <s v="United States"/>
    <x v="198"/>
    <x v="15"/>
    <n v="14215"/>
    <x v="3"/>
    <s v="OFF-SU-10000157"/>
    <x v="1"/>
    <x v="14"/>
    <x v="1399"/>
    <n v="835.17"/>
    <n v="7"/>
    <n v="0"/>
    <n v="16.703399999999998"/>
  </r>
  <r>
    <n v="3945"/>
    <x v="1948"/>
    <x v="0"/>
    <x v="458"/>
    <d v="2013-05-22T00:00:00"/>
    <s v="Second Class"/>
    <s v="DO-13435"/>
    <s v="Denny Ordway"/>
    <x v="0"/>
    <s v="United States"/>
    <x v="1"/>
    <x v="1"/>
    <n v="90036"/>
    <x v="1"/>
    <s v="OFF-PA-10004971"/>
    <x v="1"/>
    <x v="10"/>
    <x v="604"/>
    <n v="17.34"/>
    <n v="3"/>
    <n v="0"/>
    <n v="8.4966000000000008"/>
  </r>
  <r>
    <n v="3946"/>
    <x v="1949"/>
    <x v="3"/>
    <x v="551"/>
    <d v="2014-11-24T00:00:00"/>
    <s v="Standard Class"/>
    <s v="AF-10870"/>
    <s v="Art Ferguson"/>
    <x v="0"/>
    <s v="United States"/>
    <x v="188"/>
    <x v="2"/>
    <n v="33030"/>
    <x v="0"/>
    <s v="OFF-PA-10001977"/>
    <x v="1"/>
    <x v="10"/>
    <x v="1464"/>
    <n v="44.384"/>
    <n v="1"/>
    <n v="0.2"/>
    <n v="15.5344"/>
  </r>
  <r>
    <n v="3947"/>
    <x v="1949"/>
    <x v="3"/>
    <x v="551"/>
    <d v="2014-11-24T00:00:00"/>
    <s v="Standard Class"/>
    <s v="AF-10870"/>
    <s v="Art Ferguson"/>
    <x v="0"/>
    <s v="United States"/>
    <x v="188"/>
    <x v="2"/>
    <n v="33030"/>
    <x v="0"/>
    <s v="OFF-SU-10001225"/>
    <x v="1"/>
    <x v="14"/>
    <x v="33"/>
    <n v="2.944"/>
    <n v="1"/>
    <n v="0.2"/>
    <n v="-0.66239999999999999"/>
  </r>
  <r>
    <n v="3948"/>
    <x v="1950"/>
    <x v="0"/>
    <x v="741"/>
    <d v="2013-11-23T00:00:00"/>
    <s v="Standard Class"/>
    <s v="SN-20710"/>
    <s v="Steve Nguyen"/>
    <x v="2"/>
    <s v="United States"/>
    <x v="45"/>
    <x v="5"/>
    <n v="77506"/>
    <x v="2"/>
    <s v="OFF-AR-10003514"/>
    <x v="1"/>
    <x v="6"/>
    <x v="180"/>
    <n v="6.3680000000000003"/>
    <n v="2"/>
    <n v="0.2"/>
    <n v="1.0347999999999999"/>
  </r>
  <r>
    <n v="3949"/>
    <x v="1950"/>
    <x v="0"/>
    <x v="741"/>
    <d v="2013-11-23T00:00:00"/>
    <s v="Standard Class"/>
    <s v="SN-20710"/>
    <s v="Steve Nguyen"/>
    <x v="2"/>
    <s v="United States"/>
    <x v="45"/>
    <x v="5"/>
    <n v="77506"/>
    <x v="2"/>
    <s v="OFF-LA-10003510"/>
    <x v="1"/>
    <x v="2"/>
    <x v="575"/>
    <n v="48.847999999999999"/>
    <n v="2"/>
    <n v="0.2"/>
    <n v="15.8756"/>
  </r>
  <r>
    <n v="3950"/>
    <x v="1950"/>
    <x v="0"/>
    <x v="741"/>
    <d v="2013-11-23T00:00:00"/>
    <s v="Standard Class"/>
    <s v="SN-20710"/>
    <s v="Steve Nguyen"/>
    <x v="2"/>
    <s v="United States"/>
    <x v="45"/>
    <x v="5"/>
    <n v="77506"/>
    <x v="2"/>
    <s v="OFF-PA-10001970"/>
    <x v="1"/>
    <x v="10"/>
    <x v="311"/>
    <n v="19.648"/>
    <n v="2"/>
    <n v="0.2"/>
    <n v="6.6311999999999998"/>
  </r>
  <r>
    <n v="3951"/>
    <x v="1950"/>
    <x v="0"/>
    <x v="741"/>
    <d v="2013-11-23T00:00:00"/>
    <s v="Standard Class"/>
    <s v="SN-20710"/>
    <s v="Steve Nguyen"/>
    <x v="2"/>
    <s v="United States"/>
    <x v="45"/>
    <x v="5"/>
    <n v="77506"/>
    <x v="2"/>
    <s v="FUR-CH-10003817"/>
    <x v="0"/>
    <x v="1"/>
    <x v="162"/>
    <n v="255.108"/>
    <n v="6"/>
    <n v="0.3"/>
    <n v="-18.222000000000001"/>
  </r>
  <r>
    <n v="3952"/>
    <x v="1951"/>
    <x v="2"/>
    <x v="683"/>
    <d v="2011-11-30T00:00:00"/>
    <s v="Second Class"/>
    <s v="MO-17500"/>
    <s v="Mary O'Rourke"/>
    <x v="0"/>
    <s v="United States"/>
    <x v="210"/>
    <x v="15"/>
    <n v="11520"/>
    <x v="3"/>
    <s v="OFF-BI-10003676"/>
    <x v="1"/>
    <x v="8"/>
    <x v="816"/>
    <n v="17.248000000000001"/>
    <n v="2"/>
    <n v="0.2"/>
    <n v="6.0368000000000004"/>
  </r>
  <r>
    <n v="3953"/>
    <x v="1952"/>
    <x v="0"/>
    <x v="398"/>
    <d v="2013-09-03T00:00:00"/>
    <s v="Standard Class"/>
    <s v="ON-18715"/>
    <s v="Odella Nelson"/>
    <x v="1"/>
    <s v="United States"/>
    <x v="60"/>
    <x v="22"/>
    <n v="80219"/>
    <x v="1"/>
    <s v="TEC-PH-10003535"/>
    <x v="2"/>
    <x v="7"/>
    <x v="1589"/>
    <n v="159.98400000000001"/>
    <n v="2"/>
    <n v="0.2"/>
    <n v="13.9986"/>
  </r>
  <r>
    <n v="3954"/>
    <x v="1953"/>
    <x v="3"/>
    <x v="787"/>
    <d v="2014-01-20T00:00:00"/>
    <s v="Standard Class"/>
    <s v="SC-20095"/>
    <s v="Sanjit Chand"/>
    <x v="0"/>
    <s v="United States"/>
    <x v="94"/>
    <x v="31"/>
    <n v="2169"/>
    <x v="3"/>
    <s v="OFF-PA-10004675"/>
    <x v="1"/>
    <x v="10"/>
    <x v="69"/>
    <n v="12.7"/>
    <n v="2"/>
    <n v="0"/>
    <n v="5.8419999999999996"/>
  </r>
  <r>
    <n v="3955"/>
    <x v="1954"/>
    <x v="2"/>
    <x v="527"/>
    <d v="2011-09-04T00:00:00"/>
    <s v="Standard Class"/>
    <s v="MS-17710"/>
    <s v="Maurice Satty"/>
    <x v="0"/>
    <s v="United States"/>
    <x v="66"/>
    <x v="12"/>
    <n v="48205"/>
    <x v="2"/>
    <s v="FUR-FU-10004020"/>
    <x v="0"/>
    <x v="5"/>
    <x v="488"/>
    <n v="5.47"/>
    <n v="1"/>
    <n v="0"/>
    <n v="2.3521000000000001"/>
  </r>
  <r>
    <n v="3956"/>
    <x v="1954"/>
    <x v="2"/>
    <x v="527"/>
    <d v="2011-09-04T00:00:00"/>
    <s v="Standard Class"/>
    <s v="MS-17710"/>
    <s v="Maurice Satty"/>
    <x v="0"/>
    <s v="United States"/>
    <x v="66"/>
    <x v="12"/>
    <n v="48205"/>
    <x v="2"/>
    <s v="OFF-AR-10001955"/>
    <x v="1"/>
    <x v="6"/>
    <x v="1021"/>
    <n v="79.36"/>
    <n v="4"/>
    <n v="0"/>
    <n v="23.808"/>
  </r>
  <r>
    <n v="3957"/>
    <x v="1955"/>
    <x v="0"/>
    <x v="190"/>
    <d v="2013-04-07T00:00:00"/>
    <s v="Standard Class"/>
    <s v="DN-13690"/>
    <s v="Duane Noonan"/>
    <x v="0"/>
    <s v="United States"/>
    <x v="8"/>
    <x v="1"/>
    <n v="94109"/>
    <x v="1"/>
    <s v="FUR-FU-10002364"/>
    <x v="0"/>
    <x v="5"/>
    <x v="1231"/>
    <n v="22.14"/>
    <n v="3"/>
    <n v="0"/>
    <n v="6.4206000000000003"/>
  </r>
  <r>
    <n v="3958"/>
    <x v="1956"/>
    <x v="0"/>
    <x v="211"/>
    <d v="2013-03-06T00:00:00"/>
    <s v="Standard Class"/>
    <s v="RB-19360"/>
    <s v="Raymond Buch"/>
    <x v="0"/>
    <s v="United States"/>
    <x v="316"/>
    <x v="18"/>
    <n v="37211"/>
    <x v="0"/>
    <s v="OFF-BI-10002414"/>
    <x v="1"/>
    <x v="8"/>
    <x v="1076"/>
    <n v="11.276999999999999"/>
    <n v="3"/>
    <n v="0.7"/>
    <n v="-8.6456999999999997"/>
  </r>
  <r>
    <n v="3959"/>
    <x v="1956"/>
    <x v="0"/>
    <x v="211"/>
    <d v="2013-03-06T00:00:00"/>
    <s v="Standard Class"/>
    <s v="RB-19360"/>
    <s v="Raymond Buch"/>
    <x v="0"/>
    <s v="United States"/>
    <x v="316"/>
    <x v="18"/>
    <n v="37211"/>
    <x v="0"/>
    <s v="OFF-AR-10003732"/>
    <x v="1"/>
    <x v="6"/>
    <x v="321"/>
    <n v="4.4480000000000004"/>
    <n v="2"/>
    <n v="0.2"/>
    <n v="0.33360000000000001"/>
  </r>
  <r>
    <n v="3960"/>
    <x v="1956"/>
    <x v="0"/>
    <x v="211"/>
    <d v="2013-03-06T00:00:00"/>
    <s v="Standard Class"/>
    <s v="RB-19360"/>
    <s v="Raymond Buch"/>
    <x v="0"/>
    <s v="United States"/>
    <x v="316"/>
    <x v="18"/>
    <n v="37211"/>
    <x v="0"/>
    <s v="FUR-FU-10001085"/>
    <x v="0"/>
    <x v="5"/>
    <x v="1590"/>
    <n v="44.76"/>
    <n v="3"/>
    <n v="0.2"/>
    <n v="14.547000000000001"/>
  </r>
  <r>
    <n v="3961"/>
    <x v="1957"/>
    <x v="1"/>
    <x v="324"/>
    <d v="2012-10-24T00:00:00"/>
    <s v="Standard Class"/>
    <s v="NH-18610"/>
    <s v="Nicole Hansen"/>
    <x v="1"/>
    <s v="United States"/>
    <x v="66"/>
    <x v="12"/>
    <n v="48227"/>
    <x v="2"/>
    <s v="OFF-BI-10001249"/>
    <x v="1"/>
    <x v="8"/>
    <x v="1182"/>
    <n v="38.28"/>
    <n v="6"/>
    <n v="0"/>
    <n v="17.608799999999999"/>
  </r>
  <r>
    <n v="3962"/>
    <x v="1957"/>
    <x v="1"/>
    <x v="324"/>
    <d v="2012-10-24T00:00:00"/>
    <s v="Standard Class"/>
    <s v="NH-18610"/>
    <s v="Nicole Hansen"/>
    <x v="1"/>
    <s v="United States"/>
    <x v="66"/>
    <x v="12"/>
    <n v="48227"/>
    <x v="2"/>
    <s v="TEC-PH-10002564"/>
    <x v="2"/>
    <x v="7"/>
    <x v="976"/>
    <n v="149.94999999999999"/>
    <n v="5"/>
    <n v="0"/>
    <n v="44.984999999999999"/>
  </r>
  <r>
    <n v="3963"/>
    <x v="1958"/>
    <x v="3"/>
    <x v="600"/>
    <d v="2014-02-21T00:00:00"/>
    <s v="First Class"/>
    <s v="ED-13885"/>
    <s v="Emily Ducich"/>
    <x v="2"/>
    <s v="United States"/>
    <x v="1"/>
    <x v="1"/>
    <n v="90045"/>
    <x v="1"/>
    <s v="OFF-AR-10000634"/>
    <x v="1"/>
    <x v="6"/>
    <x v="988"/>
    <n v="12.84"/>
    <n v="3"/>
    <n v="0"/>
    <n v="3.4668000000000001"/>
  </r>
  <r>
    <n v="3964"/>
    <x v="1958"/>
    <x v="3"/>
    <x v="600"/>
    <d v="2014-02-21T00:00:00"/>
    <s v="First Class"/>
    <s v="ED-13885"/>
    <s v="Emily Ducich"/>
    <x v="2"/>
    <s v="United States"/>
    <x v="1"/>
    <x v="1"/>
    <n v="90045"/>
    <x v="1"/>
    <s v="FUR-FU-10004018"/>
    <x v="0"/>
    <x v="5"/>
    <x v="927"/>
    <n v="44.67"/>
    <n v="3"/>
    <n v="0"/>
    <n v="12.0609"/>
  </r>
  <r>
    <n v="3965"/>
    <x v="1959"/>
    <x v="0"/>
    <x v="897"/>
    <d v="2013-09-29T00:00:00"/>
    <s v="Standard Class"/>
    <s v="PW-19240"/>
    <s v="Pierre Wener"/>
    <x v="0"/>
    <s v="United States"/>
    <x v="10"/>
    <x v="9"/>
    <n v="19140"/>
    <x v="3"/>
    <s v="OFF-AR-10003481"/>
    <x v="1"/>
    <x v="6"/>
    <x v="1591"/>
    <n v="7.8719999999999999"/>
    <n v="3"/>
    <n v="0.2"/>
    <n v="0.88560000000000005"/>
  </r>
  <r>
    <n v="3966"/>
    <x v="1960"/>
    <x v="2"/>
    <x v="607"/>
    <d v="2011-11-17T00:00:00"/>
    <s v="Second Class"/>
    <s v="DM-13345"/>
    <s v="Denise Monton"/>
    <x v="1"/>
    <s v="United States"/>
    <x v="153"/>
    <x v="3"/>
    <n v="28806"/>
    <x v="0"/>
    <s v="OFF-AR-10003651"/>
    <x v="1"/>
    <x v="6"/>
    <x v="276"/>
    <n v="7.8719999999999999"/>
    <n v="3"/>
    <n v="0.2"/>
    <n v="0.88560000000000005"/>
  </r>
  <r>
    <n v="3967"/>
    <x v="1961"/>
    <x v="0"/>
    <x v="178"/>
    <d v="2013-07-04T00:00:00"/>
    <s v="Standard Class"/>
    <s v="DW-13540"/>
    <s v="Don Weiss"/>
    <x v="0"/>
    <s v="United States"/>
    <x v="20"/>
    <x v="15"/>
    <n v="10024"/>
    <x v="3"/>
    <s v="OFF-AR-10002956"/>
    <x v="1"/>
    <x v="6"/>
    <x v="660"/>
    <n v="88.04"/>
    <n v="4"/>
    <n v="0"/>
    <n v="22.8904"/>
  </r>
  <r>
    <n v="3968"/>
    <x v="1962"/>
    <x v="0"/>
    <x v="244"/>
    <d v="2013-05-24T00:00:00"/>
    <s v="First Class"/>
    <s v="EH-14125"/>
    <s v="Eugene Hildebrand"/>
    <x v="2"/>
    <s v="United States"/>
    <x v="77"/>
    <x v="22"/>
    <n v="80906"/>
    <x v="1"/>
    <s v="OFF-BI-10003638"/>
    <x v="1"/>
    <x v="8"/>
    <x v="607"/>
    <n v="40.634999999999998"/>
    <n v="7"/>
    <n v="0.7"/>
    <n v="-32.508000000000003"/>
  </r>
  <r>
    <n v="3969"/>
    <x v="1963"/>
    <x v="1"/>
    <x v="932"/>
    <d v="2012-05-06T00:00:00"/>
    <s v="Standard Class"/>
    <s v="KE-16420"/>
    <s v="Katrina Edelman"/>
    <x v="1"/>
    <s v="United States"/>
    <x v="52"/>
    <x v="5"/>
    <n v="78207"/>
    <x v="2"/>
    <s v="OFF-BI-10001890"/>
    <x v="1"/>
    <x v="8"/>
    <x v="174"/>
    <n v="5.7279999999999998"/>
    <n v="8"/>
    <n v="0.8"/>
    <n v="-9.1647999999999996"/>
  </r>
  <r>
    <n v="3970"/>
    <x v="1963"/>
    <x v="1"/>
    <x v="932"/>
    <d v="2012-05-06T00:00:00"/>
    <s v="Standard Class"/>
    <s v="KE-16420"/>
    <s v="Katrina Edelman"/>
    <x v="1"/>
    <s v="United States"/>
    <x v="52"/>
    <x v="5"/>
    <n v="78207"/>
    <x v="2"/>
    <s v="OFF-PA-10002606"/>
    <x v="1"/>
    <x v="10"/>
    <x v="1592"/>
    <n v="42.24"/>
    <n v="10"/>
    <n v="0.2"/>
    <n v="13.2"/>
  </r>
  <r>
    <n v="3971"/>
    <x v="1964"/>
    <x v="2"/>
    <x v="754"/>
    <d v="2011-11-26T00:00:00"/>
    <s v="Standard Class"/>
    <s v="SP-20920"/>
    <s v="Susan Pistek"/>
    <x v="0"/>
    <s v="United States"/>
    <x v="1"/>
    <x v="1"/>
    <n v="90036"/>
    <x v="1"/>
    <s v="OFF-PA-10002245"/>
    <x v="1"/>
    <x v="10"/>
    <x v="1334"/>
    <n v="53.82"/>
    <n v="9"/>
    <n v="0"/>
    <n v="24.219000000000001"/>
  </r>
  <r>
    <n v="3972"/>
    <x v="1965"/>
    <x v="1"/>
    <x v="933"/>
    <d v="2012-02-24T00:00:00"/>
    <s v="Second Class"/>
    <s v="PS-19045"/>
    <s v="Penelope Sewall"/>
    <x v="2"/>
    <s v="United States"/>
    <x v="341"/>
    <x v="12"/>
    <n v="48310"/>
    <x v="2"/>
    <s v="OFF-AR-10001615"/>
    <x v="1"/>
    <x v="6"/>
    <x v="1479"/>
    <n v="79.36"/>
    <n v="4"/>
    <n v="0"/>
    <n v="20.633600000000001"/>
  </r>
  <r>
    <n v="3973"/>
    <x v="1966"/>
    <x v="0"/>
    <x v="892"/>
    <d v="2013-03-04T00:00:00"/>
    <s v="Standard Class"/>
    <s v="JM-15250"/>
    <s v="Janet Martin"/>
    <x v="0"/>
    <s v="United States"/>
    <x v="20"/>
    <x v="15"/>
    <n v="10009"/>
    <x v="3"/>
    <s v="OFF-PA-10000466"/>
    <x v="1"/>
    <x v="10"/>
    <x v="933"/>
    <n v="13.48"/>
    <n v="2"/>
    <n v="0"/>
    <n v="6.74"/>
  </r>
  <r>
    <n v="3974"/>
    <x v="1966"/>
    <x v="0"/>
    <x v="892"/>
    <d v="2013-03-04T00:00:00"/>
    <s v="Standard Class"/>
    <s v="JM-15250"/>
    <s v="Janet Martin"/>
    <x v="0"/>
    <s v="United States"/>
    <x v="20"/>
    <x v="15"/>
    <n v="10009"/>
    <x v="3"/>
    <s v="OFF-BI-10003708"/>
    <x v="1"/>
    <x v="8"/>
    <x v="969"/>
    <n v="29.8"/>
    <n v="5"/>
    <n v="0.2"/>
    <n v="9.3125"/>
  </r>
  <r>
    <n v="3975"/>
    <x v="1966"/>
    <x v="0"/>
    <x v="892"/>
    <d v="2013-03-04T00:00:00"/>
    <s v="Standard Class"/>
    <s v="JM-15250"/>
    <s v="Janet Martin"/>
    <x v="0"/>
    <s v="United States"/>
    <x v="20"/>
    <x v="15"/>
    <n v="10009"/>
    <x v="3"/>
    <s v="FUR-FU-10004848"/>
    <x v="0"/>
    <x v="5"/>
    <x v="28"/>
    <n v="414"/>
    <n v="8"/>
    <n v="0"/>
    <n v="124.2"/>
  </r>
  <r>
    <n v="3976"/>
    <x v="1966"/>
    <x v="0"/>
    <x v="892"/>
    <d v="2013-03-04T00:00:00"/>
    <s v="Standard Class"/>
    <s v="JM-15250"/>
    <s v="Janet Martin"/>
    <x v="0"/>
    <s v="United States"/>
    <x v="20"/>
    <x v="15"/>
    <n v="10009"/>
    <x v="3"/>
    <s v="OFF-BI-10000320"/>
    <x v="1"/>
    <x v="8"/>
    <x v="768"/>
    <n v="41.328000000000003"/>
    <n v="7"/>
    <n v="0.2"/>
    <n v="14.981400000000001"/>
  </r>
  <r>
    <n v="3977"/>
    <x v="1967"/>
    <x v="0"/>
    <x v="332"/>
    <d v="2013-10-25T00:00:00"/>
    <s v="First Class"/>
    <s v="EB-13930"/>
    <s v="Eric Barreto"/>
    <x v="0"/>
    <s v="United States"/>
    <x v="102"/>
    <x v="17"/>
    <n v="23223"/>
    <x v="0"/>
    <s v="FUR-FU-10003731"/>
    <x v="0"/>
    <x v="5"/>
    <x v="1593"/>
    <n v="39.92"/>
    <n v="4"/>
    <n v="0"/>
    <n v="11.1776"/>
  </r>
  <r>
    <n v="3978"/>
    <x v="1968"/>
    <x v="3"/>
    <x v="280"/>
    <d v="2014-08-10T00:00:00"/>
    <s v="Standard Class"/>
    <s v="FG-14260"/>
    <s v="Frank Gastineau"/>
    <x v="2"/>
    <s v="United States"/>
    <x v="4"/>
    <x v="4"/>
    <n v="98105"/>
    <x v="1"/>
    <s v="OFF-FA-10002780"/>
    <x v="1"/>
    <x v="13"/>
    <x v="33"/>
    <n v="8.94"/>
    <n v="3"/>
    <n v="0"/>
    <n v="4.1124000000000001"/>
  </r>
  <r>
    <n v="3979"/>
    <x v="1968"/>
    <x v="3"/>
    <x v="280"/>
    <d v="2014-08-10T00:00:00"/>
    <s v="Standard Class"/>
    <s v="FG-14260"/>
    <s v="Frank Gastineau"/>
    <x v="2"/>
    <s v="United States"/>
    <x v="4"/>
    <x v="4"/>
    <n v="98105"/>
    <x v="1"/>
    <s v="TEC-PH-10003800"/>
    <x v="2"/>
    <x v="7"/>
    <x v="504"/>
    <n v="84.784000000000006"/>
    <n v="2"/>
    <n v="0.2"/>
    <n v="-20.136199999999999"/>
  </r>
  <r>
    <n v="3980"/>
    <x v="1969"/>
    <x v="2"/>
    <x v="851"/>
    <d v="2011-12-27T00:00:00"/>
    <s v="Standard Class"/>
    <s v="TH-21235"/>
    <s v="Tiffany House"/>
    <x v="1"/>
    <s v="United States"/>
    <x v="20"/>
    <x v="15"/>
    <n v="10024"/>
    <x v="3"/>
    <s v="FUR-TA-10001676"/>
    <x v="0"/>
    <x v="3"/>
    <x v="957"/>
    <n v="53.316000000000003"/>
    <n v="2"/>
    <n v="0.4"/>
    <n v="-19.549199999999999"/>
  </r>
  <r>
    <n v="3981"/>
    <x v="1969"/>
    <x v="2"/>
    <x v="851"/>
    <d v="2011-12-27T00:00:00"/>
    <s v="Standard Class"/>
    <s v="TH-21235"/>
    <s v="Tiffany House"/>
    <x v="1"/>
    <s v="United States"/>
    <x v="20"/>
    <x v="15"/>
    <n v="10024"/>
    <x v="3"/>
    <s v="OFF-AP-10002350"/>
    <x v="1"/>
    <x v="9"/>
    <x v="545"/>
    <n v="56.52"/>
    <n v="3"/>
    <n v="0"/>
    <n v="15.8256"/>
  </r>
  <r>
    <n v="3982"/>
    <x v="1970"/>
    <x v="3"/>
    <x v="934"/>
    <d v="2014-12-21T00:00:00"/>
    <s v="Standard Class"/>
    <s v="PL-18925"/>
    <s v="Paul Lucas"/>
    <x v="2"/>
    <s v="United States"/>
    <x v="4"/>
    <x v="4"/>
    <n v="98115"/>
    <x v="1"/>
    <s v="FUR-FU-10003096"/>
    <x v="0"/>
    <x v="5"/>
    <x v="554"/>
    <n v="22.77"/>
    <n v="3"/>
    <n v="0"/>
    <n v="9.7911000000000001"/>
  </r>
  <r>
    <n v="3983"/>
    <x v="1971"/>
    <x v="0"/>
    <x v="274"/>
    <d v="2013-10-07T00:00:00"/>
    <s v="Second Class"/>
    <s v="CC-12370"/>
    <s v="Christopher Conant"/>
    <x v="0"/>
    <s v="United States"/>
    <x v="1"/>
    <x v="1"/>
    <n v="90045"/>
    <x v="1"/>
    <s v="FUR-CH-10003061"/>
    <x v="0"/>
    <x v="1"/>
    <x v="51"/>
    <n v="287.96800000000002"/>
    <n v="4"/>
    <n v="0.2"/>
    <n v="-3.5996000000000001"/>
  </r>
  <r>
    <n v="3984"/>
    <x v="1971"/>
    <x v="0"/>
    <x v="274"/>
    <d v="2013-10-07T00:00:00"/>
    <s v="Second Class"/>
    <s v="CC-12370"/>
    <s v="Christopher Conant"/>
    <x v="0"/>
    <s v="United States"/>
    <x v="1"/>
    <x v="1"/>
    <n v="90045"/>
    <x v="1"/>
    <s v="TEC-CO-10003763"/>
    <x v="2"/>
    <x v="16"/>
    <x v="1270"/>
    <n v="2799.96"/>
    <n v="5"/>
    <n v="0.2"/>
    <n v="944.98649999999998"/>
  </r>
  <r>
    <n v="3985"/>
    <x v="1971"/>
    <x v="0"/>
    <x v="274"/>
    <d v="2013-10-07T00:00:00"/>
    <s v="Second Class"/>
    <s v="CC-12370"/>
    <s v="Christopher Conant"/>
    <x v="0"/>
    <s v="United States"/>
    <x v="1"/>
    <x v="1"/>
    <n v="90045"/>
    <x v="1"/>
    <s v="OFF-PA-10002923"/>
    <x v="1"/>
    <x v="10"/>
    <x v="1417"/>
    <n v="48.94"/>
    <n v="1"/>
    <n v="0"/>
    <n v="24.47"/>
  </r>
  <r>
    <n v="3986"/>
    <x v="1972"/>
    <x v="0"/>
    <x v="764"/>
    <d v="2013-04-22T00:00:00"/>
    <s v="Standard Class"/>
    <s v="JM-15535"/>
    <s v="Jessica Myrick"/>
    <x v="0"/>
    <s v="United States"/>
    <x v="80"/>
    <x v="1"/>
    <n v="90712"/>
    <x v="1"/>
    <s v="FUR-BO-10003441"/>
    <x v="0"/>
    <x v="0"/>
    <x v="705"/>
    <n v="257.49900000000002"/>
    <n v="3"/>
    <n v="0.15"/>
    <n v="24.235199999999999"/>
  </r>
  <r>
    <n v="3987"/>
    <x v="1973"/>
    <x v="3"/>
    <x v="798"/>
    <d v="2014-04-15T00:00:00"/>
    <s v="Standard Class"/>
    <s v="KF-16285"/>
    <s v="Karen Ferguson"/>
    <x v="2"/>
    <s v="United States"/>
    <x v="135"/>
    <x v="30"/>
    <n v="7060"/>
    <x v="3"/>
    <s v="OFF-ST-10001780"/>
    <x v="1"/>
    <x v="4"/>
    <x v="481"/>
    <n v="2591.56"/>
    <n v="4"/>
    <n v="0"/>
    <n v="621.97439999999995"/>
  </r>
  <r>
    <n v="3988"/>
    <x v="1973"/>
    <x v="3"/>
    <x v="798"/>
    <d v="2014-04-15T00:00:00"/>
    <s v="Standard Class"/>
    <s v="KF-16285"/>
    <s v="Karen Ferguson"/>
    <x v="2"/>
    <s v="United States"/>
    <x v="135"/>
    <x v="30"/>
    <n v="7060"/>
    <x v="3"/>
    <s v="OFF-AP-10001962"/>
    <x v="1"/>
    <x v="9"/>
    <x v="1594"/>
    <n v="41.95"/>
    <n v="5"/>
    <n v="0"/>
    <n v="10.487500000000001"/>
  </r>
  <r>
    <n v="3989"/>
    <x v="1974"/>
    <x v="0"/>
    <x v="764"/>
    <d v="2013-04-23T00:00:00"/>
    <s v="Standard Class"/>
    <s v="CS-12175"/>
    <s v="Charles Sheldon"/>
    <x v="1"/>
    <s v="United States"/>
    <x v="29"/>
    <x v="18"/>
    <n v="38401"/>
    <x v="0"/>
    <s v="FUR-FU-10003798"/>
    <x v="0"/>
    <x v="5"/>
    <x v="1595"/>
    <n v="79.12"/>
    <n v="5"/>
    <n v="0.2"/>
    <n v="13.846"/>
  </r>
  <r>
    <n v="3990"/>
    <x v="1975"/>
    <x v="2"/>
    <x v="641"/>
    <d v="2011-11-27T00:00:00"/>
    <s v="Second Class"/>
    <s v="AR-10540"/>
    <s v="Andy Reiter"/>
    <x v="0"/>
    <s v="United States"/>
    <x v="383"/>
    <x v="34"/>
    <n v="2895"/>
    <x v="3"/>
    <s v="FUR-FU-10001095"/>
    <x v="0"/>
    <x v="5"/>
    <x v="741"/>
    <n v="52.96"/>
    <n v="2"/>
    <n v="0"/>
    <n v="20.1248"/>
  </r>
  <r>
    <n v="3991"/>
    <x v="1976"/>
    <x v="2"/>
    <x v="935"/>
    <d v="2011-08-11T00:00:00"/>
    <s v="Standard Class"/>
    <s v="MS-17770"/>
    <s v="Maxwell Schwartz"/>
    <x v="0"/>
    <s v="United States"/>
    <x v="152"/>
    <x v="9"/>
    <n v="17602"/>
    <x v="3"/>
    <s v="OFF-SU-10000157"/>
    <x v="1"/>
    <x v="14"/>
    <x v="1399"/>
    <n v="286.34399999999999"/>
    <n v="3"/>
    <n v="0.2"/>
    <n v="-64.427400000000006"/>
  </r>
  <r>
    <n v="3992"/>
    <x v="1977"/>
    <x v="1"/>
    <x v="489"/>
    <d v="2012-05-05T00:00:00"/>
    <s v="Standard Class"/>
    <s v="DB-13120"/>
    <s v="David Bremer"/>
    <x v="1"/>
    <s v="United States"/>
    <x v="67"/>
    <x v="2"/>
    <n v="33614"/>
    <x v="0"/>
    <s v="FUR-FU-10001095"/>
    <x v="0"/>
    <x v="5"/>
    <x v="741"/>
    <n v="63.552"/>
    <n v="3"/>
    <n v="0.2"/>
    <n v="14.299200000000001"/>
  </r>
  <r>
    <n v="3993"/>
    <x v="1977"/>
    <x v="1"/>
    <x v="489"/>
    <d v="2012-05-05T00:00:00"/>
    <s v="Standard Class"/>
    <s v="DB-13120"/>
    <s v="David Bremer"/>
    <x v="1"/>
    <s v="United States"/>
    <x v="67"/>
    <x v="2"/>
    <n v="33614"/>
    <x v="0"/>
    <s v="OFF-SU-10004261"/>
    <x v="1"/>
    <x v="14"/>
    <x v="605"/>
    <n v="41.375999999999998"/>
    <n v="3"/>
    <n v="0.2"/>
    <n v="4.6547999999999998"/>
  </r>
  <r>
    <n v="3994"/>
    <x v="1977"/>
    <x v="1"/>
    <x v="489"/>
    <d v="2012-05-05T00:00:00"/>
    <s v="Standard Class"/>
    <s v="DB-13120"/>
    <s v="David Bremer"/>
    <x v="1"/>
    <s v="United States"/>
    <x v="67"/>
    <x v="2"/>
    <n v="33614"/>
    <x v="0"/>
    <s v="OFF-AR-10004022"/>
    <x v="1"/>
    <x v="6"/>
    <x v="898"/>
    <n v="172.70400000000001"/>
    <n v="6"/>
    <n v="0.2"/>
    <n v="10.794"/>
  </r>
  <r>
    <n v="3995"/>
    <x v="1978"/>
    <x v="1"/>
    <x v="936"/>
    <d v="2012-12-03T00:00:00"/>
    <s v="Standard Class"/>
    <s v="DK-12895"/>
    <s v="Dana Kaydos"/>
    <x v="0"/>
    <s v="United States"/>
    <x v="249"/>
    <x v="6"/>
    <n v="53142"/>
    <x v="2"/>
    <s v="FUR-BO-10002916"/>
    <x v="0"/>
    <x v="0"/>
    <x v="1506"/>
    <n v="512.94000000000005"/>
    <n v="3"/>
    <n v="0"/>
    <n v="97.458600000000004"/>
  </r>
  <r>
    <n v="3996"/>
    <x v="1978"/>
    <x v="1"/>
    <x v="936"/>
    <d v="2012-12-03T00:00:00"/>
    <s v="Standard Class"/>
    <s v="DK-12895"/>
    <s v="Dana Kaydos"/>
    <x v="0"/>
    <s v="United States"/>
    <x v="249"/>
    <x v="6"/>
    <n v="53142"/>
    <x v="2"/>
    <s v="FUR-CH-10002084"/>
    <x v="0"/>
    <x v="1"/>
    <x v="1240"/>
    <n v="860.93"/>
    <n v="7"/>
    <n v="0"/>
    <n v="189.40459999999999"/>
  </r>
  <r>
    <n v="3997"/>
    <x v="1978"/>
    <x v="1"/>
    <x v="936"/>
    <d v="2012-12-03T00:00:00"/>
    <s v="Standard Class"/>
    <s v="DK-12895"/>
    <s v="Dana Kaydos"/>
    <x v="0"/>
    <s v="United States"/>
    <x v="249"/>
    <x v="6"/>
    <n v="53142"/>
    <x v="2"/>
    <s v="TEC-PH-10003012"/>
    <x v="2"/>
    <x v="7"/>
    <x v="344"/>
    <n v="769.95"/>
    <n v="5"/>
    <n v="0"/>
    <n v="223.28550000000001"/>
  </r>
  <r>
    <n v="3998"/>
    <x v="1978"/>
    <x v="1"/>
    <x v="936"/>
    <d v="2012-12-03T00:00:00"/>
    <s v="Standard Class"/>
    <s v="DK-12895"/>
    <s v="Dana Kaydos"/>
    <x v="0"/>
    <s v="United States"/>
    <x v="249"/>
    <x v="6"/>
    <n v="53142"/>
    <x v="2"/>
    <s v="OFF-AR-10002704"/>
    <x v="1"/>
    <x v="6"/>
    <x v="1596"/>
    <n v="14.98"/>
    <n v="1"/>
    <n v="0"/>
    <n v="4.4939999999999998"/>
  </r>
  <r>
    <n v="3999"/>
    <x v="1978"/>
    <x v="1"/>
    <x v="936"/>
    <d v="2012-12-03T00:00:00"/>
    <s v="Standard Class"/>
    <s v="DK-12895"/>
    <s v="Dana Kaydos"/>
    <x v="0"/>
    <s v="United States"/>
    <x v="249"/>
    <x v="6"/>
    <n v="53142"/>
    <x v="2"/>
    <s v="FUR-FU-10000308"/>
    <x v="0"/>
    <x v="5"/>
    <x v="1269"/>
    <n v="373.08"/>
    <n v="6"/>
    <n v="0"/>
    <n v="82.077600000000004"/>
  </r>
  <r>
    <n v="4000"/>
    <x v="1979"/>
    <x v="1"/>
    <x v="789"/>
    <d v="2012-07-20T00:00:00"/>
    <s v="Second Class"/>
    <s v="MP-17965"/>
    <s v="Michael Paige"/>
    <x v="1"/>
    <s v="United States"/>
    <x v="370"/>
    <x v="2"/>
    <n v="34952"/>
    <x v="0"/>
    <s v="FUR-BO-10004709"/>
    <x v="0"/>
    <x v="0"/>
    <x v="263"/>
    <n v="231.92"/>
    <n v="5"/>
    <n v="0.2"/>
    <n v="5.798"/>
  </r>
  <r>
    <n v="4001"/>
    <x v="1980"/>
    <x v="2"/>
    <x v="856"/>
    <d v="2011-10-16T00:00:00"/>
    <s v="Standard Class"/>
    <s v="Dp-13240"/>
    <s v="Dean percer"/>
    <x v="2"/>
    <s v="United States"/>
    <x v="4"/>
    <x v="4"/>
    <n v="98115"/>
    <x v="1"/>
    <s v="FUR-FU-10001196"/>
    <x v="0"/>
    <x v="5"/>
    <x v="1116"/>
    <n v="63.47"/>
    <n v="11"/>
    <n v="0"/>
    <n v="19.041"/>
  </r>
  <r>
    <n v="4002"/>
    <x v="1980"/>
    <x v="2"/>
    <x v="856"/>
    <d v="2011-10-16T00:00:00"/>
    <s v="Standard Class"/>
    <s v="Dp-13240"/>
    <s v="Dean percer"/>
    <x v="2"/>
    <s v="United States"/>
    <x v="4"/>
    <x v="4"/>
    <n v="98115"/>
    <x v="1"/>
    <s v="TEC-AC-10002942"/>
    <x v="2"/>
    <x v="11"/>
    <x v="1597"/>
    <n v="345"/>
    <n v="5"/>
    <n v="0"/>
    <n v="58.65"/>
  </r>
  <r>
    <n v="4003"/>
    <x v="1981"/>
    <x v="0"/>
    <x v="840"/>
    <d v="2013-09-03T00:00:00"/>
    <s v="Standard Class"/>
    <s v="CC-12220"/>
    <s v="Chris Cortes"/>
    <x v="0"/>
    <s v="United States"/>
    <x v="52"/>
    <x v="5"/>
    <n v="78207"/>
    <x v="2"/>
    <s v="FUR-TA-10004915"/>
    <x v="0"/>
    <x v="3"/>
    <x v="331"/>
    <n v="637.89599999999996"/>
    <n v="3"/>
    <n v="0.3"/>
    <n v="-127.5792"/>
  </r>
  <r>
    <n v="4004"/>
    <x v="1981"/>
    <x v="0"/>
    <x v="840"/>
    <d v="2013-09-03T00:00:00"/>
    <s v="Standard Class"/>
    <s v="CC-12220"/>
    <s v="Chris Cortes"/>
    <x v="0"/>
    <s v="United States"/>
    <x v="52"/>
    <x v="5"/>
    <n v="78207"/>
    <x v="2"/>
    <s v="TEC-MA-10001016"/>
    <x v="2"/>
    <x v="15"/>
    <x v="1598"/>
    <n v="287.91000000000003"/>
    <n v="3"/>
    <n v="0.4"/>
    <n v="33.589500000000001"/>
  </r>
  <r>
    <n v="4005"/>
    <x v="1981"/>
    <x v="0"/>
    <x v="840"/>
    <d v="2013-09-03T00:00:00"/>
    <s v="Standard Class"/>
    <s v="CC-12220"/>
    <s v="Chris Cortes"/>
    <x v="0"/>
    <s v="United States"/>
    <x v="52"/>
    <x v="5"/>
    <n v="78207"/>
    <x v="2"/>
    <s v="OFF-EN-10000483"/>
    <x v="1"/>
    <x v="12"/>
    <x v="369"/>
    <n v="36.6"/>
    <n v="3"/>
    <n v="0.2"/>
    <n v="11.895"/>
  </r>
  <r>
    <n v="4006"/>
    <x v="1982"/>
    <x v="1"/>
    <x v="895"/>
    <d v="2012-12-16T00:00:00"/>
    <s v="Standard Class"/>
    <s v="KM-16660"/>
    <s v="Khloe Miller"/>
    <x v="0"/>
    <s v="United States"/>
    <x v="185"/>
    <x v="32"/>
    <n v="30076"/>
    <x v="0"/>
    <s v="OFF-AR-10003087"/>
    <x v="1"/>
    <x v="6"/>
    <x v="33"/>
    <n v="1.78"/>
    <n v="1"/>
    <n v="0"/>
    <n v="0.49840000000000001"/>
  </r>
  <r>
    <n v="4007"/>
    <x v="1982"/>
    <x v="1"/>
    <x v="895"/>
    <d v="2012-12-16T00:00:00"/>
    <s v="Standard Class"/>
    <s v="KM-16660"/>
    <s v="Khloe Miller"/>
    <x v="0"/>
    <s v="United States"/>
    <x v="185"/>
    <x v="32"/>
    <n v="30076"/>
    <x v="0"/>
    <s v="OFF-PA-10000520"/>
    <x v="1"/>
    <x v="10"/>
    <x v="1419"/>
    <n v="25.92"/>
    <n v="4"/>
    <n v="0"/>
    <n v="12.441599999999999"/>
  </r>
  <r>
    <n v="4008"/>
    <x v="1982"/>
    <x v="1"/>
    <x v="895"/>
    <d v="2012-12-16T00:00:00"/>
    <s v="Standard Class"/>
    <s v="KM-16660"/>
    <s v="Khloe Miller"/>
    <x v="0"/>
    <s v="United States"/>
    <x v="185"/>
    <x v="32"/>
    <n v="30076"/>
    <x v="0"/>
    <s v="TEC-AC-10001553"/>
    <x v="2"/>
    <x v="11"/>
    <x v="1599"/>
    <n v="101.94"/>
    <n v="6"/>
    <n v="0"/>
    <n v="21.407399999999999"/>
  </r>
  <r>
    <n v="4009"/>
    <x v="1983"/>
    <x v="1"/>
    <x v="217"/>
    <d v="2012-12-22T00:00:00"/>
    <s v="Standard Class"/>
    <s v="MK-17905"/>
    <s v="Michael Kennedy"/>
    <x v="1"/>
    <s v="United States"/>
    <x v="103"/>
    <x v="22"/>
    <n v="80027"/>
    <x v="1"/>
    <s v="OFF-AR-10000634"/>
    <x v="1"/>
    <x v="6"/>
    <x v="988"/>
    <n v="6.8479999999999999"/>
    <n v="2"/>
    <n v="0.2"/>
    <n v="0.59919999999999995"/>
  </r>
  <r>
    <n v="4010"/>
    <x v="1984"/>
    <x v="3"/>
    <x v="314"/>
    <d v="2014-06-01T00:00:00"/>
    <s v="Standard Class"/>
    <s v="SC-20725"/>
    <s v="Steven Cartwright"/>
    <x v="0"/>
    <s v="United States"/>
    <x v="1"/>
    <x v="1"/>
    <n v="90036"/>
    <x v="1"/>
    <s v="FUR-FU-10001215"/>
    <x v="0"/>
    <x v="5"/>
    <x v="1600"/>
    <n v="474.43"/>
    <n v="11"/>
    <n v="0"/>
    <n v="199.26060000000001"/>
  </r>
  <r>
    <n v="4011"/>
    <x v="1985"/>
    <x v="3"/>
    <x v="610"/>
    <d v="2014-11-25T00:00:00"/>
    <s v="First Class"/>
    <s v="CC-12475"/>
    <s v="Cindy Chapman"/>
    <x v="0"/>
    <s v="United States"/>
    <x v="10"/>
    <x v="9"/>
    <n v="19143"/>
    <x v="3"/>
    <s v="OFF-PA-10001204"/>
    <x v="1"/>
    <x v="10"/>
    <x v="518"/>
    <n v="8.4480000000000004"/>
    <n v="2"/>
    <n v="0.2"/>
    <n v="2.64"/>
  </r>
  <r>
    <n v="4012"/>
    <x v="1985"/>
    <x v="3"/>
    <x v="610"/>
    <d v="2014-11-25T00:00:00"/>
    <s v="First Class"/>
    <s v="CC-12475"/>
    <s v="Cindy Chapman"/>
    <x v="0"/>
    <s v="United States"/>
    <x v="10"/>
    <x v="9"/>
    <n v="19143"/>
    <x v="3"/>
    <s v="OFF-ST-10002444"/>
    <x v="1"/>
    <x v="4"/>
    <x v="571"/>
    <n v="39.295999999999999"/>
    <n v="4"/>
    <n v="0.2"/>
    <n v="3.9296000000000002"/>
  </r>
  <r>
    <n v="4013"/>
    <x v="1986"/>
    <x v="1"/>
    <x v="937"/>
    <d v="2012-12-27T00:00:00"/>
    <s v="Standard Class"/>
    <s v="BT-11305"/>
    <s v="Beth Thompson"/>
    <x v="2"/>
    <s v="United States"/>
    <x v="384"/>
    <x v="6"/>
    <n v="54880"/>
    <x v="2"/>
    <s v="OFF-AR-10000203"/>
    <x v="1"/>
    <x v="6"/>
    <x v="777"/>
    <n v="17.12"/>
    <n v="4"/>
    <n v="0"/>
    <n v="4.9648000000000003"/>
  </r>
  <r>
    <n v="4014"/>
    <x v="1987"/>
    <x v="1"/>
    <x v="841"/>
    <d v="2012-08-28T00:00:00"/>
    <s v="Standard Class"/>
    <s v="FH-14350"/>
    <s v="Fred Harton"/>
    <x v="0"/>
    <s v="United States"/>
    <x v="118"/>
    <x v="32"/>
    <n v="30318"/>
    <x v="0"/>
    <s v="OFF-AP-10000828"/>
    <x v="1"/>
    <x v="9"/>
    <x v="1087"/>
    <n v="542.94000000000005"/>
    <n v="3"/>
    <n v="0"/>
    <n v="152.0232"/>
  </r>
  <r>
    <n v="4015"/>
    <x v="1987"/>
    <x v="1"/>
    <x v="841"/>
    <d v="2012-08-28T00:00:00"/>
    <s v="Standard Class"/>
    <s v="FH-14350"/>
    <s v="Fred Harton"/>
    <x v="0"/>
    <s v="United States"/>
    <x v="118"/>
    <x v="32"/>
    <n v="30318"/>
    <x v="0"/>
    <s v="OFF-LA-10003190"/>
    <x v="1"/>
    <x v="2"/>
    <x v="1163"/>
    <n v="8.64"/>
    <n v="3"/>
    <n v="0"/>
    <n v="4.2336"/>
  </r>
  <r>
    <n v="4016"/>
    <x v="1987"/>
    <x v="1"/>
    <x v="841"/>
    <d v="2012-08-28T00:00:00"/>
    <s v="Standard Class"/>
    <s v="FH-14350"/>
    <s v="Fred Harton"/>
    <x v="0"/>
    <s v="United States"/>
    <x v="118"/>
    <x v="32"/>
    <n v="30318"/>
    <x v="0"/>
    <s v="OFF-PA-10002319"/>
    <x v="1"/>
    <x v="10"/>
    <x v="1391"/>
    <n v="193.8"/>
    <n v="5"/>
    <n v="0"/>
    <n v="94.962000000000003"/>
  </r>
  <r>
    <n v="4017"/>
    <x v="1987"/>
    <x v="1"/>
    <x v="841"/>
    <d v="2012-08-28T00:00:00"/>
    <s v="Standard Class"/>
    <s v="FH-14350"/>
    <s v="Fred Harton"/>
    <x v="0"/>
    <s v="United States"/>
    <x v="118"/>
    <x v="32"/>
    <n v="30318"/>
    <x v="0"/>
    <s v="OFF-PA-10003893"/>
    <x v="1"/>
    <x v="10"/>
    <x v="1096"/>
    <n v="21.4"/>
    <n v="5"/>
    <n v="0"/>
    <n v="9.6300000000000008"/>
  </r>
  <r>
    <n v="4018"/>
    <x v="1987"/>
    <x v="1"/>
    <x v="841"/>
    <d v="2012-08-28T00:00:00"/>
    <s v="Standard Class"/>
    <s v="FH-14350"/>
    <s v="Fred Harton"/>
    <x v="0"/>
    <s v="United States"/>
    <x v="118"/>
    <x v="32"/>
    <n v="30318"/>
    <x v="0"/>
    <s v="OFF-PA-10002499"/>
    <x v="1"/>
    <x v="10"/>
    <x v="1601"/>
    <n v="97.88"/>
    <n v="2"/>
    <n v="0"/>
    <n v="48.94"/>
  </r>
  <r>
    <n v="4019"/>
    <x v="1987"/>
    <x v="1"/>
    <x v="841"/>
    <d v="2012-08-28T00:00:00"/>
    <s v="Standard Class"/>
    <s v="FH-14350"/>
    <s v="Fred Harton"/>
    <x v="0"/>
    <s v="United States"/>
    <x v="118"/>
    <x v="32"/>
    <n v="30318"/>
    <x v="0"/>
    <s v="TEC-AC-10004568"/>
    <x v="2"/>
    <x v="11"/>
    <x v="1109"/>
    <n v="251.91"/>
    <n v="9"/>
    <n v="0"/>
    <n v="47.862900000000003"/>
  </r>
  <r>
    <n v="4020"/>
    <x v="1987"/>
    <x v="1"/>
    <x v="841"/>
    <d v="2012-08-28T00:00:00"/>
    <s v="Standard Class"/>
    <s v="FH-14350"/>
    <s v="Fred Harton"/>
    <x v="0"/>
    <s v="United States"/>
    <x v="118"/>
    <x v="32"/>
    <n v="30318"/>
    <x v="0"/>
    <s v="OFF-AP-10001492"/>
    <x v="1"/>
    <x v="9"/>
    <x v="22"/>
    <n v="25.86"/>
    <n v="3"/>
    <n v="0"/>
    <n v="6.7236000000000002"/>
  </r>
  <r>
    <n v="4021"/>
    <x v="1988"/>
    <x v="2"/>
    <x v="169"/>
    <d v="2011-06-27T00:00:00"/>
    <s v="Standard Class"/>
    <s v="AA-10645"/>
    <s v="Anna Andreadi"/>
    <x v="0"/>
    <s v="United States"/>
    <x v="142"/>
    <x v="9"/>
    <n v="19013"/>
    <x v="3"/>
    <s v="FUR-CH-10004698"/>
    <x v="0"/>
    <x v="1"/>
    <x v="166"/>
    <n v="170.05799999999999"/>
    <n v="3"/>
    <n v="0.3"/>
    <n v="-4.8587999999999996"/>
  </r>
  <r>
    <n v="4022"/>
    <x v="1988"/>
    <x v="2"/>
    <x v="169"/>
    <d v="2011-06-27T00:00:00"/>
    <s v="Standard Class"/>
    <s v="AA-10645"/>
    <s v="Anna Andreadi"/>
    <x v="0"/>
    <s v="United States"/>
    <x v="142"/>
    <x v="9"/>
    <n v="19013"/>
    <x v="3"/>
    <s v="TEC-PH-10004093"/>
    <x v="2"/>
    <x v="7"/>
    <x v="40"/>
    <n v="82.781999999999996"/>
    <n v="3"/>
    <n v="0.4"/>
    <n v="-15.1767"/>
  </r>
  <r>
    <n v="4023"/>
    <x v="1988"/>
    <x v="2"/>
    <x v="169"/>
    <d v="2011-06-27T00:00:00"/>
    <s v="Standard Class"/>
    <s v="AA-10645"/>
    <s v="Anna Andreadi"/>
    <x v="0"/>
    <s v="United States"/>
    <x v="142"/>
    <x v="9"/>
    <n v="19013"/>
    <x v="3"/>
    <s v="FUR-CH-10000454"/>
    <x v="0"/>
    <x v="1"/>
    <x v="1"/>
    <n v="853.93"/>
    <n v="5"/>
    <n v="0.3"/>
    <n v="0"/>
  </r>
  <r>
    <n v="4024"/>
    <x v="1989"/>
    <x v="3"/>
    <x v="855"/>
    <d v="2014-10-29T00:00:00"/>
    <s v="First Class"/>
    <s v="JO-15145"/>
    <s v="Jack O'Briant"/>
    <x v="1"/>
    <s v="United States"/>
    <x v="8"/>
    <x v="1"/>
    <n v="94110"/>
    <x v="1"/>
    <s v="FUR-BO-10003034"/>
    <x v="0"/>
    <x v="0"/>
    <x v="1194"/>
    <n v="556.66499999999996"/>
    <n v="5"/>
    <n v="0.15"/>
    <n v="6.5490000000000004"/>
  </r>
  <r>
    <n v="4025"/>
    <x v="1989"/>
    <x v="3"/>
    <x v="855"/>
    <d v="2014-10-29T00:00:00"/>
    <s v="First Class"/>
    <s v="JO-15145"/>
    <s v="Jack O'Briant"/>
    <x v="1"/>
    <s v="United States"/>
    <x v="8"/>
    <x v="1"/>
    <n v="94110"/>
    <x v="1"/>
    <s v="TEC-PH-10003215"/>
    <x v="2"/>
    <x v="7"/>
    <x v="1602"/>
    <n v="95.84"/>
    <n v="4"/>
    <n v="0.2"/>
    <n v="34.741999999999997"/>
  </r>
  <r>
    <n v="4026"/>
    <x v="1990"/>
    <x v="3"/>
    <x v="938"/>
    <d v="2014-08-14T00:00:00"/>
    <s v="First Class"/>
    <s v="SF-20965"/>
    <s v="Sylvia Foulston"/>
    <x v="1"/>
    <s v="United States"/>
    <x v="385"/>
    <x v="5"/>
    <n v="76021"/>
    <x v="2"/>
    <s v="OFF-PA-10001776"/>
    <x v="1"/>
    <x v="10"/>
    <x v="1263"/>
    <n v="29.664000000000001"/>
    <n v="4"/>
    <n v="0.2"/>
    <n v="10.0116"/>
  </r>
  <r>
    <n v="4027"/>
    <x v="1990"/>
    <x v="3"/>
    <x v="938"/>
    <d v="2014-08-14T00:00:00"/>
    <s v="First Class"/>
    <s v="SF-20965"/>
    <s v="Sylvia Foulston"/>
    <x v="1"/>
    <s v="United States"/>
    <x v="385"/>
    <x v="5"/>
    <n v="76021"/>
    <x v="2"/>
    <s v="OFF-AR-10004582"/>
    <x v="1"/>
    <x v="6"/>
    <x v="1175"/>
    <n v="9.1839999999999993"/>
    <n v="7"/>
    <n v="0.2"/>
    <n v="2.87"/>
  </r>
  <r>
    <n v="4028"/>
    <x v="1990"/>
    <x v="3"/>
    <x v="938"/>
    <d v="2014-08-14T00:00:00"/>
    <s v="First Class"/>
    <s v="SF-20965"/>
    <s v="Sylvia Foulston"/>
    <x v="1"/>
    <s v="United States"/>
    <x v="385"/>
    <x v="5"/>
    <n v="76021"/>
    <x v="2"/>
    <s v="TEC-PH-10001557"/>
    <x v="2"/>
    <x v="7"/>
    <x v="658"/>
    <n v="153.584"/>
    <n v="2"/>
    <n v="0.2"/>
    <n v="13.438599999999999"/>
  </r>
  <r>
    <n v="4029"/>
    <x v="1990"/>
    <x v="3"/>
    <x v="938"/>
    <d v="2014-08-14T00:00:00"/>
    <s v="First Class"/>
    <s v="SF-20965"/>
    <s v="Sylvia Foulston"/>
    <x v="1"/>
    <s v="United States"/>
    <x v="385"/>
    <x v="5"/>
    <n v="76021"/>
    <x v="2"/>
    <s v="OFF-BI-10004209"/>
    <x v="1"/>
    <x v="8"/>
    <x v="1206"/>
    <n v="12.864000000000001"/>
    <n v="8"/>
    <n v="0.8"/>
    <n v="-22.512"/>
  </r>
  <r>
    <n v="4030"/>
    <x v="1991"/>
    <x v="3"/>
    <x v="165"/>
    <d v="2014-12-29T00:00:00"/>
    <s v="Standard Class"/>
    <s v="CS-12355"/>
    <s v="Christine Sundaresam"/>
    <x v="0"/>
    <s v="United States"/>
    <x v="240"/>
    <x v="28"/>
    <n v="70506"/>
    <x v="0"/>
    <s v="TEC-MA-10003183"/>
    <x v="2"/>
    <x v="15"/>
    <x v="942"/>
    <n v="479.97"/>
    <n v="3"/>
    <n v="0"/>
    <n v="239.98500000000001"/>
  </r>
  <r>
    <n v="4031"/>
    <x v="1991"/>
    <x v="3"/>
    <x v="165"/>
    <d v="2014-12-29T00:00:00"/>
    <s v="Standard Class"/>
    <s v="CS-12355"/>
    <s v="Christine Sundaresam"/>
    <x v="0"/>
    <s v="United States"/>
    <x v="240"/>
    <x v="28"/>
    <n v="70506"/>
    <x v="0"/>
    <s v="FUR-CH-10002439"/>
    <x v="0"/>
    <x v="1"/>
    <x v="1316"/>
    <n v="232.88"/>
    <n v="4"/>
    <n v="0"/>
    <n v="60.5488"/>
  </r>
  <r>
    <n v="4032"/>
    <x v="1992"/>
    <x v="0"/>
    <x v="182"/>
    <d v="2013-01-10T00:00:00"/>
    <s v="Standard Class"/>
    <s v="SN-20710"/>
    <s v="Steve Nguyen"/>
    <x v="2"/>
    <s v="United States"/>
    <x v="386"/>
    <x v="4"/>
    <n v="98042"/>
    <x v="1"/>
    <s v="OFF-AP-10000576"/>
    <x v="1"/>
    <x v="9"/>
    <x v="637"/>
    <n v="236.88"/>
    <n v="6"/>
    <n v="0"/>
    <n v="66.326400000000007"/>
  </r>
  <r>
    <n v="4033"/>
    <x v="1992"/>
    <x v="0"/>
    <x v="182"/>
    <d v="2013-01-10T00:00:00"/>
    <s v="Standard Class"/>
    <s v="SN-20710"/>
    <s v="Steve Nguyen"/>
    <x v="2"/>
    <s v="United States"/>
    <x v="386"/>
    <x v="4"/>
    <n v="98042"/>
    <x v="1"/>
    <s v="OFF-PA-10004040"/>
    <x v="1"/>
    <x v="10"/>
    <x v="99"/>
    <n v="29.9"/>
    <n v="5"/>
    <n v="0"/>
    <n v="14.651"/>
  </r>
  <r>
    <n v="4034"/>
    <x v="1992"/>
    <x v="0"/>
    <x v="182"/>
    <d v="2013-01-10T00:00:00"/>
    <s v="Standard Class"/>
    <s v="SN-20710"/>
    <s v="Steve Nguyen"/>
    <x v="2"/>
    <s v="United States"/>
    <x v="386"/>
    <x v="4"/>
    <n v="98042"/>
    <x v="1"/>
    <s v="TEC-AC-10003063"/>
    <x v="2"/>
    <x v="11"/>
    <x v="1052"/>
    <n v="100"/>
    <n v="4"/>
    <n v="0"/>
    <n v="21"/>
  </r>
  <r>
    <n v="4035"/>
    <x v="1993"/>
    <x v="0"/>
    <x v="939"/>
    <d v="2013-12-13T00:00:00"/>
    <s v="Same Day"/>
    <s v="JM-15655"/>
    <s v="Jim Mitchum"/>
    <x v="1"/>
    <s v="United States"/>
    <x v="160"/>
    <x v="24"/>
    <n v="44052"/>
    <x v="3"/>
    <s v="OFF-BI-10003982"/>
    <x v="1"/>
    <x v="8"/>
    <x v="346"/>
    <n v="18.693000000000001"/>
    <n v="3"/>
    <n v="0.7"/>
    <n v="-14.331300000000001"/>
  </r>
  <r>
    <n v="4036"/>
    <x v="1993"/>
    <x v="0"/>
    <x v="939"/>
    <d v="2013-12-13T00:00:00"/>
    <s v="Same Day"/>
    <s v="JM-15655"/>
    <s v="Jim Mitchum"/>
    <x v="1"/>
    <s v="United States"/>
    <x v="160"/>
    <x v="24"/>
    <n v="44052"/>
    <x v="3"/>
    <s v="TEC-AC-10002567"/>
    <x v="2"/>
    <x v="11"/>
    <x v="423"/>
    <n v="383.952"/>
    <n v="6"/>
    <n v="0.2"/>
    <n v="76.790400000000005"/>
  </r>
  <r>
    <n v="4037"/>
    <x v="1994"/>
    <x v="1"/>
    <x v="75"/>
    <d v="2013-01-01T00:00:00"/>
    <s v="Standard Class"/>
    <s v="FH-14350"/>
    <s v="Fred Harton"/>
    <x v="0"/>
    <s v="United States"/>
    <x v="22"/>
    <x v="10"/>
    <n v="60623"/>
    <x v="2"/>
    <s v="OFF-ST-10004950"/>
    <x v="1"/>
    <x v="4"/>
    <x v="1510"/>
    <n v="24.815999999999999"/>
    <n v="2"/>
    <n v="0.2"/>
    <n v="1.5509999999999999"/>
  </r>
  <r>
    <n v="4038"/>
    <x v="1995"/>
    <x v="2"/>
    <x v="282"/>
    <d v="2012-02-01T00:00:00"/>
    <s v="Standard Class"/>
    <s v="AJ-10795"/>
    <s v="Anthony Johnson"/>
    <x v="1"/>
    <s v="United States"/>
    <x v="8"/>
    <x v="1"/>
    <n v="94110"/>
    <x v="1"/>
    <s v="FUR-FU-10000550"/>
    <x v="0"/>
    <x v="5"/>
    <x v="1445"/>
    <n v="24.9"/>
    <n v="5"/>
    <n v="0"/>
    <n v="8.2170000000000005"/>
  </r>
  <r>
    <n v="4039"/>
    <x v="1995"/>
    <x v="2"/>
    <x v="282"/>
    <d v="2012-02-01T00:00:00"/>
    <s v="Standard Class"/>
    <s v="AJ-10795"/>
    <s v="Anthony Johnson"/>
    <x v="1"/>
    <s v="United States"/>
    <x v="8"/>
    <x v="1"/>
    <n v="94110"/>
    <x v="1"/>
    <s v="OFF-PA-10000528"/>
    <x v="1"/>
    <x v="10"/>
    <x v="1136"/>
    <n v="21.12"/>
    <n v="4"/>
    <n v="0"/>
    <n v="9.5039999999999996"/>
  </r>
  <r>
    <n v="4040"/>
    <x v="1995"/>
    <x v="2"/>
    <x v="282"/>
    <d v="2012-02-01T00:00:00"/>
    <s v="Standard Class"/>
    <s v="AJ-10795"/>
    <s v="Anthony Johnson"/>
    <x v="1"/>
    <s v="United States"/>
    <x v="8"/>
    <x v="1"/>
    <n v="94110"/>
    <x v="1"/>
    <s v="TEC-MA-10003183"/>
    <x v="2"/>
    <x v="15"/>
    <x v="942"/>
    <n v="767.952"/>
    <n v="6"/>
    <n v="0.2"/>
    <n v="287.98200000000003"/>
  </r>
  <r>
    <n v="4041"/>
    <x v="1995"/>
    <x v="2"/>
    <x v="282"/>
    <d v="2012-02-01T00:00:00"/>
    <s v="Standard Class"/>
    <s v="AJ-10795"/>
    <s v="Anthony Johnson"/>
    <x v="1"/>
    <s v="United States"/>
    <x v="8"/>
    <x v="1"/>
    <n v="94110"/>
    <x v="1"/>
    <s v="OFF-BI-10003305"/>
    <x v="1"/>
    <x v="8"/>
    <x v="565"/>
    <n v="14.352"/>
    <n v="3"/>
    <n v="0.2"/>
    <n v="4.6643999999999997"/>
  </r>
  <r>
    <n v="4042"/>
    <x v="1995"/>
    <x v="2"/>
    <x v="282"/>
    <d v="2012-02-01T00:00:00"/>
    <s v="Standard Class"/>
    <s v="AJ-10795"/>
    <s v="Anthony Johnson"/>
    <x v="1"/>
    <s v="United States"/>
    <x v="8"/>
    <x v="1"/>
    <n v="94110"/>
    <x v="1"/>
    <s v="TEC-PH-10001425"/>
    <x v="2"/>
    <x v="7"/>
    <x v="511"/>
    <n v="191.976"/>
    <n v="3"/>
    <n v="0.2"/>
    <n v="19.197600000000001"/>
  </r>
  <r>
    <n v="4043"/>
    <x v="1995"/>
    <x v="2"/>
    <x v="282"/>
    <d v="2012-02-01T00:00:00"/>
    <s v="Standard Class"/>
    <s v="AJ-10795"/>
    <s v="Anthony Johnson"/>
    <x v="1"/>
    <s v="United States"/>
    <x v="8"/>
    <x v="1"/>
    <n v="94110"/>
    <x v="1"/>
    <s v="OFF-LA-10001474"/>
    <x v="1"/>
    <x v="2"/>
    <x v="917"/>
    <n v="274.77"/>
    <n v="9"/>
    <n v="0"/>
    <n v="126.3942"/>
  </r>
  <r>
    <n v="4044"/>
    <x v="1995"/>
    <x v="2"/>
    <x v="282"/>
    <d v="2012-02-01T00:00:00"/>
    <s v="Standard Class"/>
    <s v="AJ-10795"/>
    <s v="Anthony Johnson"/>
    <x v="1"/>
    <s v="United States"/>
    <x v="8"/>
    <x v="1"/>
    <n v="94110"/>
    <x v="1"/>
    <s v="FUR-FU-10000672"/>
    <x v="0"/>
    <x v="5"/>
    <x v="1508"/>
    <n v="70.56"/>
    <n v="6"/>
    <n v="0"/>
    <n v="23.990400000000001"/>
  </r>
  <r>
    <n v="4045"/>
    <x v="1996"/>
    <x v="1"/>
    <x v="608"/>
    <d v="2012-06-30T00:00:00"/>
    <s v="Standard Class"/>
    <s v="JF-15565"/>
    <s v="Jill Fjeld"/>
    <x v="0"/>
    <s v="United States"/>
    <x v="8"/>
    <x v="1"/>
    <n v="94110"/>
    <x v="1"/>
    <s v="FUR-FU-10001979"/>
    <x v="0"/>
    <x v="5"/>
    <x v="509"/>
    <n v="204.85"/>
    <n v="5"/>
    <n v="0"/>
    <n v="57.357999999999997"/>
  </r>
  <r>
    <n v="4046"/>
    <x v="1997"/>
    <x v="1"/>
    <x v="788"/>
    <d v="2012-07-04T00:00:00"/>
    <s v="Standard Class"/>
    <s v="CS-11845"/>
    <s v="Cari Sayre"/>
    <x v="1"/>
    <s v="United States"/>
    <x v="12"/>
    <x v="5"/>
    <n v="77070"/>
    <x v="2"/>
    <s v="OFF-BI-10003707"/>
    <x v="1"/>
    <x v="8"/>
    <x v="776"/>
    <n v="9.1560000000000006"/>
    <n v="3"/>
    <n v="0.8"/>
    <n v="-13.734"/>
  </r>
  <r>
    <n v="4047"/>
    <x v="1998"/>
    <x v="3"/>
    <x v="208"/>
    <d v="2014-10-26T00:00:00"/>
    <s v="Standard Class"/>
    <s v="SP-20920"/>
    <s v="Susan Pistek"/>
    <x v="0"/>
    <s v="United States"/>
    <x v="22"/>
    <x v="10"/>
    <n v="60653"/>
    <x v="2"/>
    <s v="OFF-AP-10002191"/>
    <x v="1"/>
    <x v="9"/>
    <x v="800"/>
    <n v="23.992000000000001"/>
    <n v="2"/>
    <n v="0.8"/>
    <n v="-62.379199999999997"/>
  </r>
  <r>
    <n v="4048"/>
    <x v="1999"/>
    <x v="1"/>
    <x v="747"/>
    <d v="2012-07-19T00:00:00"/>
    <s v="First Class"/>
    <s v="KE-16420"/>
    <s v="Katrina Edelman"/>
    <x v="1"/>
    <s v="United States"/>
    <x v="20"/>
    <x v="15"/>
    <n v="10035"/>
    <x v="3"/>
    <s v="OFF-PA-10000501"/>
    <x v="1"/>
    <x v="10"/>
    <x v="966"/>
    <n v="80.88"/>
    <n v="3"/>
    <n v="0"/>
    <n v="39.6312"/>
  </r>
  <r>
    <n v="4049"/>
    <x v="1999"/>
    <x v="1"/>
    <x v="747"/>
    <d v="2012-07-19T00:00:00"/>
    <s v="First Class"/>
    <s v="KE-16420"/>
    <s v="Katrina Edelman"/>
    <x v="1"/>
    <s v="United States"/>
    <x v="20"/>
    <x v="15"/>
    <n v="10035"/>
    <x v="3"/>
    <s v="TEC-AC-10001990"/>
    <x v="2"/>
    <x v="11"/>
    <x v="861"/>
    <n v="599.9"/>
    <n v="10"/>
    <n v="0"/>
    <n v="191.96799999999999"/>
  </r>
  <r>
    <n v="4050"/>
    <x v="2000"/>
    <x v="3"/>
    <x v="92"/>
    <d v="2014-06-27T00:00:00"/>
    <s v="Second Class"/>
    <s v="GA-14515"/>
    <s v="George Ashbrook"/>
    <x v="0"/>
    <s v="United States"/>
    <x v="20"/>
    <x v="15"/>
    <n v="10011"/>
    <x v="3"/>
    <s v="FUR-FU-10003601"/>
    <x v="0"/>
    <x v="5"/>
    <x v="729"/>
    <n v="276.69"/>
    <n v="3"/>
    <n v="0"/>
    <n v="49.804200000000002"/>
  </r>
  <r>
    <n v="4051"/>
    <x v="2000"/>
    <x v="3"/>
    <x v="92"/>
    <d v="2014-06-27T00:00:00"/>
    <s v="Second Class"/>
    <s v="GA-14515"/>
    <s v="George Ashbrook"/>
    <x v="0"/>
    <s v="United States"/>
    <x v="20"/>
    <x v="15"/>
    <n v="10011"/>
    <x v="3"/>
    <s v="FUR-CH-10001891"/>
    <x v="0"/>
    <x v="1"/>
    <x v="265"/>
    <n v="172.76400000000001"/>
    <n v="2"/>
    <n v="0.1"/>
    <n v="32.633200000000002"/>
  </r>
  <r>
    <n v="4052"/>
    <x v="2001"/>
    <x v="2"/>
    <x v="411"/>
    <d v="2011-03-10T00:00:00"/>
    <s v="Standard Class"/>
    <s v="SM-20950"/>
    <s v="Suzanne McNair"/>
    <x v="1"/>
    <s v="United States"/>
    <x v="10"/>
    <x v="9"/>
    <n v="19134"/>
    <x v="3"/>
    <s v="OFF-AR-10003469"/>
    <x v="1"/>
    <x v="6"/>
    <x v="1249"/>
    <n v="4.2240000000000002"/>
    <n v="3"/>
    <n v="0.2"/>
    <n v="1.4783999999999999"/>
  </r>
  <r>
    <n v="4053"/>
    <x v="2001"/>
    <x v="2"/>
    <x v="411"/>
    <d v="2011-03-10T00:00:00"/>
    <s v="Standard Class"/>
    <s v="SM-20950"/>
    <s v="Suzanne McNair"/>
    <x v="1"/>
    <s v="United States"/>
    <x v="10"/>
    <x v="9"/>
    <n v="19134"/>
    <x v="3"/>
    <s v="FUR-TA-10004175"/>
    <x v="0"/>
    <x v="3"/>
    <x v="1146"/>
    <n v="409.27199999999999"/>
    <n v="2"/>
    <n v="0.4"/>
    <n v="-81.854399999999998"/>
  </r>
  <r>
    <n v="4054"/>
    <x v="2001"/>
    <x v="2"/>
    <x v="411"/>
    <d v="2011-03-10T00:00:00"/>
    <s v="Standard Class"/>
    <s v="SM-20950"/>
    <s v="Suzanne McNair"/>
    <x v="1"/>
    <s v="United States"/>
    <x v="10"/>
    <x v="9"/>
    <n v="19134"/>
    <x v="3"/>
    <s v="OFF-LA-10002945"/>
    <x v="1"/>
    <x v="2"/>
    <x v="1603"/>
    <n v="55.44"/>
    <n v="11"/>
    <n v="0.2"/>
    <n v="18.018000000000001"/>
  </r>
  <r>
    <n v="4055"/>
    <x v="2001"/>
    <x v="2"/>
    <x v="411"/>
    <d v="2011-03-10T00:00:00"/>
    <s v="Standard Class"/>
    <s v="SM-20950"/>
    <s v="Suzanne McNair"/>
    <x v="1"/>
    <s v="United States"/>
    <x v="10"/>
    <x v="9"/>
    <n v="19134"/>
    <x v="3"/>
    <s v="OFF-PA-10000533"/>
    <x v="1"/>
    <x v="10"/>
    <x v="1196"/>
    <n v="20.928000000000001"/>
    <n v="4"/>
    <n v="0.2"/>
    <n v="6.8015999999999996"/>
  </r>
  <r>
    <n v="4056"/>
    <x v="2001"/>
    <x v="2"/>
    <x v="411"/>
    <d v="2011-03-10T00:00:00"/>
    <s v="Standard Class"/>
    <s v="SM-20950"/>
    <s v="Suzanne McNair"/>
    <x v="1"/>
    <s v="United States"/>
    <x v="10"/>
    <x v="9"/>
    <n v="19134"/>
    <x v="3"/>
    <s v="OFF-ST-10004459"/>
    <x v="1"/>
    <x v="4"/>
    <x v="454"/>
    <n v="1801.6320000000001"/>
    <n v="6"/>
    <n v="0.2"/>
    <n v="-337.80599999999998"/>
  </r>
  <r>
    <n v="4057"/>
    <x v="2001"/>
    <x v="2"/>
    <x v="411"/>
    <d v="2011-03-10T00:00:00"/>
    <s v="Standard Class"/>
    <s v="SM-20950"/>
    <s v="Suzanne McNair"/>
    <x v="1"/>
    <s v="United States"/>
    <x v="10"/>
    <x v="9"/>
    <n v="19134"/>
    <x v="3"/>
    <s v="FUR-TA-10004147"/>
    <x v="0"/>
    <x v="3"/>
    <x v="811"/>
    <n v="67.176000000000002"/>
    <n v="1"/>
    <n v="0.4"/>
    <n v="-20.152799999999999"/>
  </r>
  <r>
    <n v="4058"/>
    <x v="2002"/>
    <x v="2"/>
    <x v="156"/>
    <d v="2011-11-28T00:00:00"/>
    <s v="Standard Class"/>
    <s v="DK-12985"/>
    <s v="Darren Koutras"/>
    <x v="0"/>
    <s v="United States"/>
    <x v="22"/>
    <x v="10"/>
    <n v="60610"/>
    <x v="2"/>
    <s v="OFF-ST-10000046"/>
    <x v="1"/>
    <x v="4"/>
    <x v="757"/>
    <n v="646.20000000000005"/>
    <n v="5"/>
    <n v="0.2"/>
    <n v="-8.0775000000000006"/>
  </r>
  <r>
    <n v="4059"/>
    <x v="2003"/>
    <x v="1"/>
    <x v="312"/>
    <d v="2012-11-24T00:00:00"/>
    <s v="Standard Class"/>
    <s v="LC-16885"/>
    <s v="Lena Creighton"/>
    <x v="0"/>
    <s v="United States"/>
    <x v="182"/>
    <x v="1"/>
    <n v="94601"/>
    <x v="1"/>
    <s v="TEC-PH-10004774"/>
    <x v="2"/>
    <x v="7"/>
    <x v="706"/>
    <n v="72.744"/>
    <n v="7"/>
    <n v="0.2"/>
    <n v="-15.4581"/>
  </r>
  <r>
    <n v="4060"/>
    <x v="2003"/>
    <x v="1"/>
    <x v="312"/>
    <d v="2012-11-24T00:00:00"/>
    <s v="Standard Class"/>
    <s v="LC-16885"/>
    <s v="Lena Creighton"/>
    <x v="0"/>
    <s v="United States"/>
    <x v="182"/>
    <x v="1"/>
    <n v="94601"/>
    <x v="1"/>
    <s v="FUR-CH-10000595"/>
    <x v="0"/>
    <x v="1"/>
    <x v="463"/>
    <n v="572.16"/>
    <n v="3"/>
    <n v="0.2"/>
    <n v="35.76"/>
  </r>
  <r>
    <n v="4061"/>
    <x v="2004"/>
    <x v="0"/>
    <x v="474"/>
    <d v="2013-08-11T00:00:00"/>
    <s v="Standard Class"/>
    <s v="XP-21865"/>
    <s v="Xylona Preis"/>
    <x v="0"/>
    <s v="United States"/>
    <x v="22"/>
    <x v="10"/>
    <n v="60610"/>
    <x v="2"/>
    <s v="TEC-AC-10002473"/>
    <x v="2"/>
    <x v="11"/>
    <x v="713"/>
    <n v="68.111999999999995"/>
    <n v="3"/>
    <n v="0.2"/>
    <n v="17.8794"/>
  </r>
  <r>
    <n v="4062"/>
    <x v="2005"/>
    <x v="1"/>
    <x v="14"/>
    <d v="2012-09-20T00:00:00"/>
    <s v="First Class"/>
    <s v="CS-11845"/>
    <s v="Cari Sayre"/>
    <x v="1"/>
    <s v="United States"/>
    <x v="4"/>
    <x v="4"/>
    <n v="98105"/>
    <x v="1"/>
    <s v="OFF-BI-10001628"/>
    <x v="1"/>
    <x v="8"/>
    <x v="1103"/>
    <n v="25.032"/>
    <n v="3"/>
    <n v="0.2"/>
    <n v="7.8224999999999998"/>
  </r>
  <r>
    <n v="4063"/>
    <x v="2006"/>
    <x v="0"/>
    <x v="612"/>
    <d v="2013-03-15T00:00:00"/>
    <s v="Standard Class"/>
    <s v="BD-11770"/>
    <s v="Bryan Davis"/>
    <x v="0"/>
    <s v="United States"/>
    <x v="10"/>
    <x v="9"/>
    <n v="19143"/>
    <x v="3"/>
    <s v="TEC-AC-10002800"/>
    <x v="2"/>
    <x v="11"/>
    <x v="1207"/>
    <n v="39.991999999999997"/>
    <n v="1"/>
    <n v="0.2"/>
    <n v="7.4984999999999999"/>
  </r>
  <r>
    <n v="4064"/>
    <x v="2007"/>
    <x v="2"/>
    <x v="670"/>
    <d v="2011-06-26T00:00:00"/>
    <s v="First Class"/>
    <s v="DL-13330"/>
    <s v="Denise Leinenbach"/>
    <x v="0"/>
    <s v="United States"/>
    <x v="3"/>
    <x v="3"/>
    <n v="28027"/>
    <x v="0"/>
    <s v="OFF-AR-10002766"/>
    <x v="1"/>
    <x v="6"/>
    <x v="1041"/>
    <n v="20.015999999999998"/>
    <n v="9"/>
    <n v="0.2"/>
    <n v="1.7514000000000001"/>
  </r>
  <r>
    <n v="4065"/>
    <x v="2007"/>
    <x v="2"/>
    <x v="670"/>
    <d v="2011-06-26T00:00:00"/>
    <s v="First Class"/>
    <s v="DL-13330"/>
    <s v="Denise Leinenbach"/>
    <x v="0"/>
    <s v="United States"/>
    <x v="3"/>
    <x v="3"/>
    <n v="28027"/>
    <x v="0"/>
    <s v="OFF-SU-10002522"/>
    <x v="1"/>
    <x v="14"/>
    <x v="1544"/>
    <n v="3.1040000000000001"/>
    <n v="1"/>
    <n v="0.2"/>
    <n v="0.34920000000000001"/>
  </r>
  <r>
    <n v="4066"/>
    <x v="2008"/>
    <x v="2"/>
    <x v="301"/>
    <d v="2011-05-11T00:00:00"/>
    <s v="Standard Class"/>
    <s v="KH-16630"/>
    <s v="Ken Heidel"/>
    <x v="1"/>
    <s v="United States"/>
    <x v="35"/>
    <x v="3"/>
    <n v="28205"/>
    <x v="0"/>
    <s v="OFF-FA-10003021"/>
    <x v="1"/>
    <x v="13"/>
    <x v="33"/>
    <n v="7.52"/>
    <n v="5"/>
    <n v="0.2"/>
    <n v="1.41"/>
  </r>
  <r>
    <n v="4067"/>
    <x v="2008"/>
    <x v="2"/>
    <x v="301"/>
    <d v="2011-05-11T00:00:00"/>
    <s v="Standard Class"/>
    <s v="KH-16630"/>
    <s v="Ken Heidel"/>
    <x v="1"/>
    <s v="United States"/>
    <x v="35"/>
    <x v="3"/>
    <n v="28205"/>
    <x v="0"/>
    <s v="OFF-AR-10000634"/>
    <x v="1"/>
    <x v="6"/>
    <x v="988"/>
    <n v="10.272"/>
    <n v="3"/>
    <n v="0.2"/>
    <n v="0.89880000000000004"/>
  </r>
  <r>
    <n v="4068"/>
    <x v="2008"/>
    <x v="2"/>
    <x v="301"/>
    <d v="2011-05-11T00:00:00"/>
    <s v="Standard Class"/>
    <s v="KH-16630"/>
    <s v="Ken Heidel"/>
    <x v="1"/>
    <s v="United States"/>
    <x v="35"/>
    <x v="3"/>
    <n v="28205"/>
    <x v="0"/>
    <s v="OFF-LA-10001771"/>
    <x v="1"/>
    <x v="2"/>
    <x v="1119"/>
    <n v="47.808"/>
    <n v="12"/>
    <n v="0.2"/>
    <n v="15.537599999999999"/>
  </r>
  <r>
    <n v="4069"/>
    <x v="2008"/>
    <x v="2"/>
    <x v="301"/>
    <d v="2011-05-11T00:00:00"/>
    <s v="Standard Class"/>
    <s v="KH-16630"/>
    <s v="Ken Heidel"/>
    <x v="1"/>
    <s v="United States"/>
    <x v="35"/>
    <x v="3"/>
    <n v="28205"/>
    <x v="0"/>
    <s v="TEC-PH-10004434"/>
    <x v="2"/>
    <x v="7"/>
    <x v="1604"/>
    <n v="978.84"/>
    <n v="9"/>
    <n v="0.2"/>
    <n v="110.1195"/>
  </r>
  <r>
    <n v="4070"/>
    <x v="2009"/>
    <x v="0"/>
    <x v="770"/>
    <d v="2013-01-09T00:00:00"/>
    <s v="First Class"/>
    <s v="TP-21415"/>
    <s v="Tom Prescott"/>
    <x v="0"/>
    <s v="United States"/>
    <x v="61"/>
    <x v="5"/>
    <n v="75081"/>
    <x v="2"/>
    <s v="OFF-BI-10000050"/>
    <x v="1"/>
    <x v="8"/>
    <x v="343"/>
    <n v="13.14"/>
    <n v="9"/>
    <n v="0.8"/>
    <n v="-21.681000000000001"/>
  </r>
  <r>
    <n v="4071"/>
    <x v="2009"/>
    <x v="0"/>
    <x v="770"/>
    <d v="2013-01-09T00:00:00"/>
    <s v="First Class"/>
    <s v="TP-21415"/>
    <s v="Tom Prescott"/>
    <x v="0"/>
    <s v="United States"/>
    <x v="61"/>
    <x v="5"/>
    <n v="75081"/>
    <x v="2"/>
    <s v="OFF-BI-10002414"/>
    <x v="1"/>
    <x v="8"/>
    <x v="1076"/>
    <n v="10.023999999999999"/>
    <n v="4"/>
    <n v="0.8"/>
    <n v="-16.5396"/>
  </r>
  <r>
    <n v="4072"/>
    <x v="2009"/>
    <x v="0"/>
    <x v="770"/>
    <d v="2013-01-09T00:00:00"/>
    <s v="First Class"/>
    <s v="TP-21415"/>
    <s v="Tom Prescott"/>
    <x v="0"/>
    <s v="United States"/>
    <x v="61"/>
    <x v="5"/>
    <n v="75081"/>
    <x v="2"/>
    <s v="FUR-BO-10003159"/>
    <x v="0"/>
    <x v="0"/>
    <x v="1100"/>
    <n v="156.37280000000001"/>
    <n v="2"/>
    <n v="0.32"/>
    <n v="-52.890799999999999"/>
  </r>
  <r>
    <n v="4073"/>
    <x v="2010"/>
    <x v="1"/>
    <x v="401"/>
    <d v="2012-08-12T00:00:00"/>
    <s v="Second Class"/>
    <s v="NP-18685"/>
    <s v="Nora Pelletier"/>
    <x v="2"/>
    <s v="United States"/>
    <x v="245"/>
    <x v="14"/>
    <n v="46203"/>
    <x v="2"/>
    <s v="TEC-CO-10002095"/>
    <x v="2"/>
    <x v="16"/>
    <x v="610"/>
    <n v="999.98"/>
    <n v="2"/>
    <n v="0"/>
    <n v="449.99099999999999"/>
  </r>
  <r>
    <n v="4074"/>
    <x v="2011"/>
    <x v="1"/>
    <x v="496"/>
    <d v="2012-09-27T00:00:00"/>
    <s v="First Class"/>
    <s v="SC-20680"/>
    <s v="Steve Carroll"/>
    <x v="2"/>
    <s v="United States"/>
    <x v="387"/>
    <x v="26"/>
    <n v="74012"/>
    <x v="2"/>
    <s v="TEC-PH-10004120"/>
    <x v="2"/>
    <x v="7"/>
    <x v="1525"/>
    <n v="821.94"/>
    <n v="6"/>
    <n v="0"/>
    <n v="213.70439999999999"/>
  </r>
  <r>
    <n v="4075"/>
    <x v="2012"/>
    <x v="3"/>
    <x v="940"/>
    <d v="2014-11-21T00:00:00"/>
    <s v="Standard Class"/>
    <s v="DK-12895"/>
    <s v="Dana Kaydos"/>
    <x v="0"/>
    <s v="United States"/>
    <x v="388"/>
    <x v="2"/>
    <n v="33023"/>
    <x v="0"/>
    <s v="FUR-FU-10003553"/>
    <x v="0"/>
    <x v="5"/>
    <x v="563"/>
    <n v="220.06399999999999"/>
    <n v="4"/>
    <n v="0.2"/>
    <n v="55.015999999999998"/>
  </r>
  <r>
    <n v="4076"/>
    <x v="2012"/>
    <x v="3"/>
    <x v="940"/>
    <d v="2014-11-21T00:00:00"/>
    <s v="Standard Class"/>
    <s v="DK-12895"/>
    <s v="Dana Kaydos"/>
    <x v="0"/>
    <s v="United States"/>
    <x v="388"/>
    <x v="2"/>
    <n v="33023"/>
    <x v="0"/>
    <s v="FUR-FU-10001488"/>
    <x v="0"/>
    <x v="5"/>
    <x v="1040"/>
    <n v="339.13600000000002"/>
    <n v="4"/>
    <n v="0.2"/>
    <n v="0"/>
  </r>
  <r>
    <n v="4077"/>
    <x v="2013"/>
    <x v="1"/>
    <x v="546"/>
    <d v="2012-12-21T00:00:00"/>
    <s v="Second Class"/>
    <s v="SM-20950"/>
    <s v="Suzanne McNair"/>
    <x v="1"/>
    <s v="United States"/>
    <x v="155"/>
    <x v="8"/>
    <n v="68104"/>
    <x v="2"/>
    <s v="OFF-BI-10003094"/>
    <x v="1"/>
    <x v="8"/>
    <x v="647"/>
    <n v="7.04"/>
    <n v="2"/>
    <n v="0"/>
    <n v="3.3088000000000002"/>
  </r>
  <r>
    <n v="4078"/>
    <x v="2013"/>
    <x v="1"/>
    <x v="546"/>
    <d v="2012-12-21T00:00:00"/>
    <s v="Second Class"/>
    <s v="SM-20950"/>
    <s v="Suzanne McNair"/>
    <x v="1"/>
    <s v="United States"/>
    <x v="155"/>
    <x v="8"/>
    <n v="68104"/>
    <x v="2"/>
    <s v="OFF-FA-10003472"/>
    <x v="1"/>
    <x v="13"/>
    <x v="240"/>
    <n v="5.04"/>
    <n v="4"/>
    <n v="0"/>
    <n v="0.2016"/>
  </r>
  <r>
    <n v="4079"/>
    <x v="2013"/>
    <x v="1"/>
    <x v="546"/>
    <d v="2012-12-21T00:00:00"/>
    <s v="Second Class"/>
    <s v="SM-20950"/>
    <s v="Suzanne McNair"/>
    <x v="1"/>
    <s v="United States"/>
    <x v="155"/>
    <x v="8"/>
    <n v="68104"/>
    <x v="2"/>
    <s v="OFF-PA-10001289"/>
    <x v="1"/>
    <x v="10"/>
    <x v="952"/>
    <n v="116.28"/>
    <n v="3"/>
    <n v="0"/>
    <n v="56.977200000000003"/>
  </r>
  <r>
    <n v="4080"/>
    <x v="2014"/>
    <x v="1"/>
    <x v="379"/>
    <d v="2012-12-24T00:00:00"/>
    <s v="First Class"/>
    <s v="LS-17245"/>
    <s v="Lynn Smith"/>
    <x v="0"/>
    <s v="United States"/>
    <x v="108"/>
    <x v="3"/>
    <n v="28540"/>
    <x v="0"/>
    <s v="TEC-PH-10002293"/>
    <x v="2"/>
    <x v="7"/>
    <x v="126"/>
    <n v="47.975999999999999"/>
    <n v="3"/>
    <n v="0.2"/>
    <n v="4.7976000000000001"/>
  </r>
  <r>
    <n v="4081"/>
    <x v="2015"/>
    <x v="0"/>
    <x v="477"/>
    <d v="2013-09-30T00:00:00"/>
    <s v="Standard Class"/>
    <s v="KE-16420"/>
    <s v="Katrina Edelman"/>
    <x v="1"/>
    <s v="United States"/>
    <x v="241"/>
    <x v="21"/>
    <n v="97224"/>
    <x v="1"/>
    <s v="OFF-PA-10000380"/>
    <x v="1"/>
    <x v="10"/>
    <x v="1281"/>
    <n v="60.048000000000002"/>
    <n v="9"/>
    <n v="0.2"/>
    <n v="22.518000000000001"/>
  </r>
  <r>
    <n v="4082"/>
    <x v="2015"/>
    <x v="0"/>
    <x v="477"/>
    <d v="2013-09-30T00:00:00"/>
    <s v="Standard Class"/>
    <s v="KE-16420"/>
    <s v="Katrina Edelman"/>
    <x v="1"/>
    <s v="United States"/>
    <x v="241"/>
    <x v="21"/>
    <n v="97224"/>
    <x v="1"/>
    <s v="OFF-BI-10004828"/>
    <x v="1"/>
    <x v="8"/>
    <x v="1578"/>
    <n v="5.0220000000000002"/>
    <n v="1"/>
    <n v="0.7"/>
    <n v="-3.5154000000000001"/>
  </r>
  <r>
    <n v="4083"/>
    <x v="2016"/>
    <x v="3"/>
    <x v="92"/>
    <d v="2014-01-07T00:00:00"/>
    <s v="Standard Class"/>
    <s v="MC-17635"/>
    <s v="Matthew Clasen"/>
    <x v="1"/>
    <s v="United States"/>
    <x v="27"/>
    <x v="10"/>
    <n v="62521"/>
    <x v="2"/>
    <s v="OFF-BI-10004632"/>
    <x v="1"/>
    <x v="8"/>
    <x v="564"/>
    <n v="182.994"/>
    <n v="3"/>
    <n v="0.8"/>
    <n v="-320.23950000000002"/>
  </r>
  <r>
    <n v="4084"/>
    <x v="2016"/>
    <x v="3"/>
    <x v="92"/>
    <d v="2014-01-07T00:00:00"/>
    <s v="Standard Class"/>
    <s v="MC-17635"/>
    <s v="Matthew Clasen"/>
    <x v="1"/>
    <s v="United States"/>
    <x v="27"/>
    <x v="10"/>
    <n v="62521"/>
    <x v="2"/>
    <s v="OFF-PA-10000327"/>
    <x v="1"/>
    <x v="10"/>
    <x v="1428"/>
    <n v="10.272"/>
    <n v="3"/>
    <n v="0.2"/>
    <n v="3.21"/>
  </r>
  <r>
    <n v="4085"/>
    <x v="2017"/>
    <x v="3"/>
    <x v="210"/>
    <d v="2014-10-09T00:00:00"/>
    <s v="First Class"/>
    <s v="Dp-13240"/>
    <s v="Dean percer"/>
    <x v="2"/>
    <s v="United States"/>
    <x v="42"/>
    <x v="16"/>
    <n v="85023"/>
    <x v="1"/>
    <s v="OFF-BI-10003291"/>
    <x v="1"/>
    <x v="8"/>
    <x v="44"/>
    <n v="7.8570000000000002"/>
    <n v="3"/>
    <n v="0.7"/>
    <n v="-6.0236999999999998"/>
  </r>
  <r>
    <n v="4086"/>
    <x v="2018"/>
    <x v="0"/>
    <x v="578"/>
    <d v="2013-07-08T00:00:00"/>
    <s v="Second Class"/>
    <s v="LC-16930"/>
    <s v="Linda Cazamias"/>
    <x v="1"/>
    <s v="United States"/>
    <x v="301"/>
    <x v="1"/>
    <n v="95823"/>
    <x v="1"/>
    <s v="TEC-PH-10002275"/>
    <x v="2"/>
    <x v="7"/>
    <x v="7"/>
    <n v="302.38400000000001"/>
    <n v="2"/>
    <n v="0.2"/>
    <n v="30.238399999999999"/>
  </r>
  <r>
    <n v="4087"/>
    <x v="2018"/>
    <x v="0"/>
    <x v="578"/>
    <d v="2013-07-08T00:00:00"/>
    <s v="Second Class"/>
    <s v="LC-16930"/>
    <s v="Linda Cazamias"/>
    <x v="1"/>
    <s v="United States"/>
    <x v="301"/>
    <x v="1"/>
    <n v="95823"/>
    <x v="1"/>
    <s v="OFF-BI-10003291"/>
    <x v="1"/>
    <x v="8"/>
    <x v="44"/>
    <n v="20.952000000000002"/>
    <n v="3"/>
    <n v="0.2"/>
    <n v="7.0712999999999999"/>
  </r>
  <r>
    <n v="4088"/>
    <x v="2018"/>
    <x v="0"/>
    <x v="578"/>
    <d v="2013-07-08T00:00:00"/>
    <s v="Second Class"/>
    <s v="LC-16930"/>
    <s v="Linda Cazamias"/>
    <x v="1"/>
    <s v="United States"/>
    <x v="301"/>
    <x v="1"/>
    <n v="95823"/>
    <x v="1"/>
    <s v="OFF-BI-10000343"/>
    <x v="1"/>
    <x v="8"/>
    <x v="184"/>
    <n v="11.784000000000001"/>
    <n v="3"/>
    <n v="0.2"/>
    <n v="3.9771000000000001"/>
  </r>
  <r>
    <n v="4089"/>
    <x v="2019"/>
    <x v="2"/>
    <x v="710"/>
    <d v="2011-08-26T00:00:00"/>
    <s v="Standard Class"/>
    <s v="LH-16900"/>
    <s v="Lena Hernandez"/>
    <x v="0"/>
    <s v="United States"/>
    <x v="186"/>
    <x v="36"/>
    <n v="72401"/>
    <x v="0"/>
    <s v="FUR-BO-10000711"/>
    <x v="0"/>
    <x v="0"/>
    <x v="1605"/>
    <n v="638.82000000000005"/>
    <n v="9"/>
    <n v="0"/>
    <n v="172.48140000000001"/>
  </r>
  <r>
    <n v="4090"/>
    <x v="2020"/>
    <x v="0"/>
    <x v="178"/>
    <d v="2013-06-04T00:00:00"/>
    <s v="Standard Class"/>
    <s v="TB-21175"/>
    <s v="Thomas Boland"/>
    <x v="1"/>
    <s v="United States"/>
    <x v="20"/>
    <x v="15"/>
    <n v="10035"/>
    <x v="3"/>
    <s v="OFF-LA-10001297"/>
    <x v="1"/>
    <x v="2"/>
    <x v="483"/>
    <n v="20.7"/>
    <n v="2"/>
    <n v="0"/>
    <n v="9.9359999999999999"/>
  </r>
  <r>
    <n v="4091"/>
    <x v="2020"/>
    <x v="0"/>
    <x v="178"/>
    <d v="2013-06-04T00:00:00"/>
    <s v="Standard Class"/>
    <s v="TB-21175"/>
    <s v="Thomas Boland"/>
    <x v="1"/>
    <s v="United States"/>
    <x v="20"/>
    <x v="15"/>
    <n v="10035"/>
    <x v="3"/>
    <s v="OFF-SU-10001574"/>
    <x v="1"/>
    <x v="14"/>
    <x v="498"/>
    <n v="10.95"/>
    <n v="3"/>
    <n v="0"/>
    <n v="3.2850000000000001"/>
  </r>
  <r>
    <n v="4092"/>
    <x v="2020"/>
    <x v="0"/>
    <x v="178"/>
    <d v="2013-06-04T00:00:00"/>
    <s v="Standard Class"/>
    <s v="TB-21175"/>
    <s v="Thomas Boland"/>
    <x v="1"/>
    <s v="United States"/>
    <x v="20"/>
    <x v="15"/>
    <n v="10035"/>
    <x v="3"/>
    <s v="OFF-BI-10003305"/>
    <x v="1"/>
    <x v="8"/>
    <x v="565"/>
    <n v="14.352"/>
    <n v="3"/>
    <n v="0.2"/>
    <n v="4.6643999999999997"/>
  </r>
  <r>
    <n v="4093"/>
    <x v="2021"/>
    <x v="3"/>
    <x v="941"/>
    <d v="2014-05-19T00:00:00"/>
    <s v="First Class"/>
    <s v="JM-15865"/>
    <s v="John Murray"/>
    <x v="0"/>
    <s v="United States"/>
    <x v="59"/>
    <x v="24"/>
    <n v="44312"/>
    <x v="3"/>
    <s v="OFF-ST-10002574"/>
    <x v="1"/>
    <x v="4"/>
    <x v="926"/>
    <n v="221.024"/>
    <n v="2"/>
    <n v="0.2"/>
    <n v="-55.256"/>
  </r>
  <r>
    <n v="4094"/>
    <x v="2022"/>
    <x v="1"/>
    <x v="252"/>
    <d v="2012-08-28T00:00:00"/>
    <s v="Standard Class"/>
    <s v="KW-16435"/>
    <s v="Katrina Willman"/>
    <x v="0"/>
    <s v="United States"/>
    <x v="159"/>
    <x v="0"/>
    <n v="41042"/>
    <x v="0"/>
    <s v="TEC-MA-10000864"/>
    <x v="2"/>
    <x v="15"/>
    <x v="199"/>
    <n v="3080"/>
    <n v="7"/>
    <n v="0"/>
    <n v="1416.8"/>
  </r>
  <r>
    <n v="4095"/>
    <x v="2022"/>
    <x v="1"/>
    <x v="252"/>
    <d v="2012-08-28T00:00:00"/>
    <s v="Standard Class"/>
    <s v="KW-16435"/>
    <s v="Katrina Willman"/>
    <x v="0"/>
    <s v="United States"/>
    <x v="159"/>
    <x v="0"/>
    <n v="41042"/>
    <x v="0"/>
    <s v="TEC-AC-10003289"/>
    <x v="2"/>
    <x v="11"/>
    <x v="1209"/>
    <n v="79.959999999999994"/>
    <n v="4"/>
    <n v="0"/>
    <n v="18.390799999999999"/>
  </r>
  <r>
    <n v="4096"/>
    <x v="2022"/>
    <x v="1"/>
    <x v="252"/>
    <d v="2012-08-28T00:00:00"/>
    <s v="Standard Class"/>
    <s v="KW-16435"/>
    <s v="Katrina Willman"/>
    <x v="0"/>
    <s v="United States"/>
    <x v="159"/>
    <x v="0"/>
    <n v="41042"/>
    <x v="0"/>
    <s v="TEC-PH-10001619"/>
    <x v="2"/>
    <x v="7"/>
    <x v="1585"/>
    <n v="587.97"/>
    <n v="3"/>
    <n v="0"/>
    <n v="170.51130000000001"/>
  </r>
  <r>
    <n v="4097"/>
    <x v="2023"/>
    <x v="2"/>
    <x v="865"/>
    <d v="2011-09-28T00:00:00"/>
    <s v="Standard Class"/>
    <s v="SC-20095"/>
    <s v="Sanjit Chand"/>
    <x v="0"/>
    <s v="United States"/>
    <x v="31"/>
    <x v="11"/>
    <n v="55407"/>
    <x v="2"/>
    <s v="OFF-PA-10004888"/>
    <x v="1"/>
    <x v="10"/>
    <x v="959"/>
    <n v="32.4"/>
    <n v="5"/>
    <n v="0"/>
    <n v="15.552"/>
  </r>
  <r>
    <n v="4098"/>
    <x v="2023"/>
    <x v="2"/>
    <x v="865"/>
    <d v="2011-09-28T00:00:00"/>
    <s v="Standard Class"/>
    <s v="SC-20095"/>
    <s v="Sanjit Chand"/>
    <x v="0"/>
    <s v="United States"/>
    <x v="31"/>
    <x v="11"/>
    <n v="55407"/>
    <x v="2"/>
    <s v="OFF-ST-10000736"/>
    <x v="1"/>
    <x v="4"/>
    <x v="455"/>
    <n v="404.9"/>
    <n v="5"/>
    <n v="0"/>
    <n v="16.196000000000002"/>
  </r>
  <r>
    <n v="4099"/>
    <x v="2023"/>
    <x v="2"/>
    <x v="865"/>
    <d v="2011-09-28T00:00:00"/>
    <s v="Standard Class"/>
    <s v="SC-20095"/>
    <s v="Sanjit Chand"/>
    <x v="0"/>
    <s v="United States"/>
    <x v="31"/>
    <x v="11"/>
    <n v="55407"/>
    <x v="2"/>
    <s v="OFF-BI-10001120"/>
    <x v="1"/>
    <x v="8"/>
    <x v="1606"/>
    <n v="9449.9500000000007"/>
    <n v="5"/>
    <n v="0"/>
    <n v="4630.4754999999996"/>
  </r>
  <r>
    <n v="4100"/>
    <x v="2023"/>
    <x v="2"/>
    <x v="865"/>
    <d v="2011-09-28T00:00:00"/>
    <s v="Standard Class"/>
    <s v="SC-20095"/>
    <s v="Sanjit Chand"/>
    <x v="0"/>
    <s v="United States"/>
    <x v="31"/>
    <x v="11"/>
    <n v="55407"/>
    <x v="2"/>
    <s v="OFF-BI-10000301"/>
    <x v="1"/>
    <x v="8"/>
    <x v="619"/>
    <n v="12.94"/>
    <n v="2"/>
    <n v="0"/>
    <n v="6.47"/>
  </r>
  <r>
    <n v="4101"/>
    <x v="2024"/>
    <x v="3"/>
    <x v="249"/>
    <d v="2014-06-24T00:00:00"/>
    <s v="Standard Class"/>
    <s v="ZC-21910"/>
    <s v="Zuschuss Carroll"/>
    <x v="0"/>
    <s v="United States"/>
    <x v="12"/>
    <x v="5"/>
    <n v="77095"/>
    <x v="2"/>
    <s v="OFF-AP-10004655"/>
    <x v="1"/>
    <x v="9"/>
    <x v="1607"/>
    <n v="2.2639999999999998"/>
    <n v="1"/>
    <n v="0.8"/>
    <n v="-5.2072000000000003"/>
  </r>
  <r>
    <n v="4102"/>
    <x v="2024"/>
    <x v="3"/>
    <x v="249"/>
    <d v="2014-06-24T00:00:00"/>
    <s v="Standard Class"/>
    <s v="ZC-21910"/>
    <s v="Zuschuss Carroll"/>
    <x v="0"/>
    <s v="United States"/>
    <x v="12"/>
    <x v="5"/>
    <n v="77095"/>
    <x v="2"/>
    <s v="OFF-AP-10002906"/>
    <x v="1"/>
    <x v="9"/>
    <x v="1088"/>
    <n v="0.44400000000000001"/>
    <n v="1"/>
    <n v="0.8"/>
    <n v="-1.1100000000000001"/>
  </r>
  <r>
    <n v="4103"/>
    <x v="2024"/>
    <x v="3"/>
    <x v="249"/>
    <d v="2014-06-24T00:00:00"/>
    <s v="Standard Class"/>
    <s v="ZC-21910"/>
    <s v="Zuschuss Carroll"/>
    <x v="0"/>
    <s v="United States"/>
    <x v="12"/>
    <x v="5"/>
    <n v="77095"/>
    <x v="2"/>
    <s v="OFF-PA-10000740"/>
    <x v="1"/>
    <x v="10"/>
    <x v="1239"/>
    <n v="146.17599999999999"/>
    <n v="8"/>
    <n v="0.2"/>
    <n v="47.507199999999997"/>
  </r>
  <r>
    <n v="4104"/>
    <x v="2025"/>
    <x v="3"/>
    <x v="202"/>
    <d v="2014-12-22T00:00:00"/>
    <s v="Same Day"/>
    <s v="RB-19465"/>
    <s v="Rick Bensley"/>
    <x v="2"/>
    <s v="United States"/>
    <x v="9"/>
    <x v="8"/>
    <n v="68025"/>
    <x v="2"/>
    <s v="FUR-FU-10001940"/>
    <x v="0"/>
    <x v="5"/>
    <x v="33"/>
    <n v="15.92"/>
    <n v="2"/>
    <n v="0"/>
    <n v="7.0048000000000004"/>
  </r>
  <r>
    <n v="4105"/>
    <x v="2026"/>
    <x v="3"/>
    <x v="783"/>
    <d v="2014-08-14T00:00:00"/>
    <s v="Standard Class"/>
    <s v="JK-15370"/>
    <s v="Jay Kimmel"/>
    <x v="0"/>
    <s v="United States"/>
    <x v="70"/>
    <x v="1"/>
    <n v="92105"/>
    <x v="1"/>
    <s v="TEC-PH-10000439"/>
    <x v="2"/>
    <x v="7"/>
    <x v="869"/>
    <n v="159.96"/>
    <n v="5"/>
    <n v="0.2"/>
    <n v="17.9955"/>
  </r>
  <r>
    <n v="4106"/>
    <x v="2026"/>
    <x v="3"/>
    <x v="783"/>
    <d v="2014-08-14T00:00:00"/>
    <s v="Standard Class"/>
    <s v="JK-15370"/>
    <s v="Jay Kimmel"/>
    <x v="0"/>
    <s v="United States"/>
    <x v="70"/>
    <x v="1"/>
    <n v="92105"/>
    <x v="1"/>
    <s v="OFF-BI-10000404"/>
    <x v="1"/>
    <x v="8"/>
    <x v="476"/>
    <n v="13.76"/>
    <n v="2"/>
    <n v="0.2"/>
    <n v="4.6440000000000001"/>
  </r>
  <r>
    <n v="4107"/>
    <x v="2027"/>
    <x v="0"/>
    <x v="250"/>
    <d v="2013-08-27T00:00:00"/>
    <s v="Standard Class"/>
    <s v="DD-13570"/>
    <s v="Dorothy Dickinson"/>
    <x v="0"/>
    <s v="United States"/>
    <x v="12"/>
    <x v="5"/>
    <n v="77041"/>
    <x v="2"/>
    <s v="OFF-BI-10003676"/>
    <x v="1"/>
    <x v="8"/>
    <x v="816"/>
    <n v="4.3120000000000003"/>
    <n v="2"/>
    <n v="0.8"/>
    <n v="-6.8992000000000004"/>
  </r>
  <r>
    <n v="4108"/>
    <x v="2028"/>
    <x v="1"/>
    <x v="67"/>
    <d v="2012-07-09T00:00:00"/>
    <s v="Same Day"/>
    <s v="MC-17275"/>
    <s v="Marc Crier"/>
    <x v="0"/>
    <s v="United States"/>
    <x v="20"/>
    <x v="15"/>
    <n v="10011"/>
    <x v="3"/>
    <s v="OFF-ST-10002486"/>
    <x v="1"/>
    <x v="4"/>
    <x v="693"/>
    <n v="13.96"/>
    <n v="2"/>
    <n v="0"/>
    <n v="0.2792"/>
  </r>
  <r>
    <n v="4109"/>
    <x v="2028"/>
    <x v="1"/>
    <x v="67"/>
    <d v="2012-07-09T00:00:00"/>
    <s v="Same Day"/>
    <s v="MC-17275"/>
    <s v="Marc Crier"/>
    <x v="0"/>
    <s v="United States"/>
    <x v="20"/>
    <x v="15"/>
    <n v="10011"/>
    <x v="3"/>
    <s v="FUR-TA-10003837"/>
    <x v="0"/>
    <x v="3"/>
    <x v="1457"/>
    <n v="27.414000000000001"/>
    <n v="3"/>
    <n v="0.4"/>
    <n v="-14.1639"/>
  </r>
  <r>
    <n v="4110"/>
    <x v="2029"/>
    <x v="1"/>
    <x v="707"/>
    <d v="2013-01-01T00:00:00"/>
    <s v="Standard Class"/>
    <s v="DL-13495"/>
    <s v="Dionis Lloyd"/>
    <x v="1"/>
    <s v="United States"/>
    <x v="66"/>
    <x v="12"/>
    <n v="48227"/>
    <x v="2"/>
    <s v="TEC-PH-10002923"/>
    <x v="2"/>
    <x v="7"/>
    <x v="680"/>
    <n v="73.98"/>
    <n v="2"/>
    <n v="0"/>
    <n v="19.974599999999999"/>
  </r>
  <r>
    <n v="4111"/>
    <x v="2029"/>
    <x v="1"/>
    <x v="707"/>
    <d v="2013-01-01T00:00:00"/>
    <s v="Standard Class"/>
    <s v="DL-13495"/>
    <s v="Dionis Lloyd"/>
    <x v="1"/>
    <s v="United States"/>
    <x v="66"/>
    <x v="12"/>
    <n v="48227"/>
    <x v="2"/>
    <s v="FUR-BO-10004360"/>
    <x v="0"/>
    <x v="0"/>
    <x v="1608"/>
    <n v="160.97999999999999"/>
    <n v="1"/>
    <n v="0"/>
    <n v="20.927399999999999"/>
  </r>
  <r>
    <n v="4112"/>
    <x v="2029"/>
    <x v="1"/>
    <x v="707"/>
    <d v="2013-01-01T00:00:00"/>
    <s v="Standard Class"/>
    <s v="DL-13495"/>
    <s v="Dionis Lloyd"/>
    <x v="1"/>
    <s v="United States"/>
    <x v="66"/>
    <x v="12"/>
    <n v="48227"/>
    <x v="2"/>
    <s v="OFF-PA-10002160"/>
    <x v="1"/>
    <x v="10"/>
    <x v="1190"/>
    <n v="17.34"/>
    <n v="3"/>
    <n v="0"/>
    <n v="8.4966000000000008"/>
  </r>
  <r>
    <n v="4113"/>
    <x v="2029"/>
    <x v="1"/>
    <x v="707"/>
    <d v="2013-01-01T00:00:00"/>
    <s v="Standard Class"/>
    <s v="DL-13495"/>
    <s v="Dionis Lloyd"/>
    <x v="1"/>
    <s v="United States"/>
    <x v="66"/>
    <x v="12"/>
    <n v="48227"/>
    <x v="2"/>
    <s v="OFF-AR-10002375"/>
    <x v="1"/>
    <x v="6"/>
    <x v="823"/>
    <n v="3.28"/>
    <n v="1"/>
    <n v="0"/>
    <n v="0.95120000000000005"/>
  </r>
  <r>
    <n v="4114"/>
    <x v="2030"/>
    <x v="1"/>
    <x v="942"/>
    <d v="2012-07-05T00:00:00"/>
    <s v="Standard Class"/>
    <s v="NC-18625"/>
    <s v="Noah Childs"/>
    <x v="1"/>
    <s v="United States"/>
    <x v="12"/>
    <x v="5"/>
    <n v="77095"/>
    <x v="2"/>
    <s v="OFF-LA-10000443"/>
    <x v="1"/>
    <x v="2"/>
    <x v="1118"/>
    <n v="8.8559999999999999"/>
    <n v="3"/>
    <n v="0.2"/>
    <n v="2.9889000000000001"/>
  </r>
  <r>
    <n v="4115"/>
    <x v="2030"/>
    <x v="1"/>
    <x v="942"/>
    <d v="2012-07-05T00:00:00"/>
    <s v="Standard Class"/>
    <s v="NC-18625"/>
    <s v="Noah Childs"/>
    <x v="1"/>
    <s v="United States"/>
    <x v="12"/>
    <x v="5"/>
    <n v="77095"/>
    <x v="2"/>
    <s v="TEC-PH-10001750"/>
    <x v="2"/>
    <x v="7"/>
    <x v="968"/>
    <n v="158.376"/>
    <n v="3"/>
    <n v="0.2"/>
    <n v="13.857900000000001"/>
  </r>
  <r>
    <n v="4116"/>
    <x v="2031"/>
    <x v="0"/>
    <x v="390"/>
    <d v="2013-11-28T00:00:00"/>
    <s v="First Class"/>
    <s v="AC-10450"/>
    <s v="Amy Cox"/>
    <x v="0"/>
    <s v="United States"/>
    <x v="4"/>
    <x v="4"/>
    <n v="98105"/>
    <x v="1"/>
    <s v="OFF-BI-10004632"/>
    <x v="1"/>
    <x v="8"/>
    <x v="564"/>
    <n v="1219.96"/>
    <n v="5"/>
    <n v="0.2"/>
    <n v="381.23750000000001"/>
  </r>
  <r>
    <n v="4117"/>
    <x v="2032"/>
    <x v="1"/>
    <x v="27"/>
    <d v="2012-11-29T00:00:00"/>
    <s v="Standard Class"/>
    <s v="TS-21340"/>
    <s v="Toby Swindell"/>
    <x v="0"/>
    <s v="United States"/>
    <x v="1"/>
    <x v="1"/>
    <n v="90036"/>
    <x v="1"/>
    <s v="OFF-BI-10002813"/>
    <x v="1"/>
    <x v="8"/>
    <x v="905"/>
    <n v="3.1680000000000001"/>
    <n v="2"/>
    <n v="0.2"/>
    <n v="0.99"/>
  </r>
  <r>
    <n v="4118"/>
    <x v="2032"/>
    <x v="1"/>
    <x v="27"/>
    <d v="2012-11-29T00:00:00"/>
    <s v="Standard Class"/>
    <s v="TS-21340"/>
    <s v="Toby Swindell"/>
    <x v="0"/>
    <s v="United States"/>
    <x v="1"/>
    <x v="1"/>
    <n v="90036"/>
    <x v="1"/>
    <s v="OFF-PA-10002005"/>
    <x v="1"/>
    <x v="10"/>
    <x v="505"/>
    <n v="19.440000000000001"/>
    <n v="3"/>
    <n v="0"/>
    <n v="9.3312000000000008"/>
  </r>
  <r>
    <n v="4119"/>
    <x v="2032"/>
    <x v="1"/>
    <x v="27"/>
    <d v="2012-11-29T00:00:00"/>
    <s v="Standard Class"/>
    <s v="TS-21340"/>
    <s v="Toby Swindell"/>
    <x v="0"/>
    <s v="United States"/>
    <x v="1"/>
    <x v="1"/>
    <n v="90036"/>
    <x v="1"/>
    <s v="OFF-ST-10000060"/>
    <x v="1"/>
    <x v="4"/>
    <x v="387"/>
    <n v="454.86"/>
    <n v="7"/>
    <n v="0"/>
    <n v="54.583199999999998"/>
  </r>
  <r>
    <n v="4120"/>
    <x v="2032"/>
    <x v="1"/>
    <x v="27"/>
    <d v="2012-11-29T00:00:00"/>
    <s v="Standard Class"/>
    <s v="TS-21340"/>
    <s v="Toby Swindell"/>
    <x v="0"/>
    <s v="United States"/>
    <x v="1"/>
    <x v="1"/>
    <n v="90036"/>
    <x v="1"/>
    <s v="OFF-BI-10002706"/>
    <x v="1"/>
    <x v="8"/>
    <x v="273"/>
    <n v="91.391999999999996"/>
    <n v="8"/>
    <n v="0.2"/>
    <n v="29.702400000000001"/>
  </r>
  <r>
    <n v="4121"/>
    <x v="2033"/>
    <x v="3"/>
    <x v="507"/>
    <d v="2014-11-09T00:00:00"/>
    <s v="Standard Class"/>
    <s v="MM-17920"/>
    <s v="Michael Moore"/>
    <x v="0"/>
    <s v="United States"/>
    <x v="10"/>
    <x v="9"/>
    <n v="19120"/>
    <x v="3"/>
    <s v="TEC-AC-10000199"/>
    <x v="2"/>
    <x v="11"/>
    <x v="1609"/>
    <n v="19.04"/>
    <n v="4"/>
    <n v="0.2"/>
    <n v="-1.4279999999999999"/>
  </r>
  <r>
    <n v="4122"/>
    <x v="2034"/>
    <x v="3"/>
    <x v="943"/>
    <d v="2014-05-13T00:00:00"/>
    <s v="Same Day"/>
    <s v="LP-17080"/>
    <s v="Liz Pelletier"/>
    <x v="0"/>
    <s v="United States"/>
    <x v="4"/>
    <x v="4"/>
    <n v="98103"/>
    <x v="1"/>
    <s v="OFF-PA-10002870"/>
    <x v="1"/>
    <x v="10"/>
    <x v="893"/>
    <n v="37.44"/>
    <n v="6"/>
    <n v="0"/>
    <n v="16.847999999999999"/>
  </r>
  <r>
    <n v="4123"/>
    <x v="2034"/>
    <x v="3"/>
    <x v="943"/>
    <d v="2014-05-13T00:00:00"/>
    <s v="Same Day"/>
    <s v="LP-17080"/>
    <s v="Liz Pelletier"/>
    <x v="0"/>
    <s v="United States"/>
    <x v="4"/>
    <x v="4"/>
    <n v="98103"/>
    <x v="1"/>
    <s v="OFF-LA-10004545"/>
    <x v="1"/>
    <x v="2"/>
    <x v="1328"/>
    <n v="37.590000000000003"/>
    <n v="3"/>
    <n v="0"/>
    <n v="17.667300000000001"/>
  </r>
  <r>
    <n v="4124"/>
    <x v="2034"/>
    <x v="3"/>
    <x v="943"/>
    <d v="2014-05-13T00:00:00"/>
    <s v="Same Day"/>
    <s v="LP-17080"/>
    <s v="Liz Pelletier"/>
    <x v="0"/>
    <s v="United States"/>
    <x v="4"/>
    <x v="4"/>
    <n v="98103"/>
    <x v="1"/>
    <s v="OFF-BI-10000962"/>
    <x v="1"/>
    <x v="8"/>
    <x v="1504"/>
    <n v="26.032"/>
    <n v="2"/>
    <n v="0.2"/>
    <n v="9.4366000000000003"/>
  </r>
  <r>
    <n v="4125"/>
    <x v="2035"/>
    <x v="2"/>
    <x v="218"/>
    <d v="2011-05-18T00:00:00"/>
    <s v="Standard Class"/>
    <s v="BG-11695"/>
    <s v="Brooke Gillingham"/>
    <x v="1"/>
    <s v="United States"/>
    <x v="232"/>
    <x v="15"/>
    <n v="13601"/>
    <x v="3"/>
    <s v="OFF-AP-10004249"/>
    <x v="1"/>
    <x v="9"/>
    <x v="33"/>
    <n v="35.909999999999997"/>
    <n v="3"/>
    <n v="0"/>
    <n v="9.6957000000000004"/>
  </r>
  <r>
    <n v="4126"/>
    <x v="2036"/>
    <x v="3"/>
    <x v="944"/>
    <d v="2014-01-08T00:00:00"/>
    <s v="Second Class"/>
    <s v="MG-18145"/>
    <s v="Mike Gockenbach"/>
    <x v="0"/>
    <s v="United States"/>
    <x v="108"/>
    <x v="2"/>
    <n v="32216"/>
    <x v="0"/>
    <s v="FUR-FU-10001602"/>
    <x v="0"/>
    <x v="5"/>
    <x v="759"/>
    <n v="91.031999999999996"/>
    <n v="3"/>
    <n v="0.2"/>
    <n v="-2.2757999999999998"/>
  </r>
  <r>
    <n v="4127"/>
    <x v="2037"/>
    <x v="3"/>
    <x v="636"/>
    <d v="2014-10-05T00:00:00"/>
    <s v="First Class"/>
    <s v="GZ-14470"/>
    <s v="Gary Zandusky"/>
    <x v="0"/>
    <s v="United States"/>
    <x v="81"/>
    <x v="17"/>
    <n v="22204"/>
    <x v="0"/>
    <s v="OFF-AR-10003179"/>
    <x v="1"/>
    <x v="6"/>
    <x v="1565"/>
    <n v="54.66"/>
    <n v="6"/>
    <n v="0"/>
    <n v="18.037800000000001"/>
  </r>
  <r>
    <n v="4128"/>
    <x v="2038"/>
    <x v="2"/>
    <x v="111"/>
    <d v="2011-09-24T00:00:00"/>
    <s v="Standard Class"/>
    <s v="JL-15835"/>
    <s v="John Lee"/>
    <x v="0"/>
    <s v="United States"/>
    <x v="35"/>
    <x v="3"/>
    <n v="28205"/>
    <x v="0"/>
    <s v="OFF-ST-10003722"/>
    <x v="1"/>
    <x v="4"/>
    <x v="760"/>
    <n v="67.343999999999994"/>
    <n v="6"/>
    <n v="0.2"/>
    <n v="7.5762"/>
  </r>
  <r>
    <n v="4129"/>
    <x v="2038"/>
    <x v="2"/>
    <x v="111"/>
    <d v="2011-09-24T00:00:00"/>
    <s v="Standard Class"/>
    <s v="JL-15835"/>
    <s v="John Lee"/>
    <x v="0"/>
    <s v="United States"/>
    <x v="35"/>
    <x v="3"/>
    <n v="28205"/>
    <x v="0"/>
    <s v="TEC-MA-10001127"/>
    <x v="2"/>
    <x v="15"/>
    <x v="1610"/>
    <n v="2624.9850000000001"/>
    <n v="3"/>
    <n v="0.5"/>
    <n v="-944.99459999999999"/>
  </r>
  <r>
    <n v="4130"/>
    <x v="2039"/>
    <x v="1"/>
    <x v="368"/>
    <d v="2012-04-04T00:00:00"/>
    <s v="Standard Class"/>
    <s v="DO-13435"/>
    <s v="Denny Ordway"/>
    <x v="0"/>
    <s v="United States"/>
    <x v="4"/>
    <x v="4"/>
    <n v="98103"/>
    <x v="1"/>
    <s v="OFF-AP-10001947"/>
    <x v="1"/>
    <x v="9"/>
    <x v="1528"/>
    <n v="73.28"/>
    <n v="4"/>
    <n v="0"/>
    <n v="21.251200000000001"/>
  </r>
  <r>
    <n v="4131"/>
    <x v="2040"/>
    <x v="2"/>
    <x v="728"/>
    <d v="2011-11-25T00:00:00"/>
    <s v="Standard Class"/>
    <s v="AB-10600"/>
    <s v="Ann Blume"/>
    <x v="1"/>
    <s v="United States"/>
    <x v="22"/>
    <x v="10"/>
    <n v="60623"/>
    <x v="2"/>
    <s v="OFF-BI-10001107"/>
    <x v="1"/>
    <x v="8"/>
    <x v="492"/>
    <n v="14.48"/>
    <n v="5"/>
    <n v="0.8"/>
    <n v="-23.891999999999999"/>
  </r>
  <r>
    <n v="4132"/>
    <x v="2041"/>
    <x v="1"/>
    <x v="740"/>
    <d v="2012-09-07T00:00:00"/>
    <s v="Standard Class"/>
    <s v="KB-16315"/>
    <s v="Karl Braun"/>
    <x v="0"/>
    <s v="United States"/>
    <x v="389"/>
    <x v="2"/>
    <n v="33021"/>
    <x v="0"/>
    <s v="OFF-PA-10000349"/>
    <x v="1"/>
    <x v="10"/>
    <x v="33"/>
    <n v="11.952"/>
    <n v="3"/>
    <n v="0.2"/>
    <n v="4.0338000000000003"/>
  </r>
  <r>
    <n v="4133"/>
    <x v="2041"/>
    <x v="1"/>
    <x v="740"/>
    <d v="2012-09-07T00:00:00"/>
    <s v="Standard Class"/>
    <s v="KB-16315"/>
    <s v="Karl Braun"/>
    <x v="0"/>
    <s v="United States"/>
    <x v="389"/>
    <x v="2"/>
    <n v="33021"/>
    <x v="0"/>
    <s v="OFF-PA-10003349"/>
    <x v="1"/>
    <x v="10"/>
    <x v="218"/>
    <n v="15.552"/>
    <n v="3"/>
    <n v="0.2"/>
    <n v="5.6375999999999999"/>
  </r>
  <r>
    <n v="4134"/>
    <x v="2042"/>
    <x v="2"/>
    <x v="78"/>
    <d v="2011-09-13T00:00:00"/>
    <s v="Standard Class"/>
    <s v="TT-21070"/>
    <s v="Ted Trevino"/>
    <x v="0"/>
    <s v="United States"/>
    <x v="269"/>
    <x v="17"/>
    <n v="23320"/>
    <x v="0"/>
    <s v="OFF-FA-10002280"/>
    <x v="1"/>
    <x v="13"/>
    <x v="653"/>
    <n v="45"/>
    <n v="9"/>
    <n v="0"/>
    <n v="21.6"/>
  </r>
  <r>
    <n v="4135"/>
    <x v="2042"/>
    <x v="2"/>
    <x v="78"/>
    <d v="2011-09-13T00:00:00"/>
    <s v="Standard Class"/>
    <s v="TT-21070"/>
    <s v="Ted Trevino"/>
    <x v="0"/>
    <s v="United States"/>
    <x v="269"/>
    <x v="17"/>
    <n v="23320"/>
    <x v="0"/>
    <s v="TEC-MA-10000029"/>
    <x v="2"/>
    <x v="15"/>
    <x v="376"/>
    <n v="209.97"/>
    <n v="3"/>
    <n v="0"/>
    <n v="90.287099999999995"/>
  </r>
  <r>
    <n v="4136"/>
    <x v="2043"/>
    <x v="3"/>
    <x v="280"/>
    <d v="2014-09-10T00:00:00"/>
    <s v="Standard Class"/>
    <s v="PV-18985"/>
    <s v="Paul Van Hugh"/>
    <x v="2"/>
    <s v="United States"/>
    <x v="1"/>
    <x v="1"/>
    <n v="90036"/>
    <x v="1"/>
    <s v="OFF-BI-10002854"/>
    <x v="1"/>
    <x v="8"/>
    <x v="895"/>
    <n v="112.12"/>
    <n v="5"/>
    <n v="0.2"/>
    <n v="42.045000000000002"/>
  </r>
  <r>
    <n v="4137"/>
    <x v="2043"/>
    <x v="3"/>
    <x v="280"/>
    <d v="2014-09-10T00:00:00"/>
    <s v="Standard Class"/>
    <s v="PV-18985"/>
    <s v="Paul Van Hugh"/>
    <x v="2"/>
    <s v="United States"/>
    <x v="1"/>
    <x v="1"/>
    <n v="90036"/>
    <x v="1"/>
    <s v="OFF-ST-10003716"/>
    <x v="1"/>
    <x v="4"/>
    <x v="889"/>
    <n v="1575.14"/>
    <n v="7"/>
    <n v="0"/>
    <n v="204.76820000000001"/>
  </r>
  <r>
    <n v="4138"/>
    <x v="2044"/>
    <x v="3"/>
    <x v="123"/>
    <d v="2014-11-24T00:00:00"/>
    <s v="Standard Class"/>
    <s v="DD-13570"/>
    <s v="Dorothy Dickinson"/>
    <x v="0"/>
    <s v="United States"/>
    <x v="166"/>
    <x v="17"/>
    <n v="22304"/>
    <x v="0"/>
    <s v="OFF-FA-10000624"/>
    <x v="1"/>
    <x v="13"/>
    <x v="291"/>
    <n v="25.06"/>
    <n v="7"/>
    <n v="0"/>
    <n v="12.53"/>
  </r>
  <r>
    <n v="4139"/>
    <x v="2045"/>
    <x v="0"/>
    <x v="945"/>
    <d v="2014-02-01T00:00:00"/>
    <s v="First Class"/>
    <s v="KD-16495"/>
    <s v="Keith Dawkins"/>
    <x v="1"/>
    <s v="United States"/>
    <x v="390"/>
    <x v="5"/>
    <n v="77536"/>
    <x v="2"/>
    <s v="OFF-BI-10004654"/>
    <x v="1"/>
    <x v="8"/>
    <x v="68"/>
    <n v="6.9240000000000004"/>
    <n v="6"/>
    <n v="0.8"/>
    <n v="-10.385999999999999"/>
  </r>
  <r>
    <n v="4140"/>
    <x v="2046"/>
    <x v="3"/>
    <x v="96"/>
    <d v="2014-05-12T00:00:00"/>
    <s v="First Class"/>
    <s v="RA-19285"/>
    <s v="Ralph Arnett"/>
    <x v="0"/>
    <s v="United States"/>
    <x v="10"/>
    <x v="9"/>
    <n v="19120"/>
    <x v="3"/>
    <s v="OFF-ST-10001228"/>
    <x v="1"/>
    <x v="4"/>
    <x v="445"/>
    <n v="37.392000000000003"/>
    <n v="3"/>
    <n v="0.2"/>
    <n v="2.3370000000000002"/>
  </r>
  <r>
    <n v="4141"/>
    <x v="2046"/>
    <x v="3"/>
    <x v="96"/>
    <d v="2014-05-12T00:00:00"/>
    <s v="First Class"/>
    <s v="RA-19285"/>
    <s v="Ralph Arnett"/>
    <x v="0"/>
    <s v="United States"/>
    <x v="10"/>
    <x v="9"/>
    <n v="19120"/>
    <x v="3"/>
    <s v="FUR-FU-10003798"/>
    <x v="0"/>
    <x v="5"/>
    <x v="1595"/>
    <n v="79.12"/>
    <n v="5"/>
    <n v="0.2"/>
    <n v="13.846"/>
  </r>
  <r>
    <n v="4142"/>
    <x v="2047"/>
    <x v="0"/>
    <x v="900"/>
    <d v="2013-06-18T00:00:00"/>
    <s v="Standard Class"/>
    <s v="SS-20590"/>
    <s v="Sonia Sunley"/>
    <x v="0"/>
    <s v="United States"/>
    <x v="391"/>
    <x v="41"/>
    <n v="67212"/>
    <x v="2"/>
    <s v="OFF-LA-10003148"/>
    <x v="1"/>
    <x v="2"/>
    <x v="164"/>
    <n v="18.899999999999999"/>
    <n v="3"/>
    <n v="0"/>
    <n v="8.6940000000000008"/>
  </r>
  <r>
    <n v="4143"/>
    <x v="2048"/>
    <x v="2"/>
    <x v="946"/>
    <d v="2011-05-23T00:00:00"/>
    <s v="Standard Class"/>
    <s v="JH-15820"/>
    <s v="John Huston"/>
    <x v="0"/>
    <s v="United States"/>
    <x v="297"/>
    <x v="12"/>
    <n v="48640"/>
    <x v="2"/>
    <s v="OFF-BI-10001249"/>
    <x v="1"/>
    <x v="8"/>
    <x v="1182"/>
    <n v="57.42"/>
    <n v="9"/>
    <n v="0"/>
    <n v="26.4132"/>
  </r>
  <r>
    <n v="4144"/>
    <x v="2049"/>
    <x v="3"/>
    <x v="289"/>
    <d v="2014-07-02T00:00:00"/>
    <s v="Standard Class"/>
    <s v="EH-14125"/>
    <s v="Eugene Hildebrand"/>
    <x v="2"/>
    <s v="United States"/>
    <x v="8"/>
    <x v="1"/>
    <n v="94110"/>
    <x v="1"/>
    <s v="OFF-AR-10003759"/>
    <x v="1"/>
    <x v="6"/>
    <x v="838"/>
    <n v="12.74"/>
    <n v="7"/>
    <n v="0"/>
    <n v="5.7329999999999997"/>
  </r>
  <r>
    <n v="4145"/>
    <x v="2049"/>
    <x v="3"/>
    <x v="289"/>
    <d v="2014-07-02T00:00:00"/>
    <s v="Standard Class"/>
    <s v="EH-14125"/>
    <s v="Eugene Hildebrand"/>
    <x v="2"/>
    <s v="United States"/>
    <x v="8"/>
    <x v="1"/>
    <n v="94110"/>
    <x v="1"/>
    <s v="OFF-AR-10001227"/>
    <x v="1"/>
    <x v="6"/>
    <x v="1611"/>
    <n v="8.82"/>
    <n v="3"/>
    <n v="0"/>
    <n v="2.3814000000000002"/>
  </r>
  <r>
    <n v="4146"/>
    <x v="2049"/>
    <x v="3"/>
    <x v="289"/>
    <d v="2014-07-02T00:00:00"/>
    <s v="Standard Class"/>
    <s v="EH-14125"/>
    <s v="Eugene Hildebrand"/>
    <x v="2"/>
    <s v="United States"/>
    <x v="8"/>
    <x v="1"/>
    <n v="94110"/>
    <x v="1"/>
    <s v="FUR-CH-10000863"/>
    <x v="0"/>
    <x v="1"/>
    <x v="83"/>
    <n v="120.78400000000001"/>
    <n v="1"/>
    <n v="0.2"/>
    <n v="-13.588200000000001"/>
  </r>
  <r>
    <n v="4147"/>
    <x v="2050"/>
    <x v="1"/>
    <x v="109"/>
    <d v="2012-04-12T00:00:00"/>
    <s v="Standard Class"/>
    <s v="TP-21415"/>
    <s v="Tom Prescott"/>
    <x v="0"/>
    <s v="United States"/>
    <x v="210"/>
    <x v="15"/>
    <n v="11520"/>
    <x v="3"/>
    <s v="FUR-FU-10004017"/>
    <x v="0"/>
    <x v="5"/>
    <x v="215"/>
    <n v="322.58999999999997"/>
    <n v="3"/>
    <n v="0"/>
    <n v="64.518000000000001"/>
  </r>
  <r>
    <n v="4148"/>
    <x v="2051"/>
    <x v="3"/>
    <x v="436"/>
    <d v="2014-10-29T00:00:00"/>
    <s v="Standard Class"/>
    <s v="RB-19330"/>
    <s v="Randy Bradley"/>
    <x v="0"/>
    <s v="United States"/>
    <x v="89"/>
    <x v="5"/>
    <n v="78745"/>
    <x v="2"/>
    <s v="OFF-BI-10000962"/>
    <x v="1"/>
    <x v="8"/>
    <x v="1504"/>
    <n v="9.7620000000000005"/>
    <n v="3"/>
    <n v="0.8"/>
    <n v="-15.1311"/>
  </r>
  <r>
    <n v="4149"/>
    <x v="2051"/>
    <x v="3"/>
    <x v="436"/>
    <d v="2014-10-29T00:00:00"/>
    <s v="Standard Class"/>
    <s v="RB-19330"/>
    <s v="Randy Bradley"/>
    <x v="0"/>
    <s v="United States"/>
    <x v="89"/>
    <x v="5"/>
    <n v="78745"/>
    <x v="2"/>
    <s v="OFF-ST-10004507"/>
    <x v="1"/>
    <x v="4"/>
    <x v="452"/>
    <n v="13.72"/>
    <n v="1"/>
    <n v="0.2"/>
    <n v="1.2004999999999999"/>
  </r>
  <r>
    <n v="4150"/>
    <x v="2051"/>
    <x v="3"/>
    <x v="436"/>
    <d v="2014-10-29T00:00:00"/>
    <s v="Standard Class"/>
    <s v="RB-19330"/>
    <s v="Randy Bradley"/>
    <x v="0"/>
    <s v="United States"/>
    <x v="89"/>
    <x v="5"/>
    <n v="78745"/>
    <x v="2"/>
    <s v="TEC-AC-10002942"/>
    <x v="2"/>
    <x v="11"/>
    <x v="1597"/>
    <n v="55.2"/>
    <n v="1"/>
    <n v="0.2"/>
    <n v="-2.0699999999999998"/>
  </r>
  <r>
    <n v="4151"/>
    <x v="2051"/>
    <x v="3"/>
    <x v="436"/>
    <d v="2014-10-29T00:00:00"/>
    <s v="Standard Class"/>
    <s v="RB-19330"/>
    <s v="Randy Bradley"/>
    <x v="0"/>
    <s v="United States"/>
    <x v="89"/>
    <x v="5"/>
    <n v="78745"/>
    <x v="2"/>
    <s v="OFF-ST-10002344"/>
    <x v="1"/>
    <x v="4"/>
    <x v="856"/>
    <n v="259.13600000000002"/>
    <n v="4"/>
    <n v="0.2"/>
    <n v="-58.305599999999998"/>
  </r>
  <r>
    <n v="4152"/>
    <x v="2052"/>
    <x v="3"/>
    <x v="210"/>
    <d v="2014-12-09T00:00:00"/>
    <s v="Standard Class"/>
    <s v="CB-12025"/>
    <s v="Cassandra Brandow"/>
    <x v="0"/>
    <s v="United States"/>
    <x v="10"/>
    <x v="9"/>
    <n v="19134"/>
    <x v="3"/>
    <s v="OFF-LA-10002475"/>
    <x v="1"/>
    <x v="2"/>
    <x v="148"/>
    <n v="29.24"/>
    <n v="5"/>
    <n v="0.2"/>
    <n v="9.8684999999999992"/>
  </r>
  <r>
    <n v="4153"/>
    <x v="2052"/>
    <x v="3"/>
    <x v="210"/>
    <d v="2014-12-09T00:00:00"/>
    <s v="Standard Class"/>
    <s v="CB-12025"/>
    <s v="Cassandra Brandow"/>
    <x v="0"/>
    <s v="United States"/>
    <x v="10"/>
    <x v="9"/>
    <n v="19134"/>
    <x v="3"/>
    <s v="OFF-PA-10003072"/>
    <x v="1"/>
    <x v="10"/>
    <x v="918"/>
    <n v="15.552"/>
    <n v="3"/>
    <n v="0.2"/>
    <n v="5.4432"/>
  </r>
  <r>
    <n v="4154"/>
    <x v="2052"/>
    <x v="3"/>
    <x v="210"/>
    <d v="2014-12-09T00:00:00"/>
    <s v="Standard Class"/>
    <s v="CB-12025"/>
    <s v="Cassandra Brandow"/>
    <x v="0"/>
    <s v="United States"/>
    <x v="10"/>
    <x v="9"/>
    <n v="19134"/>
    <x v="3"/>
    <s v="OFF-EN-10001509"/>
    <x v="1"/>
    <x v="12"/>
    <x v="29"/>
    <n v="4.8959999999999999"/>
    <n v="3"/>
    <n v="0.2"/>
    <n v="1.6524000000000001"/>
  </r>
  <r>
    <n v="4155"/>
    <x v="2053"/>
    <x v="0"/>
    <x v="723"/>
    <d v="2014-04-01T00:00:00"/>
    <s v="Standard Class"/>
    <s v="MP-17965"/>
    <s v="Michael Paige"/>
    <x v="1"/>
    <s v="United States"/>
    <x v="39"/>
    <x v="18"/>
    <n v="37620"/>
    <x v="0"/>
    <s v="OFF-BI-10004781"/>
    <x v="1"/>
    <x v="8"/>
    <x v="132"/>
    <n v="38.088000000000001"/>
    <n v="4"/>
    <n v="0.7"/>
    <n v="-27.9312"/>
  </r>
  <r>
    <n v="4156"/>
    <x v="2053"/>
    <x v="0"/>
    <x v="723"/>
    <d v="2014-04-01T00:00:00"/>
    <s v="Standard Class"/>
    <s v="MP-17965"/>
    <s v="Michael Paige"/>
    <x v="1"/>
    <s v="United States"/>
    <x v="39"/>
    <x v="18"/>
    <n v="37620"/>
    <x v="0"/>
    <s v="OFF-BI-10000145"/>
    <x v="1"/>
    <x v="8"/>
    <x v="735"/>
    <n v="2.8079999999999998"/>
    <n v="3"/>
    <n v="0.7"/>
    <n v="-1.9656"/>
  </r>
  <r>
    <n v="4157"/>
    <x v="2054"/>
    <x v="1"/>
    <x v="901"/>
    <d v="2012-09-12T00:00:00"/>
    <s v="Second Class"/>
    <s v="SW-20245"/>
    <s v="Scot Wooten"/>
    <x v="0"/>
    <s v="United States"/>
    <x v="10"/>
    <x v="9"/>
    <n v="19140"/>
    <x v="3"/>
    <s v="TEC-AC-10003280"/>
    <x v="2"/>
    <x v="11"/>
    <x v="1028"/>
    <n v="47.984000000000002"/>
    <n v="2"/>
    <n v="0.2"/>
    <n v="0.5998"/>
  </r>
  <r>
    <n v="4158"/>
    <x v="2054"/>
    <x v="1"/>
    <x v="901"/>
    <d v="2012-09-12T00:00:00"/>
    <s v="Second Class"/>
    <s v="SW-20245"/>
    <s v="Scot Wooten"/>
    <x v="0"/>
    <s v="United States"/>
    <x v="10"/>
    <x v="9"/>
    <n v="19140"/>
    <x v="3"/>
    <s v="OFF-BI-10001107"/>
    <x v="1"/>
    <x v="8"/>
    <x v="492"/>
    <n v="26.064"/>
    <n v="6"/>
    <n v="0.7"/>
    <n v="-19.982399999999998"/>
  </r>
  <r>
    <n v="4159"/>
    <x v="2055"/>
    <x v="2"/>
    <x v="301"/>
    <d v="2011-08-11T00:00:00"/>
    <s v="Standard Class"/>
    <s v="SM-20950"/>
    <s v="Suzanne McNair"/>
    <x v="1"/>
    <s v="United States"/>
    <x v="22"/>
    <x v="10"/>
    <n v="60610"/>
    <x v="2"/>
    <s v="OFF-PA-10000533"/>
    <x v="1"/>
    <x v="10"/>
    <x v="1196"/>
    <n v="15.696"/>
    <n v="3"/>
    <n v="0.2"/>
    <n v="5.1012000000000004"/>
  </r>
  <r>
    <n v="4160"/>
    <x v="2056"/>
    <x v="0"/>
    <x v="947"/>
    <d v="2013-04-24T00:00:00"/>
    <s v="Standard Class"/>
    <s v="AP-10915"/>
    <s v="Arthur Prichep"/>
    <x v="0"/>
    <s v="United States"/>
    <x v="38"/>
    <x v="32"/>
    <n v="31907"/>
    <x v="0"/>
    <s v="OFF-AR-10003056"/>
    <x v="1"/>
    <x v="6"/>
    <x v="18"/>
    <n v="12.84"/>
    <n v="3"/>
    <n v="0"/>
    <n v="3.7235999999999998"/>
  </r>
  <r>
    <n v="4161"/>
    <x v="2057"/>
    <x v="3"/>
    <x v="304"/>
    <d v="2014-05-19T00:00:00"/>
    <s v="Standard Class"/>
    <s v="AH-10465"/>
    <s v="Amy Hunt"/>
    <x v="0"/>
    <s v="United States"/>
    <x v="20"/>
    <x v="15"/>
    <n v="10035"/>
    <x v="3"/>
    <s v="TEC-PH-10002834"/>
    <x v="2"/>
    <x v="7"/>
    <x v="1378"/>
    <n v="539.97"/>
    <n v="3"/>
    <n v="0"/>
    <n v="134.99250000000001"/>
  </r>
  <r>
    <n v="4162"/>
    <x v="2057"/>
    <x v="3"/>
    <x v="304"/>
    <d v="2014-05-19T00:00:00"/>
    <s v="Standard Class"/>
    <s v="AH-10465"/>
    <s v="Amy Hunt"/>
    <x v="0"/>
    <s v="United States"/>
    <x v="20"/>
    <x v="15"/>
    <n v="10035"/>
    <x v="3"/>
    <s v="OFF-ST-10002214"/>
    <x v="1"/>
    <x v="4"/>
    <x v="994"/>
    <n v="22.58"/>
    <n v="2"/>
    <n v="0"/>
    <n v="5.8708"/>
  </r>
  <r>
    <n v="4163"/>
    <x v="2058"/>
    <x v="1"/>
    <x v="948"/>
    <d v="2012-03-18T00:00:00"/>
    <s v="Standard Class"/>
    <s v="EP-13915"/>
    <s v="Emily Phan"/>
    <x v="0"/>
    <s v="United States"/>
    <x v="18"/>
    <x v="38"/>
    <n v="3820"/>
    <x v="3"/>
    <s v="OFF-LA-10004484"/>
    <x v="1"/>
    <x v="2"/>
    <x v="612"/>
    <n v="16.52"/>
    <n v="4"/>
    <n v="0"/>
    <n v="7.5991999999999997"/>
  </r>
  <r>
    <n v="4164"/>
    <x v="2058"/>
    <x v="1"/>
    <x v="948"/>
    <d v="2012-03-18T00:00:00"/>
    <s v="Standard Class"/>
    <s v="EP-13915"/>
    <s v="Emily Phan"/>
    <x v="0"/>
    <s v="United States"/>
    <x v="18"/>
    <x v="38"/>
    <n v="3820"/>
    <x v="3"/>
    <s v="OFF-BI-10003091"/>
    <x v="1"/>
    <x v="8"/>
    <x v="1165"/>
    <n v="671.94"/>
    <n v="3"/>
    <n v="0"/>
    <n v="315.81180000000001"/>
  </r>
  <r>
    <n v="4165"/>
    <x v="2059"/>
    <x v="3"/>
    <x v="424"/>
    <d v="2014-01-17T00:00:00"/>
    <s v="First Class"/>
    <s v="TP-21565"/>
    <s v="Tracy Poddar"/>
    <x v="1"/>
    <s v="United States"/>
    <x v="34"/>
    <x v="22"/>
    <n v="80013"/>
    <x v="1"/>
    <s v="TEC-AC-10003027"/>
    <x v="2"/>
    <x v="11"/>
    <x v="25"/>
    <n v="169.06399999999999"/>
    <n v="7"/>
    <n v="0.2"/>
    <n v="-14.793100000000001"/>
  </r>
  <r>
    <n v="4166"/>
    <x v="2059"/>
    <x v="3"/>
    <x v="424"/>
    <d v="2014-01-17T00:00:00"/>
    <s v="First Class"/>
    <s v="TP-21565"/>
    <s v="Tracy Poddar"/>
    <x v="1"/>
    <s v="United States"/>
    <x v="34"/>
    <x v="22"/>
    <n v="80013"/>
    <x v="1"/>
    <s v="OFF-ST-10003638"/>
    <x v="1"/>
    <x v="4"/>
    <x v="1222"/>
    <n v="168.624"/>
    <n v="9"/>
    <n v="0.2"/>
    <n v="14.7546"/>
  </r>
  <r>
    <n v="4167"/>
    <x v="2060"/>
    <x v="1"/>
    <x v="936"/>
    <d v="2012-03-13T00:00:00"/>
    <s v="Standard Class"/>
    <s v="AR-10825"/>
    <s v="Anthony Rawles"/>
    <x v="1"/>
    <s v="United States"/>
    <x v="85"/>
    <x v="15"/>
    <n v="11561"/>
    <x v="3"/>
    <s v="OFF-PA-10003848"/>
    <x v="1"/>
    <x v="10"/>
    <x v="1442"/>
    <n v="19.440000000000001"/>
    <n v="3"/>
    <n v="0"/>
    <n v="9.3312000000000008"/>
  </r>
  <r>
    <n v="4168"/>
    <x v="2061"/>
    <x v="2"/>
    <x v="856"/>
    <d v="2011-10-13T00:00:00"/>
    <s v="First Class"/>
    <s v="HA-14920"/>
    <s v="Helen Andreada"/>
    <x v="0"/>
    <s v="United States"/>
    <x v="45"/>
    <x v="1"/>
    <n v="91104"/>
    <x v="1"/>
    <s v="OFF-ST-10002352"/>
    <x v="1"/>
    <x v="4"/>
    <x v="847"/>
    <n v="31.92"/>
    <n v="4"/>
    <n v="0"/>
    <n v="8.2992000000000008"/>
  </r>
  <r>
    <n v="4169"/>
    <x v="2061"/>
    <x v="2"/>
    <x v="856"/>
    <d v="2011-10-13T00:00:00"/>
    <s v="First Class"/>
    <s v="HA-14920"/>
    <s v="Helen Andreada"/>
    <x v="0"/>
    <s v="United States"/>
    <x v="45"/>
    <x v="1"/>
    <n v="91104"/>
    <x v="1"/>
    <s v="FUR-CH-10000229"/>
    <x v="0"/>
    <x v="1"/>
    <x v="1612"/>
    <n v="433.56799999999998"/>
    <n v="2"/>
    <n v="0.2"/>
    <n v="-65.035200000000003"/>
  </r>
  <r>
    <n v="4170"/>
    <x v="2062"/>
    <x v="1"/>
    <x v="657"/>
    <d v="2012-04-14T00:00:00"/>
    <s v="First Class"/>
    <s v="HJ-14875"/>
    <s v="Heather Jas"/>
    <x v="2"/>
    <s v="United States"/>
    <x v="123"/>
    <x v="16"/>
    <n v="85204"/>
    <x v="1"/>
    <s v="OFF-PA-10000788"/>
    <x v="1"/>
    <x v="10"/>
    <x v="731"/>
    <n v="31.103999999999999"/>
    <n v="6"/>
    <n v="0.2"/>
    <n v="10.8864"/>
  </r>
  <r>
    <n v="4171"/>
    <x v="2062"/>
    <x v="1"/>
    <x v="657"/>
    <d v="2012-04-14T00:00:00"/>
    <s v="First Class"/>
    <s v="HJ-14875"/>
    <s v="Heather Jas"/>
    <x v="2"/>
    <s v="United States"/>
    <x v="123"/>
    <x v="16"/>
    <n v="85204"/>
    <x v="1"/>
    <s v="OFF-PA-10002968"/>
    <x v="1"/>
    <x v="10"/>
    <x v="909"/>
    <n v="54.816000000000003"/>
    <n v="3"/>
    <n v="0.2"/>
    <n v="17.815200000000001"/>
  </r>
  <r>
    <n v="4172"/>
    <x v="2063"/>
    <x v="3"/>
    <x v="673"/>
    <d v="2014-11-21T00:00:00"/>
    <s v="Standard Class"/>
    <s v="JK-15370"/>
    <s v="Jay Kimmel"/>
    <x v="0"/>
    <s v="United States"/>
    <x v="201"/>
    <x v="1"/>
    <n v="93727"/>
    <x v="1"/>
    <s v="OFF-ST-10002486"/>
    <x v="1"/>
    <x v="4"/>
    <x v="693"/>
    <n v="48.86"/>
    <n v="7"/>
    <n v="0"/>
    <n v="0.97719999999999996"/>
  </r>
  <r>
    <n v="4173"/>
    <x v="2064"/>
    <x v="0"/>
    <x v="949"/>
    <d v="2013-02-07T00:00:00"/>
    <s v="Same Day"/>
    <s v="JF-15355"/>
    <s v="Jay Fein"/>
    <x v="0"/>
    <s v="United States"/>
    <x v="29"/>
    <x v="20"/>
    <n v="29203"/>
    <x v="0"/>
    <s v="OFF-BI-10002215"/>
    <x v="1"/>
    <x v="8"/>
    <x v="20"/>
    <n v="14.2"/>
    <n v="2"/>
    <n v="0"/>
    <n v="6.532"/>
  </r>
  <r>
    <n v="4174"/>
    <x v="2064"/>
    <x v="0"/>
    <x v="949"/>
    <d v="2013-02-07T00:00:00"/>
    <s v="Same Day"/>
    <s v="JF-15355"/>
    <s v="Jay Fein"/>
    <x v="0"/>
    <s v="United States"/>
    <x v="29"/>
    <x v="20"/>
    <n v="29203"/>
    <x v="0"/>
    <s v="OFF-PA-10000788"/>
    <x v="1"/>
    <x v="10"/>
    <x v="731"/>
    <n v="12.96"/>
    <n v="2"/>
    <n v="0"/>
    <n v="6.2207999999999997"/>
  </r>
  <r>
    <n v="4175"/>
    <x v="2064"/>
    <x v="0"/>
    <x v="949"/>
    <d v="2013-02-07T00:00:00"/>
    <s v="Same Day"/>
    <s v="JF-15355"/>
    <s v="Jay Fein"/>
    <x v="0"/>
    <s v="United States"/>
    <x v="29"/>
    <x v="20"/>
    <n v="29203"/>
    <x v="0"/>
    <s v="OFF-BI-10003364"/>
    <x v="1"/>
    <x v="8"/>
    <x v="698"/>
    <n v="58.34"/>
    <n v="2"/>
    <n v="0"/>
    <n v="28.0032"/>
  </r>
  <r>
    <n v="4176"/>
    <x v="2065"/>
    <x v="1"/>
    <x v="239"/>
    <d v="2012-11-30T00:00:00"/>
    <s v="First Class"/>
    <s v="EK-13795"/>
    <s v="Eileen Kiefer"/>
    <x v="2"/>
    <s v="United States"/>
    <x v="157"/>
    <x v="1"/>
    <n v="92704"/>
    <x v="1"/>
    <s v="OFF-AR-10003582"/>
    <x v="1"/>
    <x v="6"/>
    <x v="1451"/>
    <n v="56.3"/>
    <n v="2"/>
    <n v="0"/>
    <n v="15.763999999999999"/>
  </r>
  <r>
    <n v="4177"/>
    <x v="2066"/>
    <x v="2"/>
    <x v="884"/>
    <d v="2011-12-04T00:00:00"/>
    <s v="Standard Class"/>
    <s v="RS-19765"/>
    <s v="Roland Schwarz"/>
    <x v="1"/>
    <s v="United States"/>
    <x v="29"/>
    <x v="20"/>
    <n v="29203"/>
    <x v="0"/>
    <s v="TEC-PH-10003273"/>
    <x v="2"/>
    <x v="7"/>
    <x v="171"/>
    <n v="629.95000000000005"/>
    <n v="5"/>
    <n v="0"/>
    <n v="163.78700000000001"/>
  </r>
  <r>
    <n v="4178"/>
    <x v="2066"/>
    <x v="2"/>
    <x v="884"/>
    <d v="2011-12-04T00:00:00"/>
    <s v="Standard Class"/>
    <s v="RS-19765"/>
    <s v="Roland Schwarz"/>
    <x v="1"/>
    <s v="United States"/>
    <x v="29"/>
    <x v="20"/>
    <n v="29203"/>
    <x v="0"/>
    <s v="OFF-PA-10000100"/>
    <x v="1"/>
    <x v="10"/>
    <x v="825"/>
    <n v="122.97"/>
    <n v="3"/>
    <n v="0"/>
    <n v="60.255299999999998"/>
  </r>
  <r>
    <n v="4179"/>
    <x v="2067"/>
    <x v="0"/>
    <x v="950"/>
    <d v="2013-06-19T00:00:00"/>
    <s v="Second Class"/>
    <s v="BD-11320"/>
    <s v="Bill Donatelli"/>
    <x v="0"/>
    <s v="United States"/>
    <x v="1"/>
    <x v="1"/>
    <n v="90045"/>
    <x v="1"/>
    <s v="OFF-PA-10001776"/>
    <x v="1"/>
    <x v="10"/>
    <x v="1263"/>
    <n v="46.35"/>
    <n v="5"/>
    <n v="0"/>
    <n v="21.784500000000001"/>
  </r>
  <r>
    <n v="4180"/>
    <x v="2068"/>
    <x v="3"/>
    <x v="904"/>
    <d v="2014-11-03T00:00:00"/>
    <s v="Standard Class"/>
    <s v="BF-11170"/>
    <s v="Ben Ferrer"/>
    <x v="2"/>
    <s v="United States"/>
    <x v="8"/>
    <x v="1"/>
    <n v="94109"/>
    <x v="1"/>
    <s v="OFF-BI-10004182"/>
    <x v="1"/>
    <x v="8"/>
    <x v="73"/>
    <n v="14.976000000000001"/>
    <n v="9"/>
    <n v="0.2"/>
    <n v="5.4287999999999998"/>
  </r>
  <r>
    <n v="4181"/>
    <x v="2069"/>
    <x v="3"/>
    <x v="566"/>
    <d v="2014-12-10T00:00:00"/>
    <s v="Standard Class"/>
    <s v="JK-15730"/>
    <s v="Joe Kamberova"/>
    <x v="0"/>
    <s v="United States"/>
    <x v="12"/>
    <x v="5"/>
    <n v="77036"/>
    <x v="2"/>
    <s v="OFF-BI-10000756"/>
    <x v="1"/>
    <x v="8"/>
    <x v="15"/>
    <n v="4.24"/>
    <n v="5"/>
    <n v="0.8"/>
    <n v="-6.36"/>
  </r>
  <r>
    <n v="4182"/>
    <x v="2070"/>
    <x v="3"/>
    <x v="833"/>
    <d v="2014-10-13T00:00:00"/>
    <s v="Standard Class"/>
    <s v="CR-12820"/>
    <s v="Cyra Reiten"/>
    <x v="2"/>
    <s v="United States"/>
    <x v="20"/>
    <x v="15"/>
    <n v="10035"/>
    <x v="3"/>
    <s v="TEC-AC-10001539"/>
    <x v="2"/>
    <x v="11"/>
    <x v="1576"/>
    <n v="319.95999999999998"/>
    <n v="4"/>
    <n v="0"/>
    <n v="115.18559999999999"/>
  </r>
  <r>
    <n v="4183"/>
    <x v="2070"/>
    <x v="3"/>
    <x v="833"/>
    <d v="2014-10-13T00:00:00"/>
    <s v="Standard Class"/>
    <s v="CR-12820"/>
    <s v="Cyra Reiten"/>
    <x v="2"/>
    <s v="United States"/>
    <x v="20"/>
    <x v="15"/>
    <n v="10035"/>
    <x v="3"/>
    <s v="OFF-PA-10002377"/>
    <x v="1"/>
    <x v="10"/>
    <x v="557"/>
    <n v="17.04"/>
    <n v="3"/>
    <n v="0"/>
    <n v="7.6680000000000001"/>
  </r>
  <r>
    <n v="4184"/>
    <x v="2070"/>
    <x v="3"/>
    <x v="833"/>
    <d v="2014-10-13T00:00:00"/>
    <s v="Standard Class"/>
    <s v="CR-12820"/>
    <s v="Cyra Reiten"/>
    <x v="2"/>
    <s v="United States"/>
    <x v="20"/>
    <x v="15"/>
    <n v="10035"/>
    <x v="3"/>
    <s v="OFF-ST-10000991"/>
    <x v="1"/>
    <x v="4"/>
    <x v="155"/>
    <n v="344.91"/>
    <n v="3"/>
    <n v="0"/>
    <n v="10.347300000000001"/>
  </r>
  <r>
    <n v="4185"/>
    <x v="2071"/>
    <x v="0"/>
    <x v="5"/>
    <d v="2013-08-12T00:00:00"/>
    <s v="First Class"/>
    <s v="AG-10300"/>
    <s v="Aleksandra Gannaway"/>
    <x v="1"/>
    <s v="United States"/>
    <x v="47"/>
    <x v="31"/>
    <n v="2038"/>
    <x v="3"/>
    <s v="FUR-BO-10002853"/>
    <x v="0"/>
    <x v="0"/>
    <x v="1613"/>
    <n v="81.94"/>
    <n v="1"/>
    <n v="0"/>
    <n v="20.484999999999999"/>
  </r>
  <r>
    <n v="4186"/>
    <x v="2072"/>
    <x v="0"/>
    <x v="147"/>
    <d v="2013-10-23T00:00:00"/>
    <s v="First Class"/>
    <s v="CM-12160"/>
    <s v="Charles McCrossin"/>
    <x v="0"/>
    <s v="United States"/>
    <x v="248"/>
    <x v="39"/>
    <n v="21215"/>
    <x v="3"/>
    <s v="TEC-AC-10004510"/>
    <x v="2"/>
    <x v="11"/>
    <x v="944"/>
    <n v="98.16"/>
    <n v="6"/>
    <n v="0"/>
    <n v="9.8160000000000007"/>
  </r>
  <r>
    <n v="4187"/>
    <x v="2073"/>
    <x v="3"/>
    <x v="796"/>
    <d v="2014-05-24T00:00:00"/>
    <s v="Standard Class"/>
    <s v="SG-20890"/>
    <s v="Susan Gilcrest"/>
    <x v="1"/>
    <s v="United States"/>
    <x v="392"/>
    <x v="5"/>
    <n v="78501"/>
    <x v="2"/>
    <s v="OFF-BI-10003712"/>
    <x v="1"/>
    <x v="8"/>
    <x v="689"/>
    <n v="6.8739999999999997"/>
    <n v="7"/>
    <n v="0.8"/>
    <n v="-10.6547"/>
  </r>
  <r>
    <n v="4188"/>
    <x v="2073"/>
    <x v="3"/>
    <x v="796"/>
    <d v="2014-05-24T00:00:00"/>
    <s v="Standard Class"/>
    <s v="SG-20890"/>
    <s v="Susan Gilcrest"/>
    <x v="1"/>
    <s v="United States"/>
    <x v="392"/>
    <x v="5"/>
    <n v="78501"/>
    <x v="2"/>
    <s v="OFF-BI-10002571"/>
    <x v="1"/>
    <x v="8"/>
    <x v="1204"/>
    <n v="1.996"/>
    <n v="1"/>
    <n v="0.8"/>
    <n v="-3.2934000000000001"/>
  </r>
  <r>
    <n v="4189"/>
    <x v="2073"/>
    <x v="3"/>
    <x v="796"/>
    <d v="2014-05-24T00:00:00"/>
    <s v="Standard Class"/>
    <s v="SG-20890"/>
    <s v="Susan Gilcrest"/>
    <x v="1"/>
    <s v="United States"/>
    <x v="392"/>
    <x v="5"/>
    <n v="78501"/>
    <x v="2"/>
    <s v="OFF-ST-10004835"/>
    <x v="1"/>
    <x v="4"/>
    <x v="1406"/>
    <n v="8.9280000000000008"/>
    <n v="2"/>
    <n v="0.2"/>
    <n v="0.66959999999999997"/>
  </r>
  <r>
    <n v="4190"/>
    <x v="2074"/>
    <x v="0"/>
    <x v="182"/>
    <d v="2013-02-10T00:00:00"/>
    <s v="Second Class"/>
    <s v="CS-12175"/>
    <s v="Charles Sheldon"/>
    <x v="1"/>
    <s v="United States"/>
    <x v="393"/>
    <x v="23"/>
    <n v="52240"/>
    <x v="2"/>
    <s v="OFF-PA-10004022"/>
    <x v="1"/>
    <x v="10"/>
    <x v="1614"/>
    <n v="9.99"/>
    <n v="1"/>
    <n v="0"/>
    <n v="4.4954999999999998"/>
  </r>
  <r>
    <n v="4191"/>
    <x v="2075"/>
    <x v="3"/>
    <x v="701"/>
    <d v="2014-11-23T00:00:00"/>
    <s v="Standard Class"/>
    <s v="HL-15040"/>
    <s v="Hunter Lopez"/>
    <x v="0"/>
    <s v="United States"/>
    <x v="46"/>
    <x v="13"/>
    <n v="19711"/>
    <x v="3"/>
    <s v="TEC-CO-10004722"/>
    <x v="2"/>
    <x v="16"/>
    <x v="1365"/>
    <n v="10499.97"/>
    <n v="3"/>
    <n v="0"/>
    <n v="5039.9856"/>
  </r>
  <r>
    <n v="4192"/>
    <x v="2076"/>
    <x v="1"/>
    <x v="951"/>
    <d v="2012-08-07T00:00:00"/>
    <s v="Same Day"/>
    <s v="DM-13015"/>
    <s v="Darrin Martin"/>
    <x v="0"/>
    <s v="United States"/>
    <x v="12"/>
    <x v="5"/>
    <n v="77070"/>
    <x v="2"/>
    <s v="OFF-PA-10004248"/>
    <x v="1"/>
    <x v="10"/>
    <x v="1615"/>
    <n v="21.12"/>
    <n v="5"/>
    <n v="0.2"/>
    <n v="6.6"/>
  </r>
  <r>
    <n v="4193"/>
    <x v="2077"/>
    <x v="1"/>
    <x v="547"/>
    <d v="2012-11-20T00:00:00"/>
    <s v="Standard Class"/>
    <s v="HK-14890"/>
    <s v="Heather Kirkland"/>
    <x v="1"/>
    <s v="United States"/>
    <x v="394"/>
    <x v="45"/>
    <n v="83704"/>
    <x v="1"/>
    <s v="FUR-TA-10000577"/>
    <x v="0"/>
    <x v="3"/>
    <x v="3"/>
    <n v="696.42"/>
    <n v="2"/>
    <n v="0"/>
    <n v="160.17660000000001"/>
  </r>
  <r>
    <n v="4194"/>
    <x v="2077"/>
    <x v="1"/>
    <x v="547"/>
    <d v="2012-11-20T00:00:00"/>
    <s v="Standard Class"/>
    <s v="HK-14890"/>
    <s v="Heather Kirkland"/>
    <x v="1"/>
    <s v="United States"/>
    <x v="394"/>
    <x v="45"/>
    <n v="83704"/>
    <x v="1"/>
    <s v="TEC-PH-10001254"/>
    <x v="2"/>
    <x v="7"/>
    <x v="143"/>
    <n v="304.77600000000001"/>
    <n v="3"/>
    <n v="0.2"/>
    <n v="22.8582"/>
  </r>
  <r>
    <n v="4195"/>
    <x v="2078"/>
    <x v="1"/>
    <x v="652"/>
    <d v="2012-06-22T00:00:00"/>
    <s v="Standard Class"/>
    <s v="BG-11740"/>
    <s v="Bruce Geld"/>
    <x v="0"/>
    <s v="United States"/>
    <x v="70"/>
    <x v="1"/>
    <n v="92105"/>
    <x v="1"/>
    <s v="OFF-AR-10001044"/>
    <x v="1"/>
    <x v="6"/>
    <x v="1042"/>
    <n v="51.98"/>
    <n v="2"/>
    <n v="0"/>
    <n v="15.074199999999999"/>
  </r>
  <r>
    <n v="4196"/>
    <x v="2079"/>
    <x v="0"/>
    <x v="143"/>
    <d v="2013-04-15T00:00:00"/>
    <s v="Standard Class"/>
    <s v="CK-12595"/>
    <s v="Clytie Kelty"/>
    <x v="0"/>
    <s v="United States"/>
    <x v="1"/>
    <x v="1"/>
    <n v="90032"/>
    <x v="1"/>
    <s v="FUR-FU-10002597"/>
    <x v="0"/>
    <x v="5"/>
    <x v="621"/>
    <n v="24.7"/>
    <n v="5"/>
    <n v="0"/>
    <n v="10.374000000000001"/>
  </r>
  <r>
    <n v="4197"/>
    <x v="2080"/>
    <x v="1"/>
    <x v="24"/>
    <d v="2012-04-23T00:00:00"/>
    <s v="Second Class"/>
    <s v="RF-19735"/>
    <s v="Roland Fjeld"/>
    <x v="0"/>
    <s v="United States"/>
    <x v="20"/>
    <x v="15"/>
    <n v="10024"/>
    <x v="3"/>
    <s v="OFF-LA-10004093"/>
    <x v="1"/>
    <x v="2"/>
    <x v="670"/>
    <n v="21.93"/>
    <n v="3"/>
    <n v="0"/>
    <n v="10.3071"/>
  </r>
  <r>
    <n v="4198"/>
    <x v="2081"/>
    <x v="0"/>
    <x v="275"/>
    <d v="2013-09-12T00:00:00"/>
    <s v="Standard Class"/>
    <s v="CJ-12010"/>
    <s v="Caroline Jumper"/>
    <x v="0"/>
    <s v="United States"/>
    <x v="10"/>
    <x v="9"/>
    <n v="19134"/>
    <x v="3"/>
    <s v="OFF-AP-10000179"/>
    <x v="1"/>
    <x v="9"/>
    <x v="527"/>
    <n v="394.81599999999997"/>
    <n v="4"/>
    <n v="0.2"/>
    <n v="93.768799999999999"/>
  </r>
  <r>
    <n v="4199"/>
    <x v="2081"/>
    <x v="0"/>
    <x v="275"/>
    <d v="2013-09-12T00:00:00"/>
    <s v="Standard Class"/>
    <s v="CJ-12010"/>
    <s v="Caroline Jumper"/>
    <x v="0"/>
    <s v="United States"/>
    <x v="10"/>
    <x v="9"/>
    <n v="19134"/>
    <x v="3"/>
    <s v="OFF-BI-10001072"/>
    <x v="1"/>
    <x v="8"/>
    <x v="277"/>
    <n v="18.192"/>
    <n v="4"/>
    <n v="0.7"/>
    <n v="-14.553599999999999"/>
  </r>
  <r>
    <n v="4200"/>
    <x v="2082"/>
    <x v="1"/>
    <x v="895"/>
    <d v="2012-10-12T00:00:00"/>
    <s v="Same Day"/>
    <s v="MA-17560"/>
    <s v="Matt Abelman"/>
    <x v="2"/>
    <s v="United States"/>
    <x v="20"/>
    <x v="15"/>
    <n v="10024"/>
    <x v="3"/>
    <s v="OFF-LA-10004093"/>
    <x v="1"/>
    <x v="2"/>
    <x v="670"/>
    <n v="7.31"/>
    <n v="1"/>
    <n v="0"/>
    <n v="3.4357000000000002"/>
  </r>
  <r>
    <n v="4201"/>
    <x v="2082"/>
    <x v="1"/>
    <x v="895"/>
    <d v="2012-10-12T00:00:00"/>
    <s v="Same Day"/>
    <s v="MA-17560"/>
    <s v="Matt Abelman"/>
    <x v="2"/>
    <s v="United States"/>
    <x v="20"/>
    <x v="15"/>
    <n v="10024"/>
    <x v="3"/>
    <s v="TEC-CO-10002095"/>
    <x v="2"/>
    <x v="16"/>
    <x v="610"/>
    <n v="799.98400000000004"/>
    <n v="2"/>
    <n v="0.2"/>
    <n v="249.995"/>
  </r>
  <r>
    <n v="4202"/>
    <x v="2082"/>
    <x v="1"/>
    <x v="895"/>
    <d v="2012-10-12T00:00:00"/>
    <s v="Same Day"/>
    <s v="MA-17560"/>
    <s v="Matt Abelman"/>
    <x v="2"/>
    <s v="United States"/>
    <x v="20"/>
    <x v="15"/>
    <n v="10024"/>
    <x v="3"/>
    <s v="OFF-PA-10002713"/>
    <x v="1"/>
    <x v="10"/>
    <x v="317"/>
    <n v="41.28"/>
    <n v="6"/>
    <n v="0"/>
    <n v="18.988800000000001"/>
  </r>
  <r>
    <n v="4203"/>
    <x v="2082"/>
    <x v="1"/>
    <x v="895"/>
    <d v="2012-10-12T00:00:00"/>
    <s v="Same Day"/>
    <s v="MA-17560"/>
    <s v="Matt Abelman"/>
    <x v="2"/>
    <s v="United States"/>
    <x v="20"/>
    <x v="15"/>
    <n v="10024"/>
    <x v="3"/>
    <s v="OFF-PA-10002254"/>
    <x v="1"/>
    <x v="10"/>
    <x v="145"/>
    <n v="184.66"/>
    <n v="7"/>
    <n v="0"/>
    <n v="84.943600000000004"/>
  </r>
  <r>
    <n v="4204"/>
    <x v="2083"/>
    <x v="2"/>
    <x v="656"/>
    <d v="2011-02-11T00:00:00"/>
    <s v="Second Class"/>
    <s v="AM-10705"/>
    <s v="Anne McFarland"/>
    <x v="0"/>
    <s v="United States"/>
    <x v="395"/>
    <x v="34"/>
    <n v="2920"/>
    <x v="3"/>
    <s v="OFF-AR-10001683"/>
    <x v="1"/>
    <x v="6"/>
    <x v="32"/>
    <n v="49.25"/>
    <n v="5"/>
    <n v="0"/>
    <n v="18.715"/>
  </r>
  <r>
    <n v="4205"/>
    <x v="2083"/>
    <x v="2"/>
    <x v="656"/>
    <d v="2011-02-11T00:00:00"/>
    <s v="Second Class"/>
    <s v="AM-10705"/>
    <s v="Anne McFarland"/>
    <x v="0"/>
    <s v="United States"/>
    <x v="395"/>
    <x v="34"/>
    <n v="2920"/>
    <x v="3"/>
    <s v="OFF-PA-10002195"/>
    <x v="1"/>
    <x v="10"/>
    <x v="719"/>
    <n v="10.16"/>
    <n v="2"/>
    <n v="0"/>
    <n v="4.7751999999999999"/>
  </r>
  <r>
    <n v="4206"/>
    <x v="2083"/>
    <x v="2"/>
    <x v="656"/>
    <d v="2011-02-11T00:00:00"/>
    <s v="Second Class"/>
    <s v="AM-10705"/>
    <s v="Anne McFarland"/>
    <x v="0"/>
    <s v="United States"/>
    <x v="395"/>
    <x v="34"/>
    <n v="2920"/>
    <x v="3"/>
    <s v="FUR-FU-10002364"/>
    <x v="0"/>
    <x v="5"/>
    <x v="1231"/>
    <n v="14.76"/>
    <n v="2"/>
    <n v="0"/>
    <n v="4.2804000000000002"/>
  </r>
  <r>
    <n v="4207"/>
    <x v="2083"/>
    <x v="2"/>
    <x v="656"/>
    <d v="2011-02-11T00:00:00"/>
    <s v="Second Class"/>
    <s v="AM-10705"/>
    <s v="Anne McFarland"/>
    <x v="0"/>
    <s v="United States"/>
    <x v="395"/>
    <x v="34"/>
    <n v="2920"/>
    <x v="3"/>
    <s v="OFF-BI-10004001"/>
    <x v="1"/>
    <x v="8"/>
    <x v="810"/>
    <n v="34.08"/>
    <n v="2"/>
    <n v="0"/>
    <n v="15.6768"/>
  </r>
  <r>
    <n v="4208"/>
    <x v="2083"/>
    <x v="2"/>
    <x v="656"/>
    <d v="2011-02-11T00:00:00"/>
    <s v="Second Class"/>
    <s v="AM-10705"/>
    <s v="Anne McFarland"/>
    <x v="0"/>
    <s v="United States"/>
    <x v="395"/>
    <x v="34"/>
    <n v="2920"/>
    <x v="3"/>
    <s v="FUR-FU-10000023"/>
    <x v="0"/>
    <x v="5"/>
    <x v="322"/>
    <n v="17.670000000000002"/>
    <n v="3"/>
    <n v="0"/>
    <n v="7.7747999999999999"/>
  </r>
  <r>
    <n v="4209"/>
    <x v="2083"/>
    <x v="2"/>
    <x v="656"/>
    <d v="2011-02-11T00:00:00"/>
    <s v="Second Class"/>
    <s v="AM-10705"/>
    <s v="Anne McFarland"/>
    <x v="0"/>
    <s v="United States"/>
    <x v="395"/>
    <x v="34"/>
    <n v="2920"/>
    <x v="3"/>
    <s v="FUR-CH-10002320"/>
    <x v="0"/>
    <x v="1"/>
    <x v="1454"/>
    <n v="1604.9"/>
    <n v="5"/>
    <n v="0"/>
    <n v="481.47"/>
  </r>
  <r>
    <n v="4210"/>
    <x v="2083"/>
    <x v="2"/>
    <x v="656"/>
    <d v="2011-02-11T00:00:00"/>
    <s v="Second Class"/>
    <s v="AM-10705"/>
    <s v="Anne McFarland"/>
    <x v="0"/>
    <s v="United States"/>
    <x v="395"/>
    <x v="34"/>
    <n v="2920"/>
    <x v="3"/>
    <s v="FUR-TA-10003238"/>
    <x v="0"/>
    <x v="3"/>
    <x v="1233"/>
    <n v="385.68599999999998"/>
    <n v="1"/>
    <n v="0.3"/>
    <n v="-60.607799999999997"/>
  </r>
  <r>
    <n v="4211"/>
    <x v="2084"/>
    <x v="3"/>
    <x v="34"/>
    <d v="2014-12-15T00:00:00"/>
    <s v="Standard Class"/>
    <s v="AH-10585"/>
    <s v="Angele Hood"/>
    <x v="0"/>
    <s v="United States"/>
    <x v="22"/>
    <x v="10"/>
    <n v="60623"/>
    <x v="2"/>
    <s v="OFF-PA-10004965"/>
    <x v="1"/>
    <x v="10"/>
    <x v="112"/>
    <n v="15.984"/>
    <n v="2"/>
    <n v="0.2"/>
    <n v="4.9950000000000001"/>
  </r>
  <r>
    <n v="4212"/>
    <x v="2085"/>
    <x v="2"/>
    <x v="952"/>
    <d v="2011-09-05T00:00:00"/>
    <s v="Second Class"/>
    <s v="PF-19120"/>
    <s v="Peter Fuller"/>
    <x v="0"/>
    <s v="United States"/>
    <x v="102"/>
    <x v="0"/>
    <n v="40475"/>
    <x v="0"/>
    <s v="OFF-PA-10003016"/>
    <x v="1"/>
    <x v="10"/>
    <x v="1385"/>
    <n v="9.42"/>
    <n v="3"/>
    <n v="0"/>
    <n v="4.2389999999999999"/>
  </r>
  <r>
    <n v="4213"/>
    <x v="2085"/>
    <x v="2"/>
    <x v="952"/>
    <d v="2011-09-05T00:00:00"/>
    <s v="Second Class"/>
    <s v="PF-19120"/>
    <s v="Peter Fuller"/>
    <x v="0"/>
    <s v="United States"/>
    <x v="102"/>
    <x v="0"/>
    <n v="40475"/>
    <x v="0"/>
    <s v="OFF-AR-10003651"/>
    <x v="1"/>
    <x v="6"/>
    <x v="276"/>
    <n v="6.56"/>
    <n v="2"/>
    <n v="0"/>
    <n v="1.9024000000000001"/>
  </r>
  <r>
    <n v="4214"/>
    <x v="2085"/>
    <x v="2"/>
    <x v="952"/>
    <d v="2011-09-05T00:00:00"/>
    <s v="Second Class"/>
    <s v="PF-19120"/>
    <s v="Peter Fuller"/>
    <x v="0"/>
    <s v="United States"/>
    <x v="102"/>
    <x v="0"/>
    <n v="40475"/>
    <x v="0"/>
    <s v="OFF-PA-10001363"/>
    <x v="1"/>
    <x v="10"/>
    <x v="1616"/>
    <n v="24.56"/>
    <n v="2"/>
    <n v="0"/>
    <n v="11.543200000000001"/>
  </r>
  <r>
    <n v="4215"/>
    <x v="2086"/>
    <x v="0"/>
    <x v="758"/>
    <d v="2013-09-03T00:00:00"/>
    <s v="Standard Class"/>
    <s v="RD-19480"/>
    <s v="Rick Duston"/>
    <x v="0"/>
    <s v="United States"/>
    <x v="313"/>
    <x v="14"/>
    <n v="46544"/>
    <x v="2"/>
    <s v="OFF-BI-10003876"/>
    <x v="1"/>
    <x v="8"/>
    <x v="1617"/>
    <n v="128.4"/>
    <n v="3"/>
    <n v="0"/>
    <n v="64.2"/>
  </r>
  <r>
    <n v="4216"/>
    <x v="2087"/>
    <x v="2"/>
    <x v="953"/>
    <d v="2011-04-12T00:00:00"/>
    <s v="Standard Class"/>
    <s v="JL-15505"/>
    <s v="Jeremy Lonsdale"/>
    <x v="0"/>
    <s v="United States"/>
    <x v="145"/>
    <x v="15"/>
    <n v="10550"/>
    <x v="3"/>
    <s v="OFF-EN-10004007"/>
    <x v="1"/>
    <x v="12"/>
    <x v="1618"/>
    <n v="62.28"/>
    <n v="4"/>
    <n v="0"/>
    <n v="29.271599999999999"/>
  </r>
  <r>
    <n v="4217"/>
    <x v="2088"/>
    <x v="1"/>
    <x v="954"/>
    <d v="2012-02-22T00:00:00"/>
    <s v="Standard Class"/>
    <s v="AB-10600"/>
    <s v="Ann Blume"/>
    <x v="1"/>
    <s v="United States"/>
    <x v="1"/>
    <x v="1"/>
    <n v="90004"/>
    <x v="1"/>
    <s v="OFF-LA-10002271"/>
    <x v="1"/>
    <x v="2"/>
    <x v="635"/>
    <n v="9.24"/>
    <n v="3"/>
    <n v="0"/>
    <n v="4.4352"/>
  </r>
  <r>
    <n v="4218"/>
    <x v="2089"/>
    <x v="3"/>
    <x v="719"/>
    <d v="2014-04-04T00:00:00"/>
    <s v="First Class"/>
    <s v="NC-18535"/>
    <s v="Nick Crebassa"/>
    <x v="1"/>
    <s v="United States"/>
    <x v="8"/>
    <x v="1"/>
    <n v="94110"/>
    <x v="1"/>
    <s v="FUR-BO-10003894"/>
    <x v="0"/>
    <x v="0"/>
    <x v="1619"/>
    <n v="482.66399999999999"/>
    <n v="8"/>
    <n v="0.15"/>
    <n v="85.176000000000002"/>
  </r>
  <r>
    <n v="4219"/>
    <x v="2089"/>
    <x v="3"/>
    <x v="719"/>
    <d v="2014-04-04T00:00:00"/>
    <s v="First Class"/>
    <s v="NC-18535"/>
    <s v="Nick Crebassa"/>
    <x v="1"/>
    <s v="United States"/>
    <x v="8"/>
    <x v="1"/>
    <n v="94110"/>
    <x v="1"/>
    <s v="TEC-MA-10000418"/>
    <x v="2"/>
    <x v="15"/>
    <x v="1476"/>
    <n v="4799.9840000000004"/>
    <n v="2"/>
    <n v="0.2"/>
    <n v="359.99880000000002"/>
  </r>
  <r>
    <n v="4220"/>
    <x v="2090"/>
    <x v="3"/>
    <x v="532"/>
    <d v="2014-06-14T00:00:00"/>
    <s v="Second Class"/>
    <s v="TB-21400"/>
    <s v="Tom Boeckenhauer"/>
    <x v="0"/>
    <s v="United States"/>
    <x v="4"/>
    <x v="4"/>
    <n v="98103"/>
    <x v="1"/>
    <s v="OFF-PA-10004243"/>
    <x v="1"/>
    <x v="10"/>
    <x v="271"/>
    <n v="37.94"/>
    <n v="2"/>
    <n v="0"/>
    <n v="18.211200000000002"/>
  </r>
  <r>
    <n v="4221"/>
    <x v="2090"/>
    <x v="3"/>
    <x v="532"/>
    <d v="2014-06-14T00:00:00"/>
    <s v="Second Class"/>
    <s v="TB-21400"/>
    <s v="Tom Boeckenhauer"/>
    <x v="0"/>
    <s v="United States"/>
    <x v="4"/>
    <x v="4"/>
    <n v="98103"/>
    <x v="1"/>
    <s v="OFF-BI-10001759"/>
    <x v="1"/>
    <x v="8"/>
    <x v="725"/>
    <n v="18.288"/>
    <n v="6"/>
    <n v="0.2"/>
    <n v="6.6294000000000004"/>
  </r>
  <r>
    <n v="4222"/>
    <x v="2090"/>
    <x v="3"/>
    <x v="532"/>
    <d v="2014-06-14T00:00:00"/>
    <s v="Second Class"/>
    <s v="TB-21400"/>
    <s v="Tom Boeckenhauer"/>
    <x v="0"/>
    <s v="United States"/>
    <x v="4"/>
    <x v="4"/>
    <n v="98103"/>
    <x v="1"/>
    <s v="TEC-MA-10001570"/>
    <x v="2"/>
    <x v="15"/>
    <x v="1620"/>
    <n v="385.8"/>
    <n v="5"/>
    <n v="0.2"/>
    <n v="130.20750000000001"/>
  </r>
  <r>
    <n v="4223"/>
    <x v="2090"/>
    <x v="3"/>
    <x v="532"/>
    <d v="2014-06-14T00:00:00"/>
    <s v="Second Class"/>
    <s v="TB-21400"/>
    <s v="Tom Boeckenhauer"/>
    <x v="0"/>
    <s v="United States"/>
    <x v="4"/>
    <x v="4"/>
    <n v="98103"/>
    <x v="1"/>
    <s v="OFF-ST-10004804"/>
    <x v="1"/>
    <x v="4"/>
    <x v="230"/>
    <n v="102.96"/>
    <n v="2"/>
    <n v="0"/>
    <n v="1.0296000000000001"/>
  </r>
  <r>
    <n v="4224"/>
    <x v="2090"/>
    <x v="3"/>
    <x v="532"/>
    <d v="2014-06-14T00:00:00"/>
    <s v="Second Class"/>
    <s v="TB-21400"/>
    <s v="Tom Boeckenhauer"/>
    <x v="0"/>
    <s v="United States"/>
    <x v="4"/>
    <x v="4"/>
    <n v="98103"/>
    <x v="1"/>
    <s v="FUR-BO-10001519"/>
    <x v="0"/>
    <x v="0"/>
    <x v="666"/>
    <n v="174.42"/>
    <n v="3"/>
    <n v="0"/>
    <n v="41.860799999999998"/>
  </r>
  <r>
    <n v="4225"/>
    <x v="2091"/>
    <x v="0"/>
    <x v="955"/>
    <d v="2013-04-10T00:00:00"/>
    <s v="First Class"/>
    <s v="SJ-20215"/>
    <s v="Sarah Jordon"/>
    <x v="0"/>
    <s v="United States"/>
    <x v="94"/>
    <x v="10"/>
    <n v="62301"/>
    <x v="2"/>
    <s v="OFF-BI-10000343"/>
    <x v="1"/>
    <x v="8"/>
    <x v="184"/>
    <n v="1.964"/>
    <n v="2"/>
    <n v="0.8"/>
    <n v="-3.2406000000000001"/>
  </r>
  <r>
    <n v="4226"/>
    <x v="2092"/>
    <x v="2"/>
    <x v="736"/>
    <d v="2011-12-17T00:00:00"/>
    <s v="Standard Class"/>
    <s v="EB-13840"/>
    <s v="Ellis Ballard"/>
    <x v="1"/>
    <s v="United States"/>
    <x v="22"/>
    <x v="10"/>
    <n v="60623"/>
    <x v="2"/>
    <s v="FUR-FU-10003930"/>
    <x v="0"/>
    <x v="5"/>
    <x v="1621"/>
    <n v="94.427999999999997"/>
    <n v="3"/>
    <n v="0.6"/>
    <n v="-42.492600000000003"/>
  </r>
  <r>
    <n v="4227"/>
    <x v="2093"/>
    <x v="3"/>
    <x v="343"/>
    <d v="2014-11-17T00:00:00"/>
    <s v="Standard Class"/>
    <s v="WB-21850"/>
    <s v="William Brown"/>
    <x v="0"/>
    <s v="United States"/>
    <x v="37"/>
    <x v="23"/>
    <n v="50322"/>
    <x v="2"/>
    <s v="OFF-FA-10004854"/>
    <x v="1"/>
    <x v="13"/>
    <x v="268"/>
    <n v="45.92"/>
    <n v="4"/>
    <n v="0"/>
    <n v="21.5824"/>
  </r>
  <r>
    <n v="4228"/>
    <x v="2094"/>
    <x v="1"/>
    <x v="956"/>
    <d v="2012-10-01T00:00:00"/>
    <s v="Standard Class"/>
    <s v="SR-20740"/>
    <s v="Steven Roelle"/>
    <x v="2"/>
    <s v="United States"/>
    <x v="4"/>
    <x v="4"/>
    <n v="98103"/>
    <x v="1"/>
    <s v="FUR-CH-10003396"/>
    <x v="0"/>
    <x v="1"/>
    <x v="385"/>
    <n v="61.584000000000003"/>
    <n v="1"/>
    <n v="0.2"/>
    <n v="-6.9282000000000004"/>
  </r>
  <r>
    <n v="4229"/>
    <x v="2095"/>
    <x v="0"/>
    <x v="830"/>
    <d v="2013-03-27T00:00:00"/>
    <s v="First Class"/>
    <s v="VG-21805"/>
    <s v="Vivek Grady"/>
    <x v="1"/>
    <s v="United States"/>
    <x v="102"/>
    <x v="14"/>
    <n v="47374"/>
    <x v="2"/>
    <s v="OFF-PA-10001994"/>
    <x v="1"/>
    <x v="10"/>
    <x v="1113"/>
    <n v="22.48"/>
    <n v="1"/>
    <n v="0"/>
    <n v="10.3408"/>
  </r>
  <r>
    <n v="4230"/>
    <x v="2096"/>
    <x v="3"/>
    <x v="957"/>
    <d v="2014-11-07T00:00:00"/>
    <s v="Standard Class"/>
    <s v="LS-16945"/>
    <s v="Linda Southworth"/>
    <x v="1"/>
    <s v="United States"/>
    <x v="61"/>
    <x v="5"/>
    <n v="75220"/>
    <x v="2"/>
    <s v="FUR-FU-10003601"/>
    <x v="0"/>
    <x v="5"/>
    <x v="729"/>
    <n v="332.02800000000002"/>
    <n v="9"/>
    <n v="0.6"/>
    <n v="-348.62939999999998"/>
  </r>
  <r>
    <n v="4231"/>
    <x v="2096"/>
    <x v="3"/>
    <x v="957"/>
    <d v="2014-11-07T00:00:00"/>
    <s v="Standard Class"/>
    <s v="LS-16945"/>
    <s v="Linda Southworth"/>
    <x v="1"/>
    <s v="United States"/>
    <x v="61"/>
    <x v="5"/>
    <n v="75220"/>
    <x v="2"/>
    <s v="OFF-BI-10003429"/>
    <x v="1"/>
    <x v="8"/>
    <x v="844"/>
    <n v="11.394"/>
    <n v="9"/>
    <n v="0.8"/>
    <n v="-17.660699999999999"/>
  </r>
  <r>
    <n v="4232"/>
    <x v="2096"/>
    <x v="3"/>
    <x v="957"/>
    <d v="2014-11-07T00:00:00"/>
    <s v="Standard Class"/>
    <s v="LS-16945"/>
    <s v="Linda Southworth"/>
    <x v="1"/>
    <s v="United States"/>
    <x v="61"/>
    <x v="5"/>
    <n v="75220"/>
    <x v="2"/>
    <s v="OFF-PA-10000232"/>
    <x v="1"/>
    <x v="10"/>
    <x v="1622"/>
    <n v="15.552"/>
    <n v="3"/>
    <n v="0.2"/>
    <n v="5.6375999999999999"/>
  </r>
  <r>
    <n v="4233"/>
    <x v="2096"/>
    <x v="3"/>
    <x v="957"/>
    <d v="2014-11-07T00:00:00"/>
    <s v="Standard Class"/>
    <s v="LS-16945"/>
    <s v="Linda Southworth"/>
    <x v="1"/>
    <s v="United States"/>
    <x v="61"/>
    <x v="5"/>
    <n v="75220"/>
    <x v="2"/>
    <s v="OFF-PA-10002195"/>
    <x v="1"/>
    <x v="10"/>
    <x v="1543"/>
    <n v="31.103999999999999"/>
    <n v="6"/>
    <n v="0.2"/>
    <n v="11.2752"/>
  </r>
  <r>
    <n v="4234"/>
    <x v="2096"/>
    <x v="3"/>
    <x v="957"/>
    <d v="2014-11-07T00:00:00"/>
    <s v="Standard Class"/>
    <s v="LS-16945"/>
    <s v="Linda Southworth"/>
    <x v="1"/>
    <s v="United States"/>
    <x v="61"/>
    <x v="5"/>
    <n v="75220"/>
    <x v="2"/>
    <s v="OFF-BI-10004492"/>
    <x v="1"/>
    <x v="8"/>
    <x v="347"/>
    <n v="6.3159999999999998"/>
    <n v="1"/>
    <n v="0.8"/>
    <n v="-10.4214"/>
  </r>
  <r>
    <n v="4235"/>
    <x v="2097"/>
    <x v="2"/>
    <x v="158"/>
    <d v="2011-09-24T00:00:00"/>
    <s v="First Class"/>
    <s v="MA-17560"/>
    <s v="Matt Abelman"/>
    <x v="2"/>
    <s v="United States"/>
    <x v="10"/>
    <x v="9"/>
    <n v="19143"/>
    <x v="3"/>
    <s v="OFF-PA-10004000"/>
    <x v="1"/>
    <x v="10"/>
    <x v="203"/>
    <n v="11.352"/>
    <n v="3"/>
    <n v="0.2"/>
    <n v="4.1151"/>
  </r>
  <r>
    <n v="4236"/>
    <x v="2097"/>
    <x v="2"/>
    <x v="158"/>
    <d v="2011-09-24T00:00:00"/>
    <s v="First Class"/>
    <s v="MA-17560"/>
    <s v="Matt Abelman"/>
    <x v="2"/>
    <s v="United States"/>
    <x v="10"/>
    <x v="9"/>
    <n v="19143"/>
    <x v="3"/>
    <s v="OFF-LA-10004425"/>
    <x v="1"/>
    <x v="2"/>
    <x v="33"/>
    <n v="20.808"/>
    <n v="9"/>
    <n v="0.2"/>
    <n v="7.0227000000000004"/>
  </r>
  <r>
    <n v="4237"/>
    <x v="2098"/>
    <x v="0"/>
    <x v="310"/>
    <d v="2013-07-28T00:00:00"/>
    <s v="Standard Class"/>
    <s v="NF-18475"/>
    <s v="Neil FranzÃ¶sisch"/>
    <x v="2"/>
    <s v="United States"/>
    <x v="179"/>
    <x v="10"/>
    <n v="61107"/>
    <x v="2"/>
    <s v="OFF-BI-10000948"/>
    <x v="1"/>
    <x v="8"/>
    <x v="1373"/>
    <n v="11.416"/>
    <n v="4"/>
    <n v="0.8"/>
    <n v="-18.836400000000001"/>
  </r>
  <r>
    <n v="4238"/>
    <x v="2099"/>
    <x v="3"/>
    <x v="635"/>
    <d v="2014-04-09T00:00:00"/>
    <s v="Second Class"/>
    <s v="MD-17860"/>
    <s v="Michael Dominguez"/>
    <x v="1"/>
    <s v="United States"/>
    <x v="10"/>
    <x v="9"/>
    <n v="19134"/>
    <x v="3"/>
    <s v="OFF-AR-10001972"/>
    <x v="1"/>
    <x v="6"/>
    <x v="1623"/>
    <n v="9.4079999999999995"/>
    <n v="7"/>
    <n v="0.2"/>
    <n v="0.7056"/>
  </r>
  <r>
    <n v="4239"/>
    <x v="2100"/>
    <x v="3"/>
    <x v="606"/>
    <d v="2014-03-29T00:00:00"/>
    <s v="First Class"/>
    <s v="MZ-17335"/>
    <s v="Maria Zettner"/>
    <x v="2"/>
    <s v="United States"/>
    <x v="4"/>
    <x v="4"/>
    <n v="98105"/>
    <x v="1"/>
    <s v="OFF-AR-10004587"/>
    <x v="1"/>
    <x v="6"/>
    <x v="1624"/>
    <n v="19.829999999999998"/>
    <n v="1"/>
    <n v="0"/>
    <n v="5.9489999999999998"/>
  </r>
  <r>
    <n v="4240"/>
    <x v="2101"/>
    <x v="3"/>
    <x v="614"/>
    <d v="2015-05-01T00:00:00"/>
    <s v="Standard Class"/>
    <s v="KB-16600"/>
    <s v="Ken Brennan"/>
    <x v="1"/>
    <s v="United States"/>
    <x v="354"/>
    <x v="12"/>
    <n v="49505"/>
    <x v="2"/>
    <s v="OFF-PA-10000994"/>
    <x v="1"/>
    <x v="10"/>
    <x v="904"/>
    <n v="209.7"/>
    <n v="2"/>
    <n v="0"/>
    <n v="100.65600000000001"/>
  </r>
  <r>
    <n v="4241"/>
    <x v="2102"/>
    <x v="2"/>
    <x v="59"/>
    <d v="2011-09-26T00:00:00"/>
    <s v="Standard Class"/>
    <s v="MA-17995"/>
    <s v="Michelle Arnett"/>
    <x v="2"/>
    <s v="United States"/>
    <x v="1"/>
    <x v="1"/>
    <n v="90004"/>
    <x v="1"/>
    <s v="OFF-AP-10001366"/>
    <x v="1"/>
    <x v="9"/>
    <x v="33"/>
    <n v="43.92"/>
    <n v="4"/>
    <n v="0"/>
    <n v="11.8584"/>
  </r>
  <r>
    <n v="4242"/>
    <x v="2102"/>
    <x v="2"/>
    <x v="59"/>
    <d v="2011-09-26T00:00:00"/>
    <s v="Standard Class"/>
    <s v="MA-17995"/>
    <s v="Michelle Arnett"/>
    <x v="2"/>
    <s v="United States"/>
    <x v="1"/>
    <x v="1"/>
    <n v="90004"/>
    <x v="1"/>
    <s v="OFF-BI-10001636"/>
    <x v="1"/>
    <x v="8"/>
    <x v="668"/>
    <n v="20.231999999999999"/>
    <n v="3"/>
    <n v="0.2"/>
    <n v="6.5754000000000001"/>
  </r>
  <r>
    <n v="4243"/>
    <x v="2103"/>
    <x v="0"/>
    <x v="958"/>
    <d v="2013-06-04T00:00:00"/>
    <s v="First Class"/>
    <s v="ME-17320"/>
    <s v="Maria Etezadi"/>
    <x v="2"/>
    <s v="United States"/>
    <x v="24"/>
    <x v="17"/>
    <n v="22153"/>
    <x v="0"/>
    <s v="TEC-PH-10001448"/>
    <x v="2"/>
    <x v="7"/>
    <x v="140"/>
    <n v="149.97"/>
    <n v="3"/>
    <n v="0"/>
    <n v="5.9988000000000001"/>
  </r>
  <r>
    <n v="4244"/>
    <x v="2103"/>
    <x v="0"/>
    <x v="958"/>
    <d v="2013-06-04T00:00:00"/>
    <s v="First Class"/>
    <s v="ME-17320"/>
    <s v="Maria Etezadi"/>
    <x v="2"/>
    <s v="United States"/>
    <x v="24"/>
    <x v="17"/>
    <n v="22153"/>
    <x v="0"/>
    <s v="OFF-PA-10001776"/>
    <x v="1"/>
    <x v="10"/>
    <x v="1263"/>
    <n v="27.81"/>
    <n v="3"/>
    <n v="0"/>
    <n v="13.0707"/>
  </r>
  <r>
    <n v="4245"/>
    <x v="2104"/>
    <x v="2"/>
    <x v="959"/>
    <d v="2011-03-30T00:00:00"/>
    <s v="Standard Class"/>
    <s v="JD-15895"/>
    <s v="Jonathan Doherty"/>
    <x v="1"/>
    <s v="United States"/>
    <x v="1"/>
    <x v="1"/>
    <n v="90036"/>
    <x v="1"/>
    <s v="TEC-AC-10002323"/>
    <x v="2"/>
    <x v="11"/>
    <x v="175"/>
    <n v="66.3"/>
    <n v="3"/>
    <n v="0"/>
    <n v="8.6189999999999998"/>
  </r>
  <r>
    <n v="4246"/>
    <x v="2105"/>
    <x v="3"/>
    <x v="354"/>
    <d v="2014-05-12T00:00:00"/>
    <s v="Standard Class"/>
    <s v="LS-16975"/>
    <s v="Lindsay Shagiari"/>
    <x v="2"/>
    <s v="United States"/>
    <x v="248"/>
    <x v="39"/>
    <n v="21215"/>
    <x v="3"/>
    <s v="OFF-AR-10004582"/>
    <x v="1"/>
    <x v="6"/>
    <x v="1175"/>
    <n v="1.64"/>
    <n v="1"/>
    <n v="0"/>
    <n v="0.73799999999999999"/>
  </r>
  <r>
    <n v="4247"/>
    <x v="2105"/>
    <x v="3"/>
    <x v="354"/>
    <d v="2014-05-12T00:00:00"/>
    <s v="Standard Class"/>
    <s v="LS-16975"/>
    <s v="Lindsay Shagiari"/>
    <x v="2"/>
    <s v="United States"/>
    <x v="248"/>
    <x v="39"/>
    <n v="21215"/>
    <x v="3"/>
    <s v="FUR-FU-10000576"/>
    <x v="0"/>
    <x v="5"/>
    <x v="219"/>
    <n v="1049.2"/>
    <n v="5"/>
    <n v="0"/>
    <n v="272.79199999999997"/>
  </r>
  <r>
    <n v="4248"/>
    <x v="2105"/>
    <x v="3"/>
    <x v="354"/>
    <d v="2014-05-12T00:00:00"/>
    <s v="Standard Class"/>
    <s v="LS-16975"/>
    <s v="Lindsay Shagiari"/>
    <x v="2"/>
    <s v="United States"/>
    <x v="248"/>
    <x v="39"/>
    <n v="21215"/>
    <x v="3"/>
    <s v="FUR-FU-10004270"/>
    <x v="0"/>
    <x v="5"/>
    <x v="989"/>
    <n v="20.9"/>
    <n v="5"/>
    <n v="0"/>
    <n v="7.524"/>
  </r>
  <r>
    <n v="4249"/>
    <x v="2106"/>
    <x v="0"/>
    <x v="49"/>
    <d v="2013-06-12T00:00:00"/>
    <s v="Second Class"/>
    <s v="SJ-20500"/>
    <s v="Shirley Jackson"/>
    <x v="0"/>
    <s v="United States"/>
    <x v="54"/>
    <x v="29"/>
    <n v="6824"/>
    <x v="3"/>
    <s v="OFF-BI-10004236"/>
    <x v="1"/>
    <x v="8"/>
    <x v="891"/>
    <n v="88.08"/>
    <n v="6"/>
    <n v="0"/>
    <n v="40.516800000000003"/>
  </r>
  <r>
    <n v="4250"/>
    <x v="2106"/>
    <x v="0"/>
    <x v="49"/>
    <d v="2013-06-12T00:00:00"/>
    <s v="Second Class"/>
    <s v="SJ-20500"/>
    <s v="Shirley Jackson"/>
    <x v="0"/>
    <s v="United States"/>
    <x v="54"/>
    <x v="29"/>
    <n v="6824"/>
    <x v="3"/>
    <s v="FUR-CH-10004997"/>
    <x v="0"/>
    <x v="1"/>
    <x v="494"/>
    <n v="751.92"/>
    <n v="4"/>
    <n v="0"/>
    <n v="150.38399999999999"/>
  </r>
  <r>
    <n v="4251"/>
    <x v="2107"/>
    <x v="2"/>
    <x v="111"/>
    <d v="2011-09-19T00:00:00"/>
    <s v="Same Day"/>
    <s v="BS-11365"/>
    <s v="Bill Shonely"/>
    <x v="1"/>
    <s v="United States"/>
    <x v="20"/>
    <x v="15"/>
    <n v="10011"/>
    <x v="3"/>
    <s v="FUR-CH-10000988"/>
    <x v="0"/>
    <x v="1"/>
    <x v="1132"/>
    <n v="887.10299999999995"/>
    <n v="7"/>
    <n v="0.1"/>
    <n v="177.42060000000001"/>
  </r>
  <r>
    <n v="4252"/>
    <x v="2108"/>
    <x v="1"/>
    <x v="924"/>
    <d v="2012-10-23T00:00:00"/>
    <s v="Same Day"/>
    <s v="RA-19285"/>
    <s v="Ralph Arnett"/>
    <x v="0"/>
    <s v="United States"/>
    <x v="121"/>
    <x v="2"/>
    <n v="33801"/>
    <x v="0"/>
    <s v="TEC-PH-10004897"/>
    <x v="2"/>
    <x v="7"/>
    <x v="1115"/>
    <n v="55.944000000000003"/>
    <n v="7"/>
    <n v="0.2"/>
    <n v="-13.2867"/>
  </r>
  <r>
    <n v="4253"/>
    <x v="2108"/>
    <x v="1"/>
    <x v="924"/>
    <d v="2012-10-23T00:00:00"/>
    <s v="Same Day"/>
    <s v="RA-19285"/>
    <s v="Ralph Arnett"/>
    <x v="0"/>
    <s v="United States"/>
    <x v="121"/>
    <x v="2"/>
    <n v="33801"/>
    <x v="0"/>
    <s v="OFF-AR-10002656"/>
    <x v="1"/>
    <x v="6"/>
    <x v="157"/>
    <n v="10.688000000000001"/>
    <n v="2"/>
    <n v="0.2"/>
    <n v="2.2711999999999999"/>
  </r>
  <r>
    <n v="4254"/>
    <x v="2108"/>
    <x v="1"/>
    <x v="924"/>
    <d v="2012-10-23T00:00:00"/>
    <s v="Same Day"/>
    <s v="RA-19285"/>
    <s v="Ralph Arnett"/>
    <x v="0"/>
    <s v="United States"/>
    <x v="121"/>
    <x v="2"/>
    <n v="33801"/>
    <x v="0"/>
    <s v="TEC-PH-10004924"/>
    <x v="2"/>
    <x v="7"/>
    <x v="1156"/>
    <n v="11.824"/>
    <n v="2"/>
    <n v="0.2"/>
    <n v="1.0346"/>
  </r>
  <r>
    <n v="4255"/>
    <x v="2109"/>
    <x v="3"/>
    <x v="119"/>
    <d v="2014-10-17T00:00:00"/>
    <s v="First Class"/>
    <s v="TS-21610"/>
    <s v="Troy Staebel"/>
    <x v="0"/>
    <s v="United States"/>
    <x v="210"/>
    <x v="10"/>
    <n v="61032"/>
    <x v="2"/>
    <s v="OFF-PA-10003127"/>
    <x v="1"/>
    <x v="10"/>
    <x v="33"/>
    <n v="63.311999999999998"/>
    <n v="3"/>
    <n v="0.2"/>
    <n v="20.5764"/>
  </r>
  <r>
    <n v="4256"/>
    <x v="2109"/>
    <x v="3"/>
    <x v="119"/>
    <d v="2014-10-17T00:00:00"/>
    <s v="First Class"/>
    <s v="TS-21610"/>
    <s v="Troy Staebel"/>
    <x v="0"/>
    <s v="United States"/>
    <x v="210"/>
    <x v="10"/>
    <n v="61032"/>
    <x v="2"/>
    <s v="OFF-BI-10000778"/>
    <x v="1"/>
    <x v="8"/>
    <x v="258"/>
    <n v="96.784000000000006"/>
    <n v="4"/>
    <n v="0.8"/>
    <n v="-145.17599999999999"/>
  </r>
  <r>
    <n v="4257"/>
    <x v="2109"/>
    <x v="3"/>
    <x v="119"/>
    <d v="2014-10-17T00:00:00"/>
    <s v="First Class"/>
    <s v="TS-21610"/>
    <s v="Troy Staebel"/>
    <x v="0"/>
    <s v="United States"/>
    <x v="210"/>
    <x v="10"/>
    <n v="61032"/>
    <x v="2"/>
    <s v="FUR-FU-10001424"/>
    <x v="0"/>
    <x v="5"/>
    <x v="691"/>
    <n v="10.476000000000001"/>
    <n v="3"/>
    <n v="0.6"/>
    <n v="-6.8094000000000001"/>
  </r>
  <r>
    <n v="4258"/>
    <x v="2110"/>
    <x v="1"/>
    <x v="406"/>
    <d v="2012-09-09T00:00:00"/>
    <s v="Standard Class"/>
    <s v="KB-16585"/>
    <s v="Ken Black"/>
    <x v="1"/>
    <s v="United States"/>
    <x v="261"/>
    <x v="21"/>
    <n v="97504"/>
    <x v="1"/>
    <s v="OFF-BI-10000962"/>
    <x v="1"/>
    <x v="8"/>
    <x v="1504"/>
    <n v="9.7620000000000005"/>
    <n v="2"/>
    <n v="0.7"/>
    <n v="-6.8334000000000001"/>
  </r>
  <r>
    <n v="4259"/>
    <x v="2111"/>
    <x v="0"/>
    <x v="560"/>
    <d v="2013-03-17T00:00:00"/>
    <s v="First Class"/>
    <s v="MM-18280"/>
    <s v="Muhammed MacIntyre"/>
    <x v="1"/>
    <s v="United States"/>
    <x v="4"/>
    <x v="4"/>
    <n v="98103"/>
    <x v="1"/>
    <s v="FUR-CH-10002880"/>
    <x v="0"/>
    <x v="1"/>
    <x v="801"/>
    <n v="196.78399999999999"/>
    <n v="2"/>
    <n v="0.2"/>
    <n v="-22.138200000000001"/>
  </r>
  <r>
    <n v="4260"/>
    <x v="2112"/>
    <x v="3"/>
    <x v="960"/>
    <d v="2014-03-11T00:00:00"/>
    <s v="Second Class"/>
    <s v="LO-17170"/>
    <s v="Lori Olson"/>
    <x v="1"/>
    <s v="United States"/>
    <x v="20"/>
    <x v="15"/>
    <n v="10035"/>
    <x v="3"/>
    <s v="OFF-EN-10004386"/>
    <x v="1"/>
    <x v="12"/>
    <x v="242"/>
    <n v="47.98"/>
    <n v="2"/>
    <n v="0"/>
    <n v="23.99"/>
  </r>
  <r>
    <n v="4261"/>
    <x v="2113"/>
    <x v="3"/>
    <x v="453"/>
    <d v="2014-10-20T00:00:00"/>
    <s v="Second Class"/>
    <s v="RS-19420"/>
    <s v="Ricardo Sperren"/>
    <x v="1"/>
    <s v="United States"/>
    <x v="54"/>
    <x v="29"/>
    <n v="6824"/>
    <x v="3"/>
    <s v="OFF-LA-10001045"/>
    <x v="1"/>
    <x v="2"/>
    <x v="701"/>
    <n v="13.05"/>
    <n v="5"/>
    <n v="0"/>
    <n v="6.0030000000000001"/>
  </r>
  <r>
    <n v="4262"/>
    <x v="2114"/>
    <x v="3"/>
    <x v="783"/>
    <d v="2014-12-08T00:00:00"/>
    <s v="Standard Class"/>
    <s v="CC-12475"/>
    <s v="Cindy Chapman"/>
    <x v="0"/>
    <s v="United States"/>
    <x v="278"/>
    <x v="11"/>
    <n v="56560"/>
    <x v="2"/>
    <s v="TEC-AC-10002006"/>
    <x v="2"/>
    <x v="11"/>
    <x v="1078"/>
    <n v="63.96"/>
    <n v="4"/>
    <n v="0"/>
    <n v="19.8276"/>
  </r>
  <r>
    <n v="4263"/>
    <x v="2115"/>
    <x v="3"/>
    <x v="296"/>
    <d v="2014-09-26T00:00:00"/>
    <s v="Standard Class"/>
    <s v="KT-16480"/>
    <s v="Kean Thornton"/>
    <x v="0"/>
    <s v="United States"/>
    <x v="38"/>
    <x v="32"/>
    <n v="31907"/>
    <x v="0"/>
    <s v="OFF-AP-10001242"/>
    <x v="1"/>
    <x v="9"/>
    <x v="1408"/>
    <n v="80.48"/>
    <n v="1"/>
    <n v="0"/>
    <n v="24.143999999999998"/>
  </r>
  <r>
    <n v="4264"/>
    <x v="2116"/>
    <x v="3"/>
    <x v="132"/>
    <d v="2014-09-11T00:00:00"/>
    <s v="Standard Class"/>
    <s v="DM-13015"/>
    <s v="Darrin Martin"/>
    <x v="0"/>
    <s v="United States"/>
    <x v="10"/>
    <x v="9"/>
    <n v="19143"/>
    <x v="3"/>
    <s v="OFF-BI-10000216"/>
    <x v="1"/>
    <x v="8"/>
    <x v="1625"/>
    <n v="11.673"/>
    <n v="3"/>
    <n v="0.7"/>
    <n v="-7.782"/>
  </r>
  <r>
    <n v="4265"/>
    <x v="2117"/>
    <x v="0"/>
    <x v="732"/>
    <d v="2013-10-11T00:00:00"/>
    <s v="Standard Class"/>
    <s v="EP-13915"/>
    <s v="Emily Phan"/>
    <x v="0"/>
    <s v="United States"/>
    <x v="12"/>
    <x v="5"/>
    <n v="77036"/>
    <x v="2"/>
    <s v="FUR-TA-10002774"/>
    <x v="0"/>
    <x v="3"/>
    <x v="579"/>
    <n v="863.12800000000004"/>
    <n v="8"/>
    <n v="0.3"/>
    <n v="-160.29519999999999"/>
  </r>
  <r>
    <n v="4266"/>
    <x v="2117"/>
    <x v="0"/>
    <x v="732"/>
    <d v="2013-10-11T00:00:00"/>
    <s v="Standard Class"/>
    <s v="EP-13915"/>
    <s v="Emily Phan"/>
    <x v="0"/>
    <s v="United States"/>
    <x v="12"/>
    <x v="5"/>
    <n v="77036"/>
    <x v="2"/>
    <s v="OFF-BI-10004364"/>
    <x v="1"/>
    <x v="8"/>
    <x v="302"/>
    <n v="3.5640000000000001"/>
    <n v="3"/>
    <n v="0.8"/>
    <n v="-6.2370000000000001"/>
  </r>
  <r>
    <n v="4267"/>
    <x v="2117"/>
    <x v="0"/>
    <x v="732"/>
    <d v="2013-10-11T00:00:00"/>
    <s v="Standard Class"/>
    <s v="EP-13915"/>
    <s v="Emily Phan"/>
    <x v="0"/>
    <s v="United States"/>
    <x v="12"/>
    <x v="5"/>
    <n v="77036"/>
    <x v="2"/>
    <s v="FUR-BO-10000780"/>
    <x v="0"/>
    <x v="0"/>
    <x v="1309"/>
    <n v="956.66480000000001"/>
    <n v="7"/>
    <n v="0.32"/>
    <n v="-225.0976"/>
  </r>
  <r>
    <n v="4268"/>
    <x v="2117"/>
    <x v="0"/>
    <x v="732"/>
    <d v="2013-10-11T00:00:00"/>
    <s v="Standard Class"/>
    <s v="EP-13915"/>
    <s v="Emily Phan"/>
    <x v="0"/>
    <s v="United States"/>
    <x v="12"/>
    <x v="5"/>
    <n v="77036"/>
    <x v="2"/>
    <s v="OFF-BI-10001989"/>
    <x v="1"/>
    <x v="8"/>
    <x v="537"/>
    <n v="12.587999999999999"/>
    <n v="3"/>
    <n v="0.8"/>
    <n v="-20.140799999999999"/>
  </r>
  <r>
    <n v="4269"/>
    <x v="2117"/>
    <x v="0"/>
    <x v="732"/>
    <d v="2013-10-11T00:00:00"/>
    <s v="Standard Class"/>
    <s v="EP-13915"/>
    <s v="Emily Phan"/>
    <x v="0"/>
    <s v="United States"/>
    <x v="12"/>
    <x v="5"/>
    <n v="77036"/>
    <x v="2"/>
    <s v="TEC-AC-10004001"/>
    <x v="2"/>
    <x v="11"/>
    <x v="1460"/>
    <n v="171.96"/>
    <n v="5"/>
    <n v="0.2"/>
    <n v="45.139499999999998"/>
  </r>
  <r>
    <n v="4270"/>
    <x v="2118"/>
    <x v="3"/>
    <x v="643"/>
    <d v="2014-06-30T00:00:00"/>
    <s v="Second Class"/>
    <s v="AM-10705"/>
    <s v="Anne McFarland"/>
    <x v="0"/>
    <s v="United States"/>
    <x v="4"/>
    <x v="4"/>
    <n v="98115"/>
    <x v="1"/>
    <s v="FUR-TA-10000688"/>
    <x v="0"/>
    <x v="3"/>
    <x v="556"/>
    <n v="871.4"/>
    <n v="4"/>
    <n v="0"/>
    <n v="148.13800000000001"/>
  </r>
  <r>
    <n v="4271"/>
    <x v="2119"/>
    <x v="1"/>
    <x v="650"/>
    <d v="2012-11-30T00:00:00"/>
    <s v="Standard Class"/>
    <s v="SH-20635"/>
    <s v="Stefanie Holloman"/>
    <x v="1"/>
    <s v="United States"/>
    <x v="25"/>
    <x v="18"/>
    <n v="38301"/>
    <x v="0"/>
    <s v="FUR-FU-10003930"/>
    <x v="0"/>
    <x v="5"/>
    <x v="1621"/>
    <n v="692.47199999999998"/>
    <n v="11"/>
    <n v="0.2"/>
    <n v="190.4298"/>
  </r>
  <r>
    <n v="4272"/>
    <x v="2120"/>
    <x v="0"/>
    <x v="390"/>
    <d v="2013-11-28T00:00:00"/>
    <s v="Second Class"/>
    <s v="LA-16780"/>
    <s v="Laura Armstrong"/>
    <x v="1"/>
    <s v="United States"/>
    <x v="248"/>
    <x v="39"/>
    <n v="21215"/>
    <x v="3"/>
    <s v="FUR-FU-10000965"/>
    <x v="0"/>
    <x v="5"/>
    <x v="682"/>
    <n v="207.76"/>
    <n v="4"/>
    <n v="0"/>
    <n v="85.181600000000003"/>
  </r>
  <r>
    <n v="4273"/>
    <x v="2121"/>
    <x v="3"/>
    <x v="246"/>
    <d v="2014-07-22T00:00:00"/>
    <s v="Same Day"/>
    <s v="SF-20200"/>
    <s v="Sarah Foster"/>
    <x v="0"/>
    <s v="United States"/>
    <x v="208"/>
    <x v="7"/>
    <n v="84107"/>
    <x v="1"/>
    <s v="TEC-PH-10004071"/>
    <x v="2"/>
    <x v="7"/>
    <x v="1537"/>
    <n v="71.927999999999997"/>
    <n v="9"/>
    <n v="0.2"/>
    <n v="6.2937000000000003"/>
  </r>
  <r>
    <n v="4274"/>
    <x v="2121"/>
    <x v="3"/>
    <x v="246"/>
    <d v="2014-07-22T00:00:00"/>
    <s v="Same Day"/>
    <s v="SF-20200"/>
    <s v="Sarah Foster"/>
    <x v="0"/>
    <s v="United States"/>
    <x v="208"/>
    <x v="7"/>
    <n v="84107"/>
    <x v="1"/>
    <s v="OFF-AR-10001044"/>
    <x v="1"/>
    <x v="6"/>
    <x v="1042"/>
    <n v="25.99"/>
    <n v="1"/>
    <n v="0"/>
    <n v="7.5370999999999997"/>
  </r>
  <r>
    <n v="4275"/>
    <x v="2122"/>
    <x v="1"/>
    <x v="924"/>
    <d v="2012-10-28T00:00:00"/>
    <s v="Standard Class"/>
    <s v="AG-10495"/>
    <s v="Andrew Gjertsen"/>
    <x v="1"/>
    <s v="United States"/>
    <x v="4"/>
    <x v="4"/>
    <n v="98105"/>
    <x v="1"/>
    <s v="OFF-BI-10004140"/>
    <x v="1"/>
    <x v="8"/>
    <x v="304"/>
    <n v="3.5920000000000001"/>
    <n v="1"/>
    <n v="0.2"/>
    <n v="1.1225000000000001"/>
  </r>
  <r>
    <n v="4276"/>
    <x v="2123"/>
    <x v="1"/>
    <x v="584"/>
    <d v="2012-07-13T00:00:00"/>
    <s v="Standard Class"/>
    <s v="KN-16450"/>
    <s v="Kean Nguyen"/>
    <x v="1"/>
    <s v="United States"/>
    <x v="61"/>
    <x v="5"/>
    <n v="75220"/>
    <x v="2"/>
    <s v="OFF-AP-10002684"/>
    <x v="1"/>
    <x v="9"/>
    <x v="165"/>
    <n v="48.631999999999998"/>
    <n v="2"/>
    <n v="0.8"/>
    <n v="-121.58"/>
  </r>
  <r>
    <n v="4277"/>
    <x v="2124"/>
    <x v="3"/>
    <x v="238"/>
    <d v="2014-08-23T00:00:00"/>
    <s v="Standard Class"/>
    <s v="NF-18595"/>
    <s v="Nicole Fjeld"/>
    <x v="2"/>
    <s v="United States"/>
    <x v="4"/>
    <x v="4"/>
    <n v="98105"/>
    <x v="1"/>
    <s v="OFF-ST-10000046"/>
    <x v="1"/>
    <x v="4"/>
    <x v="757"/>
    <n v="323.10000000000002"/>
    <n v="2"/>
    <n v="0"/>
    <n v="61.389000000000003"/>
  </r>
  <r>
    <n v="4278"/>
    <x v="2125"/>
    <x v="0"/>
    <x v="947"/>
    <d v="2013-04-21T00:00:00"/>
    <s v="Standard Class"/>
    <s v="BS-11365"/>
    <s v="Bill Shonely"/>
    <x v="1"/>
    <s v="United States"/>
    <x v="80"/>
    <x v="30"/>
    <n v="8701"/>
    <x v="3"/>
    <s v="TEC-MA-10001047"/>
    <x v="2"/>
    <x v="15"/>
    <x v="1626"/>
    <n v="9099.93"/>
    <n v="7"/>
    <n v="0"/>
    <n v="2365.9818"/>
  </r>
  <r>
    <n v="4279"/>
    <x v="2125"/>
    <x v="0"/>
    <x v="947"/>
    <d v="2013-04-21T00:00:00"/>
    <s v="Standard Class"/>
    <s v="BS-11365"/>
    <s v="Bill Shonely"/>
    <x v="1"/>
    <s v="United States"/>
    <x v="80"/>
    <x v="30"/>
    <n v="8701"/>
    <x v="3"/>
    <s v="FUR-FU-10000550"/>
    <x v="0"/>
    <x v="5"/>
    <x v="1445"/>
    <n v="9.9600000000000009"/>
    <n v="2"/>
    <n v="0"/>
    <n v="3.2867999999999999"/>
  </r>
  <r>
    <n v="4280"/>
    <x v="2125"/>
    <x v="0"/>
    <x v="947"/>
    <d v="2013-04-21T00:00:00"/>
    <s v="Standard Class"/>
    <s v="BS-11365"/>
    <s v="Bill Shonely"/>
    <x v="1"/>
    <s v="United States"/>
    <x v="80"/>
    <x v="30"/>
    <n v="8701"/>
    <x v="3"/>
    <s v="OFF-BI-10002432"/>
    <x v="1"/>
    <x v="8"/>
    <x v="866"/>
    <n v="25.3"/>
    <n v="5"/>
    <n v="0"/>
    <n v="11.891"/>
  </r>
  <r>
    <n v="4281"/>
    <x v="2126"/>
    <x v="2"/>
    <x v="687"/>
    <d v="2011-11-18T00:00:00"/>
    <s v="Standard Class"/>
    <s v="RM-19675"/>
    <s v="Robert Marley"/>
    <x v="2"/>
    <s v="United States"/>
    <x v="20"/>
    <x v="15"/>
    <n v="10011"/>
    <x v="3"/>
    <s v="OFF-PA-10004470"/>
    <x v="1"/>
    <x v="10"/>
    <x v="250"/>
    <n v="11.36"/>
    <n v="2"/>
    <n v="0"/>
    <n v="5.2256"/>
  </r>
  <r>
    <n v="4282"/>
    <x v="2126"/>
    <x v="2"/>
    <x v="687"/>
    <d v="2011-11-18T00:00:00"/>
    <s v="Standard Class"/>
    <s v="RM-19675"/>
    <s v="Robert Marley"/>
    <x v="2"/>
    <s v="United States"/>
    <x v="20"/>
    <x v="15"/>
    <n v="10011"/>
    <x v="3"/>
    <s v="FUR-CH-10001797"/>
    <x v="0"/>
    <x v="1"/>
    <x v="1441"/>
    <n v="69.263999999999996"/>
    <n v="2"/>
    <n v="0.1"/>
    <n v="14.622400000000001"/>
  </r>
  <r>
    <n v="4283"/>
    <x v="2127"/>
    <x v="2"/>
    <x v="414"/>
    <d v="2011-12-23T00:00:00"/>
    <s v="First Class"/>
    <s v="AB-10105"/>
    <s v="Adrian Barton"/>
    <x v="0"/>
    <s v="United States"/>
    <x v="245"/>
    <x v="14"/>
    <n v="46203"/>
    <x v="2"/>
    <s v="OFF-LA-10003720"/>
    <x v="1"/>
    <x v="2"/>
    <x v="1627"/>
    <n v="3.69"/>
    <n v="1"/>
    <n v="0"/>
    <n v="1.7343"/>
  </r>
  <r>
    <n v="4284"/>
    <x v="2127"/>
    <x v="2"/>
    <x v="414"/>
    <d v="2011-12-23T00:00:00"/>
    <s v="First Class"/>
    <s v="AB-10105"/>
    <s v="Adrian Barton"/>
    <x v="0"/>
    <s v="United States"/>
    <x v="245"/>
    <x v="14"/>
    <n v="46203"/>
    <x v="2"/>
    <s v="OFF-BI-10004600"/>
    <x v="1"/>
    <x v="8"/>
    <x v="1477"/>
    <n v="1103.97"/>
    <n v="3"/>
    <n v="0"/>
    <n v="496.78649999999999"/>
  </r>
  <r>
    <n v="4285"/>
    <x v="2128"/>
    <x v="1"/>
    <x v="82"/>
    <d v="2012-11-26T00:00:00"/>
    <s v="Second Class"/>
    <s v="CA-11965"/>
    <s v="Carol Adams"/>
    <x v="1"/>
    <s v="United States"/>
    <x v="396"/>
    <x v="5"/>
    <n v="77642"/>
    <x v="2"/>
    <s v="FUR-BO-10003965"/>
    <x v="0"/>
    <x v="0"/>
    <x v="1083"/>
    <n v="246.1328"/>
    <n v="2"/>
    <n v="0.32"/>
    <n v="-76.011600000000001"/>
  </r>
  <r>
    <n v="4286"/>
    <x v="2128"/>
    <x v="1"/>
    <x v="82"/>
    <d v="2012-11-26T00:00:00"/>
    <s v="Second Class"/>
    <s v="CA-11965"/>
    <s v="Carol Adams"/>
    <x v="1"/>
    <s v="United States"/>
    <x v="396"/>
    <x v="5"/>
    <n v="77642"/>
    <x v="2"/>
    <s v="OFF-LA-10000240"/>
    <x v="1"/>
    <x v="2"/>
    <x v="2"/>
    <n v="11.696"/>
    <n v="2"/>
    <n v="0.2"/>
    <n v="3.9474"/>
  </r>
  <r>
    <n v="4287"/>
    <x v="2128"/>
    <x v="1"/>
    <x v="82"/>
    <d v="2012-11-26T00:00:00"/>
    <s v="Second Class"/>
    <s v="CA-11965"/>
    <s v="Carol Adams"/>
    <x v="1"/>
    <s v="United States"/>
    <x v="396"/>
    <x v="5"/>
    <n v="77642"/>
    <x v="2"/>
    <s v="TEC-CO-10001571"/>
    <x v="2"/>
    <x v="16"/>
    <x v="1554"/>
    <n v="439.99200000000002"/>
    <n v="1"/>
    <n v="0.2"/>
    <n v="164.99700000000001"/>
  </r>
  <r>
    <n v="4288"/>
    <x v="2129"/>
    <x v="3"/>
    <x v="116"/>
    <d v="2015-04-01T00:00:00"/>
    <s v="Standard Class"/>
    <s v="EH-14005"/>
    <s v="Erica Hernandez"/>
    <x v="2"/>
    <s v="United States"/>
    <x v="316"/>
    <x v="18"/>
    <n v="37211"/>
    <x v="0"/>
    <s v="OFF-ST-10000736"/>
    <x v="1"/>
    <x v="4"/>
    <x v="455"/>
    <n v="64.784000000000006"/>
    <n v="1"/>
    <n v="0.2"/>
    <n v="-12.956799999999999"/>
  </r>
  <r>
    <n v="4289"/>
    <x v="2130"/>
    <x v="1"/>
    <x v="961"/>
    <d v="2012-05-21T00:00:00"/>
    <s v="Standard Class"/>
    <s v="ON-18715"/>
    <s v="Odella Nelson"/>
    <x v="1"/>
    <s v="United States"/>
    <x v="12"/>
    <x v="5"/>
    <n v="77095"/>
    <x v="2"/>
    <s v="OFF-BI-10002082"/>
    <x v="1"/>
    <x v="8"/>
    <x v="1173"/>
    <n v="33.28"/>
    <n v="5"/>
    <n v="0.8"/>
    <n v="-49.92"/>
  </r>
  <r>
    <n v="4290"/>
    <x v="2130"/>
    <x v="1"/>
    <x v="961"/>
    <d v="2012-05-21T00:00:00"/>
    <s v="Standard Class"/>
    <s v="ON-18715"/>
    <s v="Odella Nelson"/>
    <x v="1"/>
    <s v="United States"/>
    <x v="12"/>
    <x v="5"/>
    <n v="77095"/>
    <x v="2"/>
    <s v="OFF-PA-10002250"/>
    <x v="1"/>
    <x v="10"/>
    <x v="699"/>
    <n v="14.087999999999999"/>
    <n v="3"/>
    <n v="0.2"/>
    <n v="4.9307999999999996"/>
  </r>
  <r>
    <n v="4291"/>
    <x v="2131"/>
    <x v="3"/>
    <x v="34"/>
    <d v="2014-12-14T00:00:00"/>
    <s v="Second Class"/>
    <s v="AT-10435"/>
    <s v="Alyssa Tate"/>
    <x v="2"/>
    <s v="United States"/>
    <x v="1"/>
    <x v="1"/>
    <n v="90004"/>
    <x v="1"/>
    <s v="OFF-AR-10000122"/>
    <x v="1"/>
    <x v="6"/>
    <x v="308"/>
    <n v="11.16"/>
    <n v="2"/>
    <n v="0"/>
    <n v="2.79"/>
  </r>
  <r>
    <n v="4292"/>
    <x v="2131"/>
    <x v="3"/>
    <x v="34"/>
    <d v="2014-12-14T00:00:00"/>
    <s v="Second Class"/>
    <s v="AT-10435"/>
    <s v="Alyssa Tate"/>
    <x v="2"/>
    <s v="United States"/>
    <x v="1"/>
    <x v="1"/>
    <n v="90004"/>
    <x v="1"/>
    <s v="FUR-TA-10003748"/>
    <x v="0"/>
    <x v="3"/>
    <x v="208"/>
    <n v="896.32799999999997"/>
    <n v="9"/>
    <n v="0.2"/>
    <n v="22.408200000000001"/>
  </r>
  <r>
    <n v="4293"/>
    <x v="2131"/>
    <x v="3"/>
    <x v="34"/>
    <d v="2014-12-14T00:00:00"/>
    <s v="Second Class"/>
    <s v="AT-10435"/>
    <s v="Alyssa Tate"/>
    <x v="2"/>
    <s v="United States"/>
    <x v="1"/>
    <x v="1"/>
    <n v="90004"/>
    <x v="1"/>
    <s v="OFF-AP-10001394"/>
    <x v="1"/>
    <x v="9"/>
    <x v="1120"/>
    <n v="189"/>
    <n v="1"/>
    <n v="0"/>
    <n v="68.040000000000006"/>
  </r>
  <r>
    <n v="4294"/>
    <x v="2132"/>
    <x v="3"/>
    <x v="434"/>
    <d v="2014-03-17T00:00:00"/>
    <s v="Standard Class"/>
    <s v="EB-13870"/>
    <s v="Emily Burns"/>
    <x v="0"/>
    <s v="United States"/>
    <x v="10"/>
    <x v="9"/>
    <n v="19140"/>
    <x v="3"/>
    <s v="TEC-PH-10004896"/>
    <x v="2"/>
    <x v="7"/>
    <x v="172"/>
    <n v="53.981999999999999"/>
    <n v="3"/>
    <n v="0.4"/>
    <n v="-10.7964"/>
  </r>
  <r>
    <n v="4295"/>
    <x v="2133"/>
    <x v="3"/>
    <x v="760"/>
    <d v="2014-10-28T00:00:00"/>
    <s v="Standard Class"/>
    <s v="DW-13195"/>
    <s v="David Wiener"/>
    <x v="1"/>
    <s v="United States"/>
    <x v="252"/>
    <x v="21"/>
    <n v="97756"/>
    <x v="1"/>
    <s v="FUR-TA-10002607"/>
    <x v="0"/>
    <x v="3"/>
    <x v="221"/>
    <n v="177.22499999999999"/>
    <n v="5"/>
    <n v="0.5"/>
    <n v="-120.51300000000001"/>
  </r>
  <r>
    <n v="4296"/>
    <x v="2134"/>
    <x v="3"/>
    <x v="445"/>
    <d v="2014-11-07T00:00:00"/>
    <s v="Standard Class"/>
    <s v="MB-17305"/>
    <s v="Maria Bertelson"/>
    <x v="0"/>
    <s v="United States"/>
    <x v="397"/>
    <x v="1"/>
    <n v="95610"/>
    <x v="1"/>
    <s v="FUR-FU-10001215"/>
    <x v="0"/>
    <x v="5"/>
    <x v="1600"/>
    <n v="129.38999999999999"/>
    <n v="3"/>
    <n v="0"/>
    <n v="54.343800000000002"/>
  </r>
  <r>
    <n v="4297"/>
    <x v="2135"/>
    <x v="3"/>
    <x v="507"/>
    <d v="2014-11-09T00:00:00"/>
    <s v="Standard Class"/>
    <s v="TH-21235"/>
    <s v="Tiffany House"/>
    <x v="1"/>
    <s v="United States"/>
    <x v="1"/>
    <x v="1"/>
    <n v="90032"/>
    <x v="1"/>
    <s v="OFF-ST-10000419"/>
    <x v="1"/>
    <x v="4"/>
    <x v="1015"/>
    <n v="54.32"/>
    <n v="4"/>
    <n v="0"/>
    <n v="0.54320000000000002"/>
  </r>
  <r>
    <n v="4298"/>
    <x v="2136"/>
    <x v="3"/>
    <x v="962"/>
    <d v="2014-08-27T00:00:00"/>
    <s v="Second Class"/>
    <s v="PO-18850"/>
    <s v="Patrick O'Brill"/>
    <x v="0"/>
    <s v="United States"/>
    <x v="315"/>
    <x v="2"/>
    <n v="32303"/>
    <x v="0"/>
    <s v="TEC-PH-10001459"/>
    <x v="2"/>
    <x v="7"/>
    <x v="1438"/>
    <n v="4367.8959999999997"/>
    <n v="13"/>
    <n v="0.2"/>
    <n v="327.59219999999999"/>
  </r>
  <r>
    <n v="4299"/>
    <x v="2136"/>
    <x v="3"/>
    <x v="962"/>
    <d v="2014-08-27T00:00:00"/>
    <s v="Second Class"/>
    <s v="PO-18850"/>
    <s v="Patrick O'Brill"/>
    <x v="0"/>
    <s v="United States"/>
    <x v="315"/>
    <x v="2"/>
    <n v="32303"/>
    <x v="0"/>
    <s v="OFF-PA-10000241"/>
    <x v="1"/>
    <x v="10"/>
    <x v="1151"/>
    <n v="49.567999999999998"/>
    <n v="2"/>
    <n v="0.2"/>
    <n v="15.49"/>
  </r>
  <r>
    <n v="4300"/>
    <x v="2136"/>
    <x v="3"/>
    <x v="962"/>
    <d v="2014-08-27T00:00:00"/>
    <s v="Second Class"/>
    <s v="PO-18850"/>
    <s v="Patrick O'Brill"/>
    <x v="0"/>
    <s v="United States"/>
    <x v="315"/>
    <x v="2"/>
    <n v="32303"/>
    <x v="0"/>
    <s v="OFF-AP-10003040"/>
    <x v="1"/>
    <x v="9"/>
    <x v="723"/>
    <n v="161.376"/>
    <n v="6"/>
    <n v="0.2"/>
    <n v="12.103199999999999"/>
  </r>
  <r>
    <n v="4301"/>
    <x v="2136"/>
    <x v="3"/>
    <x v="962"/>
    <d v="2014-08-27T00:00:00"/>
    <s v="Second Class"/>
    <s v="PO-18850"/>
    <s v="Patrick O'Brill"/>
    <x v="0"/>
    <s v="United States"/>
    <x v="315"/>
    <x v="2"/>
    <n v="32303"/>
    <x v="0"/>
    <s v="FUR-FU-10001852"/>
    <x v="0"/>
    <x v="5"/>
    <x v="837"/>
    <n v="2.7839999999999998"/>
    <n v="2"/>
    <n v="0.2"/>
    <n v="0.41760000000000003"/>
  </r>
  <r>
    <n v="4302"/>
    <x v="2136"/>
    <x v="3"/>
    <x v="962"/>
    <d v="2014-08-27T00:00:00"/>
    <s v="Second Class"/>
    <s v="PO-18850"/>
    <s v="Patrick O'Brill"/>
    <x v="0"/>
    <s v="United States"/>
    <x v="315"/>
    <x v="2"/>
    <n v="32303"/>
    <x v="0"/>
    <s v="OFF-PA-10000141"/>
    <x v="1"/>
    <x v="10"/>
    <x v="821"/>
    <n v="8.7200000000000006"/>
    <n v="5"/>
    <n v="0.2"/>
    <n v="2.9430000000000001"/>
  </r>
  <r>
    <n v="4303"/>
    <x v="2137"/>
    <x v="2"/>
    <x v="963"/>
    <d v="2011-08-25T00:00:00"/>
    <s v="Second Class"/>
    <s v="DE-13255"/>
    <s v="Deanra Eno"/>
    <x v="2"/>
    <s v="United States"/>
    <x v="80"/>
    <x v="24"/>
    <n v="44107"/>
    <x v="3"/>
    <s v="OFF-AR-10002804"/>
    <x v="1"/>
    <x v="6"/>
    <x v="279"/>
    <n v="3.9119999999999999"/>
    <n v="1"/>
    <n v="0.2"/>
    <n v="1.0268999999999999"/>
  </r>
  <r>
    <n v="4304"/>
    <x v="2138"/>
    <x v="0"/>
    <x v="964"/>
    <d v="2013-05-10T00:00:00"/>
    <s v="Same Day"/>
    <s v="MO-17500"/>
    <s v="Mary O'Rourke"/>
    <x v="0"/>
    <s v="United States"/>
    <x v="398"/>
    <x v="5"/>
    <n v="75056"/>
    <x v="2"/>
    <s v="OFF-EN-10003862"/>
    <x v="1"/>
    <x v="12"/>
    <x v="753"/>
    <n v="59.752000000000002"/>
    <n v="7"/>
    <n v="0.2"/>
    <n v="19.4194"/>
  </r>
  <r>
    <n v="4305"/>
    <x v="2139"/>
    <x v="2"/>
    <x v="965"/>
    <d v="2011-10-30T00:00:00"/>
    <s v="Second Class"/>
    <s v="AH-10585"/>
    <s v="Angele Hood"/>
    <x v="0"/>
    <s v="United States"/>
    <x v="4"/>
    <x v="4"/>
    <n v="98105"/>
    <x v="1"/>
    <s v="FUR-FU-10000448"/>
    <x v="0"/>
    <x v="5"/>
    <x v="464"/>
    <n v="63.92"/>
    <n v="4"/>
    <n v="0"/>
    <n v="3.1960000000000002"/>
  </r>
  <r>
    <n v="4306"/>
    <x v="2139"/>
    <x v="2"/>
    <x v="965"/>
    <d v="2011-10-30T00:00:00"/>
    <s v="Second Class"/>
    <s v="AH-10585"/>
    <s v="Angele Hood"/>
    <x v="0"/>
    <s v="United States"/>
    <x v="4"/>
    <x v="4"/>
    <n v="98105"/>
    <x v="1"/>
    <s v="TEC-PH-10000526"/>
    <x v="2"/>
    <x v="7"/>
    <x v="1463"/>
    <n v="383.96"/>
    <n v="5"/>
    <n v="0.2"/>
    <n v="38.396000000000001"/>
  </r>
  <r>
    <n v="4307"/>
    <x v="2140"/>
    <x v="0"/>
    <x v="931"/>
    <d v="2013-06-29T00:00:00"/>
    <s v="Same Day"/>
    <s v="CS-12250"/>
    <s v="Chris Selesnick"/>
    <x v="1"/>
    <s v="United States"/>
    <x v="1"/>
    <x v="1"/>
    <n v="90032"/>
    <x v="1"/>
    <s v="OFF-BI-10002764"/>
    <x v="1"/>
    <x v="8"/>
    <x v="502"/>
    <n v="7.7519999999999998"/>
    <n v="3"/>
    <n v="0.2"/>
    <n v="2.8100999999999998"/>
  </r>
  <r>
    <n v="4308"/>
    <x v="2140"/>
    <x v="0"/>
    <x v="931"/>
    <d v="2013-06-29T00:00:00"/>
    <s v="Same Day"/>
    <s v="CS-12250"/>
    <s v="Chris Selesnick"/>
    <x v="1"/>
    <s v="United States"/>
    <x v="1"/>
    <x v="1"/>
    <n v="90032"/>
    <x v="1"/>
    <s v="OFF-BI-10001524"/>
    <x v="1"/>
    <x v="8"/>
    <x v="298"/>
    <n v="33.567999999999998"/>
    <n v="2"/>
    <n v="0.2"/>
    <n v="11.748799999999999"/>
  </r>
  <r>
    <n v="4309"/>
    <x v="2141"/>
    <x v="2"/>
    <x v="130"/>
    <d v="2011-11-11T00:00:00"/>
    <s v="Standard Class"/>
    <s v="WB-21850"/>
    <s v="William Brown"/>
    <x v="0"/>
    <s v="United States"/>
    <x v="1"/>
    <x v="1"/>
    <n v="90045"/>
    <x v="1"/>
    <s v="TEC-PH-10001079"/>
    <x v="2"/>
    <x v="7"/>
    <x v="1246"/>
    <n v="666.34400000000005"/>
    <n v="7"/>
    <n v="0.2"/>
    <n v="66.634399999999999"/>
  </r>
  <r>
    <n v="4310"/>
    <x v="2141"/>
    <x v="2"/>
    <x v="130"/>
    <d v="2011-11-11T00:00:00"/>
    <s v="Standard Class"/>
    <s v="WB-21850"/>
    <s v="William Brown"/>
    <x v="0"/>
    <s v="United States"/>
    <x v="1"/>
    <x v="1"/>
    <n v="90045"/>
    <x v="1"/>
    <s v="FUR-TA-10002041"/>
    <x v="0"/>
    <x v="3"/>
    <x v="358"/>
    <n v="573.72799999999995"/>
    <n v="4"/>
    <n v="0.2"/>
    <n v="-64.544399999999996"/>
  </r>
  <r>
    <n v="4311"/>
    <x v="2141"/>
    <x v="2"/>
    <x v="130"/>
    <d v="2011-11-11T00:00:00"/>
    <s v="Standard Class"/>
    <s v="WB-21850"/>
    <s v="William Brown"/>
    <x v="0"/>
    <s v="United States"/>
    <x v="1"/>
    <x v="1"/>
    <n v="90045"/>
    <x v="1"/>
    <s v="OFF-BI-10001036"/>
    <x v="1"/>
    <x v="8"/>
    <x v="618"/>
    <n v="21.936"/>
    <n v="3"/>
    <n v="0.2"/>
    <n v="8.2260000000000009"/>
  </r>
  <r>
    <n v="4312"/>
    <x v="2141"/>
    <x v="2"/>
    <x v="130"/>
    <d v="2011-11-11T00:00:00"/>
    <s v="Standard Class"/>
    <s v="WB-21850"/>
    <s v="William Brown"/>
    <x v="0"/>
    <s v="United States"/>
    <x v="1"/>
    <x v="1"/>
    <n v="90045"/>
    <x v="1"/>
    <s v="OFF-PA-10000223"/>
    <x v="1"/>
    <x v="10"/>
    <x v="1374"/>
    <n v="19.440000000000001"/>
    <n v="3"/>
    <n v="0"/>
    <n v="9.3312000000000008"/>
  </r>
  <r>
    <n v="4313"/>
    <x v="2141"/>
    <x v="2"/>
    <x v="130"/>
    <d v="2011-11-11T00:00:00"/>
    <s v="Standard Class"/>
    <s v="WB-21850"/>
    <s v="William Brown"/>
    <x v="0"/>
    <s v="United States"/>
    <x v="1"/>
    <x v="1"/>
    <n v="90045"/>
    <x v="1"/>
    <s v="TEC-MA-10003246"/>
    <x v="2"/>
    <x v="15"/>
    <x v="1628"/>
    <n v="447.96800000000002"/>
    <n v="4"/>
    <n v="0.2"/>
    <n v="139.99"/>
  </r>
  <r>
    <n v="4314"/>
    <x v="2142"/>
    <x v="2"/>
    <x v="78"/>
    <d v="2011-12-09T00:00:00"/>
    <s v="Standard Class"/>
    <s v="SP-20620"/>
    <s v="Stefania Perrino"/>
    <x v="1"/>
    <s v="United States"/>
    <x v="85"/>
    <x v="15"/>
    <n v="11561"/>
    <x v="3"/>
    <s v="OFF-AP-10001962"/>
    <x v="1"/>
    <x v="9"/>
    <x v="1594"/>
    <n v="16.78"/>
    <n v="2"/>
    <n v="0"/>
    <n v="4.1950000000000003"/>
  </r>
  <r>
    <n v="4315"/>
    <x v="2143"/>
    <x v="1"/>
    <x v="608"/>
    <d v="2012-01-07T00:00:00"/>
    <s v="Standard Class"/>
    <s v="AB-10165"/>
    <s v="Alan Barnes"/>
    <x v="0"/>
    <s v="United States"/>
    <x v="1"/>
    <x v="1"/>
    <n v="90045"/>
    <x v="1"/>
    <s v="OFF-AR-10004062"/>
    <x v="1"/>
    <x v="6"/>
    <x v="33"/>
    <n v="20.96"/>
    <n v="2"/>
    <n v="0"/>
    <n v="5.24"/>
  </r>
  <r>
    <n v="4316"/>
    <x v="2143"/>
    <x v="1"/>
    <x v="608"/>
    <d v="2012-01-07T00:00:00"/>
    <s v="Standard Class"/>
    <s v="AB-10165"/>
    <s v="Alan Barnes"/>
    <x v="0"/>
    <s v="United States"/>
    <x v="1"/>
    <x v="1"/>
    <n v="90045"/>
    <x v="1"/>
    <s v="OFF-BI-10004330"/>
    <x v="1"/>
    <x v="8"/>
    <x v="795"/>
    <n v="88.751999999999995"/>
    <n v="3"/>
    <n v="0.2"/>
    <n v="27.734999999999999"/>
  </r>
  <r>
    <n v="4317"/>
    <x v="2143"/>
    <x v="1"/>
    <x v="608"/>
    <d v="2012-01-07T00:00:00"/>
    <s v="Standard Class"/>
    <s v="AB-10165"/>
    <s v="Alan Barnes"/>
    <x v="0"/>
    <s v="United States"/>
    <x v="1"/>
    <x v="1"/>
    <n v="90045"/>
    <x v="1"/>
    <s v="OFF-ST-10001963"/>
    <x v="1"/>
    <x v="4"/>
    <x v="532"/>
    <n v="304.23"/>
    <n v="3"/>
    <n v="0"/>
    <n v="9.1268999999999991"/>
  </r>
  <r>
    <n v="4318"/>
    <x v="2144"/>
    <x v="1"/>
    <x v="353"/>
    <d v="2012-02-08T00:00:00"/>
    <s v="Standard Class"/>
    <s v="HA-14920"/>
    <s v="Helen Andreada"/>
    <x v="0"/>
    <s v="United States"/>
    <x v="8"/>
    <x v="1"/>
    <n v="94110"/>
    <x v="1"/>
    <s v="OFF-EN-10002230"/>
    <x v="1"/>
    <x v="12"/>
    <x v="550"/>
    <n v="167.86"/>
    <n v="2"/>
    <n v="0"/>
    <n v="78.894199999999998"/>
  </r>
  <r>
    <n v="4319"/>
    <x v="2145"/>
    <x v="3"/>
    <x v="226"/>
    <d v="2014-12-12T00:00:00"/>
    <s v="Standard Class"/>
    <s v="DC-13285"/>
    <s v="Debra Catini"/>
    <x v="0"/>
    <s v="United States"/>
    <x v="102"/>
    <x v="17"/>
    <n v="23223"/>
    <x v="0"/>
    <s v="FUR-FU-10000175"/>
    <x v="0"/>
    <x v="5"/>
    <x v="1629"/>
    <n v="82.38"/>
    <n v="6"/>
    <n v="0"/>
    <n v="25.537800000000001"/>
  </r>
  <r>
    <n v="4320"/>
    <x v="2146"/>
    <x v="2"/>
    <x v="282"/>
    <d v="2012-03-01T00:00:00"/>
    <s v="Second Class"/>
    <s v="ST-20530"/>
    <s v="Shui Tom"/>
    <x v="0"/>
    <s v="United States"/>
    <x v="305"/>
    <x v="27"/>
    <n v="87105"/>
    <x v="1"/>
    <s v="TEC-PH-10004897"/>
    <x v="2"/>
    <x v="7"/>
    <x v="1115"/>
    <n v="23.975999999999999"/>
    <n v="3"/>
    <n v="0.2"/>
    <n v="-5.6943000000000001"/>
  </r>
  <r>
    <n v="4321"/>
    <x v="2146"/>
    <x v="2"/>
    <x v="282"/>
    <d v="2012-03-01T00:00:00"/>
    <s v="Second Class"/>
    <s v="ST-20530"/>
    <s v="Shui Tom"/>
    <x v="0"/>
    <s v="United States"/>
    <x v="305"/>
    <x v="27"/>
    <n v="87105"/>
    <x v="1"/>
    <s v="OFF-ST-10003123"/>
    <x v="1"/>
    <x v="4"/>
    <x v="1268"/>
    <n v="33.29"/>
    <n v="1"/>
    <n v="0"/>
    <n v="7.9896000000000003"/>
  </r>
  <r>
    <n v="4322"/>
    <x v="2147"/>
    <x v="1"/>
    <x v="966"/>
    <d v="2012-02-19T00:00:00"/>
    <s v="Standard Class"/>
    <s v="KB-16315"/>
    <s v="Karl Braun"/>
    <x v="0"/>
    <s v="United States"/>
    <x v="59"/>
    <x v="24"/>
    <n v="44312"/>
    <x v="3"/>
    <s v="OFF-BI-10001658"/>
    <x v="1"/>
    <x v="8"/>
    <x v="439"/>
    <n v="14.952"/>
    <n v="2"/>
    <n v="0.7"/>
    <n v="-11.961600000000001"/>
  </r>
  <r>
    <n v="4323"/>
    <x v="2147"/>
    <x v="1"/>
    <x v="966"/>
    <d v="2012-02-19T00:00:00"/>
    <s v="Standard Class"/>
    <s v="KB-16315"/>
    <s v="Karl Braun"/>
    <x v="0"/>
    <s v="United States"/>
    <x v="59"/>
    <x v="24"/>
    <n v="44312"/>
    <x v="3"/>
    <s v="TEC-PH-10002834"/>
    <x v="2"/>
    <x v="7"/>
    <x v="1378"/>
    <n v="323.98200000000003"/>
    <n v="3"/>
    <n v="0.4"/>
    <n v="-80.995500000000007"/>
  </r>
  <r>
    <n v="4324"/>
    <x v="2147"/>
    <x v="1"/>
    <x v="966"/>
    <d v="2012-02-19T00:00:00"/>
    <s v="Standard Class"/>
    <s v="KB-16315"/>
    <s v="Karl Braun"/>
    <x v="0"/>
    <s v="United States"/>
    <x v="59"/>
    <x v="24"/>
    <n v="44312"/>
    <x v="3"/>
    <s v="OFF-BI-10002160"/>
    <x v="1"/>
    <x v="8"/>
    <x v="312"/>
    <n v="2.286"/>
    <n v="2"/>
    <n v="0.7"/>
    <n v="-1.6763999999999999"/>
  </r>
  <r>
    <n v="4325"/>
    <x v="2147"/>
    <x v="1"/>
    <x v="966"/>
    <d v="2012-02-19T00:00:00"/>
    <s v="Standard Class"/>
    <s v="KB-16315"/>
    <s v="Karl Braun"/>
    <x v="0"/>
    <s v="United States"/>
    <x v="59"/>
    <x v="24"/>
    <n v="44312"/>
    <x v="3"/>
    <s v="OFF-AR-10004999"/>
    <x v="1"/>
    <x v="6"/>
    <x v="864"/>
    <n v="14.352"/>
    <n v="3"/>
    <n v="0.2"/>
    <n v="0.89700000000000002"/>
  </r>
  <r>
    <n v="4326"/>
    <x v="2147"/>
    <x v="1"/>
    <x v="966"/>
    <d v="2012-02-19T00:00:00"/>
    <s v="Standard Class"/>
    <s v="KB-16315"/>
    <s v="Karl Braun"/>
    <x v="0"/>
    <s v="United States"/>
    <x v="59"/>
    <x v="24"/>
    <n v="44312"/>
    <x v="3"/>
    <s v="TEC-AC-10003280"/>
    <x v="2"/>
    <x v="11"/>
    <x v="1028"/>
    <n v="71.975999999999999"/>
    <n v="3"/>
    <n v="0.2"/>
    <n v="0.89970000000000006"/>
  </r>
  <r>
    <n v="4327"/>
    <x v="2148"/>
    <x v="0"/>
    <x v="967"/>
    <d v="2013-01-27T00:00:00"/>
    <s v="First Class"/>
    <s v="TB-21355"/>
    <s v="Todd Boyes"/>
    <x v="1"/>
    <s v="United States"/>
    <x v="135"/>
    <x v="30"/>
    <n v="7060"/>
    <x v="3"/>
    <s v="OFF-AR-10000315"/>
    <x v="1"/>
    <x v="6"/>
    <x v="1297"/>
    <n v="9.2100000000000009"/>
    <n v="3"/>
    <n v="0"/>
    <n v="2.3025000000000002"/>
  </r>
  <r>
    <n v="4328"/>
    <x v="2148"/>
    <x v="0"/>
    <x v="967"/>
    <d v="2013-01-27T00:00:00"/>
    <s v="First Class"/>
    <s v="TB-21355"/>
    <s v="Todd Boyes"/>
    <x v="1"/>
    <s v="United States"/>
    <x v="135"/>
    <x v="30"/>
    <n v="7060"/>
    <x v="3"/>
    <s v="OFF-PA-10000007"/>
    <x v="1"/>
    <x v="10"/>
    <x v="1531"/>
    <n v="18"/>
    <n v="5"/>
    <n v="0"/>
    <n v="8.2799999999999994"/>
  </r>
  <r>
    <n v="4329"/>
    <x v="2149"/>
    <x v="3"/>
    <x v="719"/>
    <d v="2014-08-04T00:00:00"/>
    <s v="Standard Class"/>
    <s v="JC-15775"/>
    <s v="John Castell"/>
    <x v="0"/>
    <s v="United States"/>
    <x v="20"/>
    <x v="15"/>
    <n v="10011"/>
    <x v="3"/>
    <s v="OFF-PA-10000791"/>
    <x v="1"/>
    <x v="10"/>
    <x v="1424"/>
    <n v="42.93"/>
    <n v="9"/>
    <n v="0"/>
    <n v="19.3185"/>
  </r>
  <r>
    <n v="4330"/>
    <x v="2150"/>
    <x v="3"/>
    <x v="621"/>
    <d v="2014-10-10T00:00:00"/>
    <s v="Standard Class"/>
    <s v="PO-18850"/>
    <s v="Patrick O'Brill"/>
    <x v="0"/>
    <s v="United States"/>
    <x v="146"/>
    <x v="2"/>
    <n v="33012"/>
    <x v="0"/>
    <s v="OFF-PA-10000556"/>
    <x v="1"/>
    <x v="10"/>
    <x v="1630"/>
    <n v="15.552"/>
    <n v="3"/>
    <n v="0.2"/>
    <n v="5.4432"/>
  </r>
  <r>
    <n v="4331"/>
    <x v="2150"/>
    <x v="3"/>
    <x v="621"/>
    <d v="2014-10-10T00:00:00"/>
    <s v="Standard Class"/>
    <s v="PO-18850"/>
    <s v="Patrick O'Brill"/>
    <x v="0"/>
    <s v="United States"/>
    <x v="146"/>
    <x v="2"/>
    <n v="33012"/>
    <x v="0"/>
    <s v="OFF-AP-10000804"/>
    <x v="1"/>
    <x v="9"/>
    <x v="561"/>
    <n v="17.920000000000002"/>
    <n v="5"/>
    <n v="0.2"/>
    <n v="1.1200000000000001"/>
  </r>
  <r>
    <n v="4332"/>
    <x v="2151"/>
    <x v="3"/>
    <x v="853"/>
    <d v="2014-07-09T00:00:00"/>
    <s v="Standard Class"/>
    <s v="SS-20875"/>
    <s v="Sung Shariari"/>
    <x v="0"/>
    <s v="United States"/>
    <x v="252"/>
    <x v="4"/>
    <n v="98052"/>
    <x v="1"/>
    <s v="TEC-AC-10001998"/>
    <x v="2"/>
    <x v="11"/>
    <x v="84"/>
    <n v="19.989999999999998"/>
    <n v="1"/>
    <n v="0"/>
    <n v="6.7965999999999998"/>
  </r>
  <r>
    <n v="4333"/>
    <x v="2151"/>
    <x v="3"/>
    <x v="853"/>
    <d v="2014-07-09T00:00:00"/>
    <s v="Standard Class"/>
    <s v="SS-20875"/>
    <s v="Sung Shariari"/>
    <x v="0"/>
    <s v="United States"/>
    <x v="252"/>
    <x v="4"/>
    <n v="98052"/>
    <x v="1"/>
    <s v="OFF-BI-10003476"/>
    <x v="1"/>
    <x v="8"/>
    <x v="1526"/>
    <n v="22.92"/>
    <n v="5"/>
    <n v="0.2"/>
    <n v="8.0220000000000002"/>
  </r>
  <r>
    <n v="4334"/>
    <x v="2152"/>
    <x v="1"/>
    <x v="379"/>
    <d v="2012-12-27T00:00:00"/>
    <s v="Standard Class"/>
    <s v="RD-19720"/>
    <s v="Roger Demir"/>
    <x v="0"/>
    <s v="United States"/>
    <x v="399"/>
    <x v="2"/>
    <n v="32114"/>
    <x v="0"/>
    <s v="TEC-AC-10003237"/>
    <x v="2"/>
    <x v="11"/>
    <x v="1631"/>
    <n v="50.88"/>
    <n v="6"/>
    <n v="0.2"/>
    <n v="14.628"/>
  </r>
  <r>
    <n v="4335"/>
    <x v="2152"/>
    <x v="1"/>
    <x v="379"/>
    <d v="2012-12-27T00:00:00"/>
    <s v="Standard Class"/>
    <s v="RD-19720"/>
    <s v="Roger Demir"/>
    <x v="0"/>
    <s v="United States"/>
    <x v="399"/>
    <x v="2"/>
    <n v="32114"/>
    <x v="0"/>
    <s v="OFF-EN-10003798"/>
    <x v="1"/>
    <x v="12"/>
    <x v="817"/>
    <n v="27.312000000000001"/>
    <n v="2"/>
    <n v="0.2"/>
    <n v="9.2178000000000004"/>
  </r>
  <r>
    <n v="4336"/>
    <x v="2153"/>
    <x v="1"/>
    <x v="139"/>
    <d v="2012-12-24T00:00:00"/>
    <s v="Standard Class"/>
    <s v="GZ-14470"/>
    <s v="Gary Zandusky"/>
    <x v="0"/>
    <s v="United States"/>
    <x v="400"/>
    <x v="16"/>
    <n v="86442"/>
    <x v="1"/>
    <s v="OFF-EN-10003068"/>
    <x v="1"/>
    <x v="12"/>
    <x v="1632"/>
    <n v="7.92"/>
    <n v="1"/>
    <n v="0.2"/>
    <n v="2.7719999999999998"/>
  </r>
  <r>
    <n v="4337"/>
    <x v="2153"/>
    <x v="1"/>
    <x v="139"/>
    <d v="2012-12-24T00:00:00"/>
    <s v="Standard Class"/>
    <s v="GZ-14470"/>
    <s v="Gary Zandusky"/>
    <x v="0"/>
    <s v="United States"/>
    <x v="400"/>
    <x v="16"/>
    <n v="86442"/>
    <x v="1"/>
    <s v="FUR-FU-10002088"/>
    <x v="0"/>
    <x v="5"/>
    <x v="1084"/>
    <n v="14.368"/>
    <n v="2"/>
    <n v="0.2"/>
    <n v="3.9512"/>
  </r>
  <r>
    <n v="4338"/>
    <x v="2154"/>
    <x v="1"/>
    <x v="154"/>
    <d v="2012-01-12T00:00:00"/>
    <s v="Standard Class"/>
    <s v="SN-20710"/>
    <s v="Steve Nguyen"/>
    <x v="2"/>
    <s v="United States"/>
    <x v="1"/>
    <x v="1"/>
    <n v="90049"/>
    <x v="1"/>
    <s v="TEC-AC-10000158"/>
    <x v="2"/>
    <x v="11"/>
    <x v="353"/>
    <n v="107.97"/>
    <n v="3"/>
    <n v="0"/>
    <n v="22.6737"/>
  </r>
  <r>
    <n v="4339"/>
    <x v="2154"/>
    <x v="1"/>
    <x v="154"/>
    <d v="2012-01-12T00:00:00"/>
    <s v="Standard Class"/>
    <s v="SN-20710"/>
    <s v="Steve Nguyen"/>
    <x v="2"/>
    <s v="United States"/>
    <x v="1"/>
    <x v="1"/>
    <n v="90049"/>
    <x v="1"/>
    <s v="OFF-PA-10000482"/>
    <x v="1"/>
    <x v="10"/>
    <x v="67"/>
    <n v="113.82"/>
    <n v="3"/>
    <n v="0"/>
    <n v="53.495399999999997"/>
  </r>
  <r>
    <n v="4340"/>
    <x v="2155"/>
    <x v="3"/>
    <x v="151"/>
    <d v="2014-02-09T00:00:00"/>
    <s v="Standard Class"/>
    <s v="DK-12895"/>
    <s v="Dana Kaydos"/>
    <x v="0"/>
    <s v="United States"/>
    <x v="47"/>
    <x v="18"/>
    <n v="37064"/>
    <x v="0"/>
    <s v="OFF-PA-10004888"/>
    <x v="1"/>
    <x v="10"/>
    <x v="959"/>
    <n v="5.1840000000000002"/>
    <n v="1"/>
    <n v="0.2"/>
    <n v="1.8144"/>
  </r>
  <r>
    <n v="4341"/>
    <x v="2156"/>
    <x v="2"/>
    <x v="579"/>
    <d v="2011-03-22T00:00:00"/>
    <s v="Same Day"/>
    <s v="VM-21835"/>
    <s v="Vivian Mathis"/>
    <x v="0"/>
    <s v="United States"/>
    <x v="401"/>
    <x v="14"/>
    <n v="46368"/>
    <x v="2"/>
    <s v="OFF-AR-10003478"/>
    <x v="1"/>
    <x v="6"/>
    <x v="355"/>
    <n v="16.28"/>
    <n v="2"/>
    <n v="0"/>
    <n v="6.5119999999999996"/>
  </r>
  <r>
    <n v="4342"/>
    <x v="2157"/>
    <x v="3"/>
    <x v="94"/>
    <d v="2014-12-22T00:00:00"/>
    <s v="Standard Class"/>
    <s v="GB-14575"/>
    <s v="Giulietta Baptist"/>
    <x v="0"/>
    <s v="United States"/>
    <x v="81"/>
    <x v="17"/>
    <n v="22204"/>
    <x v="0"/>
    <s v="OFF-ST-10003208"/>
    <x v="1"/>
    <x v="4"/>
    <x v="243"/>
    <n v="544.38"/>
    <n v="3"/>
    <n v="0"/>
    <n v="157.87020000000001"/>
  </r>
  <r>
    <n v="4343"/>
    <x v="2158"/>
    <x v="3"/>
    <x v="498"/>
    <d v="2014-03-23T00:00:00"/>
    <s v="First Class"/>
    <s v="ND-18370"/>
    <s v="Natalie DeCherney"/>
    <x v="0"/>
    <s v="United States"/>
    <x v="8"/>
    <x v="1"/>
    <n v="94110"/>
    <x v="1"/>
    <s v="OFF-BI-10004970"/>
    <x v="1"/>
    <x v="8"/>
    <x v="908"/>
    <n v="19.824000000000002"/>
    <n v="6"/>
    <n v="0.2"/>
    <n v="6.6905999999999999"/>
  </r>
  <r>
    <n v="4344"/>
    <x v="2158"/>
    <x v="3"/>
    <x v="498"/>
    <d v="2014-03-23T00:00:00"/>
    <s v="First Class"/>
    <s v="ND-18370"/>
    <s v="Natalie DeCherney"/>
    <x v="0"/>
    <s v="United States"/>
    <x v="8"/>
    <x v="1"/>
    <n v="94110"/>
    <x v="1"/>
    <s v="TEC-PH-10000038"/>
    <x v="2"/>
    <x v="7"/>
    <x v="1056"/>
    <n v="657.50400000000002"/>
    <n v="6"/>
    <n v="0.2"/>
    <n v="-131.5008"/>
  </r>
  <r>
    <n v="4345"/>
    <x v="2158"/>
    <x v="3"/>
    <x v="498"/>
    <d v="2014-03-23T00:00:00"/>
    <s v="First Class"/>
    <s v="ND-18370"/>
    <s v="Natalie DeCherney"/>
    <x v="0"/>
    <s v="United States"/>
    <x v="8"/>
    <x v="1"/>
    <n v="94110"/>
    <x v="1"/>
    <s v="TEC-AC-10001552"/>
    <x v="2"/>
    <x v="11"/>
    <x v="100"/>
    <n v="99.54"/>
    <n v="2"/>
    <n v="0"/>
    <n v="10.949400000000001"/>
  </r>
  <r>
    <n v="4346"/>
    <x v="2158"/>
    <x v="3"/>
    <x v="498"/>
    <d v="2014-03-23T00:00:00"/>
    <s v="First Class"/>
    <s v="ND-18370"/>
    <s v="Natalie DeCherney"/>
    <x v="0"/>
    <s v="United States"/>
    <x v="8"/>
    <x v="1"/>
    <n v="94110"/>
    <x v="1"/>
    <s v="TEC-AC-10002926"/>
    <x v="2"/>
    <x v="11"/>
    <x v="1114"/>
    <n v="199.96"/>
    <n v="4"/>
    <n v="0"/>
    <n v="85.982799999999997"/>
  </r>
  <r>
    <n v="4347"/>
    <x v="2159"/>
    <x v="0"/>
    <x v="31"/>
    <d v="2013-09-26T00:00:00"/>
    <s v="Standard Class"/>
    <s v="MM-17260"/>
    <s v="Magdelene Morse"/>
    <x v="0"/>
    <s v="United States"/>
    <x v="106"/>
    <x v="15"/>
    <n v="10801"/>
    <x v="3"/>
    <s v="FUR-CH-10001394"/>
    <x v="0"/>
    <x v="1"/>
    <x v="648"/>
    <n v="631.78200000000004"/>
    <n v="2"/>
    <n v="0.1"/>
    <n v="140.39599999999999"/>
  </r>
  <r>
    <n v="4348"/>
    <x v="2159"/>
    <x v="0"/>
    <x v="31"/>
    <d v="2013-09-26T00:00:00"/>
    <s v="Standard Class"/>
    <s v="MM-17260"/>
    <s v="Magdelene Morse"/>
    <x v="0"/>
    <s v="United States"/>
    <x v="106"/>
    <x v="15"/>
    <n v="10801"/>
    <x v="3"/>
    <s v="FUR-FU-10004053"/>
    <x v="0"/>
    <x v="5"/>
    <x v="1633"/>
    <n v="60.72"/>
    <n v="3"/>
    <n v="0"/>
    <n v="26.1096"/>
  </r>
  <r>
    <n v="4349"/>
    <x v="2160"/>
    <x v="3"/>
    <x v="221"/>
    <d v="2014-11-30T00:00:00"/>
    <s v="Second Class"/>
    <s v="MV-17485"/>
    <s v="Mark Van Huff"/>
    <x v="0"/>
    <s v="United States"/>
    <x v="123"/>
    <x v="16"/>
    <n v="85204"/>
    <x v="1"/>
    <s v="OFF-BI-10004230"/>
    <x v="1"/>
    <x v="8"/>
    <x v="649"/>
    <n v="20.724"/>
    <n v="2"/>
    <n v="0.7"/>
    <n v="-15.1976"/>
  </r>
  <r>
    <n v="4350"/>
    <x v="2160"/>
    <x v="3"/>
    <x v="221"/>
    <d v="2014-11-30T00:00:00"/>
    <s v="Second Class"/>
    <s v="MV-17485"/>
    <s v="Mark Van Huff"/>
    <x v="0"/>
    <s v="United States"/>
    <x v="123"/>
    <x v="16"/>
    <n v="85204"/>
    <x v="1"/>
    <s v="OFF-ST-10000060"/>
    <x v="1"/>
    <x v="4"/>
    <x v="387"/>
    <n v="415.87200000000001"/>
    <n v="8"/>
    <n v="0.2"/>
    <n v="-41.587200000000003"/>
  </r>
  <r>
    <n v="4351"/>
    <x v="2161"/>
    <x v="3"/>
    <x v="645"/>
    <d v="2014-04-16T00:00:00"/>
    <s v="Standard Class"/>
    <s v="JL-15130"/>
    <s v="Jack Lebron"/>
    <x v="0"/>
    <s v="United States"/>
    <x v="152"/>
    <x v="24"/>
    <n v="43130"/>
    <x v="3"/>
    <s v="OFF-ST-10001325"/>
    <x v="1"/>
    <x v="4"/>
    <x v="466"/>
    <n v="16.768000000000001"/>
    <n v="2"/>
    <n v="0.2"/>
    <n v="1.4672000000000001"/>
  </r>
  <r>
    <n v="4352"/>
    <x v="2161"/>
    <x v="3"/>
    <x v="645"/>
    <d v="2014-04-16T00:00:00"/>
    <s v="Standard Class"/>
    <s v="JL-15130"/>
    <s v="Jack Lebron"/>
    <x v="0"/>
    <s v="United States"/>
    <x v="152"/>
    <x v="24"/>
    <n v="43130"/>
    <x v="3"/>
    <s v="TEC-AC-10003441"/>
    <x v="2"/>
    <x v="11"/>
    <x v="652"/>
    <n v="27.12"/>
    <n v="2"/>
    <n v="0.2"/>
    <n v="-4.7460000000000004"/>
  </r>
  <r>
    <n v="4353"/>
    <x v="2162"/>
    <x v="3"/>
    <x v="389"/>
    <d v="2014-12-13T00:00:00"/>
    <s v="Second Class"/>
    <s v="AG-10330"/>
    <s v="Alex Grayson"/>
    <x v="0"/>
    <s v="United States"/>
    <x v="280"/>
    <x v="1"/>
    <n v="95207"/>
    <x v="1"/>
    <s v="TEC-PH-10003215"/>
    <x v="2"/>
    <x v="7"/>
    <x v="1602"/>
    <n v="95.84"/>
    <n v="4"/>
    <n v="0.2"/>
    <n v="34.741999999999997"/>
  </r>
  <r>
    <n v="4354"/>
    <x v="2162"/>
    <x v="3"/>
    <x v="389"/>
    <d v="2014-12-13T00:00:00"/>
    <s v="Second Class"/>
    <s v="AG-10330"/>
    <s v="Alex Grayson"/>
    <x v="0"/>
    <s v="United States"/>
    <x v="280"/>
    <x v="1"/>
    <n v="95207"/>
    <x v="1"/>
    <s v="OFF-PA-10002005"/>
    <x v="1"/>
    <x v="10"/>
    <x v="505"/>
    <n v="12.96"/>
    <n v="2"/>
    <n v="0"/>
    <n v="6.2207999999999997"/>
  </r>
  <r>
    <n v="4355"/>
    <x v="2163"/>
    <x v="3"/>
    <x v="221"/>
    <d v="2014-11-27T00:00:00"/>
    <s v="Second Class"/>
    <s v="MD-17860"/>
    <s v="Michael Dominguez"/>
    <x v="1"/>
    <s v="United States"/>
    <x v="153"/>
    <x v="3"/>
    <n v="28806"/>
    <x v="0"/>
    <s v="OFF-BI-10004465"/>
    <x v="1"/>
    <x v="8"/>
    <x v="732"/>
    <n v="19.007999999999999"/>
    <n v="8"/>
    <n v="0.7"/>
    <n v="-12.672000000000001"/>
  </r>
  <r>
    <n v="4356"/>
    <x v="2164"/>
    <x v="1"/>
    <x v="784"/>
    <d v="2012-07-12T00:00:00"/>
    <s v="Second Class"/>
    <s v="RO-19780"/>
    <s v="Rose O'Brian"/>
    <x v="0"/>
    <s v="United States"/>
    <x v="300"/>
    <x v="18"/>
    <n v="37042"/>
    <x v="0"/>
    <s v="OFF-BI-10000545"/>
    <x v="1"/>
    <x v="8"/>
    <x v="685"/>
    <n v="1598.058"/>
    <n v="7"/>
    <n v="0.7"/>
    <n v="-1065.3720000000001"/>
  </r>
  <r>
    <n v="4357"/>
    <x v="2164"/>
    <x v="1"/>
    <x v="784"/>
    <d v="2012-07-12T00:00:00"/>
    <s v="Second Class"/>
    <s v="RO-19780"/>
    <s v="Rose O'Brian"/>
    <x v="0"/>
    <s v="United States"/>
    <x v="300"/>
    <x v="18"/>
    <n v="37042"/>
    <x v="0"/>
    <s v="OFF-AR-10003752"/>
    <x v="1"/>
    <x v="6"/>
    <x v="677"/>
    <n v="36.96"/>
    <n v="4"/>
    <n v="0.2"/>
    <n v="12.012"/>
  </r>
  <r>
    <n v="4358"/>
    <x v="2165"/>
    <x v="3"/>
    <x v="157"/>
    <d v="2014-12-12T00:00:00"/>
    <s v="Same Day"/>
    <s v="RR-19315"/>
    <s v="Ralph Ritter"/>
    <x v="0"/>
    <s v="United States"/>
    <x v="34"/>
    <x v="10"/>
    <n v="60505"/>
    <x v="2"/>
    <s v="OFF-PA-10001937"/>
    <x v="1"/>
    <x v="10"/>
    <x v="286"/>
    <n v="10.368"/>
    <n v="2"/>
    <n v="0.2"/>
    <n v="3.6288"/>
  </r>
  <r>
    <n v="4359"/>
    <x v="2165"/>
    <x v="3"/>
    <x v="157"/>
    <d v="2014-12-12T00:00:00"/>
    <s v="Same Day"/>
    <s v="RR-19315"/>
    <s v="Ralph Ritter"/>
    <x v="0"/>
    <s v="United States"/>
    <x v="34"/>
    <x v="10"/>
    <n v="60505"/>
    <x v="2"/>
    <s v="FUR-FU-10004306"/>
    <x v="0"/>
    <x v="5"/>
    <x v="616"/>
    <n v="77.72"/>
    <n v="1"/>
    <n v="0.6"/>
    <n v="-66.061999999999998"/>
  </r>
  <r>
    <n v="4360"/>
    <x v="2165"/>
    <x v="3"/>
    <x v="157"/>
    <d v="2014-12-12T00:00:00"/>
    <s v="Same Day"/>
    <s v="RR-19315"/>
    <s v="Ralph Ritter"/>
    <x v="0"/>
    <s v="United States"/>
    <x v="34"/>
    <x v="10"/>
    <n v="60505"/>
    <x v="2"/>
    <s v="FUR-CH-10003973"/>
    <x v="0"/>
    <x v="1"/>
    <x v="858"/>
    <n v="520.46400000000006"/>
    <n v="2"/>
    <n v="0.3"/>
    <n v="-14.8704"/>
  </r>
  <r>
    <n v="4361"/>
    <x v="2166"/>
    <x v="0"/>
    <x v="206"/>
    <d v="2013-05-24T00:00:00"/>
    <s v="First Class"/>
    <s v="CP-12340"/>
    <s v="Christine Phan"/>
    <x v="1"/>
    <s v="United States"/>
    <x v="99"/>
    <x v="34"/>
    <n v="2886"/>
    <x v="3"/>
    <s v="OFF-PA-10000565"/>
    <x v="1"/>
    <x v="10"/>
    <x v="33"/>
    <n v="111.96"/>
    <n v="2"/>
    <n v="0"/>
    <n v="54.860399999999998"/>
  </r>
  <r>
    <n v="4362"/>
    <x v="2167"/>
    <x v="3"/>
    <x v="922"/>
    <d v="2014-02-22T00:00:00"/>
    <s v="Second Class"/>
    <s v="LL-16840"/>
    <s v="Lauren Leatherbury"/>
    <x v="0"/>
    <s v="United States"/>
    <x v="240"/>
    <x v="28"/>
    <n v="70506"/>
    <x v="0"/>
    <s v="TEC-PH-10003875"/>
    <x v="2"/>
    <x v="7"/>
    <x v="119"/>
    <n v="29.16"/>
    <n v="3"/>
    <n v="0"/>
    <n v="8.4564000000000004"/>
  </r>
  <r>
    <n v="4363"/>
    <x v="2168"/>
    <x v="3"/>
    <x v="968"/>
    <d v="2014-05-23T00:00:00"/>
    <s v="Second Class"/>
    <s v="NC-18340"/>
    <s v="Nat Carroll"/>
    <x v="0"/>
    <s v="United States"/>
    <x v="402"/>
    <x v="46"/>
    <n v="58103"/>
    <x v="2"/>
    <s v="OFF-AR-10001953"/>
    <x v="1"/>
    <x v="6"/>
    <x v="395"/>
    <n v="131.94"/>
    <n v="3"/>
    <n v="0"/>
    <n v="35.623800000000003"/>
  </r>
  <r>
    <n v="4364"/>
    <x v="2168"/>
    <x v="3"/>
    <x v="968"/>
    <d v="2014-05-23T00:00:00"/>
    <s v="Second Class"/>
    <s v="NC-18340"/>
    <s v="Nat Carroll"/>
    <x v="0"/>
    <s v="United States"/>
    <x v="402"/>
    <x v="46"/>
    <n v="58103"/>
    <x v="2"/>
    <s v="OFF-AR-10001374"/>
    <x v="1"/>
    <x v="6"/>
    <x v="310"/>
    <n v="25.92"/>
    <n v="4"/>
    <n v="0"/>
    <n v="8.2943999999999996"/>
  </r>
  <r>
    <n v="4365"/>
    <x v="2168"/>
    <x v="3"/>
    <x v="968"/>
    <d v="2014-05-23T00:00:00"/>
    <s v="Second Class"/>
    <s v="NC-18340"/>
    <s v="Nat Carroll"/>
    <x v="0"/>
    <s v="United States"/>
    <x v="402"/>
    <x v="46"/>
    <n v="58103"/>
    <x v="2"/>
    <s v="OFF-ST-10003816"/>
    <x v="1"/>
    <x v="4"/>
    <x v="710"/>
    <n v="704.76"/>
    <n v="4"/>
    <n v="0"/>
    <n v="162.09479999999999"/>
  </r>
  <r>
    <n v="4366"/>
    <x v="2168"/>
    <x v="3"/>
    <x v="968"/>
    <d v="2014-05-23T00:00:00"/>
    <s v="Second Class"/>
    <s v="NC-18340"/>
    <s v="Nat Carroll"/>
    <x v="0"/>
    <s v="United States"/>
    <x v="402"/>
    <x v="46"/>
    <n v="58103"/>
    <x v="2"/>
    <s v="OFF-FA-10001843"/>
    <x v="1"/>
    <x v="13"/>
    <x v="33"/>
    <n v="7.41"/>
    <n v="3"/>
    <n v="0"/>
    <n v="3.4826999999999999"/>
  </r>
  <r>
    <n v="4367"/>
    <x v="2168"/>
    <x v="3"/>
    <x v="968"/>
    <d v="2014-05-23T00:00:00"/>
    <s v="Second Class"/>
    <s v="NC-18340"/>
    <s v="Nat Carroll"/>
    <x v="0"/>
    <s v="United States"/>
    <x v="402"/>
    <x v="46"/>
    <n v="58103"/>
    <x v="2"/>
    <s v="OFF-AR-10000657"/>
    <x v="1"/>
    <x v="6"/>
    <x v="1518"/>
    <n v="21.5"/>
    <n v="10"/>
    <n v="0"/>
    <n v="7.0949999999999998"/>
  </r>
  <r>
    <n v="4368"/>
    <x v="2169"/>
    <x v="3"/>
    <x v="220"/>
    <d v="2014-09-14T00:00:00"/>
    <s v="Second Class"/>
    <s v="HA-14920"/>
    <s v="Helen Andreada"/>
    <x v="0"/>
    <s v="United States"/>
    <x v="22"/>
    <x v="10"/>
    <n v="60623"/>
    <x v="2"/>
    <s v="OFF-FA-10000936"/>
    <x v="1"/>
    <x v="13"/>
    <x v="1298"/>
    <n v="10.528"/>
    <n v="4"/>
    <n v="0.2"/>
    <n v="3.29"/>
  </r>
  <r>
    <n v="4369"/>
    <x v="2169"/>
    <x v="3"/>
    <x v="220"/>
    <d v="2014-09-14T00:00:00"/>
    <s v="Second Class"/>
    <s v="HA-14920"/>
    <s v="Helen Andreada"/>
    <x v="0"/>
    <s v="United States"/>
    <x v="22"/>
    <x v="10"/>
    <n v="60623"/>
    <x v="2"/>
    <s v="OFF-PA-10003657"/>
    <x v="1"/>
    <x v="10"/>
    <x v="624"/>
    <n v="20.544"/>
    <n v="6"/>
    <n v="0.2"/>
    <n v="6.42"/>
  </r>
  <r>
    <n v="4370"/>
    <x v="2170"/>
    <x v="0"/>
    <x v="732"/>
    <d v="2013-11-11T00:00:00"/>
    <s v="Standard Class"/>
    <s v="MA-17995"/>
    <s v="Michelle Arnett"/>
    <x v="2"/>
    <s v="United States"/>
    <x v="104"/>
    <x v="14"/>
    <n v="46226"/>
    <x v="2"/>
    <s v="OFF-BI-10001989"/>
    <x v="1"/>
    <x v="8"/>
    <x v="537"/>
    <n v="104.9"/>
    <n v="5"/>
    <n v="0"/>
    <n v="50.351999999999997"/>
  </r>
  <r>
    <n v="4371"/>
    <x v="2170"/>
    <x v="0"/>
    <x v="732"/>
    <d v="2013-11-11T00:00:00"/>
    <s v="Standard Class"/>
    <s v="MA-17995"/>
    <s v="Michelle Arnett"/>
    <x v="2"/>
    <s v="United States"/>
    <x v="104"/>
    <x v="14"/>
    <n v="46226"/>
    <x v="2"/>
    <s v="OFF-AR-10002987"/>
    <x v="1"/>
    <x v="6"/>
    <x v="1553"/>
    <n v="39.68"/>
    <n v="2"/>
    <n v="0"/>
    <n v="16.268799999999999"/>
  </r>
  <r>
    <n v="4372"/>
    <x v="2170"/>
    <x v="0"/>
    <x v="732"/>
    <d v="2013-11-11T00:00:00"/>
    <s v="Standard Class"/>
    <s v="MA-17995"/>
    <s v="Michelle Arnett"/>
    <x v="2"/>
    <s v="United States"/>
    <x v="104"/>
    <x v="14"/>
    <n v="46226"/>
    <x v="2"/>
    <s v="OFF-LA-10000414"/>
    <x v="1"/>
    <x v="2"/>
    <x v="1634"/>
    <n v="51.75"/>
    <n v="5"/>
    <n v="0"/>
    <n v="24.84"/>
  </r>
  <r>
    <n v="4373"/>
    <x v="2171"/>
    <x v="3"/>
    <x v="283"/>
    <d v="2014-07-26T00:00:00"/>
    <s v="Second Class"/>
    <s v="LH-16900"/>
    <s v="Lena Hernandez"/>
    <x v="0"/>
    <s v="United States"/>
    <x v="403"/>
    <x v="14"/>
    <n v="46514"/>
    <x v="2"/>
    <s v="OFF-AR-10003602"/>
    <x v="1"/>
    <x v="6"/>
    <x v="239"/>
    <n v="11.68"/>
    <n v="2"/>
    <n v="0"/>
    <n v="5.4896000000000003"/>
  </r>
  <r>
    <n v="4374"/>
    <x v="2171"/>
    <x v="3"/>
    <x v="283"/>
    <d v="2014-07-26T00:00:00"/>
    <s v="Second Class"/>
    <s v="LH-16900"/>
    <s v="Lena Hernandez"/>
    <x v="0"/>
    <s v="United States"/>
    <x v="403"/>
    <x v="14"/>
    <n v="46514"/>
    <x v="2"/>
    <s v="TEC-AC-10002550"/>
    <x v="2"/>
    <x v="11"/>
    <x v="1539"/>
    <n v="159.75"/>
    <n v="5"/>
    <n v="0"/>
    <n v="11.182499999999999"/>
  </r>
  <r>
    <n v="4375"/>
    <x v="2172"/>
    <x v="0"/>
    <x v="741"/>
    <d v="2013-11-25T00:00:00"/>
    <s v="Standard Class"/>
    <s v="SB-20290"/>
    <s v="Sean Braxton"/>
    <x v="1"/>
    <s v="United States"/>
    <x v="239"/>
    <x v="24"/>
    <n v="44240"/>
    <x v="3"/>
    <s v="OFF-AP-10002998"/>
    <x v="1"/>
    <x v="9"/>
    <x v="1635"/>
    <n v="103.968"/>
    <n v="6"/>
    <n v="0.2"/>
    <n v="16.8948"/>
  </r>
  <r>
    <n v="4376"/>
    <x v="2173"/>
    <x v="2"/>
    <x v="573"/>
    <d v="2011-04-30T00:00:00"/>
    <s v="Standard Class"/>
    <s v="BT-11305"/>
    <s v="Beth Thompson"/>
    <x v="2"/>
    <s v="United States"/>
    <x v="404"/>
    <x v="1"/>
    <n v="91776"/>
    <x v="1"/>
    <s v="FUR-FU-10003708"/>
    <x v="0"/>
    <x v="5"/>
    <x v="71"/>
    <n v="303.25"/>
    <n v="5"/>
    <n v="0"/>
    <n v="63.682499999999997"/>
  </r>
  <r>
    <n v="4377"/>
    <x v="2173"/>
    <x v="2"/>
    <x v="573"/>
    <d v="2011-04-30T00:00:00"/>
    <s v="Standard Class"/>
    <s v="BT-11305"/>
    <s v="Beth Thompson"/>
    <x v="2"/>
    <s v="United States"/>
    <x v="404"/>
    <x v="1"/>
    <n v="91776"/>
    <x v="1"/>
    <s v="OFF-AP-10001391"/>
    <x v="1"/>
    <x v="9"/>
    <x v="1260"/>
    <n v="270.72000000000003"/>
    <n v="3"/>
    <n v="0"/>
    <n v="78.508799999999994"/>
  </r>
  <r>
    <n v="4378"/>
    <x v="2173"/>
    <x v="2"/>
    <x v="573"/>
    <d v="2011-04-30T00:00:00"/>
    <s v="Standard Class"/>
    <s v="BT-11305"/>
    <s v="Beth Thompson"/>
    <x v="2"/>
    <s v="United States"/>
    <x v="404"/>
    <x v="1"/>
    <n v="91776"/>
    <x v="1"/>
    <s v="FUR-CH-10003973"/>
    <x v="0"/>
    <x v="1"/>
    <x v="858"/>
    <n v="1487.04"/>
    <n v="5"/>
    <n v="0.2"/>
    <n v="148.70400000000001"/>
  </r>
  <r>
    <n v="4379"/>
    <x v="2174"/>
    <x v="1"/>
    <x v="672"/>
    <d v="2012-02-12T00:00:00"/>
    <s v="Second Class"/>
    <s v="PS-18970"/>
    <s v="Paul Stevenson"/>
    <x v="2"/>
    <s v="United States"/>
    <x v="0"/>
    <x v="0"/>
    <n v="42420"/>
    <x v="0"/>
    <s v="OFF-EN-10000461"/>
    <x v="1"/>
    <x v="12"/>
    <x v="746"/>
    <n v="17.48"/>
    <n v="2"/>
    <n v="0"/>
    <n v="8.2156000000000002"/>
  </r>
  <r>
    <n v="4380"/>
    <x v="2174"/>
    <x v="1"/>
    <x v="672"/>
    <d v="2012-02-12T00:00:00"/>
    <s v="Second Class"/>
    <s v="PS-18970"/>
    <s v="Paul Stevenson"/>
    <x v="2"/>
    <s v="United States"/>
    <x v="0"/>
    <x v="0"/>
    <n v="42420"/>
    <x v="0"/>
    <s v="OFF-EN-10002831"/>
    <x v="1"/>
    <x v="12"/>
    <x v="828"/>
    <n v="71.88"/>
    <n v="2"/>
    <n v="0"/>
    <n v="32.345999999999997"/>
  </r>
  <r>
    <n v="4381"/>
    <x v="2175"/>
    <x v="1"/>
    <x v="969"/>
    <d v="2012-10-30T00:00:00"/>
    <s v="Standard Class"/>
    <s v="TB-21625"/>
    <s v="Trudy Brown"/>
    <x v="0"/>
    <s v="United States"/>
    <x v="8"/>
    <x v="1"/>
    <n v="94110"/>
    <x v="1"/>
    <s v="OFF-AR-10004648"/>
    <x v="1"/>
    <x v="6"/>
    <x v="620"/>
    <n v="60.45"/>
    <n v="3"/>
    <n v="0"/>
    <n v="16.3215"/>
  </r>
  <r>
    <n v="4382"/>
    <x v="2175"/>
    <x v="1"/>
    <x v="969"/>
    <d v="2012-10-30T00:00:00"/>
    <s v="Standard Class"/>
    <s v="TB-21625"/>
    <s v="Trudy Brown"/>
    <x v="0"/>
    <s v="United States"/>
    <x v="8"/>
    <x v="1"/>
    <n v="94110"/>
    <x v="1"/>
    <s v="FUR-TA-10001857"/>
    <x v="0"/>
    <x v="3"/>
    <x v="433"/>
    <n v="253.17599999999999"/>
    <n v="3"/>
    <n v="0.2"/>
    <n v="-31.646999999999998"/>
  </r>
  <r>
    <n v="4383"/>
    <x v="2176"/>
    <x v="1"/>
    <x v="603"/>
    <d v="2012-07-27T00:00:00"/>
    <s v="Standard Class"/>
    <s v="RA-19915"/>
    <s v="Russell Applegate"/>
    <x v="0"/>
    <s v="United States"/>
    <x v="336"/>
    <x v="10"/>
    <n v="60035"/>
    <x v="2"/>
    <s v="OFF-BI-10000546"/>
    <x v="1"/>
    <x v="8"/>
    <x v="609"/>
    <n v="2.88"/>
    <n v="5"/>
    <n v="0.8"/>
    <n v="-4.4640000000000004"/>
  </r>
  <r>
    <n v="4384"/>
    <x v="2176"/>
    <x v="1"/>
    <x v="603"/>
    <d v="2012-07-27T00:00:00"/>
    <s v="Standard Class"/>
    <s v="RA-19915"/>
    <s v="Russell Applegate"/>
    <x v="0"/>
    <s v="United States"/>
    <x v="336"/>
    <x v="10"/>
    <n v="60035"/>
    <x v="2"/>
    <s v="FUR-BO-10004690"/>
    <x v="0"/>
    <x v="0"/>
    <x v="1636"/>
    <n v="384.94400000000002"/>
    <n v="4"/>
    <n v="0.3"/>
    <n v="-126.4816"/>
  </r>
  <r>
    <n v="4385"/>
    <x v="2176"/>
    <x v="1"/>
    <x v="603"/>
    <d v="2012-07-27T00:00:00"/>
    <s v="Standard Class"/>
    <s v="RA-19915"/>
    <s v="Russell Applegate"/>
    <x v="0"/>
    <s v="United States"/>
    <x v="336"/>
    <x v="10"/>
    <n v="60035"/>
    <x v="2"/>
    <s v="TEC-PH-10001557"/>
    <x v="2"/>
    <x v="7"/>
    <x v="658"/>
    <n v="153.584"/>
    <n v="2"/>
    <n v="0.2"/>
    <n v="13.438599999999999"/>
  </r>
  <r>
    <n v="4386"/>
    <x v="2176"/>
    <x v="1"/>
    <x v="603"/>
    <d v="2012-07-27T00:00:00"/>
    <s v="Standard Class"/>
    <s v="RA-19915"/>
    <s v="Russell Applegate"/>
    <x v="0"/>
    <s v="United States"/>
    <x v="336"/>
    <x v="10"/>
    <n v="60035"/>
    <x v="2"/>
    <s v="FUR-BO-10002545"/>
    <x v="0"/>
    <x v="0"/>
    <x v="37"/>
    <n v="913.43"/>
    <n v="5"/>
    <n v="0.3"/>
    <n v="-52.195999999999998"/>
  </r>
  <r>
    <n v="4387"/>
    <x v="2177"/>
    <x v="0"/>
    <x v="189"/>
    <d v="2013-03-11T00:00:00"/>
    <s v="Standard Class"/>
    <s v="BP-11095"/>
    <s v="Bart Pistole"/>
    <x v="1"/>
    <s v="United States"/>
    <x v="8"/>
    <x v="1"/>
    <n v="94122"/>
    <x v="1"/>
    <s v="OFF-AP-10001366"/>
    <x v="1"/>
    <x v="9"/>
    <x v="33"/>
    <n v="43.92"/>
    <n v="4"/>
    <n v="0"/>
    <n v="11.8584"/>
  </r>
  <r>
    <n v="4388"/>
    <x v="2177"/>
    <x v="0"/>
    <x v="189"/>
    <d v="2013-03-11T00:00:00"/>
    <s v="Standard Class"/>
    <s v="BP-11095"/>
    <s v="Bart Pistole"/>
    <x v="1"/>
    <s v="United States"/>
    <x v="8"/>
    <x v="1"/>
    <n v="94122"/>
    <x v="1"/>
    <s v="OFF-BI-10001628"/>
    <x v="1"/>
    <x v="8"/>
    <x v="1103"/>
    <n v="25.032"/>
    <n v="3"/>
    <n v="0.2"/>
    <n v="7.8224999999999998"/>
  </r>
  <r>
    <n v="4389"/>
    <x v="2178"/>
    <x v="3"/>
    <x v="225"/>
    <d v="2014-11-23T00:00:00"/>
    <s v="First Class"/>
    <s v="CD-11920"/>
    <s v="Carlos Daly"/>
    <x v="0"/>
    <s v="United States"/>
    <x v="20"/>
    <x v="15"/>
    <n v="10035"/>
    <x v="3"/>
    <s v="OFF-PA-10003651"/>
    <x v="1"/>
    <x v="10"/>
    <x v="646"/>
    <n v="46.76"/>
    <n v="7"/>
    <n v="0"/>
    <n v="22.444800000000001"/>
  </r>
  <r>
    <n v="4390"/>
    <x v="2178"/>
    <x v="3"/>
    <x v="225"/>
    <d v="2014-11-23T00:00:00"/>
    <s v="First Class"/>
    <s v="CD-11920"/>
    <s v="Carlos Daly"/>
    <x v="0"/>
    <s v="United States"/>
    <x v="20"/>
    <x v="15"/>
    <n v="10035"/>
    <x v="3"/>
    <s v="FUR-BO-10003159"/>
    <x v="0"/>
    <x v="0"/>
    <x v="1100"/>
    <n v="183.96799999999999"/>
    <n v="2"/>
    <n v="0.2"/>
    <n v="-25.2956"/>
  </r>
  <r>
    <n v="4391"/>
    <x v="2178"/>
    <x v="3"/>
    <x v="225"/>
    <d v="2014-11-23T00:00:00"/>
    <s v="First Class"/>
    <s v="CD-11920"/>
    <s v="Carlos Daly"/>
    <x v="0"/>
    <s v="United States"/>
    <x v="20"/>
    <x v="15"/>
    <n v="10035"/>
    <x v="3"/>
    <s v="TEC-PH-10001459"/>
    <x v="2"/>
    <x v="7"/>
    <x v="1438"/>
    <n v="1259.97"/>
    <n v="3"/>
    <n v="0"/>
    <n v="327.59219999999999"/>
  </r>
  <r>
    <n v="4392"/>
    <x v="2178"/>
    <x v="3"/>
    <x v="225"/>
    <d v="2014-11-23T00:00:00"/>
    <s v="First Class"/>
    <s v="CD-11920"/>
    <s v="Carlos Daly"/>
    <x v="0"/>
    <s v="United States"/>
    <x v="20"/>
    <x v="15"/>
    <n v="10035"/>
    <x v="3"/>
    <s v="OFF-AR-10004602"/>
    <x v="1"/>
    <x v="6"/>
    <x v="1217"/>
    <n v="68.97"/>
    <n v="3"/>
    <n v="0"/>
    <n v="19.311599999999999"/>
  </r>
  <r>
    <n v="4393"/>
    <x v="2179"/>
    <x v="0"/>
    <x v="162"/>
    <d v="2013-09-13T00:00:00"/>
    <s v="Standard Class"/>
    <s v="KB-16585"/>
    <s v="Ken Black"/>
    <x v="1"/>
    <s v="United States"/>
    <x v="61"/>
    <x v="5"/>
    <n v="75081"/>
    <x v="2"/>
    <s v="OFF-AR-10001953"/>
    <x v="1"/>
    <x v="6"/>
    <x v="395"/>
    <n v="70.367999999999995"/>
    <n v="2"/>
    <n v="0.2"/>
    <n v="6.1571999999999996"/>
  </r>
  <r>
    <n v="4394"/>
    <x v="2179"/>
    <x v="0"/>
    <x v="162"/>
    <d v="2013-09-13T00:00:00"/>
    <s v="Standard Class"/>
    <s v="KB-16585"/>
    <s v="Ken Black"/>
    <x v="1"/>
    <s v="United States"/>
    <x v="61"/>
    <x v="5"/>
    <n v="75081"/>
    <x v="2"/>
    <s v="TEC-PH-10000923"/>
    <x v="2"/>
    <x v="7"/>
    <x v="1225"/>
    <n v="59.96"/>
    <n v="5"/>
    <n v="0.2"/>
    <n v="21.735499999999998"/>
  </r>
  <r>
    <n v="4395"/>
    <x v="2180"/>
    <x v="2"/>
    <x v="836"/>
    <d v="2011-07-20T00:00:00"/>
    <s v="Same Day"/>
    <s v="SW-20245"/>
    <s v="Scot Wooten"/>
    <x v="0"/>
    <s v="United States"/>
    <x v="24"/>
    <x v="24"/>
    <n v="45503"/>
    <x v="3"/>
    <s v="OFF-ST-10002583"/>
    <x v="1"/>
    <x v="4"/>
    <x v="566"/>
    <n v="25.984000000000002"/>
    <n v="1"/>
    <n v="0.2"/>
    <n v="-5.1967999999999996"/>
  </r>
  <r>
    <n v="4396"/>
    <x v="2180"/>
    <x v="2"/>
    <x v="836"/>
    <d v="2011-07-20T00:00:00"/>
    <s v="Same Day"/>
    <s v="SW-20245"/>
    <s v="Scot Wooten"/>
    <x v="0"/>
    <s v="United States"/>
    <x v="24"/>
    <x v="24"/>
    <n v="45503"/>
    <x v="3"/>
    <s v="OFF-BI-10000977"/>
    <x v="1"/>
    <x v="8"/>
    <x v="982"/>
    <n v="27.36"/>
    <n v="3"/>
    <n v="0.7"/>
    <n v="-21.888000000000002"/>
  </r>
  <r>
    <n v="4397"/>
    <x v="2181"/>
    <x v="0"/>
    <x v="625"/>
    <d v="2013-11-20T00:00:00"/>
    <s v="Standard Class"/>
    <s v="AH-10690"/>
    <s v="Anna HÃ¤berlin"/>
    <x v="1"/>
    <s v="United States"/>
    <x v="70"/>
    <x v="1"/>
    <n v="92024"/>
    <x v="1"/>
    <s v="TEC-PH-10002549"/>
    <x v="2"/>
    <x v="7"/>
    <x v="928"/>
    <n v="361.37599999999998"/>
    <n v="2"/>
    <n v="0.2"/>
    <n v="27.103200000000001"/>
  </r>
  <r>
    <n v="4398"/>
    <x v="2182"/>
    <x v="2"/>
    <x v="970"/>
    <d v="2011-11-07T00:00:00"/>
    <s v="Standard Class"/>
    <s v="JL-15835"/>
    <s v="John Lee"/>
    <x v="0"/>
    <s v="United States"/>
    <x v="10"/>
    <x v="9"/>
    <n v="19120"/>
    <x v="3"/>
    <s v="FUR-CH-10002880"/>
    <x v="0"/>
    <x v="1"/>
    <x v="801"/>
    <n v="172.18600000000001"/>
    <n v="2"/>
    <n v="0.3"/>
    <n v="-46.736199999999997"/>
  </r>
  <r>
    <n v="4399"/>
    <x v="2182"/>
    <x v="2"/>
    <x v="970"/>
    <d v="2011-11-07T00:00:00"/>
    <s v="Standard Class"/>
    <s v="JL-15835"/>
    <s v="John Lee"/>
    <x v="0"/>
    <s v="United States"/>
    <x v="10"/>
    <x v="9"/>
    <n v="19120"/>
    <x v="3"/>
    <s v="FUR-FU-10003039"/>
    <x v="0"/>
    <x v="5"/>
    <x v="479"/>
    <n v="69.007999999999996"/>
    <n v="2"/>
    <n v="0.2"/>
    <n v="12.0764"/>
  </r>
  <r>
    <n v="4400"/>
    <x v="2183"/>
    <x v="0"/>
    <x v="716"/>
    <d v="2013-03-18T00:00:00"/>
    <s v="Same Day"/>
    <s v="GZ-14470"/>
    <s v="Gary Zandusky"/>
    <x v="0"/>
    <s v="United States"/>
    <x v="29"/>
    <x v="39"/>
    <n v="21044"/>
    <x v="3"/>
    <s v="OFF-EN-10003055"/>
    <x v="1"/>
    <x v="12"/>
    <x v="873"/>
    <n v="199.9"/>
    <n v="5"/>
    <n v="0"/>
    <n v="89.954999999999998"/>
  </r>
  <r>
    <n v="4401"/>
    <x v="2183"/>
    <x v="0"/>
    <x v="716"/>
    <d v="2013-03-18T00:00:00"/>
    <s v="Same Day"/>
    <s v="GZ-14470"/>
    <s v="Gary Zandusky"/>
    <x v="0"/>
    <s v="United States"/>
    <x v="29"/>
    <x v="39"/>
    <n v="21044"/>
    <x v="3"/>
    <s v="OFF-AP-10002945"/>
    <x v="1"/>
    <x v="9"/>
    <x v="225"/>
    <n v="901.95"/>
    <n v="3"/>
    <n v="0"/>
    <n v="297.64350000000002"/>
  </r>
  <r>
    <n v="4402"/>
    <x v="2183"/>
    <x v="0"/>
    <x v="716"/>
    <d v="2013-03-18T00:00:00"/>
    <s v="Same Day"/>
    <s v="GZ-14470"/>
    <s v="Gary Zandusky"/>
    <x v="0"/>
    <s v="United States"/>
    <x v="29"/>
    <x v="39"/>
    <n v="21044"/>
    <x v="3"/>
    <s v="FUR-FU-10004306"/>
    <x v="0"/>
    <x v="5"/>
    <x v="616"/>
    <n v="971.5"/>
    <n v="5"/>
    <n v="0"/>
    <n v="252.59"/>
  </r>
  <r>
    <n v="4403"/>
    <x v="2184"/>
    <x v="0"/>
    <x v="482"/>
    <d v="2013-12-28T00:00:00"/>
    <s v="First Class"/>
    <s v="RC-19825"/>
    <s v="Roy Collins"/>
    <x v="0"/>
    <s v="United States"/>
    <x v="77"/>
    <x v="22"/>
    <n v="80906"/>
    <x v="1"/>
    <s v="OFF-AR-10002445"/>
    <x v="1"/>
    <x v="6"/>
    <x v="1637"/>
    <n v="11.327999999999999"/>
    <n v="2"/>
    <n v="0.2"/>
    <n v="2.5488"/>
  </r>
  <r>
    <n v="4404"/>
    <x v="2185"/>
    <x v="2"/>
    <x v="814"/>
    <d v="2011-04-09T00:00:00"/>
    <s v="First Class"/>
    <s v="CL-12565"/>
    <s v="Clay Ludtke"/>
    <x v="0"/>
    <s v="United States"/>
    <x v="20"/>
    <x v="15"/>
    <n v="10009"/>
    <x v="3"/>
    <s v="OFF-AR-10002445"/>
    <x v="1"/>
    <x v="6"/>
    <x v="1637"/>
    <n v="21.24"/>
    <n v="3"/>
    <n v="0"/>
    <n v="8.0711999999999993"/>
  </r>
  <r>
    <n v="4405"/>
    <x v="2186"/>
    <x v="1"/>
    <x v="761"/>
    <d v="2012-10-07T00:00:00"/>
    <s v="Standard Class"/>
    <s v="MW-18220"/>
    <s v="Mitch Webber"/>
    <x v="0"/>
    <s v="United States"/>
    <x v="10"/>
    <x v="9"/>
    <n v="19140"/>
    <x v="3"/>
    <s v="TEC-AC-10002345"/>
    <x v="2"/>
    <x v="11"/>
    <x v="173"/>
    <n v="34.799999999999997"/>
    <n v="3"/>
    <n v="0.2"/>
    <n v="2.1749999999999998"/>
  </r>
  <r>
    <n v="4406"/>
    <x v="2186"/>
    <x v="1"/>
    <x v="761"/>
    <d v="2012-10-07T00:00:00"/>
    <s v="Standard Class"/>
    <s v="MW-18220"/>
    <s v="Mitch Webber"/>
    <x v="0"/>
    <s v="United States"/>
    <x v="10"/>
    <x v="9"/>
    <n v="19140"/>
    <x v="3"/>
    <s v="OFF-ST-10001558"/>
    <x v="1"/>
    <x v="4"/>
    <x v="712"/>
    <n v="38.975999999999999"/>
    <n v="3"/>
    <n v="0.2"/>
    <n v="-2.4359999999999999"/>
  </r>
  <r>
    <n v="4407"/>
    <x v="2187"/>
    <x v="0"/>
    <x v="73"/>
    <d v="2013-11-26T00:00:00"/>
    <s v="Standard Class"/>
    <s v="BF-10975"/>
    <s v="Barbara Fisher"/>
    <x v="1"/>
    <s v="United States"/>
    <x v="38"/>
    <x v="14"/>
    <n v="47201"/>
    <x v="2"/>
    <s v="OFF-PA-10001622"/>
    <x v="1"/>
    <x v="10"/>
    <x v="695"/>
    <n v="9.08"/>
    <n v="2"/>
    <n v="0"/>
    <n v="4.0860000000000003"/>
  </r>
  <r>
    <n v="4408"/>
    <x v="2187"/>
    <x v="0"/>
    <x v="73"/>
    <d v="2013-11-26T00:00:00"/>
    <s v="Standard Class"/>
    <s v="BF-10975"/>
    <s v="Barbara Fisher"/>
    <x v="1"/>
    <s v="United States"/>
    <x v="38"/>
    <x v="14"/>
    <n v="47201"/>
    <x v="2"/>
    <s v="OFF-PA-10000418"/>
    <x v="1"/>
    <x v="10"/>
    <x v="961"/>
    <n v="314.55"/>
    <n v="3"/>
    <n v="0"/>
    <n v="150.98400000000001"/>
  </r>
  <r>
    <n v="4409"/>
    <x v="2187"/>
    <x v="0"/>
    <x v="73"/>
    <d v="2013-11-26T00:00:00"/>
    <s v="Standard Class"/>
    <s v="BF-10975"/>
    <s v="Barbara Fisher"/>
    <x v="1"/>
    <s v="United States"/>
    <x v="38"/>
    <x v="14"/>
    <n v="47201"/>
    <x v="2"/>
    <s v="OFF-BI-10000343"/>
    <x v="1"/>
    <x v="8"/>
    <x v="184"/>
    <n v="4.91"/>
    <n v="1"/>
    <n v="0"/>
    <n v="2.3077000000000001"/>
  </r>
  <r>
    <n v="4410"/>
    <x v="2188"/>
    <x v="2"/>
    <x v="457"/>
    <d v="2011-11-05T00:00:00"/>
    <s v="Standard Class"/>
    <s v="SN-20710"/>
    <s v="Steve Nguyen"/>
    <x v="2"/>
    <s v="United States"/>
    <x v="1"/>
    <x v="1"/>
    <n v="90004"/>
    <x v="1"/>
    <s v="OFF-LA-10004425"/>
    <x v="1"/>
    <x v="2"/>
    <x v="33"/>
    <n v="5.78"/>
    <n v="2"/>
    <n v="0"/>
    <n v="2.7166000000000001"/>
  </r>
  <r>
    <n v="4411"/>
    <x v="2188"/>
    <x v="2"/>
    <x v="457"/>
    <d v="2011-11-05T00:00:00"/>
    <s v="Standard Class"/>
    <s v="SN-20710"/>
    <s v="Steve Nguyen"/>
    <x v="2"/>
    <s v="United States"/>
    <x v="1"/>
    <x v="1"/>
    <n v="90004"/>
    <x v="1"/>
    <s v="OFF-AR-10001897"/>
    <x v="1"/>
    <x v="6"/>
    <x v="640"/>
    <n v="107.94"/>
    <n v="6"/>
    <n v="0"/>
    <n v="30.223199999999999"/>
  </r>
  <r>
    <n v="4412"/>
    <x v="2189"/>
    <x v="2"/>
    <x v="261"/>
    <d v="2011-06-24T00:00:00"/>
    <s v="First Class"/>
    <s v="TB-21280"/>
    <s v="Toby Braunhardt"/>
    <x v="0"/>
    <s v="United States"/>
    <x v="20"/>
    <x v="15"/>
    <n v="10024"/>
    <x v="3"/>
    <s v="OFF-PA-10003883"/>
    <x v="1"/>
    <x v="10"/>
    <x v="1229"/>
    <n v="19.649999999999999"/>
    <n v="3"/>
    <n v="0"/>
    <n v="9.0389999999999997"/>
  </r>
  <r>
    <n v="4413"/>
    <x v="2189"/>
    <x v="2"/>
    <x v="261"/>
    <d v="2011-06-24T00:00:00"/>
    <s v="First Class"/>
    <s v="TB-21280"/>
    <s v="Toby Braunhardt"/>
    <x v="0"/>
    <s v="United States"/>
    <x v="20"/>
    <x v="15"/>
    <n v="10024"/>
    <x v="3"/>
    <s v="TEC-PH-10003963"/>
    <x v="2"/>
    <x v="7"/>
    <x v="512"/>
    <n v="617.97"/>
    <n v="3"/>
    <n v="0"/>
    <n v="160.6722"/>
  </r>
  <r>
    <n v="4414"/>
    <x v="2189"/>
    <x v="2"/>
    <x v="261"/>
    <d v="2011-06-24T00:00:00"/>
    <s v="First Class"/>
    <s v="TB-21280"/>
    <s v="Toby Braunhardt"/>
    <x v="0"/>
    <s v="United States"/>
    <x v="20"/>
    <x v="15"/>
    <n v="10024"/>
    <x v="3"/>
    <s v="OFF-AP-10001303"/>
    <x v="1"/>
    <x v="9"/>
    <x v="925"/>
    <n v="59.7"/>
    <n v="3"/>
    <n v="0"/>
    <n v="26.864999999999998"/>
  </r>
  <r>
    <n v="4415"/>
    <x v="2190"/>
    <x v="3"/>
    <x v="971"/>
    <d v="2014-08-24T00:00:00"/>
    <s v="Standard Class"/>
    <s v="JB-15400"/>
    <s v="Jennifer Braxton"/>
    <x v="1"/>
    <s v="United States"/>
    <x v="104"/>
    <x v="31"/>
    <n v="1841"/>
    <x v="3"/>
    <s v="OFF-BI-10003925"/>
    <x v="1"/>
    <x v="8"/>
    <x v="751"/>
    <n v="387.99"/>
    <n v="1"/>
    <n v="0"/>
    <n v="182.3553"/>
  </r>
  <r>
    <n v="4416"/>
    <x v="2191"/>
    <x v="2"/>
    <x v="503"/>
    <d v="2011-06-12T00:00:00"/>
    <s v="Standard Class"/>
    <s v="AH-10210"/>
    <s v="Alan Hwang"/>
    <x v="0"/>
    <s v="United States"/>
    <x v="8"/>
    <x v="1"/>
    <n v="94122"/>
    <x v="1"/>
    <s v="TEC-PH-10004586"/>
    <x v="2"/>
    <x v="7"/>
    <x v="890"/>
    <n v="575.91999999999996"/>
    <n v="2"/>
    <n v="0.2"/>
    <n v="71.989999999999995"/>
  </r>
  <r>
    <n v="4417"/>
    <x v="2191"/>
    <x v="2"/>
    <x v="503"/>
    <d v="2011-06-12T00:00:00"/>
    <s v="Standard Class"/>
    <s v="AH-10210"/>
    <s v="Alan Hwang"/>
    <x v="0"/>
    <s v="United States"/>
    <x v="8"/>
    <x v="1"/>
    <n v="94122"/>
    <x v="1"/>
    <s v="OFF-FA-10003495"/>
    <x v="1"/>
    <x v="13"/>
    <x v="33"/>
    <n v="30.4"/>
    <n v="5"/>
    <n v="0"/>
    <n v="15.2"/>
  </r>
  <r>
    <n v="4418"/>
    <x v="2192"/>
    <x v="3"/>
    <x v="359"/>
    <d v="2014-04-13T00:00:00"/>
    <s v="Second Class"/>
    <s v="KL-16645"/>
    <s v="Ken Lonsdale"/>
    <x v="0"/>
    <s v="United States"/>
    <x v="66"/>
    <x v="12"/>
    <n v="48205"/>
    <x v="2"/>
    <s v="OFF-BI-10002867"/>
    <x v="1"/>
    <x v="8"/>
    <x v="963"/>
    <n v="478.24"/>
    <n v="8"/>
    <n v="0"/>
    <n v="219.99039999999999"/>
  </r>
  <r>
    <n v="4419"/>
    <x v="2193"/>
    <x v="2"/>
    <x v="414"/>
    <d v="2011-12-27T00:00:00"/>
    <s v="Standard Class"/>
    <s v="MH-17455"/>
    <s v="Mark Hamilton"/>
    <x v="0"/>
    <s v="United States"/>
    <x v="57"/>
    <x v="24"/>
    <n v="45011"/>
    <x v="3"/>
    <s v="FUR-FU-10003773"/>
    <x v="0"/>
    <x v="5"/>
    <x v="125"/>
    <n v="190.84800000000001"/>
    <n v="3"/>
    <n v="0.2"/>
    <n v="-21.470400000000001"/>
  </r>
  <r>
    <n v="4420"/>
    <x v="2194"/>
    <x v="2"/>
    <x v="506"/>
    <d v="2011-12-24T00:00:00"/>
    <s v="Standard Class"/>
    <s v="EC-14050"/>
    <s v="Erin Creighton"/>
    <x v="0"/>
    <s v="United States"/>
    <x v="38"/>
    <x v="24"/>
    <n v="43229"/>
    <x v="3"/>
    <s v="OFF-BI-10002954"/>
    <x v="1"/>
    <x v="8"/>
    <x v="1179"/>
    <n v="5.484"/>
    <n v="4"/>
    <n v="0.7"/>
    <n v="-4.0216000000000003"/>
  </r>
  <r>
    <n v="4421"/>
    <x v="2195"/>
    <x v="1"/>
    <x v="972"/>
    <d v="2012-11-21T00:00:00"/>
    <s v="Second Class"/>
    <s v="GH-14665"/>
    <s v="Greg Hansen"/>
    <x v="0"/>
    <s v="United States"/>
    <x v="22"/>
    <x v="10"/>
    <n v="60610"/>
    <x v="2"/>
    <s v="OFF-SU-10002537"/>
    <x v="1"/>
    <x v="14"/>
    <x v="676"/>
    <n v="40.92"/>
    <n v="5"/>
    <n v="0.2"/>
    <n v="3.069"/>
  </r>
  <r>
    <n v="4422"/>
    <x v="2196"/>
    <x v="2"/>
    <x v="530"/>
    <d v="2011-09-03T00:00:00"/>
    <s v="Standard Class"/>
    <s v="SC-20095"/>
    <s v="Sanjit Chand"/>
    <x v="0"/>
    <s v="United States"/>
    <x v="405"/>
    <x v="2"/>
    <n v="33063"/>
    <x v="0"/>
    <s v="OFF-AR-10001374"/>
    <x v="1"/>
    <x v="6"/>
    <x v="310"/>
    <n v="15.552"/>
    <n v="3"/>
    <n v="0.2"/>
    <n v="2.3328000000000002"/>
  </r>
  <r>
    <n v="4423"/>
    <x v="2197"/>
    <x v="3"/>
    <x v="796"/>
    <d v="2014-05-20T00:00:00"/>
    <s v="First Class"/>
    <s v="TB-21355"/>
    <s v="Todd Boyes"/>
    <x v="1"/>
    <s v="United States"/>
    <x v="406"/>
    <x v="32"/>
    <n v="30328"/>
    <x v="0"/>
    <s v="OFF-AP-10001492"/>
    <x v="1"/>
    <x v="9"/>
    <x v="22"/>
    <n v="17.239999999999998"/>
    <n v="2"/>
    <n v="0"/>
    <n v="4.4824000000000002"/>
  </r>
  <r>
    <n v="4424"/>
    <x v="2197"/>
    <x v="3"/>
    <x v="796"/>
    <d v="2014-05-20T00:00:00"/>
    <s v="First Class"/>
    <s v="TB-21355"/>
    <s v="Todd Boyes"/>
    <x v="1"/>
    <s v="United States"/>
    <x v="406"/>
    <x v="32"/>
    <n v="30328"/>
    <x v="0"/>
    <s v="FUR-BO-10003546"/>
    <x v="0"/>
    <x v="0"/>
    <x v="1638"/>
    <n v="302.94"/>
    <n v="3"/>
    <n v="0"/>
    <n v="75.734999999999999"/>
  </r>
  <r>
    <n v="4425"/>
    <x v="2197"/>
    <x v="3"/>
    <x v="796"/>
    <d v="2014-05-20T00:00:00"/>
    <s v="First Class"/>
    <s v="TB-21355"/>
    <s v="Todd Boyes"/>
    <x v="1"/>
    <s v="United States"/>
    <x v="406"/>
    <x v="32"/>
    <n v="30328"/>
    <x v="0"/>
    <s v="TEC-PH-10002185"/>
    <x v="2"/>
    <x v="7"/>
    <x v="1072"/>
    <n v="34.75"/>
    <n v="5"/>
    <n v="0"/>
    <n v="15.637499999999999"/>
  </r>
  <r>
    <n v="4426"/>
    <x v="2197"/>
    <x v="3"/>
    <x v="796"/>
    <d v="2014-05-20T00:00:00"/>
    <s v="First Class"/>
    <s v="TB-21355"/>
    <s v="Todd Boyes"/>
    <x v="1"/>
    <s v="United States"/>
    <x v="406"/>
    <x v="32"/>
    <n v="30328"/>
    <x v="0"/>
    <s v="OFF-BI-10000315"/>
    <x v="1"/>
    <x v="8"/>
    <x v="407"/>
    <n v="113.94"/>
    <n v="6"/>
    <n v="0"/>
    <n v="54.691200000000002"/>
  </r>
  <r>
    <n v="4427"/>
    <x v="2197"/>
    <x v="3"/>
    <x v="796"/>
    <d v="2014-05-20T00:00:00"/>
    <s v="First Class"/>
    <s v="TB-21355"/>
    <s v="Todd Boyes"/>
    <x v="1"/>
    <s v="United States"/>
    <x v="406"/>
    <x v="32"/>
    <n v="30328"/>
    <x v="0"/>
    <s v="TEC-PH-10002350"/>
    <x v="2"/>
    <x v="7"/>
    <x v="1458"/>
    <n v="55.98"/>
    <n v="2"/>
    <n v="0"/>
    <n v="15.6744"/>
  </r>
  <r>
    <n v="4428"/>
    <x v="2198"/>
    <x v="3"/>
    <x v="585"/>
    <d v="2014-09-29T00:00:00"/>
    <s v="Standard Class"/>
    <s v="DW-13195"/>
    <s v="David Wiener"/>
    <x v="1"/>
    <s v="United States"/>
    <x v="305"/>
    <x v="27"/>
    <n v="87105"/>
    <x v="1"/>
    <s v="OFF-PA-10002666"/>
    <x v="1"/>
    <x v="10"/>
    <x v="186"/>
    <n v="27.18"/>
    <n v="3"/>
    <n v="0"/>
    <n v="12.231"/>
  </r>
  <r>
    <n v="4429"/>
    <x v="2199"/>
    <x v="3"/>
    <x v="708"/>
    <d v="2014-03-28T00:00:00"/>
    <s v="Standard Class"/>
    <s v="CL-12565"/>
    <s v="Clay Ludtke"/>
    <x v="0"/>
    <s v="United States"/>
    <x v="251"/>
    <x v="26"/>
    <n v="74133"/>
    <x v="2"/>
    <s v="FUR-CH-10004495"/>
    <x v="0"/>
    <x v="1"/>
    <x v="1475"/>
    <n v="1805.88"/>
    <n v="6"/>
    <n v="0"/>
    <n v="523.70519999999999"/>
  </r>
  <r>
    <n v="4430"/>
    <x v="2200"/>
    <x v="3"/>
    <x v="32"/>
    <d v="2014-09-15T00:00:00"/>
    <s v="Same Day"/>
    <s v="LT-17110"/>
    <s v="Liz Thompson"/>
    <x v="0"/>
    <s v="United States"/>
    <x v="334"/>
    <x v="30"/>
    <n v="7050"/>
    <x v="3"/>
    <s v="OFF-AR-10001725"/>
    <x v="1"/>
    <x v="6"/>
    <x v="1540"/>
    <n v="70.95"/>
    <n v="3"/>
    <n v="0"/>
    <n v="18.446999999999999"/>
  </r>
  <r>
    <n v="4431"/>
    <x v="2201"/>
    <x v="0"/>
    <x v="54"/>
    <d v="2013-09-11T00:00:00"/>
    <s v="Second Class"/>
    <s v="AP-10915"/>
    <s v="Arthur Prichep"/>
    <x v="0"/>
    <s v="United States"/>
    <x v="0"/>
    <x v="0"/>
    <n v="42420"/>
    <x v="0"/>
    <s v="OFF-FA-10002280"/>
    <x v="1"/>
    <x v="13"/>
    <x v="653"/>
    <n v="20"/>
    <n v="4"/>
    <n v="0"/>
    <n v="9.6"/>
  </r>
  <r>
    <n v="4432"/>
    <x v="2201"/>
    <x v="0"/>
    <x v="54"/>
    <d v="2013-09-11T00:00:00"/>
    <s v="Second Class"/>
    <s v="AP-10915"/>
    <s v="Arthur Prichep"/>
    <x v="0"/>
    <s v="United States"/>
    <x v="0"/>
    <x v="0"/>
    <n v="42420"/>
    <x v="0"/>
    <s v="OFF-AR-10001770"/>
    <x v="1"/>
    <x v="6"/>
    <x v="1579"/>
    <n v="7.98"/>
    <n v="3"/>
    <n v="0"/>
    <n v="2.0748000000000002"/>
  </r>
  <r>
    <n v="4433"/>
    <x v="2201"/>
    <x v="0"/>
    <x v="54"/>
    <d v="2013-09-11T00:00:00"/>
    <s v="Second Class"/>
    <s v="AP-10915"/>
    <s v="Arthur Prichep"/>
    <x v="0"/>
    <s v="United States"/>
    <x v="0"/>
    <x v="0"/>
    <n v="42420"/>
    <x v="0"/>
    <s v="FUR-FU-10002885"/>
    <x v="0"/>
    <x v="5"/>
    <x v="755"/>
    <n v="24.1"/>
    <n v="5"/>
    <n v="0"/>
    <n v="9.1579999999999995"/>
  </r>
  <r>
    <n v="4434"/>
    <x v="2201"/>
    <x v="0"/>
    <x v="54"/>
    <d v="2013-09-11T00:00:00"/>
    <s v="Second Class"/>
    <s v="AP-10915"/>
    <s v="Arthur Prichep"/>
    <x v="0"/>
    <s v="United States"/>
    <x v="0"/>
    <x v="0"/>
    <n v="42420"/>
    <x v="0"/>
    <s v="OFF-AR-10003772"/>
    <x v="1"/>
    <x v="6"/>
    <x v="1429"/>
    <n v="8.75"/>
    <n v="1"/>
    <n v="0"/>
    <n v="2.625"/>
  </r>
  <r>
    <n v="4435"/>
    <x v="2201"/>
    <x v="0"/>
    <x v="54"/>
    <d v="2013-09-11T00:00:00"/>
    <s v="Second Class"/>
    <s v="AP-10915"/>
    <s v="Arthur Prichep"/>
    <x v="0"/>
    <s v="United States"/>
    <x v="0"/>
    <x v="0"/>
    <n v="42420"/>
    <x v="0"/>
    <s v="FUR-TA-10003392"/>
    <x v="0"/>
    <x v="3"/>
    <x v="1639"/>
    <n v="842.94"/>
    <n v="3"/>
    <n v="0"/>
    <n v="160.15860000000001"/>
  </r>
  <r>
    <n v="4436"/>
    <x v="2202"/>
    <x v="0"/>
    <x v="973"/>
    <d v="2013-09-05T00:00:00"/>
    <s v="Standard Class"/>
    <s v="CB-12415"/>
    <s v="Christy Brittain"/>
    <x v="0"/>
    <s v="United States"/>
    <x v="22"/>
    <x v="10"/>
    <n v="60653"/>
    <x v="2"/>
    <s v="OFF-BI-10000014"/>
    <x v="1"/>
    <x v="8"/>
    <x v="628"/>
    <n v="2.1819999999999999"/>
    <n v="1"/>
    <n v="0.8"/>
    <n v="-3.6002999999999998"/>
  </r>
  <r>
    <n v="4437"/>
    <x v="2202"/>
    <x v="0"/>
    <x v="973"/>
    <d v="2013-09-05T00:00:00"/>
    <s v="Standard Class"/>
    <s v="CB-12415"/>
    <s v="Christy Brittain"/>
    <x v="0"/>
    <s v="United States"/>
    <x v="22"/>
    <x v="10"/>
    <n v="60653"/>
    <x v="2"/>
    <s v="OFF-AR-10003217"/>
    <x v="1"/>
    <x v="6"/>
    <x v="1640"/>
    <n v="27.384"/>
    <n v="7"/>
    <n v="0.2"/>
    <n v="2.7383999999999999"/>
  </r>
  <r>
    <n v="4438"/>
    <x v="2202"/>
    <x v="0"/>
    <x v="973"/>
    <d v="2013-09-05T00:00:00"/>
    <s v="Standard Class"/>
    <s v="CB-12415"/>
    <s v="Christy Brittain"/>
    <x v="0"/>
    <s v="United States"/>
    <x v="22"/>
    <x v="10"/>
    <n v="60653"/>
    <x v="2"/>
    <s v="OFF-AP-10002403"/>
    <x v="1"/>
    <x v="9"/>
    <x v="1302"/>
    <n v="26.405999999999999"/>
    <n v="3"/>
    <n v="0.8"/>
    <n v="-71.296199999999999"/>
  </r>
  <r>
    <n v="4439"/>
    <x v="2203"/>
    <x v="0"/>
    <x v="797"/>
    <d v="2014-03-01T00:00:00"/>
    <s v="Standard Class"/>
    <s v="MT-17815"/>
    <s v="Meg Tillman"/>
    <x v="0"/>
    <s v="United States"/>
    <x v="396"/>
    <x v="5"/>
    <n v="77642"/>
    <x v="2"/>
    <s v="OFF-PA-10001972"/>
    <x v="1"/>
    <x v="10"/>
    <x v="1169"/>
    <n v="10.368"/>
    <n v="2"/>
    <n v="0.2"/>
    <n v="3.6288"/>
  </r>
  <r>
    <n v="4440"/>
    <x v="2203"/>
    <x v="0"/>
    <x v="797"/>
    <d v="2014-03-01T00:00:00"/>
    <s v="Standard Class"/>
    <s v="MT-17815"/>
    <s v="Meg Tillman"/>
    <x v="0"/>
    <s v="United States"/>
    <x v="396"/>
    <x v="5"/>
    <n v="77642"/>
    <x v="2"/>
    <s v="OFF-PA-10004041"/>
    <x v="1"/>
    <x v="10"/>
    <x v="940"/>
    <n v="23.68"/>
    <n v="4"/>
    <n v="0.2"/>
    <n v="7.4"/>
  </r>
  <r>
    <n v="4441"/>
    <x v="2204"/>
    <x v="0"/>
    <x v="405"/>
    <d v="2013-07-27T00:00:00"/>
    <s v="Standard Class"/>
    <s v="DK-13375"/>
    <s v="Dennis Kane"/>
    <x v="0"/>
    <s v="United States"/>
    <x v="17"/>
    <x v="12"/>
    <n v="48185"/>
    <x v="2"/>
    <s v="TEC-AC-10004975"/>
    <x v="2"/>
    <x v="11"/>
    <x v="973"/>
    <n v="109.95"/>
    <n v="1"/>
    <n v="0"/>
    <n v="36.283499999999997"/>
  </r>
  <r>
    <n v="4442"/>
    <x v="2204"/>
    <x v="0"/>
    <x v="405"/>
    <d v="2013-07-27T00:00:00"/>
    <s v="Standard Class"/>
    <s v="DK-13375"/>
    <s v="Dennis Kane"/>
    <x v="0"/>
    <s v="United States"/>
    <x v="17"/>
    <x v="12"/>
    <n v="48185"/>
    <x v="2"/>
    <s v="OFF-ST-10001932"/>
    <x v="1"/>
    <x v="4"/>
    <x v="1641"/>
    <n v="965.85"/>
    <n v="5"/>
    <n v="0"/>
    <n v="135.21899999999999"/>
  </r>
  <r>
    <n v="4443"/>
    <x v="2204"/>
    <x v="0"/>
    <x v="405"/>
    <d v="2013-07-27T00:00:00"/>
    <s v="Standard Class"/>
    <s v="DK-13375"/>
    <s v="Dennis Kane"/>
    <x v="0"/>
    <s v="United States"/>
    <x v="17"/>
    <x v="12"/>
    <n v="48185"/>
    <x v="2"/>
    <s v="OFF-AR-10001761"/>
    <x v="1"/>
    <x v="6"/>
    <x v="1642"/>
    <n v="29.2"/>
    <n v="5"/>
    <n v="0"/>
    <n v="10.512"/>
  </r>
  <r>
    <n v="4444"/>
    <x v="2204"/>
    <x v="0"/>
    <x v="405"/>
    <d v="2013-07-27T00:00:00"/>
    <s v="Standard Class"/>
    <s v="DK-13375"/>
    <s v="Dennis Kane"/>
    <x v="0"/>
    <s v="United States"/>
    <x v="17"/>
    <x v="12"/>
    <n v="48185"/>
    <x v="2"/>
    <s v="OFF-PA-10002262"/>
    <x v="1"/>
    <x v="10"/>
    <x v="992"/>
    <n v="32.4"/>
    <n v="5"/>
    <n v="0"/>
    <n v="15.552"/>
  </r>
  <r>
    <n v="4445"/>
    <x v="2205"/>
    <x v="2"/>
    <x v="912"/>
    <d v="2011-11-21T00:00:00"/>
    <s v="Standard Class"/>
    <s v="SR-20740"/>
    <s v="Steven Roelle"/>
    <x v="2"/>
    <s v="United States"/>
    <x v="41"/>
    <x v="14"/>
    <n v="47401"/>
    <x v="2"/>
    <s v="OFF-EN-10004483"/>
    <x v="1"/>
    <x v="12"/>
    <x v="1335"/>
    <n v="78.349999999999994"/>
    <n v="5"/>
    <n v="0"/>
    <n v="36.8245"/>
  </r>
  <r>
    <n v="4446"/>
    <x v="2205"/>
    <x v="2"/>
    <x v="912"/>
    <d v="2011-11-21T00:00:00"/>
    <s v="Standard Class"/>
    <s v="SR-20740"/>
    <s v="Steven Roelle"/>
    <x v="2"/>
    <s v="United States"/>
    <x v="41"/>
    <x v="14"/>
    <n v="47401"/>
    <x v="2"/>
    <s v="OFF-PA-10003270"/>
    <x v="1"/>
    <x v="10"/>
    <x v="1415"/>
    <n v="31.68"/>
    <n v="6"/>
    <n v="0"/>
    <n v="14.256"/>
  </r>
  <r>
    <n v="4447"/>
    <x v="2205"/>
    <x v="2"/>
    <x v="912"/>
    <d v="2011-11-21T00:00:00"/>
    <s v="Standard Class"/>
    <s v="SR-20740"/>
    <s v="Steven Roelle"/>
    <x v="2"/>
    <s v="United States"/>
    <x v="41"/>
    <x v="14"/>
    <n v="47401"/>
    <x v="2"/>
    <s v="OFF-BI-10001634"/>
    <x v="1"/>
    <x v="8"/>
    <x v="24"/>
    <n v="29.12"/>
    <n v="4"/>
    <n v="0"/>
    <n v="14.268800000000001"/>
  </r>
  <r>
    <n v="4448"/>
    <x v="2205"/>
    <x v="2"/>
    <x v="912"/>
    <d v="2011-11-21T00:00:00"/>
    <s v="Standard Class"/>
    <s v="SR-20740"/>
    <s v="Steven Roelle"/>
    <x v="2"/>
    <s v="United States"/>
    <x v="41"/>
    <x v="14"/>
    <n v="47401"/>
    <x v="2"/>
    <s v="OFF-ST-10000675"/>
    <x v="1"/>
    <x v="4"/>
    <x v="295"/>
    <n v="169.45"/>
    <n v="5"/>
    <n v="0"/>
    <n v="42.362499999999997"/>
  </r>
  <r>
    <n v="4449"/>
    <x v="2206"/>
    <x v="1"/>
    <x v="974"/>
    <d v="2012-06-23T00:00:00"/>
    <s v="Standard Class"/>
    <s v="LH-17155"/>
    <s v="Logan Haushalter"/>
    <x v="0"/>
    <s v="United States"/>
    <x v="1"/>
    <x v="1"/>
    <n v="90032"/>
    <x v="1"/>
    <s v="FUR-FU-10000732"/>
    <x v="0"/>
    <x v="5"/>
    <x v="540"/>
    <n v="12.56"/>
    <n v="2"/>
    <n v="0"/>
    <n v="4.0191999999999997"/>
  </r>
  <r>
    <n v="4450"/>
    <x v="2206"/>
    <x v="1"/>
    <x v="974"/>
    <d v="2012-06-23T00:00:00"/>
    <s v="Standard Class"/>
    <s v="LH-17155"/>
    <s v="Logan Haushalter"/>
    <x v="0"/>
    <s v="United States"/>
    <x v="1"/>
    <x v="1"/>
    <n v="90032"/>
    <x v="1"/>
    <s v="OFF-PA-10004355"/>
    <x v="1"/>
    <x v="10"/>
    <x v="1094"/>
    <n v="6.48"/>
    <n v="1"/>
    <n v="0"/>
    <n v="3.1103999999999998"/>
  </r>
  <r>
    <n v="4451"/>
    <x v="2206"/>
    <x v="1"/>
    <x v="974"/>
    <d v="2012-06-23T00:00:00"/>
    <s v="Standard Class"/>
    <s v="LH-17155"/>
    <s v="Logan Haushalter"/>
    <x v="0"/>
    <s v="United States"/>
    <x v="1"/>
    <x v="1"/>
    <n v="90032"/>
    <x v="1"/>
    <s v="OFF-EN-10000056"/>
    <x v="1"/>
    <x v="12"/>
    <x v="627"/>
    <n v="186.69"/>
    <n v="3"/>
    <n v="0"/>
    <n v="87.744299999999996"/>
  </r>
  <r>
    <n v="4452"/>
    <x v="2207"/>
    <x v="0"/>
    <x v="975"/>
    <d v="2013-07-07T00:00:00"/>
    <s v="First Class"/>
    <s v="AA-10645"/>
    <s v="Anna Andreadi"/>
    <x v="0"/>
    <s v="United States"/>
    <x v="8"/>
    <x v="1"/>
    <n v="94109"/>
    <x v="1"/>
    <s v="FUR-FU-10000221"/>
    <x v="0"/>
    <x v="5"/>
    <x v="529"/>
    <n v="25.4"/>
    <n v="5"/>
    <n v="0"/>
    <n v="8.6359999999999992"/>
  </r>
  <r>
    <n v="4453"/>
    <x v="2207"/>
    <x v="0"/>
    <x v="975"/>
    <d v="2013-07-07T00:00:00"/>
    <s v="First Class"/>
    <s v="AA-10645"/>
    <s v="Anna Andreadi"/>
    <x v="0"/>
    <s v="United States"/>
    <x v="8"/>
    <x v="1"/>
    <n v="94109"/>
    <x v="1"/>
    <s v="OFF-EN-10003567"/>
    <x v="1"/>
    <x v="12"/>
    <x v="1643"/>
    <n v="43.96"/>
    <n v="2"/>
    <n v="0"/>
    <n v="20.661200000000001"/>
  </r>
  <r>
    <n v="4454"/>
    <x v="2207"/>
    <x v="0"/>
    <x v="975"/>
    <d v="2013-07-07T00:00:00"/>
    <s v="First Class"/>
    <s v="AA-10645"/>
    <s v="Anna Andreadi"/>
    <x v="0"/>
    <s v="United States"/>
    <x v="8"/>
    <x v="1"/>
    <n v="94109"/>
    <x v="1"/>
    <s v="FUR-BO-10001811"/>
    <x v="0"/>
    <x v="0"/>
    <x v="779"/>
    <n v="1279.165"/>
    <n v="5"/>
    <n v="0.15"/>
    <n v="225.73500000000001"/>
  </r>
  <r>
    <n v="4455"/>
    <x v="2207"/>
    <x v="0"/>
    <x v="975"/>
    <d v="2013-07-07T00:00:00"/>
    <s v="First Class"/>
    <s v="AA-10645"/>
    <s v="Anna Andreadi"/>
    <x v="0"/>
    <s v="United States"/>
    <x v="8"/>
    <x v="1"/>
    <n v="94109"/>
    <x v="1"/>
    <s v="OFF-ST-10002486"/>
    <x v="1"/>
    <x v="4"/>
    <x v="693"/>
    <n v="27.92"/>
    <n v="4"/>
    <n v="0"/>
    <n v="0.55840000000000001"/>
  </r>
  <r>
    <n v="4456"/>
    <x v="2208"/>
    <x v="1"/>
    <x v="37"/>
    <d v="2012-08-09T00:00:00"/>
    <s v="Standard Class"/>
    <s v="AS-10630"/>
    <s v="Ann Steele"/>
    <x v="2"/>
    <s v="United States"/>
    <x v="8"/>
    <x v="1"/>
    <n v="94110"/>
    <x v="1"/>
    <s v="FUR-CH-10002372"/>
    <x v="0"/>
    <x v="1"/>
    <x v="390"/>
    <n v="129.56800000000001"/>
    <n v="2"/>
    <n v="0.2"/>
    <n v="-12.956799999999999"/>
  </r>
  <r>
    <n v="4457"/>
    <x v="2208"/>
    <x v="1"/>
    <x v="37"/>
    <d v="2012-08-09T00:00:00"/>
    <s v="Standard Class"/>
    <s v="AS-10630"/>
    <s v="Ann Steele"/>
    <x v="2"/>
    <s v="United States"/>
    <x v="8"/>
    <x v="1"/>
    <n v="94110"/>
    <x v="1"/>
    <s v="OFF-BI-10003274"/>
    <x v="1"/>
    <x v="8"/>
    <x v="122"/>
    <n v="6.3680000000000003"/>
    <n v="2"/>
    <n v="0.2"/>
    <n v="2.1492"/>
  </r>
  <r>
    <n v="4458"/>
    <x v="2209"/>
    <x v="3"/>
    <x v="783"/>
    <d v="2014-08-13T00:00:00"/>
    <s v="Standard Class"/>
    <s v="MC-17575"/>
    <s v="Matt Collins"/>
    <x v="0"/>
    <s v="United States"/>
    <x v="49"/>
    <x v="1"/>
    <n v="95123"/>
    <x v="1"/>
    <s v="OFF-PA-10001878"/>
    <x v="1"/>
    <x v="10"/>
    <x v="1161"/>
    <n v="244.55"/>
    <n v="5"/>
    <n v="0"/>
    <n v="114.9385"/>
  </r>
  <r>
    <n v="4459"/>
    <x v="2210"/>
    <x v="3"/>
    <x v="677"/>
    <d v="2014-03-21T00:00:00"/>
    <s v="Standard Class"/>
    <s v="SE-20110"/>
    <s v="Sanjit Engle"/>
    <x v="0"/>
    <s v="United States"/>
    <x v="60"/>
    <x v="22"/>
    <n v="80219"/>
    <x v="1"/>
    <s v="OFF-SU-10002881"/>
    <x v="1"/>
    <x v="14"/>
    <x v="461"/>
    <n v="1332.4960000000001"/>
    <n v="2"/>
    <n v="0.2"/>
    <n v="-299.8116"/>
  </r>
  <r>
    <n v="4460"/>
    <x v="2211"/>
    <x v="3"/>
    <x v="394"/>
    <d v="2014-02-10T00:00:00"/>
    <s v="First Class"/>
    <s v="DS-13030"/>
    <s v="Darrin Sayre"/>
    <x v="2"/>
    <s v="United States"/>
    <x v="34"/>
    <x v="22"/>
    <n v="80013"/>
    <x v="1"/>
    <s v="FUR-FU-10001979"/>
    <x v="0"/>
    <x v="5"/>
    <x v="509"/>
    <n v="32.776000000000003"/>
    <n v="1"/>
    <n v="0.2"/>
    <n v="3.2776000000000001"/>
  </r>
  <r>
    <n v="4461"/>
    <x v="2211"/>
    <x v="3"/>
    <x v="394"/>
    <d v="2014-02-10T00:00:00"/>
    <s v="First Class"/>
    <s v="DS-13030"/>
    <s v="Darrin Sayre"/>
    <x v="2"/>
    <s v="United States"/>
    <x v="34"/>
    <x v="22"/>
    <n v="80013"/>
    <x v="1"/>
    <s v="OFF-ST-10001522"/>
    <x v="1"/>
    <x v="4"/>
    <x v="195"/>
    <n v="147.184"/>
    <n v="2"/>
    <n v="0.2"/>
    <n v="-29.436800000000002"/>
  </r>
  <r>
    <n v="4462"/>
    <x v="2211"/>
    <x v="3"/>
    <x v="394"/>
    <d v="2014-02-10T00:00:00"/>
    <s v="First Class"/>
    <s v="DS-13030"/>
    <s v="Darrin Sayre"/>
    <x v="2"/>
    <s v="United States"/>
    <x v="34"/>
    <x v="22"/>
    <n v="80013"/>
    <x v="1"/>
    <s v="TEC-AC-10003657"/>
    <x v="2"/>
    <x v="11"/>
    <x v="151"/>
    <n v="54.384"/>
    <n v="2"/>
    <n v="0.2"/>
    <n v="1.3595999999999999"/>
  </r>
  <r>
    <n v="4463"/>
    <x v="2211"/>
    <x v="3"/>
    <x v="394"/>
    <d v="2014-02-10T00:00:00"/>
    <s v="First Class"/>
    <s v="DS-13030"/>
    <s v="Darrin Sayre"/>
    <x v="2"/>
    <s v="United States"/>
    <x v="34"/>
    <x v="22"/>
    <n v="80013"/>
    <x v="1"/>
    <s v="OFF-BI-10001718"/>
    <x v="1"/>
    <x v="8"/>
    <x v="1216"/>
    <n v="76.775999999999996"/>
    <n v="4"/>
    <n v="0.7"/>
    <n v="-58.861600000000003"/>
  </r>
  <r>
    <n v="4464"/>
    <x v="2211"/>
    <x v="3"/>
    <x v="394"/>
    <d v="2014-02-10T00:00:00"/>
    <s v="First Class"/>
    <s v="DS-13030"/>
    <s v="Darrin Sayre"/>
    <x v="2"/>
    <s v="United States"/>
    <x v="34"/>
    <x v="22"/>
    <n v="80013"/>
    <x v="1"/>
    <s v="OFF-PA-10003022"/>
    <x v="1"/>
    <x v="10"/>
    <x v="1644"/>
    <n v="14.352"/>
    <n v="3"/>
    <n v="0.2"/>
    <n v="5.2026000000000003"/>
  </r>
  <r>
    <n v="4465"/>
    <x v="2211"/>
    <x v="3"/>
    <x v="394"/>
    <d v="2014-02-10T00:00:00"/>
    <s v="First Class"/>
    <s v="DS-13030"/>
    <s v="Darrin Sayre"/>
    <x v="2"/>
    <s v="United States"/>
    <x v="34"/>
    <x v="22"/>
    <n v="80013"/>
    <x v="1"/>
    <s v="OFF-AP-10000891"/>
    <x v="1"/>
    <x v="9"/>
    <x v="163"/>
    <n v="209.792"/>
    <n v="2"/>
    <n v="0.2"/>
    <n v="26.224"/>
  </r>
  <r>
    <n v="4466"/>
    <x v="2212"/>
    <x v="1"/>
    <x v="976"/>
    <d v="2012-11-08T00:00:00"/>
    <s v="Standard Class"/>
    <s v="NS-18640"/>
    <s v="Noel Staavos"/>
    <x v="1"/>
    <s v="United States"/>
    <x v="394"/>
    <x v="45"/>
    <n v="83704"/>
    <x v="1"/>
    <s v="OFF-BI-10004970"/>
    <x v="1"/>
    <x v="8"/>
    <x v="908"/>
    <n v="3.3039999999999998"/>
    <n v="1"/>
    <n v="0.2"/>
    <n v="1.1151"/>
  </r>
  <r>
    <n v="4467"/>
    <x v="2213"/>
    <x v="3"/>
    <x v="221"/>
    <d v="2014-02-12T00:00:00"/>
    <s v="Standard Class"/>
    <s v="KA-16525"/>
    <s v="Kelly Andreada"/>
    <x v="0"/>
    <s v="United States"/>
    <x v="20"/>
    <x v="15"/>
    <n v="10035"/>
    <x v="3"/>
    <s v="OFF-AR-10003759"/>
    <x v="1"/>
    <x v="6"/>
    <x v="838"/>
    <n v="16.38"/>
    <n v="9"/>
    <n v="0"/>
    <n v="7.3710000000000004"/>
  </r>
  <r>
    <n v="4468"/>
    <x v="2213"/>
    <x v="3"/>
    <x v="221"/>
    <d v="2014-02-12T00:00:00"/>
    <s v="Standard Class"/>
    <s v="KA-16525"/>
    <s v="Kelly Andreada"/>
    <x v="0"/>
    <s v="United States"/>
    <x v="20"/>
    <x v="15"/>
    <n v="10035"/>
    <x v="3"/>
    <s v="OFF-EN-10003001"/>
    <x v="1"/>
    <x v="12"/>
    <x v="955"/>
    <n v="167.96"/>
    <n v="2"/>
    <n v="0"/>
    <n v="78.941199999999995"/>
  </r>
  <r>
    <n v="4469"/>
    <x v="2213"/>
    <x v="3"/>
    <x v="221"/>
    <d v="2014-02-12T00:00:00"/>
    <s v="Standard Class"/>
    <s v="KA-16525"/>
    <s v="Kelly Andreada"/>
    <x v="0"/>
    <s v="United States"/>
    <x v="20"/>
    <x v="15"/>
    <n v="10035"/>
    <x v="3"/>
    <s v="FUR-BO-10000780"/>
    <x v="0"/>
    <x v="0"/>
    <x v="1309"/>
    <n v="321.56799999999998"/>
    <n v="2"/>
    <n v="0.2"/>
    <n v="-16.078399999999998"/>
  </r>
  <r>
    <n v="4470"/>
    <x v="2213"/>
    <x v="3"/>
    <x v="221"/>
    <d v="2014-02-12T00:00:00"/>
    <s v="Standard Class"/>
    <s v="KA-16525"/>
    <s v="Kelly Andreada"/>
    <x v="0"/>
    <s v="United States"/>
    <x v="20"/>
    <x v="15"/>
    <n v="10035"/>
    <x v="3"/>
    <s v="OFF-PA-10001972"/>
    <x v="1"/>
    <x v="10"/>
    <x v="1169"/>
    <n v="12.96"/>
    <n v="2"/>
    <n v="0"/>
    <n v="6.2207999999999997"/>
  </r>
  <r>
    <n v="4471"/>
    <x v="2214"/>
    <x v="3"/>
    <x v="540"/>
    <d v="2014-05-13T00:00:00"/>
    <s v="Standard Class"/>
    <s v="DJ-13510"/>
    <s v="Don Jones"/>
    <x v="1"/>
    <s v="United States"/>
    <x v="10"/>
    <x v="9"/>
    <n v="19140"/>
    <x v="3"/>
    <s v="FUR-CH-10003535"/>
    <x v="0"/>
    <x v="1"/>
    <x v="1513"/>
    <n v="128.05799999999999"/>
    <n v="3"/>
    <n v="0.3"/>
    <n v="-23.7822"/>
  </r>
  <r>
    <n v="4472"/>
    <x v="2215"/>
    <x v="3"/>
    <x v="365"/>
    <d v="2014-09-30T00:00:00"/>
    <s v="Same Day"/>
    <s v="MG-17680"/>
    <s v="Maureen Gastineau"/>
    <x v="2"/>
    <s v="United States"/>
    <x v="407"/>
    <x v="24"/>
    <n v="44060"/>
    <x v="3"/>
    <s v="FUR-CH-10003774"/>
    <x v="0"/>
    <x v="1"/>
    <x v="1185"/>
    <n v="63.686"/>
    <n v="1"/>
    <n v="0.3"/>
    <n v="-15.4666"/>
  </r>
  <r>
    <n v="4473"/>
    <x v="2215"/>
    <x v="3"/>
    <x v="365"/>
    <d v="2014-09-30T00:00:00"/>
    <s v="Same Day"/>
    <s v="MG-17680"/>
    <s v="Maureen Gastineau"/>
    <x v="2"/>
    <s v="United States"/>
    <x v="407"/>
    <x v="24"/>
    <n v="44060"/>
    <x v="3"/>
    <s v="TEC-AC-10004571"/>
    <x v="2"/>
    <x v="11"/>
    <x v="404"/>
    <n v="239.976"/>
    <n v="3"/>
    <n v="0.2"/>
    <n v="65.993399999999994"/>
  </r>
  <r>
    <n v="4474"/>
    <x v="2215"/>
    <x v="3"/>
    <x v="365"/>
    <d v="2014-09-30T00:00:00"/>
    <s v="Same Day"/>
    <s v="MG-17680"/>
    <s v="Maureen Gastineau"/>
    <x v="2"/>
    <s v="United States"/>
    <x v="407"/>
    <x v="24"/>
    <n v="44060"/>
    <x v="3"/>
    <s v="FUR-TA-10004442"/>
    <x v="0"/>
    <x v="3"/>
    <x v="1645"/>
    <n v="344.22"/>
    <n v="2"/>
    <n v="0.4"/>
    <n v="-189.321"/>
  </r>
  <r>
    <n v="4475"/>
    <x v="2215"/>
    <x v="3"/>
    <x v="365"/>
    <d v="2014-09-30T00:00:00"/>
    <s v="Same Day"/>
    <s v="MG-17680"/>
    <s v="Maureen Gastineau"/>
    <x v="2"/>
    <s v="United States"/>
    <x v="407"/>
    <x v="24"/>
    <n v="44060"/>
    <x v="3"/>
    <s v="OFF-PA-10002787"/>
    <x v="1"/>
    <x v="10"/>
    <x v="1267"/>
    <n v="15.552"/>
    <n v="3"/>
    <n v="0.2"/>
    <n v="5.4432"/>
  </r>
  <r>
    <n v="4476"/>
    <x v="2215"/>
    <x v="3"/>
    <x v="365"/>
    <d v="2014-09-30T00:00:00"/>
    <s v="Same Day"/>
    <s v="MG-17680"/>
    <s v="Maureen Gastineau"/>
    <x v="2"/>
    <s v="United States"/>
    <x v="407"/>
    <x v="24"/>
    <n v="44060"/>
    <x v="3"/>
    <s v="FUR-FU-10004586"/>
    <x v="0"/>
    <x v="5"/>
    <x v="1473"/>
    <n v="21.248000000000001"/>
    <n v="4"/>
    <n v="0.2"/>
    <n v="7.4367999999999999"/>
  </r>
  <r>
    <n v="4477"/>
    <x v="2215"/>
    <x v="3"/>
    <x v="365"/>
    <d v="2014-09-30T00:00:00"/>
    <s v="Same Day"/>
    <s v="MG-17680"/>
    <s v="Maureen Gastineau"/>
    <x v="2"/>
    <s v="United States"/>
    <x v="407"/>
    <x v="24"/>
    <n v="44060"/>
    <x v="3"/>
    <s v="OFF-PA-10002606"/>
    <x v="1"/>
    <x v="10"/>
    <x v="1592"/>
    <n v="8.4480000000000004"/>
    <n v="2"/>
    <n v="0.2"/>
    <n v="2.64"/>
  </r>
  <r>
    <n v="4478"/>
    <x v="2216"/>
    <x v="3"/>
    <x v="760"/>
    <d v="2014-10-23T00:00:00"/>
    <s v="Same Day"/>
    <s v="BD-11620"/>
    <s v="Brian DeCherney"/>
    <x v="0"/>
    <s v="United States"/>
    <x v="408"/>
    <x v="26"/>
    <n v="73505"/>
    <x v="2"/>
    <s v="OFF-ST-10000129"/>
    <x v="1"/>
    <x v="4"/>
    <x v="1646"/>
    <n v="333.09"/>
    <n v="3"/>
    <n v="0"/>
    <n v="23.316299999999998"/>
  </r>
  <r>
    <n v="4479"/>
    <x v="2216"/>
    <x v="3"/>
    <x v="760"/>
    <d v="2014-10-23T00:00:00"/>
    <s v="Same Day"/>
    <s v="BD-11620"/>
    <s v="Brian DeCherney"/>
    <x v="0"/>
    <s v="United States"/>
    <x v="408"/>
    <x v="26"/>
    <n v="73505"/>
    <x v="2"/>
    <s v="FUR-TA-10003748"/>
    <x v="0"/>
    <x v="3"/>
    <x v="208"/>
    <n v="248.98"/>
    <n v="2"/>
    <n v="0"/>
    <n v="54.775599999999997"/>
  </r>
  <r>
    <n v="4480"/>
    <x v="2217"/>
    <x v="2"/>
    <x v="977"/>
    <d v="2011-03-28T00:00:00"/>
    <s v="Standard Class"/>
    <s v="CD-11920"/>
    <s v="Carlos Daly"/>
    <x v="0"/>
    <s v="United States"/>
    <x v="20"/>
    <x v="15"/>
    <n v="10024"/>
    <x v="3"/>
    <s v="OFF-PA-10004948"/>
    <x v="1"/>
    <x v="10"/>
    <x v="1647"/>
    <n v="24.9"/>
    <n v="5"/>
    <n v="0"/>
    <n v="11.702999999999999"/>
  </r>
  <r>
    <n v="4481"/>
    <x v="2218"/>
    <x v="0"/>
    <x v="54"/>
    <d v="2013-09-11T00:00:00"/>
    <s v="Standard Class"/>
    <s v="XP-21865"/>
    <s v="Xylona Preis"/>
    <x v="0"/>
    <s v="United States"/>
    <x v="1"/>
    <x v="1"/>
    <n v="90049"/>
    <x v="1"/>
    <s v="OFF-FA-10001561"/>
    <x v="1"/>
    <x v="13"/>
    <x v="831"/>
    <n v="15.26"/>
    <n v="7"/>
    <n v="0"/>
    <n v="5.0358000000000001"/>
  </r>
  <r>
    <n v="4482"/>
    <x v="2218"/>
    <x v="0"/>
    <x v="54"/>
    <d v="2013-09-11T00:00:00"/>
    <s v="Standard Class"/>
    <s v="XP-21865"/>
    <s v="Xylona Preis"/>
    <x v="0"/>
    <s v="United States"/>
    <x v="1"/>
    <x v="1"/>
    <n v="90049"/>
    <x v="1"/>
    <s v="OFF-AP-10002998"/>
    <x v="1"/>
    <x v="9"/>
    <x v="1635"/>
    <n v="43.32"/>
    <n v="2"/>
    <n v="0"/>
    <n v="14.2956"/>
  </r>
  <r>
    <n v="4483"/>
    <x v="2218"/>
    <x v="0"/>
    <x v="54"/>
    <d v="2013-09-11T00:00:00"/>
    <s v="Standard Class"/>
    <s v="XP-21865"/>
    <s v="Xylona Preis"/>
    <x v="0"/>
    <s v="United States"/>
    <x v="1"/>
    <x v="1"/>
    <n v="90049"/>
    <x v="1"/>
    <s v="OFF-BI-10003981"/>
    <x v="1"/>
    <x v="8"/>
    <x v="109"/>
    <n v="43.584000000000003"/>
    <n v="12"/>
    <n v="0.2"/>
    <n v="15.799200000000001"/>
  </r>
  <r>
    <n v="4484"/>
    <x v="2218"/>
    <x v="0"/>
    <x v="54"/>
    <d v="2013-09-11T00:00:00"/>
    <s v="Standard Class"/>
    <s v="XP-21865"/>
    <s v="Xylona Preis"/>
    <x v="0"/>
    <s v="United States"/>
    <x v="1"/>
    <x v="1"/>
    <n v="90049"/>
    <x v="1"/>
    <s v="OFF-PA-10001725"/>
    <x v="1"/>
    <x v="10"/>
    <x v="1648"/>
    <n v="116.28"/>
    <n v="3"/>
    <n v="0"/>
    <n v="56.977200000000003"/>
  </r>
  <r>
    <n v="4485"/>
    <x v="2218"/>
    <x v="0"/>
    <x v="54"/>
    <d v="2013-09-11T00:00:00"/>
    <s v="Standard Class"/>
    <s v="XP-21865"/>
    <s v="Xylona Preis"/>
    <x v="0"/>
    <s v="United States"/>
    <x v="1"/>
    <x v="1"/>
    <n v="90049"/>
    <x v="1"/>
    <s v="OFF-BI-10002071"/>
    <x v="1"/>
    <x v="8"/>
    <x v="692"/>
    <n v="9.2959999999999994"/>
    <n v="2"/>
    <n v="0.2"/>
    <n v="3.0211999999999999"/>
  </r>
  <r>
    <n v="4486"/>
    <x v="2218"/>
    <x v="0"/>
    <x v="54"/>
    <d v="2013-09-11T00:00:00"/>
    <s v="Standard Class"/>
    <s v="XP-21865"/>
    <s v="Xylona Preis"/>
    <x v="0"/>
    <s v="United States"/>
    <x v="1"/>
    <x v="1"/>
    <n v="90049"/>
    <x v="1"/>
    <s v="OFF-PA-10000477"/>
    <x v="1"/>
    <x v="10"/>
    <x v="1261"/>
    <n v="19.440000000000001"/>
    <n v="3"/>
    <n v="0"/>
    <n v="9.3312000000000008"/>
  </r>
  <r>
    <n v="4487"/>
    <x v="2218"/>
    <x v="0"/>
    <x v="54"/>
    <d v="2013-09-11T00:00:00"/>
    <s v="Standard Class"/>
    <s v="XP-21865"/>
    <s v="Xylona Preis"/>
    <x v="0"/>
    <s v="United States"/>
    <x v="1"/>
    <x v="1"/>
    <n v="90049"/>
    <x v="1"/>
    <s v="OFF-PA-10004359"/>
    <x v="1"/>
    <x v="10"/>
    <x v="1059"/>
    <n v="314.55"/>
    <n v="3"/>
    <n v="0"/>
    <n v="150.98400000000001"/>
  </r>
  <r>
    <n v="4488"/>
    <x v="2219"/>
    <x v="1"/>
    <x v="577"/>
    <d v="2012-11-09T00:00:00"/>
    <s v="Standard Class"/>
    <s v="CA-12055"/>
    <s v="Cathy Armstrong"/>
    <x v="2"/>
    <s v="United States"/>
    <x v="12"/>
    <x v="5"/>
    <n v="77036"/>
    <x v="2"/>
    <s v="OFF-BI-10000962"/>
    <x v="1"/>
    <x v="8"/>
    <x v="1504"/>
    <n v="16.27"/>
    <n v="5"/>
    <n v="0.8"/>
    <n v="-25.218499999999999"/>
  </r>
  <r>
    <n v="4489"/>
    <x v="2219"/>
    <x v="1"/>
    <x v="577"/>
    <d v="2012-11-09T00:00:00"/>
    <s v="Standard Class"/>
    <s v="CA-12055"/>
    <s v="Cathy Armstrong"/>
    <x v="2"/>
    <s v="United States"/>
    <x v="12"/>
    <x v="5"/>
    <n v="77036"/>
    <x v="2"/>
    <s v="OFF-SU-10003567"/>
    <x v="1"/>
    <x v="14"/>
    <x v="1489"/>
    <n v="69.12"/>
    <n v="9"/>
    <n v="0.2"/>
    <n v="-14.688000000000001"/>
  </r>
  <r>
    <n v="4490"/>
    <x v="2219"/>
    <x v="1"/>
    <x v="577"/>
    <d v="2012-11-09T00:00:00"/>
    <s v="Standard Class"/>
    <s v="CA-12055"/>
    <s v="Cathy Armstrong"/>
    <x v="2"/>
    <s v="United States"/>
    <x v="12"/>
    <x v="5"/>
    <n v="77036"/>
    <x v="2"/>
    <s v="OFF-BI-10003708"/>
    <x v="1"/>
    <x v="8"/>
    <x v="969"/>
    <n v="4.47"/>
    <n v="3"/>
    <n v="0.8"/>
    <n v="-7.8224999999999998"/>
  </r>
  <r>
    <n v="4491"/>
    <x v="2220"/>
    <x v="3"/>
    <x v="718"/>
    <d v="2014-08-22T00:00:00"/>
    <s v="Standard Class"/>
    <s v="JM-15250"/>
    <s v="Janet Martin"/>
    <x v="0"/>
    <s v="United States"/>
    <x v="1"/>
    <x v="1"/>
    <n v="90032"/>
    <x v="1"/>
    <s v="FUR-TA-10001095"/>
    <x v="0"/>
    <x v="3"/>
    <x v="611"/>
    <n v="418.29599999999999"/>
    <n v="3"/>
    <n v="0.2"/>
    <n v="5.2286999999999999"/>
  </r>
  <r>
    <n v="4492"/>
    <x v="2221"/>
    <x v="2"/>
    <x v="588"/>
    <d v="2011-03-12T00:00:00"/>
    <s v="Second Class"/>
    <s v="JK-15730"/>
    <s v="Joe Kamberova"/>
    <x v="0"/>
    <s v="United States"/>
    <x v="38"/>
    <x v="24"/>
    <n v="43229"/>
    <x v="3"/>
    <s v="TEC-CO-10001571"/>
    <x v="2"/>
    <x v="16"/>
    <x v="1554"/>
    <n v="659.98800000000006"/>
    <n v="2"/>
    <n v="0.4"/>
    <n v="109.998"/>
  </r>
  <r>
    <n v="4493"/>
    <x v="2221"/>
    <x v="2"/>
    <x v="588"/>
    <d v="2011-03-12T00:00:00"/>
    <s v="Second Class"/>
    <s v="JK-15730"/>
    <s v="Joe Kamberova"/>
    <x v="0"/>
    <s v="United States"/>
    <x v="38"/>
    <x v="24"/>
    <n v="43229"/>
    <x v="3"/>
    <s v="FUR-FU-10000221"/>
    <x v="0"/>
    <x v="5"/>
    <x v="529"/>
    <n v="8.1280000000000001"/>
    <n v="2"/>
    <n v="0.2"/>
    <n v="1.4224000000000001"/>
  </r>
  <r>
    <n v="4494"/>
    <x v="2221"/>
    <x v="2"/>
    <x v="588"/>
    <d v="2011-03-12T00:00:00"/>
    <s v="Second Class"/>
    <s v="JK-15730"/>
    <s v="Joe Kamberova"/>
    <x v="0"/>
    <s v="United States"/>
    <x v="38"/>
    <x v="24"/>
    <n v="43229"/>
    <x v="3"/>
    <s v="OFF-PA-10001972"/>
    <x v="1"/>
    <x v="10"/>
    <x v="1169"/>
    <n v="36.287999999999997"/>
    <n v="7"/>
    <n v="0.2"/>
    <n v="12.700799999999999"/>
  </r>
  <r>
    <n v="4495"/>
    <x v="2221"/>
    <x v="2"/>
    <x v="588"/>
    <d v="2011-03-12T00:00:00"/>
    <s v="Second Class"/>
    <s v="JK-15730"/>
    <s v="Joe Kamberova"/>
    <x v="0"/>
    <s v="United States"/>
    <x v="38"/>
    <x v="24"/>
    <n v="43229"/>
    <x v="3"/>
    <s v="FUR-CH-10000015"/>
    <x v="0"/>
    <x v="1"/>
    <x v="373"/>
    <n v="909.72"/>
    <n v="6"/>
    <n v="0.3"/>
    <n v="-51.984000000000002"/>
  </r>
  <r>
    <n v="4496"/>
    <x v="2222"/>
    <x v="3"/>
    <x v="978"/>
    <d v="2014-06-24T00:00:00"/>
    <s v="Standard Class"/>
    <s v="CC-12670"/>
    <s v="Craig Carreira"/>
    <x v="0"/>
    <s v="United States"/>
    <x v="1"/>
    <x v="1"/>
    <n v="90032"/>
    <x v="1"/>
    <s v="FUR-BO-10004015"/>
    <x v="0"/>
    <x v="0"/>
    <x v="569"/>
    <n v="917.92349999999999"/>
    <n v="9"/>
    <n v="0.15"/>
    <n v="75.593699999999998"/>
  </r>
  <r>
    <n v="4497"/>
    <x v="2222"/>
    <x v="3"/>
    <x v="978"/>
    <d v="2014-06-24T00:00:00"/>
    <s v="Standard Class"/>
    <s v="CC-12670"/>
    <s v="Craig Carreira"/>
    <x v="0"/>
    <s v="United States"/>
    <x v="1"/>
    <x v="1"/>
    <n v="90032"/>
    <x v="1"/>
    <s v="OFF-PA-10002036"/>
    <x v="1"/>
    <x v="10"/>
    <x v="325"/>
    <n v="38.880000000000003"/>
    <n v="6"/>
    <n v="0"/>
    <n v="19.051200000000001"/>
  </r>
  <r>
    <n v="4498"/>
    <x v="2223"/>
    <x v="3"/>
    <x v="574"/>
    <d v="2014-10-12T00:00:00"/>
    <s v="Standard Class"/>
    <s v="GW-14605"/>
    <s v="Giulietta Weimer"/>
    <x v="0"/>
    <s v="United States"/>
    <x v="10"/>
    <x v="9"/>
    <n v="19140"/>
    <x v="3"/>
    <s v="OFF-BI-10003650"/>
    <x v="1"/>
    <x v="8"/>
    <x v="115"/>
    <n v="631.17600000000004"/>
    <n v="4"/>
    <n v="0.7"/>
    <n v="-462.86239999999998"/>
  </r>
  <r>
    <n v="4499"/>
    <x v="2224"/>
    <x v="2"/>
    <x v="871"/>
    <d v="2011-11-26T00:00:00"/>
    <s v="Standard Class"/>
    <s v="GR-14560"/>
    <s v="Georgia Rosenberg"/>
    <x v="1"/>
    <s v="United States"/>
    <x v="8"/>
    <x v="1"/>
    <n v="94110"/>
    <x v="1"/>
    <s v="OFF-PA-10003309"/>
    <x v="1"/>
    <x v="10"/>
    <x v="1143"/>
    <n v="12.96"/>
    <n v="2"/>
    <n v="0"/>
    <n v="6.2207999999999997"/>
  </r>
  <r>
    <n v="4500"/>
    <x v="2225"/>
    <x v="0"/>
    <x v="342"/>
    <d v="2013-04-17T00:00:00"/>
    <s v="Standard Class"/>
    <s v="FM-14215"/>
    <s v="Filia McAdams"/>
    <x v="1"/>
    <s v="United States"/>
    <x v="329"/>
    <x v="1"/>
    <n v="93309"/>
    <x v="1"/>
    <s v="OFF-PA-10002787"/>
    <x v="1"/>
    <x v="10"/>
    <x v="1267"/>
    <n v="12.96"/>
    <n v="2"/>
    <n v="0"/>
    <n v="6.2207999999999997"/>
  </r>
  <r>
    <n v="4501"/>
    <x v="2225"/>
    <x v="0"/>
    <x v="342"/>
    <d v="2013-04-17T00:00:00"/>
    <s v="Standard Class"/>
    <s v="FM-14215"/>
    <s v="Filia McAdams"/>
    <x v="1"/>
    <s v="United States"/>
    <x v="329"/>
    <x v="1"/>
    <n v="93309"/>
    <x v="1"/>
    <s v="OFF-BI-10000174"/>
    <x v="1"/>
    <x v="8"/>
    <x v="1435"/>
    <n v="23.2"/>
    <n v="5"/>
    <n v="0.2"/>
    <n v="8.1199999999999992"/>
  </r>
  <r>
    <n v="4502"/>
    <x v="2226"/>
    <x v="2"/>
    <x v="479"/>
    <d v="2011-04-07T00:00:00"/>
    <s v="Standard Class"/>
    <s v="MS-17980"/>
    <s v="Michael Stewart"/>
    <x v="1"/>
    <s v="United States"/>
    <x v="12"/>
    <x v="5"/>
    <n v="77095"/>
    <x v="2"/>
    <s v="OFF-PA-10002005"/>
    <x v="1"/>
    <x v="10"/>
    <x v="505"/>
    <n v="25.92"/>
    <n v="5"/>
    <n v="0.2"/>
    <n v="9.0719999999999992"/>
  </r>
  <r>
    <n v="4503"/>
    <x v="2226"/>
    <x v="2"/>
    <x v="479"/>
    <d v="2011-04-07T00:00:00"/>
    <s v="Standard Class"/>
    <s v="MS-17980"/>
    <s v="Michael Stewart"/>
    <x v="1"/>
    <s v="United States"/>
    <x v="12"/>
    <x v="5"/>
    <n v="77095"/>
    <x v="2"/>
    <s v="OFF-FA-10002815"/>
    <x v="1"/>
    <x v="13"/>
    <x v="33"/>
    <n v="21.312000000000001"/>
    <n v="6"/>
    <n v="0.2"/>
    <n v="7.1928000000000001"/>
  </r>
  <r>
    <n v="4504"/>
    <x v="2227"/>
    <x v="2"/>
    <x v="163"/>
    <d v="2011-12-29T00:00:00"/>
    <s v="Standard Class"/>
    <s v="BF-11170"/>
    <s v="Ben Ferrer"/>
    <x v="2"/>
    <s v="United States"/>
    <x v="1"/>
    <x v="1"/>
    <n v="90045"/>
    <x v="1"/>
    <s v="TEC-PH-10000213"/>
    <x v="2"/>
    <x v="7"/>
    <x v="1649"/>
    <n v="173.65600000000001"/>
    <n v="7"/>
    <n v="0.2"/>
    <n v="17.365600000000001"/>
  </r>
  <r>
    <n v="4505"/>
    <x v="2227"/>
    <x v="2"/>
    <x v="163"/>
    <d v="2011-12-29T00:00:00"/>
    <s v="Standard Class"/>
    <s v="BF-11170"/>
    <s v="Ben Ferrer"/>
    <x v="2"/>
    <s v="United States"/>
    <x v="1"/>
    <x v="1"/>
    <n v="90045"/>
    <x v="1"/>
    <s v="OFF-AP-10000828"/>
    <x v="1"/>
    <x v="9"/>
    <x v="1087"/>
    <n v="361.96"/>
    <n v="2"/>
    <n v="0"/>
    <n v="101.3488"/>
  </r>
  <r>
    <n v="4506"/>
    <x v="2227"/>
    <x v="2"/>
    <x v="163"/>
    <d v="2011-12-29T00:00:00"/>
    <s v="Standard Class"/>
    <s v="BF-11170"/>
    <s v="Ben Ferrer"/>
    <x v="2"/>
    <s v="United States"/>
    <x v="1"/>
    <x v="1"/>
    <n v="90045"/>
    <x v="1"/>
    <s v="TEC-AC-10004708"/>
    <x v="2"/>
    <x v="11"/>
    <x v="337"/>
    <n v="62.85"/>
    <n v="3"/>
    <n v="0"/>
    <n v="13.198499999999999"/>
  </r>
  <r>
    <n v="4507"/>
    <x v="2227"/>
    <x v="2"/>
    <x v="163"/>
    <d v="2011-12-29T00:00:00"/>
    <s v="Standard Class"/>
    <s v="BF-11170"/>
    <s v="Ben Ferrer"/>
    <x v="2"/>
    <s v="United States"/>
    <x v="1"/>
    <x v="1"/>
    <n v="90045"/>
    <x v="1"/>
    <s v="TEC-PH-10001530"/>
    <x v="2"/>
    <x v="7"/>
    <x v="632"/>
    <n v="818.37599999999998"/>
    <n v="3"/>
    <n v="0.2"/>
    <n v="51.148499999999999"/>
  </r>
  <r>
    <n v="4508"/>
    <x v="2227"/>
    <x v="2"/>
    <x v="163"/>
    <d v="2011-12-29T00:00:00"/>
    <s v="Standard Class"/>
    <s v="BF-11170"/>
    <s v="Ben Ferrer"/>
    <x v="2"/>
    <s v="United States"/>
    <x v="1"/>
    <x v="1"/>
    <n v="90045"/>
    <x v="1"/>
    <s v="OFF-ST-10002301"/>
    <x v="1"/>
    <x v="4"/>
    <x v="1490"/>
    <n v="20.34"/>
    <n v="1"/>
    <n v="0"/>
    <n v="0.2034"/>
  </r>
  <r>
    <n v="4509"/>
    <x v="2227"/>
    <x v="2"/>
    <x v="163"/>
    <d v="2011-12-29T00:00:00"/>
    <s v="Standard Class"/>
    <s v="BF-11170"/>
    <s v="Ben Ferrer"/>
    <x v="2"/>
    <s v="United States"/>
    <x v="1"/>
    <x v="1"/>
    <n v="90045"/>
    <x v="1"/>
    <s v="FUR-FU-10002554"/>
    <x v="0"/>
    <x v="5"/>
    <x v="912"/>
    <n v="23.99"/>
    <n v="1"/>
    <n v="0"/>
    <n v="5.5176999999999996"/>
  </r>
  <r>
    <n v="4510"/>
    <x v="2228"/>
    <x v="3"/>
    <x v="979"/>
    <d v="2014-05-30T00:00:00"/>
    <s v="Standard Class"/>
    <s v="VS-21820"/>
    <s v="Vivek Sundaresam"/>
    <x v="0"/>
    <s v="United States"/>
    <x v="1"/>
    <x v="1"/>
    <n v="90036"/>
    <x v="1"/>
    <s v="FUR-TA-10001520"/>
    <x v="0"/>
    <x v="3"/>
    <x v="711"/>
    <n v="171.28800000000001"/>
    <n v="3"/>
    <n v="0.2"/>
    <n v="-6.4233000000000002"/>
  </r>
  <r>
    <n v="4511"/>
    <x v="2229"/>
    <x v="0"/>
    <x v="338"/>
    <d v="2013-11-15T00:00:00"/>
    <s v="Standard Class"/>
    <s v="KM-16225"/>
    <s v="Kalyca Meade"/>
    <x v="1"/>
    <s v="United States"/>
    <x v="24"/>
    <x v="25"/>
    <n v="65807"/>
    <x v="2"/>
    <s v="FUR-FU-10001085"/>
    <x v="0"/>
    <x v="5"/>
    <x v="1590"/>
    <n v="37.299999999999997"/>
    <n v="2"/>
    <n v="0"/>
    <n v="17.158000000000001"/>
  </r>
  <r>
    <n v="4512"/>
    <x v="2229"/>
    <x v="0"/>
    <x v="338"/>
    <d v="2013-11-15T00:00:00"/>
    <s v="Standard Class"/>
    <s v="KM-16225"/>
    <s v="Kalyca Meade"/>
    <x v="1"/>
    <s v="United States"/>
    <x v="24"/>
    <x v="25"/>
    <n v="65807"/>
    <x v="2"/>
    <s v="OFF-BI-10001597"/>
    <x v="1"/>
    <x v="8"/>
    <x v="790"/>
    <n v="81.96"/>
    <n v="2"/>
    <n v="0"/>
    <n v="39.340800000000002"/>
  </r>
  <r>
    <n v="4513"/>
    <x v="2230"/>
    <x v="0"/>
    <x v="824"/>
    <d v="2013-04-10T00:00:00"/>
    <s v="First Class"/>
    <s v="LP-17095"/>
    <s v="Liz Preis"/>
    <x v="0"/>
    <s v="United States"/>
    <x v="42"/>
    <x v="16"/>
    <n v="85023"/>
    <x v="1"/>
    <s v="OFF-BI-10002429"/>
    <x v="1"/>
    <x v="8"/>
    <x v="467"/>
    <n v="54.792000000000002"/>
    <n v="6"/>
    <n v="0.7"/>
    <n v="-40.180799999999998"/>
  </r>
  <r>
    <n v="4514"/>
    <x v="2231"/>
    <x v="0"/>
    <x v="47"/>
    <d v="2013-09-09T00:00:00"/>
    <s v="First Class"/>
    <s v="BG-11740"/>
    <s v="Bruce Geld"/>
    <x v="0"/>
    <s v="United States"/>
    <x v="12"/>
    <x v="5"/>
    <n v="77070"/>
    <x v="2"/>
    <s v="OFF-ST-10001590"/>
    <x v="1"/>
    <x v="4"/>
    <x v="146"/>
    <n v="10.784000000000001"/>
    <n v="1"/>
    <n v="0.2"/>
    <n v="0.80879999999999996"/>
  </r>
  <r>
    <n v="4515"/>
    <x v="2232"/>
    <x v="0"/>
    <x v="189"/>
    <d v="2013-02-11T00:00:00"/>
    <s v="Second Class"/>
    <s v="BW-11200"/>
    <s v="Ben Wallace"/>
    <x v="0"/>
    <s v="United States"/>
    <x v="409"/>
    <x v="17"/>
    <n v="23666"/>
    <x v="0"/>
    <s v="FUR-CH-10000847"/>
    <x v="0"/>
    <x v="1"/>
    <x v="986"/>
    <n v="290.98"/>
    <n v="1"/>
    <n v="0"/>
    <n v="75.654799999999994"/>
  </r>
  <r>
    <n v="4516"/>
    <x v="2233"/>
    <x v="3"/>
    <x v="760"/>
    <d v="2014-10-27T00:00:00"/>
    <s v="Standard Class"/>
    <s v="PS-18970"/>
    <s v="Paul Stevenson"/>
    <x v="2"/>
    <s v="United States"/>
    <x v="251"/>
    <x v="26"/>
    <n v="74133"/>
    <x v="2"/>
    <s v="OFF-AR-10003179"/>
    <x v="1"/>
    <x v="6"/>
    <x v="1565"/>
    <n v="36.44"/>
    <n v="4"/>
    <n v="0"/>
    <n v="12.0252"/>
  </r>
  <r>
    <n v="4517"/>
    <x v="2234"/>
    <x v="0"/>
    <x v="306"/>
    <d v="2013-09-21T00:00:00"/>
    <s v="Standard Class"/>
    <s v="RB-19570"/>
    <s v="Rob Beeghly"/>
    <x v="0"/>
    <s v="United States"/>
    <x v="4"/>
    <x v="4"/>
    <n v="98105"/>
    <x v="1"/>
    <s v="OFF-PA-10000807"/>
    <x v="1"/>
    <x v="10"/>
    <x v="1650"/>
    <n v="21.4"/>
    <n v="5"/>
    <n v="0"/>
    <n v="10.058"/>
  </r>
  <r>
    <n v="4518"/>
    <x v="2234"/>
    <x v="0"/>
    <x v="306"/>
    <d v="2013-09-21T00:00:00"/>
    <s v="Standard Class"/>
    <s v="RB-19570"/>
    <s v="Rob Beeghly"/>
    <x v="0"/>
    <s v="United States"/>
    <x v="4"/>
    <x v="4"/>
    <n v="98105"/>
    <x v="1"/>
    <s v="OFF-BI-10002103"/>
    <x v="1"/>
    <x v="8"/>
    <x v="525"/>
    <n v="48.664000000000001"/>
    <n v="7"/>
    <n v="0.2"/>
    <n v="15.815799999999999"/>
  </r>
  <r>
    <n v="4519"/>
    <x v="2235"/>
    <x v="0"/>
    <x v="477"/>
    <d v="2013-02-10T00:00:00"/>
    <s v="Standard Class"/>
    <s v="JW-16075"/>
    <s v="Julia West"/>
    <x v="0"/>
    <s v="United States"/>
    <x v="8"/>
    <x v="1"/>
    <n v="94109"/>
    <x v="1"/>
    <s v="OFF-AR-10004441"/>
    <x v="1"/>
    <x v="6"/>
    <x v="153"/>
    <n v="16.559999999999999"/>
    <n v="4"/>
    <n v="0"/>
    <n v="6.9551999999999996"/>
  </r>
  <r>
    <n v="4520"/>
    <x v="2236"/>
    <x v="3"/>
    <x v="193"/>
    <d v="2014-06-15T00:00:00"/>
    <s v="Standard Class"/>
    <s v="ND-18460"/>
    <s v="Neil Ducich"/>
    <x v="1"/>
    <s v="United States"/>
    <x v="108"/>
    <x v="2"/>
    <n v="32216"/>
    <x v="0"/>
    <s v="OFF-ST-10003805"/>
    <x v="1"/>
    <x v="4"/>
    <x v="1651"/>
    <n v="1347.52"/>
    <n v="8"/>
    <n v="0.2"/>
    <n v="84.22"/>
  </r>
  <r>
    <n v="4521"/>
    <x v="2237"/>
    <x v="2"/>
    <x v="980"/>
    <d v="2011-02-27T00:00:00"/>
    <s v="Standard Class"/>
    <s v="LC-16930"/>
    <s v="Linda Cazamias"/>
    <x v="1"/>
    <s v="United States"/>
    <x v="102"/>
    <x v="14"/>
    <n v="47374"/>
    <x v="2"/>
    <s v="TEC-AC-10001284"/>
    <x v="2"/>
    <x v="11"/>
    <x v="1172"/>
    <n v="62.31"/>
    <n v="3"/>
    <n v="0"/>
    <n v="22.4316"/>
  </r>
  <r>
    <n v="4522"/>
    <x v="2237"/>
    <x v="2"/>
    <x v="980"/>
    <d v="2011-02-27T00:00:00"/>
    <s v="Standard Class"/>
    <s v="LC-16930"/>
    <s v="Linda Cazamias"/>
    <x v="1"/>
    <s v="United States"/>
    <x v="102"/>
    <x v="14"/>
    <n v="47374"/>
    <x v="2"/>
    <s v="FUR-FU-10000221"/>
    <x v="0"/>
    <x v="5"/>
    <x v="529"/>
    <n v="20.32"/>
    <n v="4"/>
    <n v="0"/>
    <n v="6.9088000000000003"/>
  </r>
  <r>
    <n v="4523"/>
    <x v="2238"/>
    <x v="3"/>
    <x v="297"/>
    <d v="2014-02-26T00:00:00"/>
    <s v="Second Class"/>
    <s v="BP-11095"/>
    <s v="Bart Pistole"/>
    <x v="1"/>
    <s v="United States"/>
    <x v="103"/>
    <x v="22"/>
    <n v="80027"/>
    <x v="1"/>
    <s v="OFF-FA-10001229"/>
    <x v="1"/>
    <x v="13"/>
    <x v="33"/>
    <n v="9.4320000000000004"/>
    <n v="3"/>
    <n v="0.2"/>
    <n v="3.0653999999999999"/>
  </r>
  <r>
    <n v="4524"/>
    <x v="2239"/>
    <x v="2"/>
    <x v="981"/>
    <d v="2011-06-11T00:00:00"/>
    <s v="Standard Class"/>
    <s v="RD-19720"/>
    <s v="Roger Demir"/>
    <x v="0"/>
    <s v="United States"/>
    <x v="20"/>
    <x v="15"/>
    <n v="10024"/>
    <x v="3"/>
    <s v="OFF-LA-10001569"/>
    <x v="1"/>
    <x v="2"/>
    <x v="633"/>
    <n v="34.86"/>
    <n v="7"/>
    <n v="0"/>
    <n v="16.035599999999999"/>
  </r>
  <r>
    <n v="4525"/>
    <x v="2239"/>
    <x v="2"/>
    <x v="981"/>
    <d v="2011-06-11T00:00:00"/>
    <s v="Standard Class"/>
    <s v="RD-19720"/>
    <s v="Roger Demir"/>
    <x v="0"/>
    <s v="United States"/>
    <x v="20"/>
    <x v="15"/>
    <n v="10024"/>
    <x v="3"/>
    <s v="FUR-FU-10004018"/>
    <x v="0"/>
    <x v="5"/>
    <x v="927"/>
    <n v="89.34"/>
    <n v="6"/>
    <n v="0"/>
    <n v="24.1218"/>
  </r>
  <r>
    <n v="4526"/>
    <x v="2240"/>
    <x v="3"/>
    <x v="729"/>
    <d v="2014-07-24T00:00:00"/>
    <s v="Standard Class"/>
    <s v="BE-11335"/>
    <s v="Bill Eplett"/>
    <x v="2"/>
    <s v="United States"/>
    <x v="410"/>
    <x v="15"/>
    <n v="13440"/>
    <x v="3"/>
    <s v="TEC-PH-10004536"/>
    <x v="2"/>
    <x v="7"/>
    <x v="149"/>
    <n v="269.98"/>
    <n v="2"/>
    <n v="0"/>
    <n v="67.495000000000005"/>
  </r>
  <r>
    <n v="4527"/>
    <x v="2240"/>
    <x v="3"/>
    <x v="729"/>
    <d v="2014-07-24T00:00:00"/>
    <s v="Standard Class"/>
    <s v="BE-11335"/>
    <s v="Bill Eplett"/>
    <x v="2"/>
    <s v="United States"/>
    <x v="410"/>
    <x v="15"/>
    <n v="13440"/>
    <x v="3"/>
    <s v="OFF-PA-10004353"/>
    <x v="1"/>
    <x v="10"/>
    <x v="1652"/>
    <n v="99.9"/>
    <n v="5"/>
    <n v="0"/>
    <n v="47.951999999999998"/>
  </r>
  <r>
    <n v="4528"/>
    <x v="2240"/>
    <x v="3"/>
    <x v="729"/>
    <d v="2014-07-24T00:00:00"/>
    <s v="Standard Class"/>
    <s v="BE-11335"/>
    <s v="Bill Eplett"/>
    <x v="2"/>
    <s v="United States"/>
    <x v="410"/>
    <x v="15"/>
    <n v="13440"/>
    <x v="3"/>
    <s v="FUR-FU-10004848"/>
    <x v="0"/>
    <x v="5"/>
    <x v="1301"/>
    <n v="39.08"/>
    <n v="4"/>
    <n v="0"/>
    <n v="14.4596"/>
  </r>
  <r>
    <n v="4529"/>
    <x v="2241"/>
    <x v="3"/>
    <x v="565"/>
    <d v="2014-11-09T00:00:00"/>
    <s v="Second Class"/>
    <s v="RS-19765"/>
    <s v="Roland Schwarz"/>
    <x v="1"/>
    <s v="United States"/>
    <x v="292"/>
    <x v="24"/>
    <n v="43302"/>
    <x v="3"/>
    <s v="TEC-AC-10004864"/>
    <x v="2"/>
    <x v="11"/>
    <x v="1289"/>
    <n v="116.83199999999999"/>
    <n v="4"/>
    <n v="0.2"/>
    <n v="33.589199999999998"/>
  </r>
  <r>
    <n v="4530"/>
    <x v="2242"/>
    <x v="0"/>
    <x v="696"/>
    <d v="2013-11-19T00:00:00"/>
    <s v="Standard Class"/>
    <s v="KC-16540"/>
    <s v="Kelly Collister"/>
    <x v="0"/>
    <s v="United States"/>
    <x v="12"/>
    <x v="5"/>
    <n v="77041"/>
    <x v="2"/>
    <s v="OFF-BI-10002393"/>
    <x v="1"/>
    <x v="8"/>
    <x v="1188"/>
    <n v="2.2959999999999998"/>
    <n v="2"/>
    <n v="0.8"/>
    <n v="-3.9032"/>
  </r>
  <r>
    <n v="4531"/>
    <x v="2243"/>
    <x v="0"/>
    <x v="696"/>
    <d v="2013-11-18T00:00:00"/>
    <s v="First Class"/>
    <s v="MB-17305"/>
    <s v="Maria Bertelson"/>
    <x v="0"/>
    <s v="United States"/>
    <x v="20"/>
    <x v="15"/>
    <n v="10009"/>
    <x v="3"/>
    <s v="FUR-CH-10002335"/>
    <x v="0"/>
    <x v="1"/>
    <x v="623"/>
    <n v="408.00599999999997"/>
    <n v="2"/>
    <n v="0.1"/>
    <n v="72.534400000000005"/>
  </r>
  <r>
    <n v="4532"/>
    <x v="2243"/>
    <x v="0"/>
    <x v="696"/>
    <d v="2013-11-18T00:00:00"/>
    <s v="First Class"/>
    <s v="MB-17305"/>
    <s v="Maria Bertelson"/>
    <x v="0"/>
    <s v="United States"/>
    <x v="20"/>
    <x v="15"/>
    <n v="10009"/>
    <x v="3"/>
    <s v="OFF-ST-10001590"/>
    <x v="1"/>
    <x v="4"/>
    <x v="146"/>
    <n v="40.44"/>
    <n v="3"/>
    <n v="0"/>
    <n v="10.5144"/>
  </r>
  <r>
    <n v="4533"/>
    <x v="2244"/>
    <x v="2"/>
    <x v="982"/>
    <d v="2011-10-10T00:00:00"/>
    <s v="Same Day"/>
    <s v="TN-21040"/>
    <s v="Tanja Norvell"/>
    <x v="2"/>
    <s v="United States"/>
    <x v="286"/>
    <x v="1"/>
    <n v="95336"/>
    <x v="1"/>
    <s v="FUR-CH-10002774"/>
    <x v="0"/>
    <x v="1"/>
    <x v="23"/>
    <n v="122.352"/>
    <n v="3"/>
    <n v="0.2"/>
    <n v="13.7646"/>
  </r>
  <r>
    <n v="4534"/>
    <x v="2244"/>
    <x v="2"/>
    <x v="982"/>
    <d v="2011-10-10T00:00:00"/>
    <s v="Same Day"/>
    <s v="TN-21040"/>
    <s v="Tanja Norvell"/>
    <x v="2"/>
    <s v="United States"/>
    <x v="286"/>
    <x v="1"/>
    <n v="95336"/>
    <x v="1"/>
    <s v="OFF-EN-10001219"/>
    <x v="1"/>
    <x v="12"/>
    <x v="583"/>
    <n v="15.28"/>
    <n v="2"/>
    <n v="0"/>
    <n v="7.4871999999999996"/>
  </r>
  <r>
    <n v="4535"/>
    <x v="2245"/>
    <x v="1"/>
    <x v="531"/>
    <d v="2012-03-26T00:00:00"/>
    <s v="Standard Class"/>
    <s v="MC-18130"/>
    <s v="Mike Caudle"/>
    <x v="1"/>
    <s v="United States"/>
    <x v="1"/>
    <x v="1"/>
    <n v="90004"/>
    <x v="1"/>
    <s v="OFF-PA-10001947"/>
    <x v="1"/>
    <x v="10"/>
    <x v="354"/>
    <n v="11.96"/>
    <n v="2"/>
    <n v="0"/>
    <n v="5.8604000000000003"/>
  </r>
  <r>
    <n v="4536"/>
    <x v="2246"/>
    <x v="3"/>
    <x v="141"/>
    <d v="2014-07-13T00:00:00"/>
    <s v="Standard Class"/>
    <s v="VF-21715"/>
    <s v="Vicky Freymann"/>
    <x v="2"/>
    <s v="United States"/>
    <x v="4"/>
    <x v="4"/>
    <n v="98115"/>
    <x v="1"/>
    <s v="FUR-FU-10003142"/>
    <x v="0"/>
    <x v="5"/>
    <x v="1201"/>
    <n v="15.84"/>
    <n v="3"/>
    <n v="0"/>
    <n v="4.9104000000000001"/>
  </r>
  <r>
    <n v="4537"/>
    <x v="2246"/>
    <x v="3"/>
    <x v="141"/>
    <d v="2014-07-13T00:00:00"/>
    <s v="Standard Class"/>
    <s v="VF-21715"/>
    <s v="Vicky Freymann"/>
    <x v="2"/>
    <s v="United States"/>
    <x v="4"/>
    <x v="4"/>
    <n v="98115"/>
    <x v="1"/>
    <s v="OFF-BI-10001543"/>
    <x v="1"/>
    <x v="8"/>
    <x v="375"/>
    <n v="86.376000000000005"/>
    <n v="3"/>
    <n v="0.2"/>
    <n v="30.2316"/>
  </r>
  <r>
    <n v="4538"/>
    <x v="2246"/>
    <x v="3"/>
    <x v="141"/>
    <d v="2014-07-13T00:00:00"/>
    <s v="Standard Class"/>
    <s v="VF-21715"/>
    <s v="Vicky Freymann"/>
    <x v="2"/>
    <s v="United States"/>
    <x v="4"/>
    <x v="4"/>
    <n v="98115"/>
    <x v="1"/>
    <s v="OFF-AR-10003560"/>
    <x v="1"/>
    <x v="6"/>
    <x v="482"/>
    <n v="18.239999999999998"/>
    <n v="3"/>
    <n v="0"/>
    <n v="6.2016"/>
  </r>
  <r>
    <n v="4539"/>
    <x v="2246"/>
    <x v="3"/>
    <x v="141"/>
    <d v="2014-07-13T00:00:00"/>
    <s v="Standard Class"/>
    <s v="VF-21715"/>
    <s v="Vicky Freymann"/>
    <x v="2"/>
    <s v="United States"/>
    <x v="4"/>
    <x v="4"/>
    <n v="98115"/>
    <x v="1"/>
    <s v="OFF-AR-10004757"/>
    <x v="1"/>
    <x v="6"/>
    <x v="342"/>
    <n v="13.12"/>
    <n v="4"/>
    <n v="0"/>
    <n v="4.3296000000000001"/>
  </r>
  <r>
    <n v="4540"/>
    <x v="2247"/>
    <x v="1"/>
    <x v="914"/>
    <d v="2012-02-03T00:00:00"/>
    <s v="Standard Class"/>
    <s v="ES-14080"/>
    <s v="Erin Smith"/>
    <x v="1"/>
    <s v="United States"/>
    <x v="205"/>
    <x v="34"/>
    <n v="2908"/>
    <x v="3"/>
    <s v="TEC-PH-10003800"/>
    <x v="2"/>
    <x v="7"/>
    <x v="504"/>
    <n v="105.98"/>
    <n v="2"/>
    <n v="0"/>
    <n v="1.0598000000000001"/>
  </r>
  <r>
    <n v="4541"/>
    <x v="2247"/>
    <x v="1"/>
    <x v="914"/>
    <d v="2012-02-03T00:00:00"/>
    <s v="Standard Class"/>
    <s v="ES-14080"/>
    <s v="Erin Smith"/>
    <x v="1"/>
    <s v="United States"/>
    <x v="205"/>
    <x v="34"/>
    <n v="2908"/>
    <x v="3"/>
    <s v="FUR-TA-10004152"/>
    <x v="0"/>
    <x v="3"/>
    <x v="1507"/>
    <n v="493.92"/>
    <n v="7"/>
    <n v="0.3"/>
    <n v="-28.224"/>
  </r>
  <r>
    <n v="4542"/>
    <x v="2248"/>
    <x v="3"/>
    <x v="114"/>
    <d v="2014-06-22T00:00:00"/>
    <s v="Standard Class"/>
    <s v="MK-17905"/>
    <s v="Michael Kennedy"/>
    <x v="1"/>
    <s v="United States"/>
    <x v="22"/>
    <x v="10"/>
    <n v="60653"/>
    <x v="2"/>
    <s v="OFF-BI-10000756"/>
    <x v="1"/>
    <x v="8"/>
    <x v="15"/>
    <n v="5.9359999999999999"/>
    <n v="7"/>
    <n v="0.8"/>
    <n v="-8.9039999999999999"/>
  </r>
  <r>
    <n v="4543"/>
    <x v="2249"/>
    <x v="3"/>
    <x v="983"/>
    <d v="2014-01-04T00:00:00"/>
    <s v="First Class"/>
    <s v="TM-21490"/>
    <s v="Tony Molinari"/>
    <x v="0"/>
    <s v="United States"/>
    <x v="268"/>
    <x v="26"/>
    <n v="73120"/>
    <x v="2"/>
    <s v="OFF-EN-10004206"/>
    <x v="1"/>
    <x v="12"/>
    <x v="1653"/>
    <n v="325.86"/>
    <n v="2"/>
    <n v="0"/>
    <n v="149.8956"/>
  </r>
  <r>
    <n v="4544"/>
    <x v="2250"/>
    <x v="1"/>
    <x v="984"/>
    <d v="2012-07-17T00:00:00"/>
    <s v="Second Class"/>
    <s v="RL-19615"/>
    <s v="Rob Lucas"/>
    <x v="0"/>
    <s v="United States"/>
    <x v="22"/>
    <x v="10"/>
    <n v="60610"/>
    <x v="2"/>
    <s v="FUR-CH-10004477"/>
    <x v="0"/>
    <x v="1"/>
    <x v="211"/>
    <n v="383.60700000000003"/>
    <n v="9"/>
    <n v="0.3"/>
    <n v="-5.4801000000000002"/>
  </r>
  <r>
    <n v="4545"/>
    <x v="2250"/>
    <x v="1"/>
    <x v="984"/>
    <d v="2012-07-17T00:00:00"/>
    <s v="Second Class"/>
    <s v="RL-19615"/>
    <s v="Rob Lucas"/>
    <x v="0"/>
    <s v="United States"/>
    <x v="22"/>
    <x v="10"/>
    <n v="60610"/>
    <x v="2"/>
    <s v="TEC-PH-10003505"/>
    <x v="2"/>
    <x v="7"/>
    <x v="901"/>
    <n v="148.47999999999999"/>
    <n v="2"/>
    <n v="0.2"/>
    <n v="16.704000000000001"/>
  </r>
  <r>
    <n v="4546"/>
    <x v="2250"/>
    <x v="1"/>
    <x v="984"/>
    <d v="2012-07-17T00:00:00"/>
    <s v="Second Class"/>
    <s v="RL-19615"/>
    <s v="Rob Lucas"/>
    <x v="0"/>
    <s v="United States"/>
    <x v="22"/>
    <x v="10"/>
    <n v="60610"/>
    <x v="2"/>
    <s v="TEC-PH-10000526"/>
    <x v="2"/>
    <x v="7"/>
    <x v="1463"/>
    <n v="537.54399999999998"/>
    <n v="7"/>
    <n v="0.2"/>
    <n v="53.754399999999997"/>
  </r>
  <r>
    <n v="4547"/>
    <x v="2250"/>
    <x v="1"/>
    <x v="984"/>
    <d v="2012-07-17T00:00:00"/>
    <s v="Second Class"/>
    <s v="RL-19615"/>
    <s v="Rob Lucas"/>
    <x v="0"/>
    <s v="United States"/>
    <x v="22"/>
    <x v="10"/>
    <n v="60610"/>
    <x v="2"/>
    <s v="OFF-BI-10003314"/>
    <x v="1"/>
    <x v="8"/>
    <x v="305"/>
    <n v="1.9279999999999999"/>
    <n v="2"/>
    <n v="0.8"/>
    <n v="-2.9883999999999999"/>
  </r>
  <r>
    <n v="4548"/>
    <x v="2250"/>
    <x v="1"/>
    <x v="984"/>
    <d v="2012-07-17T00:00:00"/>
    <s v="Second Class"/>
    <s v="RL-19615"/>
    <s v="Rob Lucas"/>
    <x v="0"/>
    <s v="United States"/>
    <x v="22"/>
    <x v="10"/>
    <n v="60610"/>
    <x v="2"/>
    <s v="OFF-AR-10003190"/>
    <x v="1"/>
    <x v="6"/>
    <x v="643"/>
    <n v="6.9119999999999999"/>
    <n v="3"/>
    <n v="0.2"/>
    <n v="0.69120000000000004"/>
  </r>
  <r>
    <n v="4549"/>
    <x v="2250"/>
    <x v="1"/>
    <x v="984"/>
    <d v="2012-07-17T00:00:00"/>
    <s v="Second Class"/>
    <s v="RL-19615"/>
    <s v="Rob Lucas"/>
    <x v="0"/>
    <s v="United States"/>
    <x v="22"/>
    <x v="10"/>
    <n v="60610"/>
    <x v="2"/>
    <s v="FUR-FU-10001861"/>
    <x v="0"/>
    <x v="5"/>
    <x v="272"/>
    <n v="7.76"/>
    <n v="1"/>
    <n v="0.6"/>
    <n v="-2.1339999999999999"/>
  </r>
  <r>
    <n v="4550"/>
    <x v="2250"/>
    <x v="1"/>
    <x v="984"/>
    <d v="2012-07-17T00:00:00"/>
    <s v="Second Class"/>
    <s v="RL-19615"/>
    <s v="Rob Lucas"/>
    <x v="0"/>
    <s v="United States"/>
    <x v="22"/>
    <x v="10"/>
    <n v="60610"/>
    <x v="2"/>
    <s v="TEC-PH-10003963"/>
    <x v="2"/>
    <x v="7"/>
    <x v="512"/>
    <n v="659.16800000000001"/>
    <n v="4"/>
    <n v="0.2"/>
    <n v="49.437600000000003"/>
  </r>
  <r>
    <n v="4551"/>
    <x v="2251"/>
    <x v="3"/>
    <x v="504"/>
    <d v="2014-03-05T00:00:00"/>
    <s v="First Class"/>
    <s v="NM-18520"/>
    <s v="Neoma Murray"/>
    <x v="0"/>
    <s v="United States"/>
    <x v="91"/>
    <x v="29"/>
    <n v="6040"/>
    <x v="3"/>
    <s v="OFF-LA-10003388"/>
    <x v="1"/>
    <x v="2"/>
    <x v="1654"/>
    <n v="5.76"/>
    <n v="2"/>
    <n v="0"/>
    <n v="2.8224"/>
  </r>
  <r>
    <n v="4552"/>
    <x v="2252"/>
    <x v="2"/>
    <x v="985"/>
    <d v="2011-07-17T00:00:00"/>
    <s v="Standard Class"/>
    <s v="GK-14620"/>
    <s v="Grace Kelly"/>
    <x v="1"/>
    <s v="United States"/>
    <x v="1"/>
    <x v="1"/>
    <n v="90049"/>
    <x v="1"/>
    <s v="FUR-TA-10002855"/>
    <x v="0"/>
    <x v="3"/>
    <x v="1189"/>
    <n v="351.21600000000001"/>
    <n v="3"/>
    <n v="0.2"/>
    <n v="4.3902000000000001"/>
  </r>
  <r>
    <n v="4553"/>
    <x v="2253"/>
    <x v="2"/>
    <x v="422"/>
    <d v="2012-02-01T00:00:00"/>
    <s v="Standard Class"/>
    <s v="JF-15490"/>
    <s v="Jeremy Farry"/>
    <x v="0"/>
    <s v="United States"/>
    <x v="8"/>
    <x v="1"/>
    <n v="94122"/>
    <x v="1"/>
    <s v="FUR-CH-10004886"/>
    <x v="0"/>
    <x v="1"/>
    <x v="366"/>
    <n v="230.28"/>
    <n v="3"/>
    <n v="0.2"/>
    <n v="23.027999999999999"/>
  </r>
  <r>
    <n v="4554"/>
    <x v="2253"/>
    <x v="2"/>
    <x v="422"/>
    <d v="2012-02-01T00:00:00"/>
    <s v="Standard Class"/>
    <s v="JF-15490"/>
    <s v="Jeremy Farry"/>
    <x v="0"/>
    <s v="United States"/>
    <x v="8"/>
    <x v="1"/>
    <n v="94122"/>
    <x v="1"/>
    <s v="OFF-PA-10003657"/>
    <x v="1"/>
    <x v="10"/>
    <x v="624"/>
    <n v="12.84"/>
    <n v="3"/>
    <n v="0"/>
    <n v="5.7779999999999996"/>
  </r>
  <r>
    <n v="4555"/>
    <x v="2254"/>
    <x v="0"/>
    <x v="535"/>
    <d v="2013-02-03T00:00:00"/>
    <s v="Second Class"/>
    <s v="EB-13930"/>
    <s v="Eric Barreto"/>
    <x v="0"/>
    <s v="United States"/>
    <x v="411"/>
    <x v="6"/>
    <n v="54601"/>
    <x v="2"/>
    <s v="OFF-BI-10004738"/>
    <x v="1"/>
    <x v="8"/>
    <x v="92"/>
    <n v="56.82"/>
    <n v="3"/>
    <n v="0"/>
    <n v="28.41"/>
  </r>
  <r>
    <n v="4556"/>
    <x v="2255"/>
    <x v="1"/>
    <x v="391"/>
    <d v="2012-03-26T00:00:00"/>
    <s v="First Class"/>
    <s v="SG-20470"/>
    <s v="Sheri Gordon"/>
    <x v="0"/>
    <s v="United States"/>
    <x v="159"/>
    <x v="20"/>
    <n v="29501"/>
    <x v="0"/>
    <s v="OFF-FA-10003112"/>
    <x v="1"/>
    <x v="13"/>
    <x v="33"/>
    <n v="31.56"/>
    <n v="4"/>
    <n v="0"/>
    <n v="14.202"/>
  </r>
  <r>
    <n v="4557"/>
    <x v="2255"/>
    <x v="1"/>
    <x v="391"/>
    <d v="2012-03-26T00:00:00"/>
    <s v="First Class"/>
    <s v="SG-20470"/>
    <s v="Sheri Gordon"/>
    <x v="0"/>
    <s v="United States"/>
    <x v="159"/>
    <x v="20"/>
    <n v="29501"/>
    <x v="0"/>
    <s v="OFF-ST-10002486"/>
    <x v="1"/>
    <x v="4"/>
    <x v="693"/>
    <n v="27.92"/>
    <n v="4"/>
    <n v="0"/>
    <n v="0.55840000000000001"/>
  </r>
  <r>
    <n v="4558"/>
    <x v="2256"/>
    <x v="3"/>
    <x v="208"/>
    <d v="2014-10-29T00:00:00"/>
    <s v="Standard Class"/>
    <s v="ND-18370"/>
    <s v="Natalie DeCherney"/>
    <x v="0"/>
    <s v="United States"/>
    <x v="220"/>
    <x v="16"/>
    <n v="85301"/>
    <x v="1"/>
    <s v="OFF-BI-10003984"/>
    <x v="1"/>
    <x v="8"/>
    <x v="690"/>
    <n v="8.5589999999999993"/>
    <n v="1"/>
    <n v="0.7"/>
    <n v="-6.5618999999999996"/>
  </r>
  <r>
    <n v="4559"/>
    <x v="2257"/>
    <x v="2"/>
    <x v="520"/>
    <d v="2012-05-01T00:00:00"/>
    <s v="Standard Class"/>
    <s v="CM-11815"/>
    <s v="Candace McMahon"/>
    <x v="1"/>
    <s v="United States"/>
    <x v="236"/>
    <x v="5"/>
    <n v="79907"/>
    <x v="2"/>
    <s v="OFF-EN-10004773"/>
    <x v="1"/>
    <x v="12"/>
    <x v="33"/>
    <n v="49.567999999999998"/>
    <n v="2"/>
    <n v="0.2"/>
    <n v="17.968399999999999"/>
  </r>
  <r>
    <n v="4560"/>
    <x v="2258"/>
    <x v="2"/>
    <x v="952"/>
    <d v="2011-08-05T00:00:00"/>
    <s v="First Class"/>
    <s v="EB-13870"/>
    <s v="Emily Burns"/>
    <x v="0"/>
    <s v="United States"/>
    <x v="52"/>
    <x v="5"/>
    <n v="78207"/>
    <x v="2"/>
    <s v="FUR-CH-10001146"/>
    <x v="0"/>
    <x v="1"/>
    <x v="64"/>
    <n v="127.869"/>
    <n v="3"/>
    <n v="0.3"/>
    <n v="-9.1334999999999997"/>
  </r>
  <r>
    <n v="4561"/>
    <x v="2259"/>
    <x v="1"/>
    <x v="784"/>
    <d v="2012-09-12T00:00:00"/>
    <s v="Second Class"/>
    <s v="HM-14860"/>
    <s v="Harry Marie"/>
    <x v="1"/>
    <s v="United States"/>
    <x v="1"/>
    <x v="1"/>
    <n v="90049"/>
    <x v="1"/>
    <s v="OFF-EN-10003296"/>
    <x v="1"/>
    <x v="12"/>
    <x v="229"/>
    <n v="271.44"/>
    <n v="3"/>
    <n v="0"/>
    <n v="122.148"/>
  </r>
  <r>
    <n v="4562"/>
    <x v="2259"/>
    <x v="1"/>
    <x v="784"/>
    <d v="2012-09-12T00:00:00"/>
    <s v="Second Class"/>
    <s v="HM-14860"/>
    <s v="Harry Marie"/>
    <x v="1"/>
    <s v="United States"/>
    <x v="1"/>
    <x v="1"/>
    <n v="90049"/>
    <x v="1"/>
    <s v="TEC-PH-10000193"/>
    <x v="2"/>
    <x v="7"/>
    <x v="1655"/>
    <n v="110.352"/>
    <n v="3"/>
    <n v="0.2"/>
    <n v="8.2764000000000006"/>
  </r>
  <r>
    <n v="4563"/>
    <x v="2259"/>
    <x v="1"/>
    <x v="784"/>
    <d v="2012-09-12T00:00:00"/>
    <s v="Second Class"/>
    <s v="HM-14860"/>
    <s v="Harry Marie"/>
    <x v="1"/>
    <s v="United States"/>
    <x v="1"/>
    <x v="1"/>
    <n v="90049"/>
    <x v="1"/>
    <s v="FUR-FU-10002111"/>
    <x v="0"/>
    <x v="5"/>
    <x v="1656"/>
    <n v="36.4"/>
    <n v="5"/>
    <n v="0"/>
    <n v="13.832000000000001"/>
  </r>
  <r>
    <n v="4564"/>
    <x v="2260"/>
    <x v="3"/>
    <x v="986"/>
    <d v="2014-01-10T00:00:00"/>
    <s v="Standard Class"/>
    <s v="SJ-20125"/>
    <s v="Sanjit Jacobs"/>
    <x v="2"/>
    <s v="United States"/>
    <x v="388"/>
    <x v="2"/>
    <n v="33023"/>
    <x v="0"/>
    <s v="FUR-CH-10003298"/>
    <x v="0"/>
    <x v="1"/>
    <x v="1567"/>
    <n v="419.13600000000002"/>
    <n v="4"/>
    <n v="0.2"/>
    <n v="-57.6312"/>
  </r>
  <r>
    <n v="4565"/>
    <x v="2261"/>
    <x v="2"/>
    <x v="337"/>
    <d v="2011-12-14T00:00:00"/>
    <s v="Standard Class"/>
    <s v="DM-12955"/>
    <s v="Dario Medina"/>
    <x v="1"/>
    <s v="United States"/>
    <x v="123"/>
    <x v="16"/>
    <n v="85204"/>
    <x v="1"/>
    <s v="OFF-ST-10004950"/>
    <x v="1"/>
    <x v="4"/>
    <x v="1000"/>
    <n v="100.70399999999999"/>
    <n v="6"/>
    <n v="0.2"/>
    <n v="-1.2587999999999999"/>
  </r>
  <r>
    <n v="4566"/>
    <x v="2262"/>
    <x v="3"/>
    <x v="734"/>
    <d v="2014-11-12T00:00:00"/>
    <s v="Standard Class"/>
    <s v="MC-17575"/>
    <s v="Matt Collins"/>
    <x v="0"/>
    <s v="United States"/>
    <x v="115"/>
    <x v="3"/>
    <n v="28314"/>
    <x v="0"/>
    <s v="OFF-AP-10002350"/>
    <x v="1"/>
    <x v="9"/>
    <x v="545"/>
    <n v="45.216000000000001"/>
    <n v="3"/>
    <n v="0.2"/>
    <n v="4.5216000000000003"/>
  </r>
  <r>
    <n v="4567"/>
    <x v="2262"/>
    <x v="3"/>
    <x v="734"/>
    <d v="2014-11-12T00:00:00"/>
    <s v="Standard Class"/>
    <s v="MC-17575"/>
    <s v="Matt Collins"/>
    <x v="0"/>
    <s v="United States"/>
    <x v="115"/>
    <x v="3"/>
    <n v="28314"/>
    <x v="0"/>
    <s v="OFF-BI-10004233"/>
    <x v="1"/>
    <x v="8"/>
    <x v="1377"/>
    <n v="28.782"/>
    <n v="6"/>
    <n v="0.7"/>
    <n v="-21.1068"/>
  </r>
  <r>
    <n v="4568"/>
    <x v="2262"/>
    <x v="3"/>
    <x v="734"/>
    <d v="2014-11-12T00:00:00"/>
    <s v="Standard Class"/>
    <s v="MC-17575"/>
    <s v="Matt Collins"/>
    <x v="0"/>
    <s v="United States"/>
    <x v="115"/>
    <x v="3"/>
    <n v="28314"/>
    <x v="0"/>
    <s v="OFF-PA-10001892"/>
    <x v="1"/>
    <x v="10"/>
    <x v="815"/>
    <n v="24.448"/>
    <n v="4"/>
    <n v="0.2"/>
    <n v="8.8623999999999992"/>
  </r>
  <r>
    <n v="4569"/>
    <x v="2263"/>
    <x v="1"/>
    <x v="627"/>
    <d v="2012-11-13T00:00:00"/>
    <s v="Standard Class"/>
    <s v="DB-13660"/>
    <s v="Duane Benoit"/>
    <x v="0"/>
    <s v="United States"/>
    <x v="12"/>
    <x v="5"/>
    <n v="77095"/>
    <x v="2"/>
    <s v="OFF-BI-10003291"/>
    <x v="1"/>
    <x v="8"/>
    <x v="44"/>
    <n v="10.476000000000001"/>
    <n v="6"/>
    <n v="0.8"/>
    <n v="-17.285399999999999"/>
  </r>
  <r>
    <n v="4570"/>
    <x v="2264"/>
    <x v="2"/>
    <x v="987"/>
    <d v="2011-04-21T00:00:00"/>
    <s v="Second Class"/>
    <s v="NF-18595"/>
    <s v="Nicole Fjeld"/>
    <x v="2"/>
    <s v="United States"/>
    <x v="49"/>
    <x v="1"/>
    <n v="95123"/>
    <x v="1"/>
    <s v="FUR-FU-10004017"/>
    <x v="0"/>
    <x v="5"/>
    <x v="1570"/>
    <n v="76.14"/>
    <n v="3"/>
    <n v="0"/>
    <n v="26.649000000000001"/>
  </r>
  <r>
    <n v="4571"/>
    <x v="2265"/>
    <x v="1"/>
    <x v="442"/>
    <d v="2012-05-27T00:00:00"/>
    <s v="Second Class"/>
    <s v="NM-18445"/>
    <s v="Nathan Mautz"/>
    <x v="2"/>
    <s v="United States"/>
    <x v="391"/>
    <x v="41"/>
    <n v="67212"/>
    <x v="2"/>
    <s v="OFF-AR-10002445"/>
    <x v="1"/>
    <x v="6"/>
    <x v="1637"/>
    <n v="21.24"/>
    <n v="3"/>
    <n v="0"/>
    <n v="8.0711999999999993"/>
  </r>
  <r>
    <n v="4572"/>
    <x v="2265"/>
    <x v="1"/>
    <x v="442"/>
    <d v="2012-05-27T00:00:00"/>
    <s v="Second Class"/>
    <s v="NM-18445"/>
    <s v="Nathan Mautz"/>
    <x v="2"/>
    <s v="United States"/>
    <x v="391"/>
    <x v="41"/>
    <n v="67212"/>
    <x v="2"/>
    <s v="OFF-BI-10001718"/>
    <x v="1"/>
    <x v="8"/>
    <x v="1216"/>
    <n v="127.96"/>
    <n v="2"/>
    <n v="0"/>
    <n v="60.141199999999998"/>
  </r>
  <r>
    <n v="4573"/>
    <x v="2266"/>
    <x v="3"/>
    <x v="729"/>
    <d v="2014-07-22T00:00:00"/>
    <s v="Standard Class"/>
    <s v="AB-10255"/>
    <s v="Alejandro Ballentine"/>
    <x v="2"/>
    <s v="United States"/>
    <x v="1"/>
    <x v="1"/>
    <n v="90036"/>
    <x v="1"/>
    <s v="TEC-CO-10004202"/>
    <x v="2"/>
    <x v="16"/>
    <x v="836"/>
    <n v="479.98399999999998"/>
    <n v="2"/>
    <n v="0.2"/>
    <n v="89.997"/>
  </r>
  <r>
    <n v="4574"/>
    <x v="2267"/>
    <x v="0"/>
    <x v="939"/>
    <d v="2013-12-19T00:00:00"/>
    <s v="Standard Class"/>
    <s v="MG-17650"/>
    <s v="Matthew Grinstein"/>
    <x v="2"/>
    <s v="United States"/>
    <x v="25"/>
    <x v="12"/>
    <n v="49201"/>
    <x v="2"/>
    <s v="TEC-PH-10002103"/>
    <x v="2"/>
    <x v="7"/>
    <x v="534"/>
    <n v="657.93"/>
    <n v="7"/>
    <n v="0"/>
    <n v="184.22040000000001"/>
  </r>
  <r>
    <n v="4575"/>
    <x v="2267"/>
    <x v="0"/>
    <x v="939"/>
    <d v="2013-12-19T00:00:00"/>
    <s v="Standard Class"/>
    <s v="MG-17650"/>
    <s v="Matthew Grinstein"/>
    <x v="2"/>
    <s v="United States"/>
    <x v="25"/>
    <x v="12"/>
    <n v="49201"/>
    <x v="2"/>
    <s v="FUR-FU-10003724"/>
    <x v="0"/>
    <x v="5"/>
    <x v="887"/>
    <n v="33.479999999999997"/>
    <n v="4"/>
    <n v="0"/>
    <n v="8.7048000000000005"/>
  </r>
  <r>
    <n v="4576"/>
    <x v="2267"/>
    <x v="0"/>
    <x v="939"/>
    <d v="2013-12-19T00:00:00"/>
    <s v="Standard Class"/>
    <s v="MG-17650"/>
    <s v="Matthew Grinstein"/>
    <x v="2"/>
    <s v="United States"/>
    <x v="25"/>
    <x v="12"/>
    <n v="49201"/>
    <x v="2"/>
    <s v="OFF-AR-10003732"/>
    <x v="1"/>
    <x v="6"/>
    <x v="321"/>
    <n v="13.9"/>
    <n v="5"/>
    <n v="0"/>
    <n v="3.6139999999999999"/>
  </r>
  <r>
    <n v="4577"/>
    <x v="2267"/>
    <x v="0"/>
    <x v="939"/>
    <d v="2013-12-19T00:00:00"/>
    <s v="Standard Class"/>
    <s v="MG-17650"/>
    <s v="Matthew Grinstein"/>
    <x v="2"/>
    <s v="United States"/>
    <x v="25"/>
    <x v="12"/>
    <n v="49201"/>
    <x v="2"/>
    <s v="OFF-ST-10000885"/>
    <x v="1"/>
    <x v="4"/>
    <x v="1657"/>
    <n v="26.86"/>
    <n v="2"/>
    <n v="0"/>
    <n v="6.7149999999999999"/>
  </r>
  <r>
    <n v="4578"/>
    <x v="2268"/>
    <x v="2"/>
    <x v="909"/>
    <d v="2011-04-16T00:00:00"/>
    <s v="Standard Class"/>
    <s v="SE-20110"/>
    <s v="Sanjit Engle"/>
    <x v="0"/>
    <s v="United States"/>
    <x v="412"/>
    <x v="45"/>
    <n v="83501"/>
    <x v="1"/>
    <s v="OFF-BI-10004817"/>
    <x v="1"/>
    <x v="8"/>
    <x v="1199"/>
    <n v="9.5839999999999996"/>
    <n v="1"/>
    <n v="0.2"/>
    <n v="3.3544"/>
  </r>
  <r>
    <n v="4579"/>
    <x v="2269"/>
    <x v="1"/>
    <x v="988"/>
    <d v="2012-06-15T00:00:00"/>
    <s v="Standard Class"/>
    <s v="AG-10765"/>
    <s v="Anthony Garverick"/>
    <x v="2"/>
    <s v="United States"/>
    <x v="409"/>
    <x v="17"/>
    <n v="23666"/>
    <x v="0"/>
    <s v="OFF-BI-10001670"/>
    <x v="1"/>
    <x v="8"/>
    <x v="438"/>
    <n v="113.1"/>
    <n v="3"/>
    <n v="0"/>
    <n v="56.55"/>
  </r>
  <r>
    <n v="4580"/>
    <x v="2270"/>
    <x v="2"/>
    <x v="923"/>
    <d v="2011-02-08T00:00:00"/>
    <s v="Standard Class"/>
    <s v="AS-10045"/>
    <s v="Aaron Smayling"/>
    <x v="1"/>
    <s v="United States"/>
    <x v="20"/>
    <x v="15"/>
    <n v="10035"/>
    <x v="3"/>
    <s v="OFF-PA-10002709"/>
    <x v="1"/>
    <x v="10"/>
    <x v="1658"/>
    <n v="65.78"/>
    <n v="11"/>
    <n v="0"/>
    <n v="32.232199999999999"/>
  </r>
  <r>
    <n v="4581"/>
    <x v="2271"/>
    <x v="1"/>
    <x v="374"/>
    <d v="2012-06-08T00:00:00"/>
    <s v="Standard Class"/>
    <s v="AR-10405"/>
    <s v="Allen Rosenblatt"/>
    <x v="1"/>
    <s v="United States"/>
    <x v="413"/>
    <x v="35"/>
    <n v="39401"/>
    <x v="0"/>
    <s v="TEC-AC-10004469"/>
    <x v="2"/>
    <x v="11"/>
    <x v="238"/>
    <n v="239.7"/>
    <n v="6"/>
    <n v="0"/>
    <n v="105.468"/>
  </r>
  <r>
    <n v="4582"/>
    <x v="2272"/>
    <x v="0"/>
    <x v="251"/>
    <d v="2013-09-23T00:00:00"/>
    <s v="First Class"/>
    <s v="AP-10720"/>
    <s v="Anne Pryor"/>
    <x v="2"/>
    <s v="United States"/>
    <x v="10"/>
    <x v="9"/>
    <n v="19140"/>
    <x v="3"/>
    <s v="FUR-FU-10003424"/>
    <x v="0"/>
    <x v="5"/>
    <x v="1659"/>
    <n v="25.632000000000001"/>
    <n v="3"/>
    <n v="0.2"/>
    <n v="3.8448000000000002"/>
  </r>
  <r>
    <n v="4583"/>
    <x v="2273"/>
    <x v="0"/>
    <x v="224"/>
    <d v="2013-06-13T00:00:00"/>
    <s v="First Class"/>
    <s v="JB-16000"/>
    <s v="Joy Bell-"/>
    <x v="0"/>
    <s v="United States"/>
    <x v="10"/>
    <x v="9"/>
    <n v="19140"/>
    <x v="3"/>
    <s v="OFF-LA-10003720"/>
    <x v="1"/>
    <x v="2"/>
    <x v="1627"/>
    <n v="23.616"/>
    <n v="8"/>
    <n v="0.2"/>
    <n v="7.9703999999999997"/>
  </r>
  <r>
    <n v="4584"/>
    <x v="2274"/>
    <x v="0"/>
    <x v="370"/>
    <d v="2013-08-29T00:00:00"/>
    <s v="Second Class"/>
    <s v="TS-21430"/>
    <s v="Tom Stivers"/>
    <x v="1"/>
    <s v="United States"/>
    <x v="1"/>
    <x v="1"/>
    <n v="90045"/>
    <x v="1"/>
    <s v="OFF-AR-10000390"/>
    <x v="1"/>
    <x v="6"/>
    <x v="105"/>
    <n v="8.26"/>
    <n v="2"/>
    <n v="0"/>
    <n v="3.7995999999999999"/>
  </r>
  <r>
    <n v="4585"/>
    <x v="2275"/>
    <x v="3"/>
    <x v="808"/>
    <d v="2014-05-11T00:00:00"/>
    <s v="Second Class"/>
    <s v="NL-18310"/>
    <s v="Nancy Lomonaco"/>
    <x v="2"/>
    <s v="United States"/>
    <x v="414"/>
    <x v="1"/>
    <n v="94526"/>
    <x v="1"/>
    <s v="OFF-EN-10001335"/>
    <x v="1"/>
    <x v="12"/>
    <x v="462"/>
    <n v="76.58"/>
    <n v="7"/>
    <n v="0"/>
    <n v="38.29"/>
  </r>
  <r>
    <n v="4586"/>
    <x v="2275"/>
    <x v="3"/>
    <x v="808"/>
    <d v="2014-05-11T00:00:00"/>
    <s v="Second Class"/>
    <s v="NL-18310"/>
    <s v="Nancy Lomonaco"/>
    <x v="2"/>
    <s v="United States"/>
    <x v="414"/>
    <x v="1"/>
    <n v="94526"/>
    <x v="1"/>
    <s v="OFF-AR-10003469"/>
    <x v="1"/>
    <x v="6"/>
    <x v="1249"/>
    <n v="8.8000000000000007"/>
    <n v="5"/>
    <n v="0"/>
    <n v="4.2240000000000002"/>
  </r>
  <r>
    <n v="4587"/>
    <x v="2275"/>
    <x v="3"/>
    <x v="808"/>
    <d v="2014-05-11T00:00:00"/>
    <s v="Second Class"/>
    <s v="NL-18310"/>
    <s v="Nancy Lomonaco"/>
    <x v="2"/>
    <s v="United States"/>
    <x v="414"/>
    <x v="1"/>
    <n v="94526"/>
    <x v="1"/>
    <s v="OFF-BI-10003718"/>
    <x v="1"/>
    <x v="8"/>
    <x v="1660"/>
    <n v="590.35199999999998"/>
    <n v="6"/>
    <n v="0.2"/>
    <n v="206.6232"/>
  </r>
  <r>
    <n v="4588"/>
    <x v="2275"/>
    <x v="3"/>
    <x v="808"/>
    <d v="2014-05-11T00:00:00"/>
    <s v="Second Class"/>
    <s v="NL-18310"/>
    <s v="Nancy Lomonaco"/>
    <x v="2"/>
    <s v="United States"/>
    <x v="414"/>
    <x v="1"/>
    <n v="94526"/>
    <x v="1"/>
    <s v="OFF-FA-10004838"/>
    <x v="1"/>
    <x v="13"/>
    <x v="792"/>
    <n v="5.58"/>
    <n v="3"/>
    <n v="0"/>
    <n v="0.16739999999999999"/>
  </r>
  <r>
    <n v="4589"/>
    <x v="2275"/>
    <x v="3"/>
    <x v="808"/>
    <d v="2014-05-11T00:00:00"/>
    <s v="Second Class"/>
    <s v="NL-18310"/>
    <s v="Nancy Lomonaco"/>
    <x v="2"/>
    <s v="United States"/>
    <x v="414"/>
    <x v="1"/>
    <n v="94526"/>
    <x v="1"/>
    <s v="FUR-FU-10002508"/>
    <x v="0"/>
    <x v="5"/>
    <x v="1661"/>
    <n v="25.02"/>
    <n v="3"/>
    <n v="0"/>
    <n v="10.5084"/>
  </r>
  <r>
    <n v="4590"/>
    <x v="2275"/>
    <x v="3"/>
    <x v="808"/>
    <d v="2014-05-11T00:00:00"/>
    <s v="Second Class"/>
    <s v="NL-18310"/>
    <s v="Nancy Lomonaco"/>
    <x v="2"/>
    <s v="United States"/>
    <x v="414"/>
    <x v="1"/>
    <n v="94526"/>
    <x v="1"/>
    <s v="OFF-ST-10001511"/>
    <x v="1"/>
    <x v="4"/>
    <x v="551"/>
    <n v="452.55"/>
    <n v="7"/>
    <n v="0"/>
    <n v="22.627500000000001"/>
  </r>
  <r>
    <n v="4591"/>
    <x v="2276"/>
    <x v="0"/>
    <x v="482"/>
    <d v="2014-01-01T00:00:00"/>
    <s v="Standard Class"/>
    <s v="MC-18130"/>
    <s v="Mike Caudle"/>
    <x v="1"/>
    <s v="United States"/>
    <x v="1"/>
    <x v="1"/>
    <n v="90004"/>
    <x v="1"/>
    <s v="OFF-SU-10000952"/>
    <x v="1"/>
    <x v="14"/>
    <x v="1256"/>
    <n v="17.760000000000002"/>
    <n v="2"/>
    <n v="0"/>
    <n v="4.9728000000000003"/>
  </r>
  <r>
    <n v="4592"/>
    <x v="2276"/>
    <x v="0"/>
    <x v="482"/>
    <d v="2014-01-01T00:00:00"/>
    <s v="Standard Class"/>
    <s v="MC-18130"/>
    <s v="Mike Caudle"/>
    <x v="1"/>
    <s v="United States"/>
    <x v="1"/>
    <x v="1"/>
    <n v="90004"/>
    <x v="1"/>
    <s v="TEC-PH-10002275"/>
    <x v="2"/>
    <x v="7"/>
    <x v="7"/>
    <n v="302.38400000000001"/>
    <n v="2"/>
    <n v="0.2"/>
    <n v="30.238399999999999"/>
  </r>
  <r>
    <n v="4593"/>
    <x v="2276"/>
    <x v="0"/>
    <x v="482"/>
    <d v="2014-01-01T00:00:00"/>
    <s v="Standard Class"/>
    <s v="MC-18130"/>
    <s v="Mike Caudle"/>
    <x v="1"/>
    <s v="United States"/>
    <x v="1"/>
    <x v="1"/>
    <n v="90004"/>
    <x v="1"/>
    <s v="FUR-CH-10003535"/>
    <x v="0"/>
    <x v="1"/>
    <x v="1513"/>
    <n v="146.352"/>
    <n v="3"/>
    <n v="0.2"/>
    <n v="-5.4882"/>
  </r>
  <r>
    <n v="4594"/>
    <x v="2276"/>
    <x v="0"/>
    <x v="482"/>
    <d v="2014-01-01T00:00:00"/>
    <s v="Standard Class"/>
    <s v="MC-18130"/>
    <s v="Mike Caudle"/>
    <x v="1"/>
    <s v="United States"/>
    <x v="1"/>
    <x v="1"/>
    <n v="90004"/>
    <x v="1"/>
    <s v="OFF-AP-10004052"/>
    <x v="1"/>
    <x v="9"/>
    <x v="1662"/>
    <n v="7.9"/>
    <n v="2"/>
    <n v="0"/>
    <n v="2.0539999999999998"/>
  </r>
  <r>
    <n v="4595"/>
    <x v="2276"/>
    <x v="0"/>
    <x v="482"/>
    <d v="2014-01-01T00:00:00"/>
    <s v="Standard Class"/>
    <s v="MC-18130"/>
    <s v="Mike Caudle"/>
    <x v="1"/>
    <s v="United States"/>
    <x v="1"/>
    <x v="1"/>
    <n v="90004"/>
    <x v="1"/>
    <s v="FUR-TA-10003473"/>
    <x v="0"/>
    <x v="3"/>
    <x v="214"/>
    <n v="902.71199999999999"/>
    <n v="3"/>
    <n v="0.2"/>
    <n v="33.851700000000001"/>
  </r>
  <r>
    <n v="4596"/>
    <x v="2276"/>
    <x v="0"/>
    <x v="482"/>
    <d v="2014-01-01T00:00:00"/>
    <s v="Standard Class"/>
    <s v="MC-18130"/>
    <s v="Mike Caudle"/>
    <x v="1"/>
    <s v="United States"/>
    <x v="1"/>
    <x v="1"/>
    <n v="90004"/>
    <x v="1"/>
    <s v="OFF-AR-10001897"/>
    <x v="1"/>
    <x v="6"/>
    <x v="640"/>
    <n v="53.97"/>
    <n v="3"/>
    <n v="0"/>
    <n v="15.111599999999999"/>
  </r>
  <r>
    <n v="4597"/>
    <x v="2277"/>
    <x v="0"/>
    <x v="5"/>
    <d v="2013-11-12T00:00:00"/>
    <s v="Second Class"/>
    <s v="TC-21475"/>
    <s v="Tony Chapman"/>
    <x v="2"/>
    <s v="United States"/>
    <x v="176"/>
    <x v="40"/>
    <n v="20016"/>
    <x v="3"/>
    <s v="OFF-AR-10000034"/>
    <x v="1"/>
    <x v="6"/>
    <x v="744"/>
    <n v="33.92"/>
    <n v="8"/>
    <n v="0"/>
    <n v="13.2288"/>
  </r>
  <r>
    <n v="4598"/>
    <x v="2278"/>
    <x v="3"/>
    <x v="735"/>
    <d v="2014-02-09T00:00:00"/>
    <s v="Standard Class"/>
    <s v="MG-17650"/>
    <s v="Matthew Grinstein"/>
    <x v="2"/>
    <s v="United States"/>
    <x v="158"/>
    <x v="6"/>
    <n v="53209"/>
    <x v="2"/>
    <s v="OFF-SU-10004115"/>
    <x v="1"/>
    <x v="14"/>
    <x v="510"/>
    <n v="21.81"/>
    <n v="3"/>
    <n v="0"/>
    <n v="5.8887"/>
  </r>
  <r>
    <n v="4599"/>
    <x v="2278"/>
    <x v="3"/>
    <x v="735"/>
    <d v="2014-02-09T00:00:00"/>
    <s v="Standard Class"/>
    <s v="MG-17650"/>
    <s v="Matthew Grinstein"/>
    <x v="2"/>
    <s v="United States"/>
    <x v="158"/>
    <x v="6"/>
    <n v="53209"/>
    <x v="2"/>
    <s v="OFF-AP-10001947"/>
    <x v="1"/>
    <x v="9"/>
    <x v="1528"/>
    <n v="91.6"/>
    <n v="5"/>
    <n v="0"/>
    <n v="26.564"/>
  </r>
  <r>
    <n v="4600"/>
    <x v="2279"/>
    <x v="1"/>
    <x v="747"/>
    <d v="2012-07-20T00:00:00"/>
    <s v="Standard Class"/>
    <s v="MG-17890"/>
    <s v="Michael Granlund"/>
    <x v="2"/>
    <s v="United States"/>
    <x v="248"/>
    <x v="39"/>
    <n v="21215"/>
    <x v="3"/>
    <s v="FUR-CH-10004853"/>
    <x v="0"/>
    <x v="1"/>
    <x v="526"/>
    <n v="150.97999999999999"/>
    <n v="1"/>
    <n v="0"/>
    <n v="43.784199999999998"/>
  </r>
  <r>
    <n v="4601"/>
    <x v="2279"/>
    <x v="1"/>
    <x v="747"/>
    <d v="2012-07-20T00:00:00"/>
    <s v="Standard Class"/>
    <s v="MG-17890"/>
    <s v="Michael Granlund"/>
    <x v="2"/>
    <s v="United States"/>
    <x v="248"/>
    <x v="39"/>
    <n v="21215"/>
    <x v="3"/>
    <s v="OFF-EN-10000483"/>
    <x v="1"/>
    <x v="12"/>
    <x v="369"/>
    <n v="137.25"/>
    <n v="9"/>
    <n v="0"/>
    <n v="63.134999999999998"/>
  </r>
  <r>
    <n v="4602"/>
    <x v="2279"/>
    <x v="1"/>
    <x v="747"/>
    <d v="2012-07-20T00:00:00"/>
    <s v="Standard Class"/>
    <s v="MG-17890"/>
    <s v="Michael Granlund"/>
    <x v="2"/>
    <s v="United States"/>
    <x v="248"/>
    <x v="39"/>
    <n v="21215"/>
    <x v="3"/>
    <s v="OFF-FA-10001332"/>
    <x v="1"/>
    <x v="13"/>
    <x v="1561"/>
    <n v="11.52"/>
    <n v="4"/>
    <n v="0"/>
    <n v="5.4143999999999997"/>
  </r>
  <r>
    <n v="4603"/>
    <x v="2280"/>
    <x v="1"/>
    <x v="989"/>
    <d v="2012-05-29T00:00:00"/>
    <s v="Second Class"/>
    <s v="BF-11170"/>
    <s v="Ben Ferrer"/>
    <x v="2"/>
    <s v="United States"/>
    <x v="108"/>
    <x v="3"/>
    <n v="28540"/>
    <x v="0"/>
    <s v="OFF-PA-10003790"/>
    <x v="1"/>
    <x v="10"/>
    <x v="1250"/>
    <n v="18.271999999999998"/>
    <n v="1"/>
    <n v="0.2"/>
    <n v="5.9383999999999997"/>
  </r>
  <r>
    <n v="4604"/>
    <x v="2280"/>
    <x v="1"/>
    <x v="989"/>
    <d v="2012-05-29T00:00:00"/>
    <s v="Second Class"/>
    <s v="BF-11170"/>
    <s v="Ben Ferrer"/>
    <x v="2"/>
    <s v="United States"/>
    <x v="108"/>
    <x v="3"/>
    <n v="28540"/>
    <x v="0"/>
    <s v="OFF-PA-10003134"/>
    <x v="1"/>
    <x v="10"/>
    <x v="1663"/>
    <n v="153.72800000000001"/>
    <n v="4"/>
    <n v="0.2"/>
    <n v="53.8048"/>
  </r>
  <r>
    <n v="4605"/>
    <x v="2280"/>
    <x v="1"/>
    <x v="989"/>
    <d v="2012-05-29T00:00:00"/>
    <s v="Second Class"/>
    <s v="BF-11170"/>
    <s v="Ben Ferrer"/>
    <x v="2"/>
    <s v="United States"/>
    <x v="108"/>
    <x v="3"/>
    <n v="28540"/>
    <x v="0"/>
    <s v="OFF-EN-10004459"/>
    <x v="1"/>
    <x v="12"/>
    <x v="655"/>
    <n v="12.224"/>
    <n v="2"/>
    <n v="0.2"/>
    <n v="4.4311999999999996"/>
  </r>
  <r>
    <n v="4606"/>
    <x v="2280"/>
    <x v="1"/>
    <x v="989"/>
    <d v="2012-05-29T00:00:00"/>
    <s v="Second Class"/>
    <s v="BF-11170"/>
    <s v="Ben Ferrer"/>
    <x v="2"/>
    <s v="United States"/>
    <x v="108"/>
    <x v="3"/>
    <n v="28540"/>
    <x v="0"/>
    <s v="TEC-AC-10003628"/>
    <x v="2"/>
    <x v="11"/>
    <x v="244"/>
    <n v="167.94399999999999"/>
    <n v="7"/>
    <n v="0.2"/>
    <n v="50.383200000000002"/>
  </r>
  <r>
    <n v="4607"/>
    <x v="2281"/>
    <x v="1"/>
    <x v="71"/>
    <d v="2012-02-06T00:00:00"/>
    <s v="Standard Class"/>
    <s v="MS-17770"/>
    <s v="Maxwell Schwartz"/>
    <x v="0"/>
    <s v="United States"/>
    <x v="30"/>
    <x v="15"/>
    <n v="14609"/>
    <x v="3"/>
    <s v="TEC-PH-10004093"/>
    <x v="2"/>
    <x v="7"/>
    <x v="40"/>
    <n v="45.99"/>
    <n v="1"/>
    <n v="0"/>
    <n v="13.3371"/>
  </r>
  <r>
    <n v="4608"/>
    <x v="2281"/>
    <x v="1"/>
    <x v="71"/>
    <d v="2012-02-06T00:00:00"/>
    <s v="Standard Class"/>
    <s v="MS-17770"/>
    <s v="Maxwell Schwartz"/>
    <x v="0"/>
    <s v="United States"/>
    <x v="30"/>
    <x v="15"/>
    <n v="14609"/>
    <x v="3"/>
    <s v="OFF-ST-10001490"/>
    <x v="1"/>
    <x v="4"/>
    <x v="513"/>
    <n v="535.41"/>
    <n v="3"/>
    <n v="0"/>
    <n v="160.62299999999999"/>
  </r>
  <r>
    <n v="4609"/>
    <x v="2281"/>
    <x v="1"/>
    <x v="71"/>
    <d v="2012-02-06T00:00:00"/>
    <s v="Standard Class"/>
    <s v="MS-17770"/>
    <s v="Maxwell Schwartz"/>
    <x v="0"/>
    <s v="United States"/>
    <x v="30"/>
    <x v="15"/>
    <n v="14609"/>
    <x v="3"/>
    <s v="OFF-BI-10000605"/>
    <x v="1"/>
    <x v="8"/>
    <x v="531"/>
    <n v="6.0960000000000001"/>
    <n v="2"/>
    <n v="0.2"/>
    <n v="2.0573999999999999"/>
  </r>
  <r>
    <n v="4610"/>
    <x v="2281"/>
    <x v="1"/>
    <x v="71"/>
    <d v="2012-02-06T00:00:00"/>
    <s v="Standard Class"/>
    <s v="MS-17770"/>
    <s v="Maxwell Schwartz"/>
    <x v="0"/>
    <s v="United States"/>
    <x v="30"/>
    <x v="15"/>
    <n v="14609"/>
    <x v="3"/>
    <s v="OFF-PA-10004255"/>
    <x v="1"/>
    <x v="10"/>
    <x v="1306"/>
    <n v="45.36"/>
    <n v="7"/>
    <n v="0"/>
    <n v="21.7728"/>
  </r>
  <r>
    <n v="4611"/>
    <x v="2282"/>
    <x v="3"/>
    <x v="45"/>
    <d v="2014-11-15T00:00:00"/>
    <s v="Standard Class"/>
    <s v="JE-15745"/>
    <s v="Joel Eaton"/>
    <x v="0"/>
    <s v="United States"/>
    <x v="147"/>
    <x v="1"/>
    <n v="92054"/>
    <x v="1"/>
    <s v="FUR-FU-10000023"/>
    <x v="0"/>
    <x v="5"/>
    <x v="322"/>
    <n v="47.12"/>
    <n v="8"/>
    <n v="0"/>
    <n v="20.732800000000001"/>
  </r>
  <r>
    <n v="4612"/>
    <x v="2283"/>
    <x v="0"/>
    <x v="990"/>
    <d v="2013-01-26T00:00:00"/>
    <s v="Second Class"/>
    <s v="HG-14965"/>
    <s v="Henry Goldwyn"/>
    <x v="1"/>
    <s v="United States"/>
    <x v="200"/>
    <x v="35"/>
    <n v="39503"/>
    <x v="0"/>
    <s v="OFF-BI-10000285"/>
    <x v="1"/>
    <x v="8"/>
    <x v="456"/>
    <n v="31.36"/>
    <n v="4"/>
    <n v="0"/>
    <n v="15.68"/>
  </r>
  <r>
    <n v="4613"/>
    <x v="2284"/>
    <x v="3"/>
    <x v="413"/>
    <d v="2014-07-01T00:00:00"/>
    <s v="Standard Class"/>
    <s v="EP-13915"/>
    <s v="Emily Phan"/>
    <x v="0"/>
    <s v="United States"/>
    <x v="108"/>
    <x v="2"/>
    <n v="32216"/>
    <x v="0"/>
    <s v="OFF-AR-10000588"/>
    <x v="1"/>
    <x v="6"/>
    <x v="393"/>
    <n v="47.616"/>
    <n v="3"/>
    <n v="0.2"/>
    <n v="3.5712000000000002"/>
  </r>
  <r>
    <n v="4614"/>
    <x v="2284"/>
    <x v="3"/>
    <x v="413"/>
    <d v="2014-07-01T00:00:00"/>
    <s v="Standard Class"/>
    <s v="EP-13915"/>
    <s v="Emily Phan"/>
    <x v="0"/>
    <s v="United States"/>
    <x v="108"/>
    <x v="2"/>
    <n v="32216"/>
    <x v="0"/>
    <s v="OFF-PA-10002250"/>
    <x v="1"/>
    <x v="10"/>
    <x v="699"/>
    <n v="23.48"/>
    <n v="5"/>
    <n v="0.2"/>
    <n v="8.218"/>
  </r>
  <r>
    <n v="4615"/>
    <x v="2285"/>
    <x v="0"/>
    <x v="64"/>
    <d v="2013-11-09T00:00:00"/>
    <s v="Standard Class"/>
    <s v="GH-14410"/>
    <s v="Gary Hansen"/>
    <x v="2"/>
    <s v="United States"/>
    <x v="12"/>
    <x v="5"/>
    <n v="77070"/>
    <x v="2"/>
    <s v="OFF-AP-10002457"/>
    <x v="1"/>
    <x v="9"/>
    <x v="544"/>
    <n v="62.79"/>
    <n v="3"/>
    <n v="0.8"/>
    <n v="-166.39349999999999"/>
  </r>
  <r>
    <n v="4616"/>
    <x v="2285"/>
    <x v="0"/>
    <x v="64"/>
    <d v="2013-11-09T00:00:00"/>
    <s v="Standard Class"/>
    <s v="GH-14410"/>
    <s v="Gary Hansen"/>
    <x v="2"/>
    <s v="United States"/>
    <x v="12"/>
    <x v="5"/>
    <n v="77070"/>
    <x v="2"/>
    <s v="OFF-FA-10002763"/>
    <x v="1"/>
    <x v="13"/>
    <x v="1411"/>
    <n v="28.44"/>
    <n v="9"/>
    <n v="0.2"/>
    <n v="4.266"/>
  </r>
  <r>
    <n v="4617"/>
    <x v="2286"/>
    <x v="1"/>
    <x v="406"/>
    <d v="2012-07-09T00:00:00"/>
    <s v="Second Class"/>
    <s v="DS-13180"/>
    <s v="David Smith"/>
    <x v="1"/>
    <s v="United States"/>
    <x v="12"/>
    <x v="5"/>
    <n v="77095"/>
    <x v="2"/>
    <s v="TEC-AC-10000109"/>
    <x v="2"/>
    <x v="11"/>
    <x v="200"/>
    <n v="134.376"/>
    <n v="3"/>
    <n v="0.2"/>
    <n v="6.7187999999999999"/>
  </r>
  <r>
    <n v="4618"/>
    <x v="2287"/>
    <x v="1"/>
    <x v="481"/>
    <d v="2012-09-26T00:00:00"/>
    <s v="Standard Class"/>
    <s v="TH-21550"/>
    <s v="Tracy Hopkins"/>
    <x v="2"/>
    <s v="United States"/>
    <x v="231"/>
    <x v="31"/>
    <n v="2149"/>
    <x v="3"/>
    <s v="TEC-PH-10002415"/>
    <x v="2"/>
    <x v="7"/>
    <x v="1517"/>
    <n v="589.9"/>
    <n v="2"/>
    <n v="0"/>
    <n v="147.47499999999999"/>
  </r>
  <r>
    <n v="4619"/>
    <x v="2287"/>
    <x v="1"/>
    <x v="481"/>
    <d v="2012-09-26T00:00:00"/>
    <s v="Standard Class"/>
    <s v="TH-21550"/>
    <s v="Tracy Hopkins"/>
    <x v="2"/>
    <s v="United States"/>
    <x v="231"/>
    <x v="31"/>
    <n v="2149"/>
    <x v="3"/>
    <s v="FUR-CH-10000785"/>
    <x v="0"/>
    <x v="1"/>
    <x v="320"/>
    <n v="542.94000000000005"/>
    <n v="3"/>
    <n v="0"/>
    <n v="141.1644"/>
  </r>
  <r>
    <n v="4620"/>
    <x v="2288"/>
    <x v="3"/>
    <x v="165"/>
    <d v="2014-12-26T00:00:00"/>
    <s v="First Class"/>
    <s v="RM-19675"/>
    <s v="Robert Marley"/>
    <x v="2"/>
    <s v="United States"/>
    <x v="1"/>
    <x v="1"/>
    <n v="90049"/>
    <x v="1"/>
    <s v="TEC-CO-10001449"/>
    <x v="2"/>
    <x v="16"/>
    <x v="303"/>
    <n v="2879.9520000000002"/>
    <n v="6"/>
    <n v="0.2"/>
    <n v="1007.9832"/>
  </r>
  <r>
    <n v="4621"/>
    <x v="2288"/>
    <x v="3"/>
    <x v="165"/>
    <d v="2014-12-26T00:00:00"/>
    <s v="First Class"/>
    <s v="RM-19675"/>
    <s v="Robert Marley"/>
    <x v="2"/>
    <s v="United States"/>
    <x v="1"/>
    <x v="1"/>
    <n v="90049"/>
    <x v="1"/>
    <s v="OFF-BI-10001670"/>
    <x v="1"/>
    <x v="8"/>
    <x v="438"/>
    <n v="90.48"/>
    <n v="3"/>
    <n v="0.2"/>
    <n v="33.93"/>
  </r>
  <r>
    <n v="4622"/>
    <x v="2289"/>
    <x v="1"/>
    <x v="348"/>
    <d v="2012-08-10T00:00:00"/>
    <s v="Second Class"/>
    <s v="SF-20965"/>
    <s v="Sylvia Foulston"/>
    <x v="1"/>
    <s v="United States"/>
    <x v="40"/>
    <x v="13"/>
    <n v="19805"/>
    <x v="3"/>
    <s v="OFF-ST-10001328"/>
    <x v="1"/>
    <x v="4"/>
    <x v="176"/>
    <n v="77.55"/>
    <n v="5"/>
    <n v="0"/>
    <n v="21.713999999999999"/>
  </r>
  <r>
    <n v="4623"/>
    <x v="2290"/>
    <x v="3"/>
    <x v="428"/>
    <d v="2014-09-15T00:00:00"/>
    <s v="Standard Class"/>
    <s v="SO-20335"/>
    <s v="Sean O'Donnell"/>
    <x v="0"/>
    <s v="United States"/>
    <x v="29"/>
    <x v="18"/>
    <n v="38401"/>
    <x v="0"/>
    <s v="OFF-SU-10001225"/>
    <x v="1"/>
    <x v="14"/>
    <x v="33"/>
    <n v="8.8320000000000007"/>
    <n v="3"/>
    <n v="0.2"/>
    <n v="-1.9872000000000001"/>
  </r>
  <r>
    <n v="4624"/>
    <x v="2290"/>
    <x v="3"/>
    <x v="428"/>
    <d v="2014-09-15T00:00:00"/>
    <s v="Standard Class"/>
    <s v="SO-20335"/>
    <s v="Sean O'Donnell"/>
    <x v="0"/>
    <s v="United States"/>
    <x v="29"/>
    <x v="18"/>
    <n v="38401"/>
    <x v="0"/>
    <s v="OFF-PA-10000357"/>
    <x v="1"/>
    <x v="10"/>
    <x v="1219"/>
    <n v="177.536"/>
    <n v="4"/>
    <n v="0.2"/>
    <n v="62.137599999999999"/>
  </r>
  <r>
    <n v="4625"/>
    <x v="2290"/>
    <x v="3"/>
    <x v="428"/>
    <d v="2014-09-15T00:00:00"/>
    <s v="Standard Class"/>
    <s v="SO-20335"/>
    <s v="Sean O'Donnell"/>
    <x v="0"/>
    <s v="United States"/>
    <x v="29"/>
    <x v="18"/>
    <n v="38401"/>
    <x v="0"/>
    <s v="OFF-ST-10000046"/>
    <x v="1"/>
    <x v="4"/>
    <x v="757"/>
    <n v="258.48"/>
    <n v="2"/>
    <n v="0.2"/>
    <n v="-3.2309999999999999"/>
  </r>
  <r>
    <n v="4626"/>
    <x v="2290"/>
    <x v="3"/>
    <x v="428"/>
    <d v="2014-09-15T00:00:00"/>
    <s v="Standard Class"/>
    <s v="SO-20335"/>
    <s v="Sean O'Donnell"/>
    <x v="0"/>
    <s v="United States"/>
    <x v="29"/>
    <x v="18"/>
    <n v="38401"/>
    <x v="0"/>
    <s v="FUR-FU-10000023"/>
    <x v="0"/>
    <x v="5"/>
    <x v="322"/>
    <n v="14.135999999999999"/>
    <n v="3"/>
    <n v="0.2"/>
    <n v="4.2408000000000001"/>
  </r>
  <r>
    <n v="4627"/>
    <x v="2291"/>
    <x v="0"/>
    <x v="373"/>
    <d v="2013-11-19T00:00:00"/>
    <s v="Standard Class"/>
    <s v="CK-12760"/>
    <s v="Cyma Kinney"/>
    <x v="1"/>
    <s v="United States"/>
    <x v="20"/>
    <x v="15"/>
    <n v="10011"/>
    <x v="3"/>
    <s v="OFF-ST-10003455"/>
    <x v="1"/>
    <x v="4"/>
    <x v="169"/>
    <n v="77.55"/>
    <n v="5"/>
    <n v="0"/>
    <n v="20.163"/>
  </r>
  <r>
    <n v="4628"/>
    <x v="2291"/>
    <x v="0"/>
    <x v="373"/>
    <d v="2013-11-19T00:00:00"/>
    <s v="Standard Class"/>
    <s v="CK-12760"/>
    <s v="Cyma Kinney"/>
    <x v="1"/>
    <s v="United States"/>
    <x v="20"/>
    <x v="15"/>
    <n v="10011"/>
    <x v="3"/>
    <s v="OFF-ST-10000876"/>
    <x v="1"/>
    <x v="4"/>
    <x v="251"/>
    <n v="24.88"/>
    <n v="2"/>
    <n v="0"/>
    <n v="6.9664000000000001"/>
  </r>
  <r>
    <n v="4629"/>
    <x v="2291"/>
    <x v="0"/>
    <x v="373"/>
    <d v="2013-11-19T00:00:00"/>
    <s v="Standard Class"/>
    <s v="CK-12760"/>
    <s v="Cyma Kinney"/>
    <x v="1"/>
    <s v="United States"/>
    <x v="20"/>
    <x v="15"/>
    <n v="10011"/>
    <x v="3"/>
    <s v="OFF-AR-10003582"/>
    <x v="1"/>
    <x v="6"/>
    <x v="1451"/>
    <n v="140.75"/>
    <n v="5"/>
    <n v="0"/>
    <n v="39.409999999999997"/>
  </r>
  <r>
    <n v="4630"/>
    <x v="2291"/>
    <x v="0"/>
    <x v="373"/>
    <d v="2013-11-19T00:00:00"/>
    <s v="Standard Class"/>
    <s v="CK-12760"/>
    <s v="Cyma Kinney"/>
    <x v="1"/>
    <s v="United States"/>
    <x v="20"/>
    <x v="15"/>
    <n v="10011"/>
    <x v="3"/>
    <s v="OFF-ST-10004258"/>
    <x v="1"/>
    <x v="4"/>
    <x v="754"/>
    <n v="36.630000000000003"/>
    <n v="3"/>
    <n v="0"/>
    <n v="9.8901000000000003"/>
  </r>
  <r>
    <n v="4631"/>
    <x v="2292"/>
    <x v="1"/>
    <x v="52"/>
    <d v="2012-10-15T00:00:00"/>
    <s v="Same Day"/>
    <s v="GA-14725"/>
    <s v="Guy Armstrong"/>
    <x v="0"/>
    <s v="United States"/>
    <x v="340"/>
    <x v="12"/>
    <n v="48858"/>
    <x v="2"/>
    <s v="FUR-FU-10000719"/>
    <x v="0"/>
    <x v="5"/>
    <x v="1664"/>
    <n v="17.14"/>
    <n v="2"/>
    <n v="0"/>
    <n v="6.1703999999999999"/>
  </r>
  <r>
    <n v="4632"/>
    <x v="2293"/>
    <x v="3"/>
    <x v="646"/>
    <d v="2014-09-08T00:00:00"/>
    <s v="Second Class"/>
    <s v="BD-11725"/>
    <s v="Bruce Degenhardt"/>
    <x v="0"/>
    <s v="United States"/>
    <x v="8"/>
    <x v="1"/>
    <n v="94122"/>
    <x v="1"/>
    <s v="OFF-LA-10001297"/>
    <x v="1"/>
    <x v="2"/>
    <x v="483"/>
    <n v="51.75"/>
    <n v="5"/>
    <n v="0"/>
    <n v="24.84"/>
  </r>
  <r>
    <n v="4633"/>
    <x v="2293"/>
    <x v="3"/>
    <x v="646"/>
    <d v="2014-09-08T00:00:00"/>
    <s v="Second Class"/>
    <s v="BD-11725"/>
    <s v="Bruce Degenhardt"/>
    <x v="0"/>
    <s v="United States"/>
    <x v="8"/>
    <x v="1"/>
    <n v="94122"/>
    <x v="1"/>
    <s v="FUR-FU-10000723"/>
    <x v="0"/>
    <x v="5"/>
    <x v="475"/>
    <n v="123.96"/>
    <n v="3"/>
    <n v="0"/>
    <n v="11.1564"/>
  </r>
  <r>
    <n v="4634"/>
    <x v="2294"/>
    <x v="1"/>
    <x v="291"/>
    <d v="2012-08-26T00:00:00"/>
    <s v="Standard Class"/>
    <s v="DS-13180"/>
    <s v="David Smith"/>
    <x v="1"/>
    <s v="United States"/>
    <x v="8"/>
    <x v="1"/>
    <n v="94122"/>
    <x v="1"/>
    <s v="FUR-BO-10003893"/>
    <x v="0"/>
    <x v="0"/>
    <x v="1665"/>
    <n v="586.39800000000002"/>
    <n v="6"/>
    <n v="0.15"/>
    <n v="34.494"/>
  </r>
  <r>
    <n v="4635"/>
    <x v="2294"/>
    <x v="1"/>
    <x v="291"/>
    <d v="2012-08-26T00:00:00"/>
    <s v="Standard Class"/>
    <s v="DS-13180"/>
    <s v="David Smith"/>
    <x v="1"/>
    <s v="United States"/>
    <x v="8"/>
    <x v="1"/>
    <n v="94122"/>
    <x v="1"/>
    <s v="OFF-ST-10000736"/>
    <x v="1"/>
    <x v="4"/>
    <x v="455"/>
    <n v="80.98"/>
    <n v="1"/>
    <n v="0"/>
    <n v="3.2391999999999999"/>
  </r>
  <r>
    <n v="4636"/>
    <x v="2295"/>
    <x v="3"/>
    <x v="846"/>
    <d v="2014-03-18T00:00:00"/>
    <s v="Standard Class"/>
    <s v="BS-11380"/>
    <s v="Bill Stewart"/>
    <x v="1"/>
    <s v="United States"/>
    <x v="8"/>
    <x v="1"/>
    <n v="94122"/>
    <x v="1"/>
    <s v="OFF-ST-10000736"/>
    <x v="1"/>
    <x v="4"/>
    <x v="455"/>
    <n v="242.94"/>
    <n v="3"/>
    <n v="0"/>
    <n v="9.7175999999999991"/>
  </r>
  <r>
    <n v="4637"/>
    <x v="2296"/>
    <x v="3"/>
    <x v="842"/>
    <d v="2014-04-30T00:00:00"/>
    <s v="First Class"/>
    <s v="AP-10915"/>
    <s v="Arthur Prichep"/>
    <x v="0"/>
    <s v="United States"/>
    <x v="1"/>
    <x v="1"/>
    <n v="90045"/>
    <x v="1"/>
    <s v="OFF-AR-10003373"/>
    <x v="1"/>
    <x v="6"/>
    <x v="287"/>
    <n v="123.92"/>
    <n v="4"/>
    <n v="0"/>
    <n v="33.458399999999997"/>
  </r>
  <r>
    <n v="4638"/>
    <x v="2296"/>
    <x v="3"/>
    <x v="842"/>
    <d v="2014-04-30T00:00:00"/>
    <s v="First Class"/>
    <s v="AP-10915"/>
    <s v="Arthur Prichep"/>
    <x v="0"/>
    <s v="United States"/>
    <x v="1"/>
    <x v="1"/>
    <n v="90045"/>
    <x v="1"/>
    <s v="OFF-AR-10000390"/>
    <x v="1"/>
    <x v="6"/>
    <x v="105"/>
    <n v="12.39"/>
    <n v="3"/>
    <n v="0"/>
    <n v="5.6993999999999998"/>
  </r>
  <r>
    <n v="4639"/>
    <x v="2296"/>
    <x v="3"/>
    <x v="842"/>
    <d v="2014-04-30T00:00:00"/>
    <s v="First Class"/>
    <s v="AP-10915"/>
    <s v="Arthur Prichep"/>
    <x v="0"/>
    <s v="United States"/>
    <x v="1"/>
    <x v="1"/>
    <n v="90045"/>
    <x v="1"/>
    <s v="OFF-AR-10001725"/>
    <x v="1"/>
    <x v="6"/>
    <x v="1540"/>
    <n v="47.3"/>
    <n v="2"/>
    <n v="0"/>
    <n v="12.298"/>
  </r>
  <r>
    <n v="4640"/>
    <x v="2297"/>
    <x v="0"/>
    <x v="108"/>
    <d v="2013-09-17T00:00:00"/>
    <s v="Standard Class"/>
    <s v="JF-15565"/>
    <s v="Jill Fjeld"/>
    <x v="0"/>
    <s v="United States"/>
    <x v="311"/>
    <x v="17"/>
    <n v="23602"/>
    <x v="0"/>
    <s v="TEC-CO-10001943"/>
    <x v="2"/>
    <x v="16"/>
    <x v="1666"/>
    <n v="1599.92"/>
    <n v="8"/>
    <n v="0"/>
    <n v="751.9624"/>
  </r>
  <r>
    <n v="4641"/>
    <x v="2297"/>
    <x v="0"/>
    <x v="108"/>
    <d v="2013-09-17T00:00:00"/>
    <s v="Standard Class"/>
    <s v="JF-15565"/>
    <s v="Jill Fjeld"/>
    <x v="0"/>
    <s v="United States"/>
    <x v="311"/>
    <x v="17"/>
    <n v="23602"/>
    <x v="0"/>
    <s v="OFF-EN-10002312"/>
    <x v="1"/>
    <x v="12"/>
    <x v="1453"/>
    <n v="11.09"/>
    <n v="1"/>
    <n v="0"/>
    <n v="5.4340999999999999"/>
  </r>
  <r>
    <n v="4642"/>
    <x v="2298"/>
    <x v="3"/>
    <x v="760"/>
    <d v="2014-10-25T00:00:00"/>
    <s v="Second Class"/>
    <s v="HA-14905"/>
    <s v="Helen Abelman"/>
    <x v="0"/>
    <s v="United States"/>
    <x v="299"/>
    <x v="22"/>
    <n v="80525"/>
    <x v="1"/>
    <s v="OFF-BI-10000831"/>
    <x v="1"/>
    <x v="8"/>
    <x v="441"/>
    <n v="3.1680000000000001"/>
    <n v="4"/>
    <n v="0.7"/>
    <n v="-2.5344000000000002"/>
  </r>
  <r>
    <n v="4643"/>
    <x v="2298"/>
    <x v="3"/>
    <x v="760"/>
    <d v="2014-10-25T00:00:00"/>
    <s v="Second Class"/>
    <s v="HA-14905"/>
    <s v="Helen Abelman"/>
    <x v="0"/>
    <s v="United States"/>
    <x v="299"/>
    <x v="22"/>
    <n v="80525"/>
    <x v="1"/>
    <s v="FUR-CH-10000749"/>
    <x v="0"/>
    <x v="1"/>
    <x v="1667"/>
    <n v="579.13599999999997"/>
    <n v="4"/>
    <n v="0.2"/>
    <n v="-28.956800000000001"/>
  </r>
  <r>
    <n v="4644"/>
    <x v="2299"/>
    <x v="1"/>
    <x v="991"/>
    <d v="2012-06-08T00:00:00"/>
    <s v="Standard Class"/>
    <s v="Co-12640"/>
    <s v="Corey-Lock"/>
    <x v="0"/>
    <s v="United States"/>
    <x v="4"/>
    <x v="4"/>
    <n v="98105"/>
    <x v="1"/>
    <s v="OFF-BI-10002003"/>
    <x v="1"/>
    <x v="8"/>
    <x v="1384"/>
    <n v="6.3680000000000003"/>
    <n v="2"/>
    <n v="0.2"/>
    <n v="2.1492"/>
  </r>
  <r>
    <n v="4645"/>
    <x v="2299"/>
    <x v="1"/>
    <x v="991"/>
    <d v="2012-06-08T00:00:00"/>
    <s v="Standard Class"/>
    <s v="Co-12640"/>
    <s v="Corey-Lock"/>
    <x v="0"/>
    <s v="United States"/>
    <x v="4"/>
    <x v="4"/>
    <n v="98105"/>
    <x v="1"/>
    <s v="TEC-MA-10001972"/>
    <x v="2"/>
    <x v="15"/>
    <x v="1469"/>
    <n v="558.4"/>
    <n v="2"/>
    <n v="0.2"/>
    <n v="41.88"/>
  </r>
  <r>
    <n v="4646"/>
    <x v="2300"/>
    <x v="0"/>
    <x v="399"/>
    <d v="2013-08-17T00:00:00"/>
    <s v="Standard Class"/>
    <s v="BC-11125"/>
    <s v="Becky Castell"/>
    <x v="2"/>
    <s v="United States"/>
    <x v="20"/>
    <x v="15"/>
    <n v="10011"/>
    <x v="3"/>
    <s v="FUR-CH-10000225"/>
    <x v="0"/>
    <x v="1"/>
    <x v="401"/>
    <n v="145.76400000000001"/>
    <n v="2"/>
    <n v="0.1"/>
    <n v="-8.0980000000000008"/>
  </r>
  <r>
    <n v="4647"/>
    <x v="2301"/>
    <x v="2"/>
    <x v="992"/>
    <d v="2011-05-06T00:00:00"/>
    <s v="Standard Class"/>
    <s v="EB-13840"/>
    <s v="Ellis Ballard"/>
    <x v="1"/>
    <s v="United States"/>
    <x v="102"/>
    <x v="17"/>
    <n v="23223"/>
    <x v="0"/>
    <s v="OFF-PA-10001622"/>
    <x v="1"/>
    <x v="10"/>
    <x v="695"/>
    <n v="13.62"/>
    <n v="3"/>
    <n v="0"/>
    <n v="6.1289999999999996"/>
  </r>
  <r>
    <n v="4648"/>
    <x v="2302"/>
    <x v="0"/>
    <x v="993"/>
    <d v="2013-02-05T00:00:00"/>
    <s v="Standard Class"/>
    <s v="DB-13360"/>
    <s v="Dennis Bolton"/>
    <x v="2"/>
    <s v="United States"/>
    <x v="20"/>
    <x v="15"/>
    <n v="10009"/>
    <x v="3"/>
    <s v="FUR-CH-10004983"/>
    <x v="0"/>
    <x v="1"/>
    <x v="1560"/>
    <n v="434.64600000000002"/>
    <n v="3"/>
    <n v="0.1"/>
    <n v="62.782200000000003"/>
  </r>
  <r>
    <n v="4649"/>
    <x v="2303"/>
    <x v="3"/>
    <x v="304"/>
    <d v="2014-05-20T00:00:00"/>
    <s v="Standard Class"/>
    <s v="KB-16585"/>
    <s v="Ken Black"/>
    <x v="1"/>
    <s v="United States"/>
    <x v="4"/>
    <x v="4"/>
    <n v="98103"/>
    <x v="1"/>
    <s v="OFF-PA-10003228"/>
    <x v="1"/>
    <x v="10"/>
    <x v="1668"/>
    <n v="440.19"/>
    <n v="9"/>
    <n v="0"/>
    <n v="206.88929999999999"/>
  </r>
  <r>
    <n v="4650"/>
    <x v="2303"/>
    <x v="3"/>
    <x v="304"/>
    <d v="2014-05-20T00:00:00"/>
    <s v="Standard Class"/>
    <s v="KB-16585"/>
    <s v="Ken Black"/>
    <x v="1"/>
    <s v="United States"/>
    <x v="4"/>
    <x v="4"/>
    <n v="98103"/>
    <x v="1"/>
    <s v="OFF-SU-10004498"/>
    <x v="1"/>
    <x v="14"/>
    <x v="500"/>
    <n v="64.400000000000006"/>
    <n v="5"/>
    <n v="0"/>
    <n v="1.9319999999999999"/>
  </r>
  <r>
    <n v="4651"/>
    <x v="2304"/>
    <x v="3"/>
    <x v="798"/>
    <d v="2014-04-13T00:00:00"/>
    <s v="Standard Class"/>
    <s v="AH-10120"/>
    <s v="Adrian Hane"/>
    <x v="2"/>
    <s v="United States"/>
    <x v="8"/>
    <x v="1"/>
    <n v="94110"/>
    <x v="1"/>
    <s v="OFF-PA-10001878"/>
    <x v="1"/>
    <x v="10"/>
    <x v="1161"/>
    <n v="244.55"/>
    <n v="5"/>
    <n v="0"/>
    <n v="114.9385"/>
  </r>
  <r>
    <n v="4652"/>
    <x v="2304"/>
    <x v="3"/>
    <x v="798"/>
    <d v="2014-04-13T00:00:00"/>
    <s v="Standard Class"/>
    <s v="AH-10120"/>
    <s v="Adrian Hane"/>
    <x v="2"/>
    <s v="United States"/>
    <x v="8"/>
    <x v="1"/>
    <n v="94110"/>
    <x v="1"/>
    <s v="OFF-PA-10002923"/>
    <x v="1"/>
    <x v="10"/>
    <x v="1417"/>
    <n v="195.76"/>
    <n v="4"/>
    <n v="0"/>
    <n v="97.88"/>
  </r>
  <r>
    <n v="4653"/>
    <x v="2305"/>
    <x v="3"/>
    <x v="922"/>
    <d v="2014-02-24T00:00:00"/>
    <s v="Standard Class"/>
    <s v="GH-14410"/>
    <s v="Gary Hansen"/>
    <x v="2"/>
    <s v="United States"/>
    <x v="275"/>
    <x v="30"/>
    <n v="8861"/>
    <x v="3"/>
    <s v="OFF-PA-10001838"/>
    <x v="1"/>
    <x v="10"/>
    <x v="999"/>
    <n v="11.76"/>
    <n v="2"/>
    <n v="0"/>
    <n v="5.7624000000000004"/>
  </r>
  <r>
    <n v="4654"/>
    <x v="2305"/>
    <x v="3"/>
    <x v="922"/>
    <d v="2014-02-24T00:00:00"/>
    <s v="Standard Class"/>
    <s v="GH-14410"/>
    <s v="Gary Hansen"/>
    <x v="2"/>
    <s v="United States"/>
    <x v="275"/>
    <x v="30"/>
    <n v="8861"/>
    <x v="3"/>
    <s v="OFF-ST-10003123"/>
    <x v="1"/>
    <x v="4"/>
    <x v="1268"/>
    <n v="166.45"/>
    <n v="5"/>
    <n v="0"/>
    <n v="39.948"/>
  </r>
  <r>
    <n v="4655"/>
    <x v="2306"/>
    <x v="3"/>
    <x v="92"/>
    <d v="2014-06-27T00:00:00"/>
    <s v="Second Class"/>
    <s v="KT-16480"/>
    <s v="Kean Thornton"/>
    <x v="0"/>
    <s v="United States"/>
    <x v="8"/>
    <x v="1"/>
    <n v="94110"/>
    <x v="1"/>
    <s v="OFF-FA-10001332"/>
    <x v="1"/>
    <x v="13"/>
    <x v="1561"/>
    <n v="2.88"/>
    <n v="1"/>
    <n v="0"/>
    <n v="1.3535999999999999"/>
  </r>
  <r>
    <n v="4656"/>
    <x v="2307"/>
    <x v="2"/>
    <x v="952"/>
    <d v="2011-10-05T00:00:00"/>
    <s v="Standard Class"/>
    <s v="KH-16330"/>
    <s v="Katharine Harms"/>
    <x v="1"/>
    <s v="United States"/>
    <x v="210"/>
    <x v="10"/>
    <n v="61032"/>
    <x v="2"/>
    <s v="OFF-ST-10003442"/>
    <x v="1"/>
    <x v="4"/>
    <x v="86"/>
    <n v="45.247999999999998"/>
    <n v="2"/>
    <n v="0.2"/>
    <n v="3.9592000000000001"/>
  </r>
  <r>
    <n v="4657"/>
    <x v="2308"/>
    <x v="1"/>
    <x v="910"/>
    <d v="2012-07-05T00:00:00"/>
    <s v="Standard Class"/>
    <s v="SV-20785"/>
    <s v="Stewart Visinsky"/>
    <x v="0"/>
    <s v="United States"/>
    <x v="10"/>
    <x v="9"/>
    <n v="19140"/>
    <x v="3"/>
    <s v="OFF-AR-10001468"/>
    <x v="1"/>
    <x v="6"/>
    <x v="718"/>
    <n v="59.904000000000003"/>
    <n v="2"/>
    <n v="0.2"/>
    <n v="14.2272"/>
  </r>
  <r>
    <n v="4658"/>
    <x v="2308"/>
    <x v="1"/>
    <x v="910"/>
    <d v="2012-07-05T00:00:00"/>
    <s v="Standard Class"/>
    <s v="SV-20785"/>
    <s v="Stewart Visinsky"/>
    <x v="0"/>
    <s v="United States"/>
    <x v="10"/>
    <x v="9"/>
    <n v="19140"/>
    <x v="3"/>
    <s v="OFF-AP-10003266"/>
    <x v="1"/>
    <x v="9"/>
    <x v="661"/>
    <n v="23.696000000000002"/>
    <n v="2"/>
    <n v="0.2"/>
    <n v="6.5164"/>
  </r>
  <r>
    <n v="4659"/>
    <x v="2308"/>
    <x v="1"/>
    <x v="910"/>
    <d v="2012-07-05T00:00:00"/>
    <s v="Standard Class"/>
    <s v="SV-20785"/>
    <s v="Stewart Visinsky"/>
    <x v="0"/>
    <s v="United States"/>
    <x v="10"/>
    <x v="9"/>
    <n v="19140"/>
    <x v="3"/>
    <s v="OFF-PA-10002230"/>
    <x v="1"/>
    <x v="10"/>
    <x v="384"/>
    <n v="7.968"/>
    <n v="2"/>
    <n v="0.2"/>
    <n v="2.8883999999999999"/>
  </r>
  <r>
    <n v="4660"/>
    <x v="2308"/>
    <x v="1"/>
    <x v="910"/>
    <d v="2012-07-05T00:00:00"/>
    <s v="Standard Class"/>
    <s v="SV-20785"/>
    <s v="Stewart Visinsky"/>
    <x v="0"/>
    <s v="United States"/>
    <x v="10"/>
    <x v="9"/>
    <n v="19140"/>
    <x v="3"/>
    <s v="OFF-AP-10003622"/>
    <x v="1"/>
    <x v="9"/>
    <x v="188"/>
    <n v="18.2"/>
    <n v="7"/>
    <n v="0.2"/>
    <n v="2.0474999999999999"/>
  </r>
  <r>
    <n v="4661"/>
    <x v="2308"/>
    <x v="1"/>
    <x v="910"/>
    <d v="2012-07-05T00:00:00"/>
    <s v="Standard Class"/>
    <s v="SV-20785"/>
    <s v="Stewart Visinsky"/>
    <x v="0"/>
    <s v="United States"/>
    <x v="10"/>
    <x v="9"/>
    <n v="19140"/>
    <x v="3"/>
    <s v="TEC-AC-10001542"/>
    <x v="2"/>
    <x v="11"/>
    <x v="1669"/>
    <n v="27.552"/>
    <n v="3"/>
    <n v="0.2"/>
    <n v="-0.34439999999999998"/>
  </r>
  <r>
    <n v="4662"/>
    <x v="2308"/>
    <x v="1"/>
    <x v="910"/>
    <d v="2012-07-05T00:00:00"/>
    <s v="Standard Class"/>
    <s v="SV-20785"/>
    <s v="Stewart Visinsky"/>
    <x v="0"/>
    <s v="United States"/>
    <x v="10"/>
    <x v="9"/>
    <n v="19140"/>
    <x v="3"/>
    <s v="FUR-CH-10002965"/>
    <x v="0"/>
    <x v="1"/>
    <x v="226"/>
    <n v="844.11599999999999"/>
    <n v="6"/>
    <n v="0.3"/>
    <n v="-36.176400000000001"/>
  </r>
  <r>
    <n v="4663"/>
    <x v="2308"/>
    <x v="1"/>
    <x v="910"/>
    <d v="2012-07-05T00:00:00"/>
    <s v="Standard Class"/>
    <s v="SV-20785"/>
    <s v="Stewart Visinsky"/>
    <x v="0"/>
    <s v="United States"/>
    <x v="10"/>
    <x v="9"/>
    <n v="19140"/>
    <x v="3"/>
    <s v="OFF-ST-10000563"/>
    <x v="1"/>
    <x v="4"/>
    <x v="894"/>
    <n v="76.751999999999995"/>
    <n v="3"/>
    <n v="0.2"/>
    <n v="-9.5939999999999994"/>
  </r>
  <r>
    <n v="4664"/>
    <x v="2309"/>
    <x v="0"/>
    <x v="31"/>
    <d v="2013-09-23T00:00:00"/>
    <s v="Standard Class"/>
    <s v="PO-18850"/>
    <s v="Patrick O'Brill"/>
    <x v="0"/>
    <s v="United States"/>
    <x v="108"/>
    <x v="2"/>
    <n v="32216"/>
    <x v="0"/>
    <s v="OFF-LA-10002787"/>
    <x v="1"/>
    <x v="2"/>
    <x v="542"/>
    <n v="3"/>
    <n v="1"/>
    <n v="0.2"/>
    <n v="1.05"/>
  </r>
  <r>
    <n v="4665"/>
    <x v="2310"/>
    <x v="0"/>
    <x v="897"/>
    <d v="2013-09-27T00:00:00"/>
    <s v="Standard Class"/>
    <s v="AC-10450"/>
    <s v="Amy Cox"/>
    <x v="0"/>
    <s v="United States"/>
    <x v="95"/>
    <x v="2"/>
    <n v="33024"/>
    <x v="0"/>
    <s v="OFF-BI-10004022"/>
    <x v="1"/>
    <x v="8"/>
    <x v="748"/>
    <n v="7.5060000000000002"/>
    <n v="9"/>
    <n v="0.7"/>
    <n v="-6.0048000000000004"/>
  </r>
  <r>
    <n v="4666"/>
    <x v="2310"/>
    <x v="0"/>
    <x v="897"/>
    <d v="2013-09-27T00:00:00"/>
    <s v="Standard Class"/>
    <s v="AC-10450"/>
    <s v="Amy Cox"/>
    <x v="0"/>
    <s v="United States"/>
    <x v="95"/>
    <x v="2"/>
    <n v="33024"/>
    <x v="0"/>
    <s v="OFF-LA-10001158"/>
    <x v="1"/>
    <x v="2"/>
    <x v="319"/>
    <n v="16.559999999999999"/>
    <n v="2"/>
    <n v="0.2"/>
    <n v="5.7960000000000003"/>
  </r>
  <r>
    <n v="4667"/>
    <x v="2311"/>
    <x v="0"/>
    <x v="994"/>
    <d v="2013-01-17T00:00:00"/>
    <s v="Standard Class"/>
    <s v="KB-16585"/>
    <s v="Ken Black"/>
    <x v="1"/>
    <s v="United States"/>
    <x v="4"/>
    <x v="4"/>
    <n v="98115"/>
    <x v="1"/>
    <s v="FUR-FU-10000076"/>
    <x v="0"/>
    <x v="5"/>
    <x v="875"/>
    <n v="79.92"/>
    <n v="4"/>
    <n v="0"/>
    <n v="34.365600000000001"/>
  </r>
  <r>
    <n v="4668"/>
    <x v="2311"/>
    <x v="0"/>
    <x v="994"/>
    <d v="2013-01-17T00:00:00"/>
    <s v="Standard Class"/>
    <s v="KB-16585"/>
    <s v="Ken Black"/>
    <x v="1"/>
    <s v="United States"/>
    <x v="4"/>
    <x v="4"/>
    <n v="98115"/>
    <x v="1"/>
    <s v="TEC-AC-10002335"/>
    <x v="2"/>
    <x v="11"/>
    <x v="339"/>
    <n v="69.98"/>
    <n v="2"/>
    <n v="0"/>
    <n v="13.296200000000001"/>
  </r>
  <r>
    <n v="4669"/>
    <x v="2312"/>
    <x v="3"/>
    <x v="636"/>
    <d v="2014-12-05T00:00:00"/>
    <s v="Standard Class"/>
    <s v="DB-13555"/>
    <s v="Dorothy Badders"/>
    <x v="1"/>
    <s v="United States"/>
    <x v="5"/>
    <x v="5"/>
    <n v="76106"/>
    <x v="2"/>
    <s v="OFF-BI-10002827"/>
    <x v="1"/>
    <x v="8"/>
    <x v="549"/>
    <n v="11.06"/>
    <n v="10"/>
    <n v="0.8"/>
    <n v="-18.802"/>
  </r>
  <r>
    <n v="4670"/>
    <x v="2312"/>
    <x v="3"/>
    <x v="636"/>
    <d v="2014-12-05T00:00:00"/>
    <s v="Standard Class"/>
    <s v="DB-13555"/>
    <s v="Dorothy Badders"/>
    <x v="1"/>
    <s v="United States"/>
    <x v="5"/>
    <x v="5"/>
    <n v="76106"/>
    <x v="2"/>
    <s v="FUR-BO-10001601"/>
    <x v="0"/>
    <x v="0"/>
    <x v="414"/>
    <n v="623.46479999999997"/>
    <n v="7"/>
    <n v="0.32"/>
    <n v="-119.1918"/>
  </r>
  <r>
    <n v="4671"/>
    <x v="2312"/>
    <x v="3"/>
    <x v="636"/>
    <d v="2014-12-05T00:00:00"/>
    <s v="Standard Class"/>
    <s v="DB-13555"/>
    <s v="Dorothy Badders"/>
    <x v="1"/>
    <s v="United States"/>
    <x v="5"/>
    <x v="5"/>
    <n v="76106"/>
    <x v="2"/>
    <s v="OFF-ST-10001932"/>
    <x v="1"/>
    <x v="4"/>
    <x v="1641"/>
    <n v="772.68"/>
    <n v="5"/>
    <n v="0.2"/>
    <n v="-57.951000000000001"/>
  </r>
  <r>
    <n v="4672"/>
    <x v="2313"/>
    <x v="0"/>
    <x v="995"/>
    <d v="2013-07-08T00:00:00"/>
    <s v="Standard Class"/>
    <s v="KL-16645"/>
    <s v="Ken Lonsdale"/>
    <x v="0"/>
    <s v="United States"/>
    <x v="66"/>
    <x v="12"/>
    <n v="48205"/>
    <x v="2"/>
    <s v="OFF-AP-10001005"/>
    <x v="1"/>
    <x v="9"/>
    <x v="1131"/>
    <n v="283.14"/>
    <n v="4"/>
    <n v="0.1"/>
    <n v="72.358000000000004"/>
  </r>
  <r>
    <n v="4673"/>
    <x v="2313"/>
    <x v="0"/>
    <x v="995"/>
    <d v="2013-07-08T00:00:00"/>
    <s v="Standard Class"/>
    <s v="KL-16645"/>
    <s v="Ken Lonsdale"/>
    <x v="0"/>
    <s v="United States"/>
    <x v="66"/>
    <x v="12"/>
    <n v="48205"/>
    <x v="2"/>
    <s v="TEC-PH-10004042"/>
    <x v="2"/>
    <x v="7"/>
    <x v="553"/>
    <n v="635.96"/>
    <n v="4"/>
    <n v="0"/>
    <n v="165.34960000000001"/>
  </r>
  <r>
    <n v="4674"/>
    <x v="2313"/>
    <x v="0"/>
    <x v="995"/>
    <d v="2013-07-08T00:00:00"/>
    <s v="Standard Class"/>
    <s v="KL-16645"/>
    <s v="Ken Lonsdale"/>
    <x v="0"/>
    <s v="United States"/>
    <x v="66"/>
    <x v="12"/>
    <n v="48205"/>
    <x v="2"/>
    <s v="TEC-PH-10001079"/>
    <x v="2"/>
    <x v="7"/>
    <x v="1246"/>
    <n v="118.99"/>
    <n v="1"/>
    <n v="0"/>
    <n v="33.3172"/>
  </r>
  <r>
    <n v="4675"/>
    <x v="2313"/>
    <x v="0"/>
    <x v="995"/>
    <d v="2013-07-08T00:00:00"/>
    <s v="Standard Class"/>
    <s v="KL-16645"/>
    <s v="Ken Lonsdale"/>
    <x v="0"/>
    <s v="United States"/>
    <x v="66"/>
    <x v="12"/>
    <n v="48205"/>
    <x v="2"/>
    <s v="FUR-FU-10002918"/>
    <x v="0"/>
    <x v="5"/>
    <x v="266"/>
    <n v="272.94"/>
    <n v="3"/>
    <n v="0"/>
    <n v="30.023399999999999"/>
  </r>
  <r>
    <n v="4676"/>
    <x v="2314"/>
    <x v="3"/>
    <x v="996"/>
    <d v="2014-03-30T00:00:00"/>
    <s v="Second Class"/>
    <s v="AG-10270"/>
    <s v="Alejandro Grove"/>
    <x v="0"/>
    <s v="United States"/>
    <x v="10"/>
    <x v="9"/>
    <n v="19120"/>
    <x v="3"/>
    <s v="FUR-FU-10003832"/>
    <x v="0"/>
    <x v="5"/>
    <x v="1420"/>
    <n v="15.007999999999999"/>
    <n v="2"/>
    <n v="0.2"/>
    <n v="1.5007999999999999"/>
  </r>
  <r>
    <n v="4677"/>
    <x v="2315"/>
    <x v="2"/>
    <x v="619"/>
    <d v="2011-03-19T00:00:00"/>
    <s v="Standard Class"/>
    <s v="JF-15295"/>
    <s v="Jason Fortune-"/>
    <x v="0"/>
    <s v="United States"/>
    <x v="415"/>
    <x v="7"/>
    <n v="84321"/>
    <x v="1"/>
    <s v="OFF-BI-10001617"/>
    <x v="1"/>
    <x v="8"/>
    <x v="1315"/>
    <n v="33.088000000000001"/>
    <n v="4"/>
    <n v="0.2"/>
    <n v="11.167199999999999"/>
  </r>
  <r>
    <n v="4678"/>
    <x v="2315"/>
    <x v="2"/>
    <x v="619"/>
    <d v="2011-03-19T00:00:00"/>
    <s v="Standard Class"/>
    <s v="JF-15295"/>
    <s v="Jason Fortune-"/>
    <x v="0"/>
    <s v="United States"/>
    <x v="415"/>
    <x v="7"/>
    <n v="84321"/>
    <x v="1"/>
    <s v="OFF-ST-10000736"/>
    <x v="1"/>
    <x v="4"/>
    <x v="455"/>
    <n v="80.98"/>
    <n v="1"/>
    <n v="0"/>
    <n v="3.2391999999999999"/>
  </r>
  <r>
    <n v="4679"/>
    <x v="2315"/>
    <x v="2"/>
    <x v="619"/>
    <d v="2011-03-19T00:00:00"/>
    <s v="Standard Class"/>
    <s v="JF-15295"/>
    <s v="Jason Fortune-"/>
    <x v="0"/>
    <s v="United States"/>
    <x v="415"/>
    <x v="7"/>
    <n v="84321"/>
    <x v="1"/>
    <s v="TEC-AC-10004877"/>
    <x v="2"/>
    <x v="11"/>
    <x v="1670"/>
    <n v="82.8"/>
    <n v="12"/>
    <n v="0"/>
    <n v="6.6239999999999997"/>
  </r>
  <r>
    <n v="4680"/>
    <x v="2315"/>
    <x v="2"/>
    <x v="619"/>
    <d v="2011-03-19T00:00:00"/>
    <s v="Standard Class"/>
    <s v="JF-15295"/>
    <s v="Jason Fortune-"/>
    <x v="0"/>
    <s v="United States"/>
    <x v="415"/>
    <x v="7"/>
    <n v="84321"/>
    <x v="1"/>
    <s v="OFF-ST-10003221"/>
    <x v="1"/>
    <x v="4"/>
    <x v="33"/>
    <n v="21.36"/>
    <n v="2"/>
    <n v="0"/>
    <n v="5.7671999999999999"/>
  </r>
  <r>
    <n v="4681"/>
    <x v="2315"/>
    <x v="2"/>
    <x v="619"/>
    <d v="2011-03-19T00:00:00"/>
    <s v="Standard Class"/>
    <s v="JF-15295"/>
    <s v="Jason Fortune-"/>
    <x v="0"/>
    <s v="United States"/>
    <x v="415"/>
    <x v="7"/>
    <n v="84321"/>
    <x v="1"/>
    <s v="OFF-BI-10003007"/>
    <x v="1"/>
    <x v="8"/>
    <x v="1542"/>
    <n v="62.048000000000002"/>
    <n v="2"/>
    <n v="0.2"/>
    <n v="20.165600000000001"/>
  </r>
  <r>
    <n v="4682"/>
    <x v="2316"/>
    <x v="0"/>
    <x v="216"/>
    <d v="2013-07-19T00:00:00"/>
    <s v="Second Class"/>
    <s v="RE-19450"/>
    <s v="Richard Eichhorn"/>
    <x v="0"/>
    <s v="United States"/>
    <x v="109"/>
    <x v="15"/>
    <n v="13021"/>
    <x v="3"/>
    <s v="OFF-FA-10000936"/>
    <x v="1"/>
    <x v="13"/>
    <x v="1298"/>
    <n v="29.61"/>
    <n v="9"/>
    <n v="0"/>
    <n v="13.3245"/>
  </r>
  <r>
    <n v="4683"/>
    <x v="2317"/>
    <x v="0"/>
    <x v="49"/>
    <d v="2013-02-12T00:00:00"/>
    <s v="Same Day"/>
    <s v="MV-18190"/>
    <s v="Mike Vittorini"/>
    <x v="0"/>
    <s v="United States"/>
    <x v="253"/>
    <x v="3"/>
    <n v="27604"/>
    <x v="0"/>
    <s v="TEC-PH-10003811"/>
    <x v="2"/>
    <x v="7"/>
    <x v="1187"/>
    <n v="863.928"/>
    <n v="9"/>
    <n v="0.2"/>
    <n v="86.392799999999994"/>
  </r>
  <r>
    <n v="4684"/>
    <x v="2318"/>
    <x v="0"/>
    <x v="48"/>
    <d v="2013-04-09T00:00:00"/>
    <s v="Standard Class"/>
    <s v="GB-14530"/>
    <s v="George Bell"/>
    <x v="1"/>
    <s v="United States"/>
    <x v="10"/>
    <x v="9"/>
    <n v="19120"/>
    <x v="3"/>
    <s v="FUR-TA-10004152"/>
    <x v="0"/>
    <x v="3"/>
    <x v="1507"/>
    <n v="241.92"/>
    <n v="4"/>
    <n v="0.4"/>
    <n v="-56.448"/>
  </r>
  <r>
    <n v="4685"/>
    <x v="2318"/>
    <x v="0"/>
    <x v="48"/>
    <d v="2013-04-09T00:00:00"/>
    <s v="Standard Class"/>
    <s v="GB-14530"/>
    <s v="George Bell"/>
    <x v="1"/>
    <s v="United States"/>
    <x v="10"/>
    <x v="9"/>
    <n v="19120"/>
    <x v="3"/>
    <s v="FUR-BO-10002853"/>
    <x v="0"/>
    <x v="0"/>
    <x v="1613"/>
    <n v="163.88"/>
    <n v="4"/>
    <n v="0.5"/>
    <n v="-81.94"/>
  </r>
  <r>
    <n v="4686"/>
    <x v="2318"/>
    <x v="0"/>
    <x v="48"/>
    <d v="2013-04-09T00:00:00"/>
    <s v="Standard Class"/>
    <s v="GB-14530"/>
    <s v="George Bell"/>
    <x v="1"/>
    <s v="United States"/>
    <x v="10"/>
    <x v="9"/>
    <n v="19120"/>
    <x v="3"/>
    <s v="OFF-BI-10002071"/>
    <x v="1"/>
    <x v="8"/>
    <x v="692"/>
    <n v="3.4860000000000002"/>
    <n v="2"/>
    <n v="0.7"/>
    <n v="-2.7888000000000002"/>
  </r>
  <r>
    <n v="4687"/>
    <x v="2318"/>
    <x v="0"/>
    <x v="48"/>
    <d v="2013-04-09T00:00:00"/>
    <s v="Standard Class"/>
    <s v="GB-14530"/>
    <s v="George Bell"/>
    <x v="1"/>
    <s v="United States"/>
    <x v="10"/>
    <x v="9"/>
    <n v="19120"/>
    <x v="3"/>
    <s v="OFF-FA-10000053"/>
    <x v="1"/>
    <x v="13"/>
    <x v="953"/>
    <n v="10.584"/>
    <n v="7"/>
    <n v="0.2"/>
    <n v="-2.3814000000000002"/>
  </r>
  <r>
    <n v="4688"/>
    <x v="2319"/>
    <x v="0"/>
    <x v="890"/>
    <d v="2013-01-07T00:00:00"/>
    <s v="Standard Class"/>
    <s v="HL-15040"/>
    <s v="Hunter Lopez"/>
    <x v="0"/>
    <s v="United States"/>
    <x v="102"/>
    <x v="14"/>
    <n v="47374"/>
    <x v="2"/>
    <s v="TEC-PH-10001305"/>
    <x v="2"/>
    <x v="7"/>
    <x v="1671"/>
    <n v="440.91"/>
    <n v="9"/>
    <n v="0"/>
    <n v="123.45480000000001"/>
  </r>
  <r>
    <n v="4689"/>
    <x v="2320"/>
    <x v="3"/>
    <x v="983"/>
    <d v="2014-04-04T00:00:00"/>
    <s v="Standard Class"/>
    <s v="BP-11155"/>
    <s v="Becky Pak"/>
    <x v="0"/>
    <s v="United States"/>
    <x v="152"/>
    <x v="9"/>
    <n v="17602"/>
    <x v="3"/>
    <s v="OFF-BI-10001525"/>
    <x v="1"/>
    <x v="8"/>
    <x v="31"/>
    <n v="5.7149999999999999"/>
    <n v="5"/>
    <n v="0.7"/>
    <n v="-4.7625000000000002"/>
  </r>
  <r>
    <n v="4690"/>
    <x v="2321"/>
    <x v="2"/>
    <x v="414"/>
    <d v="2011-12-22T00:00:00"/>
    <s v="First Class"/>
    <s v="CT-11995"/>
    <s v="Carol Triggs"/>
    <x v="0"/>
    <s v="United States"/>
    <x v="93"/>
    <x v="16"/>
    <n v="85705"/>
    <x v="1"/>
    <s v="FUR-FU-10001876"/>
    <x v="0"/>
    <x v="5"/>
    <x v="1394"/>
    <n v="51.968000000000004"/>
    <n v="2"/>
    <n v="0.2"/>
    <n v="10.393599999999999"/>
  </r>
  <r>
    <n v="4691"/>
    <x v="2321"/>
    <x v="2"/>
    <x v="414"/>
    <d v="2011-12-22T00:00:00"/>
    <s v="First Class"/>
    <s v="CT-11995"/>
    <s v="Carol Triggs"/>
    <x v="0"/>
    <s v="United States"/>
    <x v="93"/>
    <x v="16"/>
    <n v="85705"/>
    <x v="1"/>
    <s v="TEC-AC-10003628"/>
    <x v="2"/>
    <x v="11"/>
    <x v="244"/>
    <n v="71.975999999999999"/>
    <n v="3"/>
    <n v="0.2"/>
    <n v="21.5928"/>
  </r>
  <r>
    <n v="4692"/>
    <x v="2321"/>
    <x v="2"/>
    <x v="414"/>
    <d v="2011-12-22T00:00:00"/>
    <s v="First Class"/>
    <s v="CT-11995"/>
    <s v="Carol Triggs"/>
    <x v="0"/>
    <s v="United States"/>
    <x v="93"/>
    <x v="16"/>
    <n v="85705"/>
    <x v="1"/>
    <s v="FUR-CH-10004860"/>
    <x v="0"/>
    <x v="1"/>
    <x v="210"/>
    <n v="242.352"/>
    <n v="3"/>
    <n v="0.2"/>
    <n v="-42.4116"/>
  </r>
  <r>
    <n v="4693"/>
    <x v="2321"/>
    <x v="2"/>
    <x v="414"/>
    <d v="2011-12-22T00:00:00"/>
    <s v="First Class"/>
    <s v="CT-11995"/>
    <s v="Carol Triggs"/>
    <x v="0"/>
    <s v="United States"/>
    <x v="93"/>
    <x v="16"/>
    <n v="85705"/>
    <x v="1"/>
    <s v="OFF-PA-10000357"/>
    <x v="1"/>
    <x v="10"/>
    <x v="1219"/>
    <n v="221.92"/>
    <n v="5"/>
    <n v="0.2"/>
    <n v="77.671999999999997"/>
  </r>
  <r>
    <n v="4694"/>
    <x v="2321"/>
    <x v="2"/>
    <x v="414"/>
    <d v="2011-12-22T00:00:00"/>
    <s v="First Class"/>
    <s v="CT-11995"/>
    <s v="Carol Triggs"/>
    <x v="0"/>
    <s v="United States"/>
    <x v="93"/>
    <x v="16"/>
    <n v="85705"/>
    <x v="1"/>
    <s v="OFF-PA-10003270"/>
    <x v="1"/>
    <x v="10"/>
    <x v="1415"/>
    <n v="8.4480000000000004"/>
    <n v="2"/>
    <n v="0.2"/>
    <n v="2.64"/>
  </r>
  <r>
    <n v="4695"/>
    <x v="2322"/>
    <x v="1"/>
    <x v="997"/>
    <d v="2012-12-17T00:00:00"/>
    <s v="Same Day"/>
    <s v="JL-15835"/>
    <s v="John Lee"/>
    <x v="0"/>
    <s v="United States"/>
    <x v="66"/>
    <x v="12"/>
    <n v="48205"/>
    <x v="2"/>
    <s v="OFF-BI-10000320"/>
    <x v="1"/>
    <x v="8"/>
    <x v="768"/>
    <n v="29.52"/>
    <n v="4"/>
    <n v="0"/>
    <n v="14.4648"/>
  </r>
  <r>
    <n v="4696"/>
    <x v="2322"/>
    <x v="1"/>
    <x v="997"/>
    <d v="2012-12-17T00:00:00"/>
    <s v="Same Day"/>
    <s v="JL-15835"/>
    <s v="John Lee"/>
    <x v="0"/>
    <s v="United States"/>
    <x v="66"/>
    <x v="12"/>
    <n v="48205"/>
    <x v="2"/>
    <s v="FUR-CH-10003846"/>
    <x v="0"/>
    <x v="1"/>
    <x v="915"/>
    <n v="302.94"/>
    <n v="3"/>
    <n v="0"/>
    <n v="48.470399999999998"/>
  </r>
  <r>
    <n v="4697"/>
    <x v="2322"/>
    <x v="1"/>
    <x v="997"/>
    <d v="2012-12-17T00:00:00"/>
    <s v="Same Day"/>
    <s v="JL-15835"/>
    <s v="John Lee"/>
    <x v="0"/>
    <s v="United States"/>
    <x v="66"/>
    <x v="12"/>
    <n v="48205"/>
    <x v="2"/>
    <s v="FUR-CH-10004875"/>
    <x v="0"/>
    <x v="1"/>
    <x v="1436"/>
    <n v="142.36000000000001"/>
    <n v="2"/>
    <n v="0"/>
    <n v="38.437199999999997"/>
  </r>
  <r>
    <n v="4698"/>
    <x v="2322"/>
    <x v="1"/>
    <x v="997"/>
    <d v="2012-12-17T00:00:00"/>
    <s v="Same Day"/>
    <s v="JL-15835"/>
    <s v="John Lee"/>
    <x v="0"/>
    <s v="United States"/>
    <x v="66"/>
    <x v="12"/>
    <n v="48205"/>
    <x v="2"/>
    <s v="FUR-CH-10003817"/>
    <x v="0"/>
    <x v="1"/>
    <x v="162"/>
    <n v="546.66"/>
    <n v="9"/>
    <n v="0"/>
    <n v="136.66499999999999"/>
  </r>
  <r>
    <n v="4699"/>
    <x v="2322"/>
    <x v="1"/>
    <x v="997"/>
    <d v="2012-12-17T00:00:00"/>
    <s v="Same Day"/>
    <s v="JL-15835"/>
    <s v="John Lee"/>
    <x v="0"/>
    <s v="United States"/>
    <x v="66"/>
    <x v="12"/>
    <n v="48205"/>
    <x v="2"/>
    <s v="FUR-FU-10002116"/>
    <x v="0"/>
    <x v="5"/>
    <x v="1431"/>
    <n v="212.13"/>
    <n v="3"/>
    <n v="0"/>
    <n v="14.8491"/>
  </r>
  <r>
    <n v="4700"/>
    <x v="2323"/>
    <x v="3"/>
    <x v="943"/>
    <d v="2014-05-18T00:00:00"/>
    <s v="Standard Class"/>
    <s v="JK-16120"/>
    <s v="Julie Kriz"/>
    <x v="2"/>
    <s v="United States"/>
    <x v="89"/>
    <x v="5"/>
    <n v="78745"/>
    <x v="2"/>
    <s v="OFF-AR-10003481"/>
    <x v="1"/>
    <x v="6"/>
    <x v="1591"/>
    <n v="5.2480000000000002"/>
    <n v="2"/>
    <n v="0.2"/>
    <n v="0.59040000000000004"/>
  </r>
  <r>
    <n v="4701"/>
    <x v="2323"/>
    <x v="3"/>
    <x v="943"/>
    <d v="2014-05-18T00:00:00"/>
    <s v="Standard Class"/>
    <s v="JK-16120"/>
    <s v="Julie Kriz"/>
    <x v="2"/>
    <s v="United States"/>
    <x v="89"/>
    <x v="5"/>
    <n v="78745"/>
    <x v="2"/>
    <s v="OFF-ST-10004180"/>
    <x v="1"/>
    <x v="4"/>
    <x v="241"/>
    <n v="74.415999999999997"/>
    <n v="2"/>
    <n v="0.2"/>
    <n v="-14.8832"/>
  </r>
  <r>
    <n v="4702"/>
    <x v="2323"/>
    <x v="3"/>
    <x v="943"/>
    <d v="2014-05-18T00:00:00"/>
    <s v="Standard Class"/>
    <s v="JK-16120"/>
    <s v="Julie Kriz"/>
    <x v="2"/>
    <s v="United States"/>
    <x v="89"/>
    <x v="5"/>
    <n v="78745"/>
    <x v="2"/>
    <s v="OFF-PA-10003657"/>
    <x v="1"/>
    <x v="10"/>
    <x v="624"/>
    <n v="6.8479999999999999"/>
    <n v="2"/>
    <n v="0.2"/>
    <n v="2.14"/>
  </r>
  <r>
    <n v="4703"/>
    <x v="2323"/>
    <x v="3"/>
    <x v="943"/>
    <d v="2014-05-18T00:00:00"/>
    <s v="Standard Class"/>
    <s v="JK-16120"/>
    <s v="Julie Kriz"/>
    <x v="2"/>
    <s v="United States"/>
    <x v="89"/>
    <x v="5"/>
    <n v="78745"/>
    <x v="2"/>
    <s v="FUR-FU-10001967"/>
    <x v="0"/>
    <x v="5"/>
    <x v="293"/>
    <n v="7.9960000000000004"/>
    <n v="1"/>
    <n v="0.6"/>
    <n v="-6.9965000000000002"/>
  </r>
  <r>
    <n v="4704"/>
    <x v="2324"/>
    <x v="0"/>
    <x v="890"/>
    <d v="2013-06-29T00:00:00"/>
    <s v="Standard Class"/>
    <s v="DH-13075"/>
    <s v="Dave Hallsten"/>
    <x v="1"/>
    <s v="United States"/>
    <x v="12"/>
    <x v="5"/>
    <n v="77095"/>
    <x v="2"/>
    <s v="OFF-AP-10002082"/>
    <x v="1"/>
    <x v="9"/>
    <x v="1092"/>
    <n v="8.7119999999999997"/>
    <n v="2"/>
    <n v="0.8"/>
    <n v="-19.602"/>
  </r>
  <r>
    <n v="4705"/>
    <x v="2325"/>
    <x v="0"/>
    <x v="624"/>
    <d v="2013-05-19T00:00:00"/>
    <s v="First Class"/>
    <s v="AG-10900"/>
    <s v="Arthur Gainer"/>
    <x v="0"/>
    <s v="United States"/>
    <x v="416"/>
    <x v="29"/>
    <n v="6708"/>
    <x v="3"/>
    <s v="OFF-SU-10000381"/>
    <x v="1"/>
    <x v="14"/>
    <x v="654"/>
    <n v="65.17"/>
    <n v="7"/>
    <n v="0"/>
    <n v="18.8993"/>
  </r>
  <r>
    <n v="4706"/>
    <x v="2325"/>
    <x v="0"/>
    <x v="624"/>
    <d v="2013-05-19T00:00:00"/>
    <s v="First Class"/>
    <s v="AG-10900"/>
    <s v="Arthur Gainer"/>
    <x v="0"/>
    <s v="United States"/>
    <x v="416"/>
    <x v="29"/>
    <n v="6708"/>
    <x v="3"/>
    <s v="OFF-LA-10002475"/>
    <x v="1"/>
    <x v="2"/>
    <x v="148"/>
    <n v="14.62"/>
    <n v="2"/>
    <n v="0"/>
    <n v="6.8714000000000004"/>
  </r>
  <r>
    <n v="4707"/>
    <x v="2325"/>
    <x v="0"/>
    <x v="624"/>
    <d v="2013-05-19T00:00:00"/>
    <s v="First Class"/>
    <s v="AG-10900"/>
    <s v="Arthur Gainer"/>
    <x v="0"/>
    <s v="United States"/>
    <x v="416"/>
    <x v="29"/>
    <n v="6708"/>
    <x v="3"/>
    <s v="FUR-FU-10003975"/>
    <x v="0"/>
    <x v="5"/>
    <x v="775"/>
    <n v="173.24"/>
    <n v="4"/>
    <n v="0"/>
    <n v="17.324000000000002"/>
  </r>
  <r>
    <n v="4708"/>
    <x v="2326"/>
    <x v="3"/>
    <x v="222"/>
    <d v="2014-01-07T00:00:00"/>
    <s v="First Class"/>
    <s v="WB-21850"/>
    <s v="William Brown"/>
    <x v="0"/>
    <s v="United States"/>
    <x v="1"/>
    <x v="1"/>
    <n v="90049"/>
    <x v="1"/>
    <s v="OFF-BI-10003091"/>
    <x v="1"/>
    <x v="8"/>
    <x v="1165"/>
    <n v="895.92"/>
    <n v="5"/>
    <n v="0.2"/>
    <n v="302.37299999999999"/>
  </r>
  <r>
    <n v="4709"/>
    <x v="2326"/>
    <x v="3"/>
    <x v="222"/>
    <d v="2014-01-07T00:00:00"/>
    <s v="First Class"/>
    <s v="WB-21850"/>
    <s v="William Brown"/>
    <x v="0"/>
    <s v="United States"/>
    <x v="1"/>
    <x v="1"/>
    <n v="90049"/>
    <x v="1"/>
    <s v="OFF-ST-10002974"/>
    <x v="1"/>
    <x v="4"/>
    <x v="123"/>
    <n v="130.71"/>
    <n v="3"/>
    <n v="0"/>
    <n v="39.213000000000001"/>
  </r>
  <r>
    <n v="4710"/>
    <x v="2326"/>
    <x v="3"/>
    <x v="222"/>
    <d v="2014-01-07T00:00:00"/>
    <s v="First Class"/>
    <s v="WB-21850"/>
    <s v="William Brown"/>
    <x v="0"/>
    <s v="United States"/>
    <x v="1"/>
    <x v="1"/>
    <n v="90049"/>
    <x v="1"/>
    <s v="OFF-AR-10000255"/>
    <x v="1"/>
    <x v="6"/>
    <x v="799"/>
    <n v="11.68"/>
    <n v="2"/>
    <n v="0"/>
    <n v="3.0367999999999999"/>
  </r>
  <r>
    <n v="4711"/>
    <x v="2326"/>
    <x v="3"/>
    <x v="222"/>
    <d v="2014-01-07T00:00:00"/>
    <s v="First Class"/>
    <s v="WB-21850"/>
    <s v="William Brown"/>
    <x v="0"/>
    <s v="United States"/>
    <x v="1"/>
    <x v="1"/>
    <n v="90049"/>
    <x v="1"/>
    <s v="TEC-AC-10001284"/>
    <x v="2"/>
    <x v="11"/>
    <x v="1172"/>
    <n v="62.31"/>
    <n v="3"/>
    <n v="0"/>
    <n v="22.4316"/>
  </r>
  <r>
    <n v="4712"/>
    <x v="2327"/>
    <x v="2"/>
    <x v="691"/>
    <d v="2011-03-31T00:00:00"/>
    <s v="Same Day"/>
    <s v="JO-15280"/>
    <s v="Jas O'Carroll"/>
    <x v="0"/>
    <s v="United States"/>
    <x v="10"/>
    <x v="9"/>
    <n v="19120"/>
    <x v="3"/>
    <s v="OFF-BI-10003529"/>
    <x v="1"/>
    <x v="8"/>
    <x v="788"/>
    <n v="0.85199999999999998"/>
    <n v="1"/>
    <n v="0.7"/>
    <n v="-0.59640000000000004"/>
  </r>
  <r>
    <n v="4713"/>
    <x v="2328"/>
    <x v="2"/>
    <x v="757"/>
    <d v="2011-12-21T00:00:00"/>
    <s v="Standard Class"/>
    <s v="EJ-13720"/>
    <s v="Ed Jacobs"/>
    <x v="0"/>
    <s v="United States"/>
    <x v="114"/>
    <x v="5"/>
    <n v="77340"/>
    <x v="2"/>
    <s v="OFF-PA-10000029"/>
    <x v="1"/>
    <x v="10"/>
    <x v="803"/>
    <n v="36.287999999999997"/>
    <n v="7"/>
    <n v="0.2"/>
    <n v="12.700799999999999"/>
  </r>
  <r>
    <n v="4714"/>
    <x v="2328"/>
    <x v="2"/>
    <x v="757"/>
    <d v="2011-12-21T00:00:00"/>
    <s v="Standard Class"/>
    <s v="EJ-13720"/>
    <s v="Ed Jacobs"/>
    <x v="0"/>
    <s v="United States"/>
    <x v="114"/>
    <x v="5"/>
    <n v="77340"/>
    <x v="2"/>
    <s v="FUR-FU-10002116"/>
    <x v="0"/>
    <x v="5"/>
    <x v="1431"/>
    <n v="56.567999999999998"/>
    <n v="2"/>
    <n v="0.6"/>
    <n v="-74.952600000000004"/>
  </r>
  <r>
    <n v="4715"/>
    <x v="2329"/>
    <x v="3"/>
    <x v="796"/>
    <d v="2014-05-21T00:00:00"/>
    <s v="First Class"/>
    <s v="AB-10105"/>
    <s v="Adrian Barton"/>
    <x v="0"/>
    <s v="United States"/>
    <x v="32"/>
    <x v="21"/>
    <n v="97206"/>
    <x v="1"/>
    <s v="TEC-PH-10002200"/>
    <x v="2"/>
    <x v="7"/>
    <x v="1471"/>
    <n v="344.70400000000001"/>
    <n v="2"/>
    <n v="0.2"/>
    <n v="38.779200000000003"/>
  </r>
  <r>
    <n v="4716"/>
    <x v="2330"/>
    <x v="1"/>
    <x v="793"/>
    <d v="2012-05-16T00:00:00"/>
    <s v="Standard Class"/>
    <s v="LT-16765"/>
    <s v="Larry Tron"/>
    <x v="0"/>
    <s v="United States"/>
    <x v="103"/>
    <x v="22"/>
    <n v="80027"/>
    <x v="1"/>
    <s v="TEC-PH-10000441"/>
    <x v="2"/>
    <x v="7"/>
    <x v="1046"/>
    <n v="201.584"/>
    <n v="2"/>
    <n v="0.2"/>
    <n v="20.1584"/>
  </r>
  <r>
    <n v="4717"/>
    <x v="2331"/>
    <x v="3"/>
    <x v="734"/>
    <d v="2014-08-12T00:00:00"/>
    <s v="Second Class"/>
    <s v="CM-12655"/>
    <s v="Corinna Mitchell"/>
    <x v="2"/>
    <s v="United States"/>
    <x v="4"/>
    <x v="4"/>
    <n v="98115"/>
    <x v="1"/>
    <s v="FUR-TA-10002958"/>
    <x v="0"/>
    <x v="3"/>
    <x v="956"/>
    <n v="521.96"/>
    <n v="2"/>
    <n v="0"/>
    <n v="88.733199999999997"/>
  </r>
  <r>
    <n v="4718"/>
    <x v="2332"/>
    <x v="1"/>
    <x v="295"/>
    <d v="2012-12-17T00:00:00"/>
    <s v="Standard Class"/>
    <s v="EM-13960"/>
    <s v="Eric Murdock"/>
    <x v="0"/>
    <s v="United States"/>
    <x v="248"/>
    <x v="39"/>
    <n v="21215"/>
    <x v="3"/>
    <s v="OFF-AR-10001662"/>
    <x v="1"/>
    <x v="6"/>
    <x v="443"/>
    <n v="8.2200000000000006"/>
    <n v="3"/>
    <n v="0"/>
    <n v="2.2193999999999998"/>
  </r>
  <r>
    <n v="4719"/>
    <x v="2333"/>
    <x v="1"/>
    <x v="998"/>
    <d v="2012-11-10T00:00:00"/>
    <s v="First Class"/>
    <s v="DJ-13420"/>
    <s v="Denny Joy"/>
    <x v="1"/>
    <s v="United States"/>
    <x v="8"/>
    <x v="1"/>
    <n v="94109"/>
    <x v="1"/>
    <s v="OFF-PA-10004101"/>
    <x v="1"/>
    <x v="10"/>
    <x v="506"/>
    <n v="45.36"/>
    <n v="7"/>
    <n v="0"/>
    <n v="21.7728"/>
  </r>
  <r>
    <n v="4720"/>
    <x v="2334"/>
    <x v="1"/>
    <x v="24"/>
    <d v="2012-04-20T00:00:00"/>
    <s v="Second Class"/>
    <s v="DE-13255"/>
    <s v="Deanra Eno"/>
    <x v="2"/>
    <s v="United States"/>
    <x v="1"/>
    <x v="1"/>
    <n v="90004"/>
    <x v="1"/>
    <s v="OFF-ST-10002756"/>
    <x v="1"/>
    <x v="4"/>
    <x v="270"/>
    <n v="947.17"/>
    <n v="7"/>
    <n v="0"/>
    <n v="9.4717000000000002"/>
  </r>
  <r>
    <n v="4721"/>
    <x v="2334"/>
    <x v="1"/>
    <x v="24"/>
    <d v="2012-04-20T00:00:00"/>
    <s v="Second Class"/>
    <s v="DE-13255"/>
    <s v="Deanra Eno"/>
    <x v="2"/>
    <s v="United States"/>
    <x v="1"/>
    <x v="1"/>
    <n v="90004"/>
    <x v="1"/>
    <s v="OFF-PA-10000483"/>
    <x v="1"/>
    <x v="10"/>
    <x v="1672"/>
    <n v="61.96"/>
    <n v="2"/>
    <n v="0"/>
    <n v="27.882000000000001"/>
  </r>
  <r>
    <n v="4722"/>
    <x v="2335"/>
    <x v="2"/>
    <x v="159"/>
    <d v="2011-11-06T00:00:00"/>
    <s v="Second Class"/>
    <s v="NR-18550"/>
    <s v="Nick Radford"/>
    <x v="0"/>
    <s v="United States"/>
    <x v="34"/>
    <x v="10"/>
    <n v="60505"/>
    <x v="2"/>
    <s v="FUR-TA-10002041"/>
    <x v="0"/>
    <x v="3"/>
    <x v="358"/>
    <n v="268.935"/>
    <n v="3"/>
    <n v="0.5"/>
    <n v="-209.76929999999999"/>
  </r>
  <r>
    <n v="4723"/>
    <x v="2336"/>
    <x v="3"/>
    <x v="853"/>
    <d v="2014-08-09T00:00:00"/>
    <s v="Standard Class"/>
    <s v="CK-12325"/>
    <s v="Christine Kargatis"/>
    <x v="2"/>
    <s v="United States"/>
    <x v="4"/>
    <x v="4"/>
    <n v="98103"/>
    <x v="1"/>
    <s v="OFF-AR-10001166"/>
    <x v="1"/>
    <x v="6"/>
    <x v="33"/>
    <n v="7.58"/>
    <n v="1"/>
    <n v="0"/>
    <n v="2.9561999999999999"/>
  </r>
  <r>
    <n v="4724"/>
    <x v="2337"/>
    <x v="0"/>
    <x v="730"/>
    <d v="2013-05-23T00:00:00"/>
    <s v="Same Day"/>
    <s v="JF-15490"/>
    <s v="Jeremy Farry"/>
    <x v="0"/>
    <s v="United States"/>
    <x v="417"/>
    <x v="32"/>
    <n v="30605"/>
    <x v="0"/>
    <s v="OFF-LA-10004345"/>
    <x v="1"/>
    <x v="2"/>
    <x v="517"/>
    <n v="14.73"/>
    <n v="3"/>
    <n v="0"/>
    <n v="7.2176999999999998"/>
  </r>
  <r>
    <n v="4725"/>
    <x v="2338"/>
    <x v="0"/>
    <x v="583"/>
    <d v="2013-11-16T00:00:00"/>
    <s v="Standard Class"/>
    <s v="LB-16795"/>
    <s v="Laurel Beltran"/>
    <x v="2"/>
    <s v="United States"/>
    <x v="264"/>
    <x v="2"/>
    <n v="32712"/>
    <x v="0"/>
    <s v="OFF-BI-10002852"/>
    <x v="1"/>
    <x v="8"/>
    <x v="91"/>
    <n v="9.8879999999999999"/>
    <n v="2"/>
    <n v="0.7"/>
    <n v="-6.9215999999999998"/>
  </r>
  <r>
    <n v="4726"/>
    <x v="2338"/>
    <x v="0"/>
    <x v="583"/>
    <d v="2013-11-16T00:00:00"/>
    <s v="Standard Class"/>
    <s v="LB-16795"/>
    <s v="Laurel Beltran"/>
    <x v="2"/>
    <s v="United States"/>
    <x v="264"/>
    <x v="2"/>
    <n v="32712"/>
    <x v="0"/>
    <s v="OFF-AP-10001058"/>
    <x v="1"/>
    <x v="9"/>
    <x v="137"/>
    <n v="671.54399999999998"/>
    <n v="3"/>
    <n v="0.2"/>
    <n v="50.3658"/>
  </r>
  <r>
    <n v="4727"/>
    <x v="2339"/>
    <x v="2"/>
    <x v="641"/>
    <d v="2011-11-29T00:00:00"/>
    <s v="Second Class"/>
    <s v="MP-18175"/>
    <s v="Mike Pelletier"/>
    <x v="2"/>
    <s v="United States"/>
    <x v="20"/>
    <x v="15"/>
    <n v="10009"/>
    <x v="3"/>
    <s v="OFF-ST-10003470"/>
    <x v="1"/>
    <x v="4"/>
    <x v="1339"/>
    <n v="1117.92"/>
    <n v="4"/>
    <n v="0"/>
    <n v="55.896000000000001"/>
  </r>
  <r>
    <n v="4728"/>
    <x v="2339"/>
    <x v="2"/>
    <x v="641"/>
    <d v="2011-11-29T00:00:00"/>
    <s v="Second Class"/>
    <s v="MP-18175"/>
    <s v="Mike Pelletier"/>
    <x v="2"/>
    <s v="United States"/>
    <x v="20"/>
    <x v="15"/>
    <n v="10009"/>
    <x v="3"/>
    <s v="FUR-BO-10003159"/>
    <x v="0"/>
    <x v="0"/>
    <x v="1100"/>
    <n v="275.952"/>
    <n v="3"/>
    <n v="0.2"/>
    <n v="-37.943399999999997"/>
  </r>
  <r>
    <n v="4729"/>
    <x v="2340"/>
    <x v="2"/>
    <x v="845"/>
    <d v="2011-12-11T00:00:00"/>
    <s v="Standard Class"/>
    <s v="LH-16900"/>
    <s v="Lena Hernandez"/>
    <x v="0"/>
    <s v="United States"/>
    <x v="8"/>
    <x v="1"/>
    <n v="94110"/>
    <x v="1"/>
    <s v="OFF-BI-10003684"/>
    <x v="1"/>
    <x v="8"/>
    <x v="707"/>
    <n v="123.14400000000001"/>
    <n v="7"/>
    <n v="0.2"/>
    <n v="46.179000000000002"/>
  </r>
  <r>
    <n v="4730"/>
    <x v="2341"/>
    <x v="0"/>
    <x v="427"/>
    <d v="2013-07-24T00:00:00"/>
    <s v="Second Class"/>
    <s v="SV-20935"/>
    <s v="Susan Vittorini"/>
    <x v="0"/>
    <s v="United States"/>
    <x v="61"/>
    <x v="5"/>
    <n v="75217"/>
    <x v="2"/>
    <s v="TEC-AC-10000487"/>
    <x v="2"/>
    <x v="11"/>
    <x v="1673"/>
    <n v="15.576000000000001"/>
    <n v="3"/>
    <n v="0.2"/>
    <n v="3.3098999999999998"/>
  </r>
  <r>
    <n v="4731"/>
    <x v="2342"/>
    <x v="1"/>
    <x v="368"/>
    <d v="2012-03-31T00:00:00"/>
    <s v="Second Class"/>
    <s v="RB-19435"/>
    <s v="Richard Bierner"/>
    <x v="0"/>
    <s v="United States"/>
    <x v="70"/>
    <x v="1"/>
    <n v="92105"/>
    <x v="1"/>
    <s v="OFF-PA-10001736"/>
    <x v="1"/>
    <x v="10"/>
    <x v="129"/>
    <n v="212.64"/>
    <n v="6"/>
    <n v="0"/>
    <n v="99.940799999999996"/>
  </r>
  <r>
    <n v="4732"/>
    <x v="2342"/>
    <x v="1"/>
    <x v="368"/>
    <d v="2012-03-31T00:00:00"/>
    <s v="Second Class"/>
    <s v="RB-19435"/>
    <s v="Richard Bierner"/>
    <x v="0"/>
    <s v="United States"/>
    <x v="70"/>
    <x v="1"/>
    <n v="92105"/>
    <x v="1"/>
    <s v="OFF-PA-10001609"/>
    <x v="1"/>
    <x v="10"/>
    <x v="1107"/>
    <n v="9.8699999999999992"/>
    <n v="3"/>
    <n v="0"/>
    <n v="4.5401999999999996"/>
  </r>
  <r>
    <n v="4733"/>
    <x v="2342"/>
    <x v="1"/>
    <x v="368"/>
    <d v="2012-03-31T00:00:00"/>
    <s v="Second Class"/>
    <s v="RB-19435"/>
    <s v="Richard Bierner"/>
    <x v="0"/>
    <s v="United States"/>
    <x v="70"/>
    <x v="1"/>
    <n v="92105"/>
    <x v="1"/>
    <s v="TEC-AC-10003116"/>
    <x v="2"/>
    <x v="11"/>
    <x v="920"/>
    <n v="53.25"/>
    <n v="3"/>
    <n v="0"/>
    <n v="20.767499999999998"/>
  </r>
  <r>
    <n v="4734"/>
    <x v="2342"/>
    <x v="1"/>
    <x v="368"/>
    <d v="2012-03-31T00:00:00"/>
    <s v="Second Class"/>
    <s v="RB-19435"/>
    <s v="Richard Bierner"/>
    <x v="0"/>
    <s v="United States"/>
    <x v="70"/>
    <x v="1"/>
    <n v="92105"/>
    <x v="1"/>
    <s v="FUR-FU-10004586"/>
    <x v="0"/>
    <x v="5"/>
    <x v="1473"/>
    <n v="19.920000000000002"/>
    <n v="3"/>
    <n v="0"/>
    <n v="9.5616000000000003"/>
  </r>
  <r>
    <n v="4735"/>
    <x v="2343"/>
    <x v="0"/>
    <x v="281"/>
    <d v="2013-04-13T00:00:00"/>
    <s v="Standard Class"/>
    <s v="Dl-13600"/>
    <s v="Dorris liebe"/>
    <x v="1"/>
    <s v="United States"/>
    <x v="20"/>
    <x v="15"/>
    <n v="10035"/>
    <x v="3"/>
    <s v="FUR-CH-10000454"/>
    <x v="0"/>
    <x v="1"/>
    <x v="1"/>
    <n v="658.74599999999998"/>
    <n v="3"/>
    <n v="0.1"/>
    <n v="146.38800000000001"/>
  </r>
  <r>
    <n v="4736"/>
    <x v="2344"/>
    <x v="1"/>
    <x v="385"/>
    <d v="2012-06-19T00:00:00"/>
    <s v="Standard Class"/>
    <s v="PS-19045"/>
    <s v="Penelope Sewall"/>
    <x v="2"/>
    <s v="United States"/>
    <x v="412"/>
    <x v="43"/>
    <n v="4240"/>
    <x v="3"/>
    <s v="OFF-BI-10004970"/>
    <x v="1"/>
    <x v="8"/>
    <x v="908"/>
    <n v="8.26"/>
    <n v="2"/>
    <n v="0"/>
    <n v="3.8822000000000001"/>
  </r>
  <r>
    <n v="4737"/>
    <x v="2344"/>
    <x v="1"/>
    <x v="385"/>
    <d v="2012-06-19T00:00:00"/>
    <s v="Standard Class"/>
    <s v="PS-19045"/>
    <s v="Penelope Sewall"/>
    <x v="2"/>
    <s v="United States"/>
    <x v="412"/>
    <x v="43"/>
    <n v="4240"/>
    <x v="3"/>
    <s v="OFF-BI-10002824"/>
    <x v="1"/>
    <x v="8"/>
    <x v="523"/>
    <n v="29.84"/>
    <n v="2"/>
    <n v="0"/>
    <n v="13.428000000000001"/>
  </r>
  <r>
    <n v="4738"/>
    <x v="2344"/>
    <x v="1"/>
    <x v="385"/>
    <d v="2012-06-19T00:00:00"/>
    <s v="Standard Class"/>
    <s v="PS-19045"/>
    <s v="Penelope Sewall"/>
    <x v="2"/>
    <s v="United States"/>
    <x v="412"/>
    <x v="43"/>
    <n v="4240"/>
    <x v="3"/>
    <s v="TEC-AC-10003657"/>
    <x v="2"/>
    <x v="11"/>
    <x v="151"/>
    <n v="67.98"/>
    <n v="2"/>
    <n v="0"/>
    <n v="14.9556"/>
  </r>
  <r>
    <n v="4739"/>
    <x v="2345"/>
    <x v="1"/>
    <x v="954"/>
    <d v="2012-02-24T00:00:00"/>
    <s v="Standard Class"/>
    <s v="GT-14755"/>
    <s v="Guy Thornton"/>
    <x v="0"/>
    <s v="United States"/>
    <x v="85"/>
    <x v="1"/>
    <n v="90805"/>
    <x v="1"/>
    <s v="OFF-LA-10003510"/>
    <x v="1"/>
    <x v="2"/>
    <x v="575"/>
    <n v="61.06"/>
    <n v="2"/>
    <n v="0"/>
    <n v="28.087599999999998"/>
  </r>
  <r>
    <n v="4740"/>
    <x v="2345"/>
    <x v="1"/>
    <x v="954"/>
    <d v="2012-02-24T00:00:00"/>
    <s v="Standard Class"/>
    <s v="GT-14755"/>
    <s v="Guy Thornton"/>
    <x v="0"/>
    <s v="United States"/>
    <x v="85"/>
    <x v="1"/>
    <n v="90805"/>
    <x v="1"/>
    <s v="FUR-TA-10001676"/>
    <x v="0"/>
    <x v="3"/>
    <x v="957"/>
    <n v="35.543999999999997"/>
    <n v="1"/>
    <n v="0.2"/>
    <n v="-0.88859999999999995"/>
  </r>
  <r>
    <n v="4741"/>
    <x v="2346"/>
    <x v="3"/>
    <x v="105"/>
    <d v="2014-11-17T00:00:00"/>
    <s v="Standard Class"/>
    <s v="CS-12355"/>
    <s v="Christine Sundaresam"/>
    <x v="0"/>
    <s v="United States"/>
    <x v="4"/>
    <x v="4"/>
    <n v="98115"/>
    <x v="1"/>
    <s v="OFF-LA-10004853"/>
    <x v="1"/>
    <x v="2"/>
    <x v="683"/>
    <n v="9.9600000000000009"/>
    <n v="2"/>
    <n v="0"/>
    <n v="4.5815999999999999"/>
  </r>
  <r>
    <n v="4742"/>
    <x v="2346"/>
    <x v="3"/>
    <x v="105"/>
    <d v="2014-11-17T00:00:00"/>
    <s v="Standard Class"/>
    <s v="CS-12355"/>
    <s v="Christine Sundaresam"/>
    <x v="0"/>
    <s v="United States"/>
    <x v="4"/>
    <x v="4"/>
    <n v="98115"/>
    <x v="1"/>
    <s v="OFF-AR-10000315"/>
    <x v="1"/>
    <x v="6"/>
    <x v="1297"/>
    <n v="9.2100000000000009"/>
    <n v="3"/>
    <n v="0"/>
    <n v="2.3025000000000002"/>
  </r>
  <r>
    <n v="4743"/>
    <x v="2346"/>
    <x v="3"/>
    <x v="105"/>
    <d v="2014-11-17T00:00:00"/>
    <s v="Standard Class"/>
    <s v="CS-12355"/>
    <s v="Christine Sundaresam"/>
    <x v="0"/>
    <s v="United States"/>
    <x v="4"/>
    <x v="4"/>
    <n v="98115"/>
    <x v="1"/>
    <s v="OFF-SU-10000381"/>
    <x v="1"/>
    <x v="14"/>
    <x v="654"/>
    <n v="27.93"/>
    <n v="3"/>
    <n v="0"/>
    <n v="8.0997000000000003"/>
  </r>
  <r>
    <n v="4744"/>
    <x v="2347"/>
    <x v="3"/>
    <x v="916"/>
    <d v="2014-06-03T00:00:00"/>
    <s v="Same Day"/>
    <s v="JD-16060"/>
    <s v="Julia Dunbar"/>
    <x v="0"/>
    <s v="United States"/>
    <x v="30"/>
    <x v="11"/>
    <n v="55901"/>
    <x v="2"/>
    <s v="OFF-FA-10002763"/>
    <x v="1"/>
    <x v="13"/>
    <x v="1411"/>
    <n v="7.9"/>
    <n v="2"/>
    <n v="0"/>
    <n v="2.528"/>
  </r>
  <r>
    <n v="4745"/>
    <x v="2347"/>
    <x v="3"/>
    <x v="916"/>
    <d v="2014-06-03T00:00:00"/>
    <s v="Same Day"/>
    <s v="JD-16060"/>
    <s v="Julia Dunbar"/>
    <x v="0"/>
    <s v="United States"/>
    <x v="30"/>
    <x v="11"/>
    <n v="55901"/>
    <x v="2"/>
    <s v="OFF-ST-10000877"/>
    <x v="1"/>
    <x v="4"/>
    <x v="1104"/>
    <n v="221.16"/>
    <n v="4"/>
    <n v="0"/>
    <n v="57.501600000000003"/>
  </r>
  <r>
    <n v="4746"/>
    <x v="2347"/>
    <x v="3"/>
    <x v="916"/>
    <d v="2014-06-03T00:00:00"/>
    <s v="Same Day"/>
    <s v="JD-16060"/>
    <s v="Julia Dunbar"/>
    <x v="0"/>
    <s v="United States"/>
    <x v="30"/>
    <x v="11"/>
    <n v="55901"/>
    <x v="2"/>
    <s v="OFF-BI-10001071"/>
    <x v="1"/>
    <x v="8"/>
    <x v="663"/>
    <n v="127.96"/>
    <n v="2"/>
    <n v="0"/>
    <n v="62.700400000000002"/>
  </r>
  <r>
    <n v="4747"/>
    <x v="2347"/>
    <x v="3"/>
    <x v="916"/>
    <d v="2014-06-03T00:00:00"/>
    <s v="Same Day"/>
    <s v="JD-16060"/>
    <s v="Julia Dunbar"/>
    <x v="0"/>
    <s v="United States"/>
    <x v="30"/>
    <x v="11"/>
    <n v="55901"/>
    <x v="2"/>
    <s v="OFF-BI-10001097"/>
    <x v="1"/>
    <x v="8"/>
    <x v="789"/>
    <n v="18.690000000000001"/>
    <n v="3"/>
    <n v="0"/>
    <n v="9.1580999999999992"/>
  </r>
  <r>
    <n v="4748"/>
    <x v="2348"/>
    <x v="0"/>
    <x v="840"/>
    <d v="2013-04-03T00:00:00"/>
    <s v="Same Day"/>
    <s v="TS-21160"/>
    <s v="Theresa Swint"/>
    <x v="1"/>
    <s v="United States"/>
    <x v="8"/>
    <x v="1"/>
    <n v="94110"/>
    <x v="1"/>
    <s v="OFF-SU-10004782"/>
    <x v="1"/>
    <x v="14"/>
    <x v="1548"/>
    <n v="25.35"/>
    <n v="3"/>
    <n v="0"/>
    <n v="7.6050000000000004"/>
  </r>
  <r>
    <n v="4749"/>
    <x v="2348"/>
    <x v="0"/>
    <x v="840"/>
    <d v="2013-04-03T00:00:00"/>
    <s v="Same Day"/>
    <s v="TS-21160"/>
    <s v="Theresa Swint"/>
    <x v="1"/>
    <s v="United States"/>
    <x v="8"/>
    <x v="1"/>
    <n v="94110"/>
    <x v="1"/>
    <s v="FUR-FU-10000672"/>
    <x v="0"/>
    <x v="5"/>
    <x v="1508"/>
    <n v="35.28"/>
    <n v="3"/>
    <n v="0"/>
    <n v="11.995200000000001"/>
  </r>
  <r>
    <n v="4750"/>
    <x v="2349"/>
    <x v="0"/>
    <x v="435"/>
    <d v="2013-12-26T00:00:00"/>
    <s v="First Class"/>
    <s v="BV-11245"/>
    <s v="Benjamin Venier"/>
    <x v="1"/>
    <s v="United States"/>
    <x v="4"/>
    <x v="4"/>
    <n v="98103"/>
    <x v="1"/>
    <s v="OFF-PA-10002986"/>
    <x v="1"/>
    <x v="10"/>
    <x v="477"/>
    <n v="33.4"/>
    <n v="5"/>
    <n v="0"/>
    <n v="16.032"/>
  </r>
  <r>
    <n v="4751"/>
    <x v="2350"/>
    <x v="0"/>
    <x v="877"/>
    <d v="2013-10-10T00:00:00"/>
    <s v="First Class"/>
    <s v="DL-13495"/>
    <s v="Dionis Lloyd"/>
    <x v="1"/>
    <s v="United States"/>
    <x v="258"/>
    <x v="4"/>
    <n v="99207"/>
    <x v="1"/>
    <s v="TEC-MA-10001972"/>
    <x v="2"/>
    <x v="15"/>
    <x v="1469"/>
    <n v="837.6"/>
    <n v="3"/>
    <n v="0.2"/>
    <n v="62.82"/>
  </r>
  <r>
    <n v="4752"/>
    <x v="2351"/>
    <x v="0"/>
    <x v="10"/>
    <d v="2013-12-14T00:00:00"/>
    <s v="Standard Class"/>
    <s v="EB-13870"/>
    <s v="Emily Burns"/>
    <x v="0"/>
    <s v="United States"/>
    <x v="47"/>
    <x v="18"/>
    <n v="37064"/>
    <x v="0"/>
    <s v="TEC-PH-10000169"/>
    <x v="2"/>
    <x v="7"/>
    <x v="1029"/>
    <n v="40.68"/>
    <n v="3"/>
    <n v="0.2"/>
    <n v="-9.1530000000000005"/>
  </r>
  <r>
    <n v="4753"/>
    <x v="2352"/>
    <x v="3"/>
    <x v="225"/>
    <d v="2014-11-25T00:00:00"/>
    <s v="Standard Class"/>
    <s v="ES-14020"/>
    <s v="Erica Smith"/>
    <x v="0"/>
    <s v="United States"/>
    <x v="25"/>
    <x v="18"/>
    <n v="38301"/>
    <x v="0"/>
    <s v="FUR-CH-10001482"/>
    <x v="0"/>
    <x v="1"/>
    <x v="536"/>
    <n v="209.56800000000001"/>
    <n v="2"/>
    <n v="0.2"/>
    <n v="-23.5764"/>
  </r>
  <r>
    <n v="4754"/>
    <x v="2353"/>
    <x v="1"/>
    <x v="295"/>
    <d v="2012-12-16T00:00:00"/>
    <s v="Standard Class"/>
    <s v="JB-15925"/>
    <s v="Joni Blumstein"/>
    <x v="0"/>
    <s v="United States"/>
    <x v="89"/>
    <x v="5"/>
    <n v="78745"/>
    <x v="2"/>
    <s v="TEC-AC-10002018"/>
    <x v="2"/>
    <x v="11"/>
    <x v="1674"/>
    <n v="22.367999999999999"/>
    <n v="4"/>
    <n v="0.2"/>
    <n v="6.4307999999999996"/>
  </r>
  <r>
    <n v="4755"/>
    <x v="2354"/>
    <x v="3"/>
    <x v="447"/>
    <d v="2014-09-02T00:00:00"/>
    <s v="Standard Class"/>
    <s v="SC-20380"/>
    <s v="Shahid Collister"/>
    <x v="0"/>
    <s v="United States"/>
    <x v="95"/>
    <x v="2"/>
    <n v="33024"/>
    <x v="0"/>
    <s v="OFF-BI-10000301"/>
    <x v="1"/>
    <x v="8"/>
    <x v="619"/>
    <n v="3.8820000000000001"/>
    <n v="2"/>
    <n v="0.7"/>
    <n v="-2.5880000000000001"/>
  </r>
  <r>
    <n v="4756"/>
    <x v="2354"/>
    <x v="3"/>
    <x v="447"/>
    <d v="2014-09-02T00:00:00"/>
    <s v="Standard Class"/>
    <s v="SC-20380"/>
    <s v="Shahid Collister"/>
    <x v="0"/>
    <s v="United States"/>
    <x v="95"/>
    <x v="2"/>
    <n v="33024"/>
    <x v="0"/>
    <s v="OFF-PA-10004381"/>
    <x v="1"/>
    <x v="10"/>
    <x v="1675"/>
    <n v="115.29600000000001"/>
    <n v="3"/>
    <n v="0.2"/>
    <n v="40.3536"/>
  </r>
  <r>
    <n v="4757"/>
    <x v="2355"/>
    <x v="3"/>
    <x v="296"/>
    <d v="2014-09-26T00:00:00"/>
    <s v="Standard Class"/>
    <s v="EB-13870"/>
    <s v="Emily Burns"/>
    <x v="0"/>
    <s v="United States"/>
    <x v="10"/>
    <x v="9"/>
    <n v="19143"/>
    <x v="3"/>
    <s v="OFF-BI-10004141"/>
    <x v="1"/>
    <x v="8"/>
    <x v="1287"/>
    <n v="1.9079999999999999"/>
    <n v="2"/>
    <n v="0.7"/>
    <n v="-1.5264"/>
  </r>
  <r>
    <n v="4758"/>
    <x v="2356"/>
    <x v="3"/>
    <x v="504"/>
    <d v="2014-06-05T00:00:00"/>
    <s v="Standard Class"/>
    <s v="TC-21475"/>
    <s v="Tony Chapman"/>
    <x v="2"/>
    <s v="United States"/>
    <x v="414"/>
    <x v="10"/>
    <n v="61832"/>
    <x v="2"/>
    <s v="OFF-BI-10001575"/>
    <x v="1"/>
    <x v="8"/>
    <x v="577"/>
    <n v="43.372"/>
    <n v="7"/>
    <n v="0.8"/>
    <n v="-69.395200000000003"/>
  </r>
  <r>
    <n v="4759"/>
    <x v="2357"/>
    <x v="2"/>
    <x v="935"/>
    <d v="2011-07-11T00:00:00"/>
    <s v="Standard Class"/>
    <s v="SG-20605"/>
    <s v="Speros Goranitis"/>
    <x v="0"/>
    <s v="United States"/>
    <x v="20"/>
    <x v="15"/>
    <n v="10009"/>
    <x v="3"/>
    <s v="TEC-PH-10000984"/>
    <x v="2"/>
    <x v="7"/>
    <x v="465"/>
    <n v="783.96"/>
    <n v="4"/>
    <n v="0"/>
    <n v="219.50880000000001"/>
  </r>
  <r>
    <n v="4760"/>
    <x v="2357"/>
    <x v="2"/>
    <x v="935"/>
    <d v="2011-07-11T00:00:00"/>
    <s v="Standard Class"/>
    <s v="SG-20605"/>
    <s v="Speros Goranitis"/>
    <x v="0"/>
    <s v="United States"/>
    <x v="20"/>
    <x v="15"/>
    <n v="10009"/>
    <x v="3"/>
    <s v="OFF-BI-10000666"/>
    <x v="1"/>
    <x v="8"/>
    <x v="980"/>
    <n v="48.896000000000001"/>
    <n v="2"/>
    <n v="0.2"/>
    <n v="18.335999999999999"/>
  </r>
  <r>
    <n v="4761"/>
    <x v="2357"/>
    <x v="2"/>
    <x v="935"/>
    <d v="2011-07-11T00:00:00"/>
    <s v="Standard Class"/>
    <s v="SG-20605"/>
    <s v="Speros Goranitis"/>
    <x v="0"/>
    <s v="United States"/>
    <x v="20"/>
    <x v="15"/>
    <n v="10009"/>
    <x v="3"/>
    <s v="OFF-BI-10003712"/>
    <x v="1"/>
    <x v="8"/>
    <x v="689"/>
    <n v="7.8559999999999999"/>
    <n v="2"/>
    <n v="0.2"/>
    <n v="2.8477999999999999"/>
  </r>
  <r>
    <n v="4762"/>
    <x v="2358"/>
    <x v="0"/>
    <x v="945"/>
    <d v="2014-05-01T00:00:00"/>
    <s v="Standard Class"/>
    <s v="BM-11785"/>
    <s v="Bryan Mills"/>
    <x v="0"/>
    <s v="United States"/>
    <x v="38"/>
    <x v="24"/>
    <n v="43229"/>
    <x v="3"/>
    <s v="OFF-LA-10003720"/>
    <x v="1"/>
    <x v="2"/>
    <x v="1627"/>
    <n v="5.9039999999999999"/>
    <n v="2"/>
    <n v="0.2"/>
    <n v="1.9925999999999999"/>
  </r>
  <r>
    <n v="4763"/>
    <x v="2358"/>
    <x v="0"/>
    <x v="945"/>
    <d v="2014-05-01T00:00:00"/>
    <s v="Standard Class"/>
    <s v="BM-11785"/>
    <s v="Bryan Mills"/>
    <x v="0"/>
    <s v="United States"/>
    <x v="38"/>
    <x v="24"/>
    <n v="43229"/>
    <x v="3"/>
    <s v="OFF-SU-10001664"/>
    <x v="1"/>
    <x v="14"/>
    <x v="1232"/>
    <n v="13.712"/>
    <n v="2"/>
    <n v="0.2"/>
    <n v="1.0284"/>
  </r>
  <r>
    <n v="4764"/>
    <x v="2359"/>
    <x v="2"/>
    <x v="328"/>
    <d v="2011-09-21T00:00:00"/>
    <s v="Standard Class"/>
    <s v="NR-18550"/>
    <s v="Nick Radford"/>
    <x v="0"/>
    <s v="United States"/>
    <x v="374"/>
    <x v="1"/>
    <n v="91911"/>
    <x v="1"/>
    <s v="OFF-EN-10001453"/>
    <x v="1"/>
    <x v="12"/>
    <x v="1676"/>
    <n v="182.94"/>
    <n v="3"/>
    <n v="0"/>
    <n v="85.981800000000007"/>
  </r>
  <r>
    <n v="4765"/>
    <x v="2360"/>
    <x v="3"/>
    <x v="221"/>
    <d v="2014-11-28T00:00:00"/>
    <s v="First Class"/>
    <s v="PG-18820"/>
    <s v="Patrick Gardner"/>
    <x v="0"/>
    <s v="United States"/>
    <x v="8"/>
    <x v="1"/>
    <n v="94110"/>
    <x v="1"/>
    <s v="OFF-AR-10001860"/>
    <x v="1"/>
    <x v="6"/>
    <x v="907"/>
    <n v="27.76"/>
    <n v="4"/>
    <n v="0"/>
    <n v="9.9936000000000007"/>
  </r>
  <r>
    <n v="4766"/>
    <x v="2361"/>
    <x v="1"/>
    <x v="999"/>
    <d v="2012-04-28T00:00:00"/>
    <s v="Standard Class"/>
    <s v="DB-13270"/>
    <s v="Deborah Brumfield"/>
    <x v="2"/>
    <s v="United States"/>
    <x v="20"/>
    <x v="15"/>
    <n v="10009"/>
    <x v="3"/>
    <s v="OFF-AR-10001044"/>
    <x v="1"/>
    <x v="6"/>
    <x v="1042"/>
    <n v="25.99"/>
    <n v="1"/>
    <n v="0"/>
    <n v="7.5370999999999997"/>
  </r>
  <r>
    <n v="4767"/>
    <x v="2362"/>
    <x v="1"/>
    <x v="1000"/>
    <d v="2012-12-03T00:00:00"/>
    <s v="First Class"/>
    <s v="NS-18640"/>
    <s v="Noel Staavos"/>
    <x v="1"/>
    <s v="United States"/>
    <x v="52"/>
    <x v="5"/>
    <n v="78207"/>
    <x v="2"/>
    <s v="TEC-AC-10002473"/>
    <x v="2"/>
    <x v="11"/>
    <x v="713"/>
    <n v="113.52"/>
    <n v="5"/>
    <n v="0.2"/>
    <n v="29.798999999999999"/>
  </r>
  <r>
    <n v="4768"/>
    <x v="2362"/>
    <x v="1"/>
    <x v="1000"/>
    <d v="2012-12-03T00:00:00"/>
    <s v="First Class"/>
    <s v="NS-18640"/>
    <s v="Noel Staavos"/>
    <x v="1"/>
    <s v="United States"/>
    <x v="52"/>
    <x v="5"/>
    <n v="78207"/>
    <x v="2"/>
    <s v="TEC-PH-10001809"/>
    <x v="2"/>
    <x v="7"/>
    <x v="1164"/>
    <n v="359.88"/>
    <n v="3"/>
    <n v="0.2"/>
    <n v="22.4925"/>
  </r>
  <r>
    <n v="4769"/>
    <x v="2363"/>
    <x v="3"/>
    <x v="455"/>
    <d v="2014-04-06T00:00:00"/>
    <s v="Same Day"/>
    <s v="CS-11860"/>
    <s v="Cari Schnelling"/>
    <x v="0"/>
    <s v="United States"/>
    <x v="108"/>
    <x v="3"/>
    <n v="28540"/>
    <x v="0"/>
    <s v="OFF-PA-10004733"/>
    <x v="1"/>
    <x v="10"/>
    <x v="1571"/>
    <n v="25.344000000000001"/>
    <n v="4"/>
    <n v="0.2"/>
    <n v="9.1872000000000007"/>
  </r>
  <r>
    <n v="4770"/>
    <x v="2364"/>
    <x v="0"/>
    <x v="251"/>
    <d v="2013-09-25T00:00:00"/>
    <s v="Second Class"/>
    <s v="CC-12430"/>
    <s v="Chuck Clark"/>
    <x v="2"/>
    <s v="United States"/>
    <x v="8"/>
    <x v="1"/>
    <n v="94109"/>
    <x v="1"/>
    <s v="OFF-BI-10003355"/>
    <x v="1"/>
    <x v="8"/>
    <x v="586"/>
    <n v="11.952"/>
    <n v="3"/>
    <n v="0.2"/>
    <n v="4.1832000000000003"/>
  </r>
  <r>
    <n v="4771"/>
    <x v="2364"/>
    <x v="0"/>
    <x v="251"/>
    <d v="2013-09-25T00:00:00"/>
    <s v="Second Class"/>
    <s v="CC-12430"/>
    <s v="Chuck Clark"/>
    <x v="2"/>
    <s v="United States"/>
    <x v="8"/>
    <x v="1"/>
    <n v="94109"/>
    <x v="1"/>
    <s v="OFF-SU-10001212"/>
    <x v="1"/>
    <x v="14"/>
    <x v="1677"/>
    <n v="6.24"/>
    <n v="3"/>
    <n v="0"/>
    <n v="1.8720000000000001"/>
  </r>
  <r>
    <n v="4772"/>
    <x v="2365"/>
    <x v="2"/>
    <x v="656"/>
    <d v="2011-03-11T00:00:00"/>
    <s v="Second Class"/>
    <s v="AC-10450"/>
    <s v="Amy Cox"/>
    <x v="0"/>
    <s v="United States"/>
    <x v="418"/>
    <x v="16"/>
    <n v="85323"/>
    <x v="1"/>
    <s v="TEC-PH-10000486"/>
    <x v="2"/>
    <x v="7"/>
    <x v="39"/>
    <n v="742.33600000000001"/>
    <n v="8"/>
    <n v="0.2"/>
    <n v="83.512799999999999"/>
  </r>
  <r>
    <n v="4773"/>
    <x v="2366"/>
    <x v="3"/>
    <x v="51"/>
    <d v="2014-11-28T00:00:00"/>
    <s v="Standard Class"/>
    <s v="CM-12385"/>
    <s v="Christopher Martinez"/>
    <x v="0"/>
    <s v="United States"/>
    <x v="22"/>
    <x v="10"/>
    <n v="60610"/>
    <x v="2"/>
    <s v="FUR-FU-10004909"/>
    <x v="0"/>
    <x v="5"/>
    <x v="1348"/>
    <n v="6.4640000000000004"/>
    <n v="1"/>
    <n v="0.6"/>
    <n v="-4.04"/>
  </r>
  <r>
    <n v="4774"/>
    <x v="2366"/>
    <x v="3"/>
    <x v="51"/>
    <d v="2014-11-28T00:00:00"/>
    <s v="Standard Class"/>
    <s v="CM-12385"/>
    <s v="Christopher Martinez"/>
    <x v="0"/>
    <s v="United States"/>
    <x v="22"/>
    <x v="10"/>
    <n v="60610"/>
    <x v="2"/>
    <s v="OFF-LA-10001613"/>
    <x v="1"/>
    <x v="2"/>
    <x v="736"/>
    <n v="11.52"/>
    <n v="5"/>
    <n v="0.2"/>
    <n v="4.1760000000000002"/>
  </r>
  <r>
    <n v="4775"/>
    <x v="2366"/>
    <x v="3"/>
    <x v="51"/>
    <d v="2014-11-28T00:00:00"/>
    <s v="Standard Class"/>
    <s v="CM-12385"/>
    <s v="Christopher Martinez"/>
    <x v="0"/>
    <s v="United States"/>
    <x v="22"/>
    <x v="10"/>
    <n v="60610"/>
    <x v="2"/>
    <s v="TEC-PH-10004447"/>
    <x v="2"/>
    <x v="7"/>
    <x v="857"/>
    <n v="222.38399999999999"/>
    <n v="2"/>
    <n v="0.2"/>
    <n v="16.678799999999999"/>
  </r>
  <r>
    <n v="4776"/>
    <x v="2367"/>
    <x v="3"/>
    <x v="673"/>
    <d v="2014-11-22T00:00:00"/>
    <s v="Standard Class"/>
    <s v="EK-13795"/>
    <s v="Eileen Kiefer"/>
    <x v="2"/>
    <s v="United States"/>
    <x v="194"/>
    <x v="1"/>
    <n v="92025"/>
    <x v="1"/>
    <s v="OFF-AR-10000255"/>
    <x v="1"/>
    <x v="6"/>
    <x v="799"/>
    <n v="23.36"/>
    <n v="4"/>
    <n v="0"/>
    <n v="6.0735999999999999"/>
  </r>
  <r>
    <n v="4777"/>
    <x v="2368"/>
    <x v="0"/>
    <x v="317"/>
    <d v="2013-02-23T00:00:00"/>
    <s v="Second Class"/>
    <s v="CK-12760"/>
    <s v="Cyma Kinney"/>
    <x v="1"/>
    <s v="United States"/>
    <x v="85"/>
    <x v="15"/>
    <n v="11561"/>
    <x v="3"/>
    <s v="OFF-LA-10004425"/>
    <x v="1"/>
    <x v="2"/>
    <x v="33"/>
    <n v="8.67"/>
    <n v="3"/>
    <n v="0"/>
    <n v="4.0749000000000004"/>
  </r>
  <r>
    <n v="4778"/>
    <x v="2368"/>
    <x v="0"/>
    <x v="317"/>
    <d v="2013-02-23T00:00:00"/>
    <s v="Second Class"/>
    <s v="CK-12760"/>
    <s v="Cyma Kinney"/>
    <x v="1"/>
    <s v="United States"/>
    <x v="85"/>
    <x v="15"/>
    <n v="11561"/>
    <x v="3"/>
    <s v="OFF-SU-10001664"/>
    <x v="1"/>
    <x v="14"/>
    <x v="1232"/>
    <n v="25.71"/>
    <n v="3"/>
    <n v="0"/>
    <n v="6.6845999999999997"/>
  </r>
  <r>
    <n v="4779"/>
    <x v="2369"/>
    <x v="3"/>
    <x v="659"/>
    <d v="2014-12-11T00:00:00"/>
    <s v="Standard Class"/>
    <s v="PK-19075"/>
    <s v="Pete Kriz"/>
    <x v="0"/>
    <s v="United States"/>
    <x v="46"/>
    <x v="13"/>
    <n v="19711"/>
    <x v="3"/>
    <s v="OFF-AP-10000696"/>
    <x v="1"/>
    <x v="9"/>
    <x v="332"/>
    <n v="100.94"/>
    <n v="7"/>
    <n v="0"/>
    <n v="33.310200000000002"/>
  </r>
  <r>
    <n v="4780"/>
    <x v="2370"/>
    <x v="2"/>
    <x v="1001"/>
    <d v="2011-10-07T00:00:00"/>
    <s v="First Class"/>
    <s v="MH-18025"/>
    <s v="Michelle Huthwaite"/>
    <x v="0"/>
    <s v="United States"/>
    <x v="198"/>
    <x v="15"/>
    <n v="14215"/>
    <x v="3"/>
    <s v="FUR-CH-10002647"/>
    <x v="0"/>
    <x v="1"/>
    <x v="470"/>
    <n v="63.881999999999998"/>
    <n v="1"/>
    <n v="0.1"/>
    <n v="10.647"/>
  </r>
  <r>
    <n v="4781"/>
    <x v="2371"/>
    <x v="2"/>
    <x v="845"/>
    <d v="2011-12-11T00:00:00"/>
    <s v="Standard Class"/>
    <s v="SC-20725"/>
    <s v="Steven Cartwright"/>
    <x v="0"/>
    <s v="United States"/>
    <x v="12"/>
    <x v="5"/>
    <n v="77070"/>
    <x v="2"/>
    <s v="FUR-CH-10002758"/>
    <x v="0"/>
    <x v="1"/>
    <x v="1402"/>
    <n v="683.14400000000001"/>
    <n v="4"/>
    <n v="0.3"/>
    <n v="0"/>
  </r>
  <r>
    <n v="4782"/>
    <x v="2371"/>
    <x v="2"/>
    <x v="845"/>
    <d v="2011-12-11T00:00:00"/>
    <s v="Standard Class"/>
    <s v="SC-20725"/>
    <s v="Steven Cartwright"/>
    <x v="0"/>
    <s v="United States"/>
    <x v="12"/>
    <x v="5"/>
    <n v="77070"/>
    <x v="2"/>
    <s v="OFF-BI-10000201"/>
    <x v="1"/>
    <x v="8"/>
    <x v="1678"/>
    <n v="1.476"/>
    <n v="3"/>
    <n v="0.8"/>
    <n v="-2.214"/>
  </r>
  <r>
    <n v="4783"/>
    <x v="2371"/>
    <x v="2"/>
    <x v="845"/>
    <d v="2011-12-11T00:00:00"/>
    <s v="Standard Class"/>
    <s v="SC-20725"/>
    <s v="Steven Cartwright"/>
    <x v="0"/>
    <s v="United States"/>
    <x v="12"/>
    <x v="5"/>
    <n v="77070"/>
    <x v="2"/>
    <s v="OFF-SU-10004115"/>
    <x v="1"/>
    <x v="14"/>
    <x v="510"/>
    <n v="40.712000000000003"/>
    <n v="7"/>
    <n v="0.2"/>
    <n v="3.5623"/>
  </r>
  <r>
    <n v="4784"/>
    <x v="2372"/>
    <x v="3"/>
    <x v="480"/>
    <d v="2014-02-02T00:00:00"/>
    <s v="Standard Class"/>
    <s v="GB-14575"/>
    <s v="Giulietta Baptist"/>
    <x v="0"/>
    <s v="United States"/>
    <x v="391"/>
    <x v="41"/>
    <n v="67212"/>
    <x v="2"/>
    <s v="OFF-PA-10000806"/>
    <x v="1"/>
    <x v="10"/>
    <x v="948"/>
    <n v="279.89999999999998"/>
    <n v="5"/>
    <n v="0"/>
    <n v="137.15100000000001"/>
  </r>
  <r>
    <n v="4785"/>
    <x v="2373"/>
    <x v="1"/>
    <x v="555"/>
    <d v="2012-12-16T00:00:00"/>
    <s v="Standard Class"/>
    <s v="IM-15070"/>
    <s v="Irene Maddox"/>
    <x v="0"/>
    <s v="United States"/>
    <x v="77"/>
    <x v="22"/>
    <n v="80906"/>
    <x v="1"/>
    <s v="OFF-AR-10001473"/>
    <x v="1"/>
    <x v="6"/>
    <x v="1332"/>
    <n v="13.12"/>
    <n v="5"/>
    <n v="0.2"/>
    <n v="1.1479999999999999"/>
  </r>
  <r>
    <n v="4786"/>
    <x v="2373"/>
    <x v="1"/>
    <x v="555"/>
    <d v="2012-12-16T00:00:00"/>
    <s v="Standard Class"/>
    <s v="IM-15070"/>
    <s v="Irene Maddox"/>
    <x v="0"/>
    <s v="United States"/>
    <x v="77"/>
    <x v="22"/>
    <n v="80906"/>
    <x v="1"/>
    <s v="FUR-BO-10003450"/>
    <x v="0"/>
    <x v="0"/>
    <x v="1344"/>
    <n v="69.575999999999993"/>
    <n v="4"/>
    <n v="0.7"/>
    <n v="-143.79040000000001"/>
  </r>
  <r>
    <n v="4787"/>
    <x v="2373"/>
    <x v="1"/>
    <x v="555"/>
    <d v="2012-12-16T00:00:00"/>
    <s v="Standard Class"/>
    <s v="IM-15070"/>
    <s v="Irene Maddox"/>
    <x v="0"/>
    <s v="United States"/>
    <x v="77"/>
    <x v="22"/>
    <n v="80906"/>
    <x v="1"/>
    <s v="OFF-AR-10001545"/>
    <x v="1"/>
    <x v="6"/>
    <x v="812"/>
    <n v="4.2240000000000002"/>
    <n v="3"/>
    <n v="0.2"/>
    <n v="0.47520000000000001"/>
  </r>
  <r>
    <n v="4788"/>
    <x v="2373"/>
    <x v="1"/>
    <x v="555"/>
    <d v="2012-12-16T00:00:00"/>
    <s v="Standard Class"/>
    <s v="IM-15070"/>
    <s v="Irene Maddox"/>
    <x v="0"/>
    <s v="United States"/>
    <x v="77"/>
    <x v="22"/>
    <n v="80906"/>
    <x v="1"/>
    <s v="TEC-AC-10004396"/>
    <x v="2"/>
    <x v="11"/>
    <x v="1679"/>
    <n v="58.08"/>
    <n v="4"/>
    <n v="0.2"/>
    <n v="-6.5339999999999998"/>
  </r>
  <r>
    <n v="4789"/>
    <x v="2373"/>
    <x v="1"/>
    <x v="555"/>
    <d v="2012-12-16T00:00:00"/>
    <s v="Standard Class"/>
    <s v="IM-15070"/>
    <s v="Irene Maddox"/>
    <x v="0"/>
    <s v="United States"/>
    <x v="77"/>
    <x v="22"/>
    <n v="80906"/>
    <x v="1"/>
    <s v="FUR-FU-10002456"/>
    <x v="0"/>
    <x v="5"/>
    <x v="1009"/>
    <n v="52.415999999999997"/>
    <n v="9"/>
    <n v="0.2"/>
    <n v="15.069599999999999"/>
  </r>
  <r>
    <n v="4790"/>
    <x v="2373"/>
    <x v="1"/>
    <x v="555"/>
    <d v="2012-12-16T00:00:00"/>
    <s v="Standard Class"/>
    <s v="IM-15070"/>
    <s v="Irene Maddox"/>
    <x v="0"/>
    <s v="United States"/>
    <x v="77"/>
    <x v="22"/>
    <n v="80906"/>
    <x v="1"/>
    <s v="FUR-FU-10001473"/>
    <x v="0"/>
    <x v="5"/>
    <x v="984"/>
    <n v="54.92"/>
    <n v="5"/>
    <n v="0.2"/>
    <n v="10.984"/>
  </r>
  <r>
    <n v="4791"/>
    <x v="2373"/>
    <x v="1"/>
    <x v="555"/>
    <d v="2012-12-16T00:00:00"/>
    <s v="Standard Class"/>
    <s v="IM-15070"/>
    <s v="Irene Maddox"/>
    <x v="0"/>
    <s v="United States"/>
    <x v="77"/>
    <x v="22"/>
    <n v="80906"/>
    <x v="1"/>
    <s v="FUR-TA-10000849"/>
    <x v="0"/>
    <x v="3"/>
    <x v="1318"/>
    <n v="364.95"/>
    <n v="5"/>
    <n v="0.5"/>
    <n v="-248.166"/>
  </r>
  <r>
    <n v="4792"/>
    <x v="2373"/>
    <x v="1"/>
    <x v="555"/>
    <d v="2012-12-16T00:00:00"/>
    <s v="Standard Class"/>
    <s v="IM-15070"/>
    <s v="Irene Maddox"/>
    <x v="0"/>
    <s v="United States"/>
    <x v="77"/>
    <x v="22"/>
    <n v="80906"/>
    <x v="1"/>
    <s v="OFF-PA-10001166"/>
    <x v="1"/>
    <x v="10"/>
    <x v="1680"/>
    <n v="85.055999999999997"/>
    <n v="3"/>
    <n v="0.2"/>
    <n v="28.706399999999999"/>
  </r>
  <r>
    <n v="4793"/>
    <x v="2373"/>
    <x v="1"/>
    <x v="555"/>
    <d v="2012-12-16T00:00:00"/>
    <s v="Standard Class"/>
    <s v="IM-15070"/>
    <s v="Irene Maddox"/>
    <x v="0"/>
    <s v="United States"/>
    <x v="77"/>
    <x v="22"/>
    <n v="80906"/>
    <x v="1"/>
    <s v="OFF-PA-10003256"/>
    <x v="1"/>
    <x v="10"/>
    <x v="96"/>
    <n v="27.696000000000002"/>
    <n v="3"/>
    <n v="0.2"/>
    <n v="9.6936"/>
  </r>
  <r>
    <n v="4794"/>
    <x v="2374"/>
    <x v="1"/>
    <x v="685"/>
    <d v="2012-04-07T00:00:00"/>
    <s v="Standard Class"/>
    <s v="MM-18055"/>
    <s v="Michelle Moray"/>
    <x v="0"/>
    <s v="United States"/>
    <x v="20"/>
    <x v="15"/>
    <n v="10011"/>
    <x v="3"/>
    <s v="OFF-PA-10002870"/>
    <x v="1"/>
    <x v="10"/>
    <x v="893"/>
    <n v="24.96"/>
    <n v="4"/>
    <n v="0"/>
    <n v="11.231999999999999"/>
  </r>
  <r>
    <n v="4795"/>
    <x v="2375"/>
    <x v="1"/>
    <x v="199"/>
    <d v="2012-03-23T00:00:00"/>
    <s v="Standard Class"/>
    <s v="MF-18250"/>
    <s v="Monica Federle"/>
    <x v="1"/>
    <s v="United States"/>
    <x v="1"/>
    <x v="1"/>
    <n v="90036"/>
    <x v="1"/>
    <s v="FUR-FU-10001215"/>
    <x v="0"/>
    <x v="5"/>
    <x v="1600"/>
    <n v="43.13"/>
    <n v="1"/>
    <n v="0"/>
    <n v="18.114599999999999"/>
  </r>
  <r>
    <n v="4796"/>
    <x v="2376"/>
    <x v="1"/>
    <x v="863"/>
    <d v="2012-08-17T00:00:00"/>
    <s v="Standard Class"/>
    <s v="CK-12595"/>
    <s v="Clytie Kelty"/>
    <x v="0"/>
    <s v="United States"/>
    <x v="419"/>
    <x v="32"/>
    <n v="30062"/>
    <x v="0"/>
    <s v="OFF-BI-10004187"/>
    <x v="1"/>
    <x v="8"/>
    <x v="33"/>
    <n v="5.64"/>
    <n v="3"/>
    <n v="0"/>
    <n v="2.7071999999999998"/>
  </r>
  <r>
    <n v="4797"/>
    <x v="2377"/>
    <x v="0"/>
    <x v="675"/>
    <d v="2013-05-20T00:00:00"/>
    <s v="Standard Class"/>
    <s v="MK-17905"/>
    <s v="Michael Kennedy"/>
    <x v="1"/>
    <s v="United States"/>
    <x v="108"/>
    <x v="2"/>
    <n v="32216"/>
    <x v="0"/>
    <s v="OFF-BI-10001718"/>
    <x v="1"/>
    <x v="8"/>
    <x v="1216"/>
    <n v="57.582000000000001"/>
    <n v="3"/>
    <n v="0.7"/>
    <n v="-44.1462"/>
  </r>
  <r>
    <n v="4798"/>
    <x v="2377"/>
    <x v="0"/>
    <x v="675"/>
    <d v="2013-05-20T00:00:00"/>
    <s v="Standard Class"/>
    <s v="MK-17905"/>
    <s v="Michael Kennedy"/>
    <x v="1"/>
    <s v="United States"/>
    <x v="108"/>
    <x v="2"/>
    <n v="32216"/>
    <x v="0"/>
    <s v="OFF-PA-10004983"/>
    <x v="1"/>
    <x v="10"/>
    <x v="1323"/>
    <n v="31.103999999999999"/>
    <n v="6"/>
    <n v="0.2"/>
    <n v="10.8864"/>
  </r>
  <r>
    <n v="4799"/>
    <x v="2377"/>
    <x v="0"/>
    <x v="675"/>
    <d v="2013-05-20T00:00:00"/>
    <s v="Standard Class"/>
    <s v="MK-17905"/>
    <s v="Michael Kennedy"/>
    <x v="1"/>
    <s v="United States"/>
    <x v="108"/>
    <x v="2"/>
    <n v="32216"/>
    <x v="0"/>
    <s v="FUR-FU-10002396"/>
    <x v="0"/>
    <x v="5"/>
    <x v="1581"/>
    <n v="30.192"/>
    <n v="3"/>
    <n v="0.2"/>
    <n v="8.3027999999999995"/>
  </r>
  <r>
    <n v="4800"/>
    <x v="2377"/>
    <x v="0"/>
    <x v="675"/>
    <d v="2013-05-20T00:00:00"/>
    <s v="Standard Class"/>
    <s v="MK-17905"/>
    <s v="Michael Kennedy"/>
    <x v="1"/>
    <s v="United States"/>
    <x v="108"/>
    <x v="2"/>
    <n v="32216"/>
    <x v="0"/>
    <s v="TEC-PH-10003988"/>
    <x v="2"/>
    <x v="7"/>
    <x v="47"/>
    <n v="43.6"/>
    <n v="5"/>
    <n v="0.2"/>
    <n v="4.3600000000000003"/>
  </r>
  <r>
    <n v="4801"/>
    <x v="2377"/>
    <x v="0"/>
    <x v="675"/>
    <d v="2013-05-20T00:00:00"/>
    <s v="Standard Class"/>
    <s v="MK-17905"/>
    <s v="Michael Kennedy"/>
    <x v="1"/>
    <s v="United States"/>
    <x v="108"/>
    <x v="2"/>
    <n v="32216"/>
    <x v="0"/>
    <s v="OFF-AR-10002467"/>
    <x v="1"/>
    <x v="6"/>
    <x v="1681"/>
    <n v="4.7679999999999998"/>
    <n v="2"/>
    <n v="0.2"/>
    <n v="0.41720000000000002"/>
  </r>
  <r>
    <n v="4802"/>
    <x v="2377"/>
    <x v="0"/>
    <x v="675"/>
    <d v="2013-05-20T00:00:00"/>
    <s v="Standard Class"/>
    <s v="MK-17905"/>
    <s v="Michael Kennedy"/>
    <x v="1"/>
    <s v="United States"/>
    <x v="108"/>
    <x v="2"/>
    <n v="32216"/>
    <x v="0"/>
    <s v="OFF-BI-10004002"/>
    <x v="1"/>
    <x v="8"/>
    <x v="152"/>
    <n v="10.38"/>
    <n v="2"/>
    <n v="0.7"/>
    <n v="-7.6120000000000001"/>
  </r>
  <r>
    <n v="4803"/>
    <x v="2377"/>
    <x v="0"/>
    <x v="675"/>
    <d v="2013-05-20T00:00:00"/>
    <s v="Standard Class"/>
    <s v="MK-17905"/>
    <s v="Michael Kennedy"/>
    <x v="1"/>
    <s v="United States"/>
    <x v="108"/>
    <x v="2"/>
    <n v="32216"/>
    <x v="0"/>
    <s v="OFF-BI-10002309"/>
    <x v="1"/>
    <x v="8"/>
    <x v="78"/>
    <n v="13.391999999999999"/>
    <n v="8"/>
    <n v="0.7"/>
    <n v="-9.8208000000000002"/>
  </r>
  <r>
    <n v="4804"/>
    <x v="2378"/>
    <x v="3"/>
    <x v="1002"/>
    <d v="2014-07-18T00:00:00"/>
    <s v="Second Class"/>
    <s v="MH-17455"/>
    <s v="Mark Hamilton"/>
    <x v="0"/>
    <s v="United States"/>
    <x v="10"/>
    <x v="9"/>
    <n v="19140"/>
    <x v="3"/>
    <s v="TEC-PH-10003885"/>
    <x v="2"/>
    <x v="7"/>
    <x v="772"/>
    <n v="39.594000000000001"/>
    <n v="1"/>
    <n v="0.4"/>
    <n v="-7.2588999999999997"/>
  </r>
  <r>
    <n v="4805"/>
    <x v="2378"/>
    <x v="3"/>
    <x v="1002"/>
    <d v="2014-07-18T00:00:00"/>
    <s v="Second Class"/>
    <s v="MH-17455"/>
    <s v="Mark Hamilton"/>
    <x v="0"/>
    <s v="United States"/>
    <x v="10"/>
    <x v="9"/>
    <n v="19140"/>
    <x v="3"/>
    <s v="FUR-FU-10002501"/>
    <x v="0"/>
    <x v="5"/>
    <x v="1284"/>
    <n v="91.007999999999996"/>
    <n v="9"/>
    <n v="0.2"/>
    <n v="19.339200000000002"/>
  </r>
  <r>
    <n v="4806"/>
    <x v="2379"/>
    <x v="1"/>
    <x v="6"/>
    <d v="2012-11-25T00:00:00"/>
    <s v="Second Class"/>
    <s v="NG-18430"/>
    <s v="Nathan Gelder"/>
    <x v="0"/>
    <s v="United States"/>
    <x v="1"/>
    <x v="1"/>
    <n v="90008"/>
    <x v="1"/>
    <s v="OFF-PA-10000176"/>
    <x v="1"/>
    <x v="10"/>
    <x v="634"/>
    <n v="37.94"/>
    <n v="2"/>
    <n v="0"/>
    <n v="18.211200000000002"/>
  </r>
  <r>
    <n v="4807"/>
    <x v="2379"/>
    <x v="1"/>
    <x v="6"/>
    <d v="2012-11-25T00:00:00"/>
    <s v="Second Class"/>
    <s v="NG-18430"/>
    <s v="Nathan Gelder"/>
    <x v="0"/>
    <s v="United States"/>
    <x v="1"/>
    <x v="1"/>
    <n v="90008"/>
    <x v="1"/>
    <s v="OFF-PA-10000327"/>
    <x v="1"/>
    <x v="10"/>
    <x v="1428"/>
    <n v="42.8"/>
    <n v="10"/>
    <n v="0"/>
    <n v="19.260000000000002"/>
  </r>
  <r>
    <n v="4808"/>
    <x v="2379"/>
    <x v="1"/>
    <x v="6"/>
    <d v="2012-11-25T00:00:00"/>
    <s v="Second Class"/>
    <s v="NG-18430"/>
    <s v="Nathan Gelder"/>
    <x v="0"/>
    <s v="United States"/>
    <x v="1"/>
    <x v="1"/>
    <n v="90008"/>
    <x v="1"/>
    <s v="OFF-ST-10004634"/>
    <x v="1"/>
    <x v="4"/>
    <x v="597"/>
    <n v="33.630000000000003"/>
    <n v="3"/>
    <n v="0"/>
    <n v="10.089"/>
  </r>
  <r>
    <n v="4809"/>
    <x v="2380"/>
    <x v="2"/>
    <x v="533"/>
    <d v="2011-11-28T00:00:00"/>
    <s v="Standard Class"/>
    <s v="PB-19210"/>
    <s v="Phillip Breyer"/>
    <x v="1"/>
    <s v="United States"/>
    <x v="10"/>
    <x v="9"/>
    <n v="19134"/>
    <x v="3"/>
    <s v="OFF-EN-10003040"/>
    <x v="1"/>
    <x v="12"/>
    <x v="1224"/>
    <n v="62.808"/>
    <n v="3"/>
    <n v="0.2"/>
    <n v="21.197700000000001"/>
  </r>
  <r>
    <n v="4810"/>
    <x v="2381"/>
    <x v="1"/>
    <x v="17"/>
    <d v="2012-12-30T00:00:00"/>
    <s v="First Class"/>
    <s v="RE-19450"/>
    <s v="Richard Eichhorn"/>
    <x v="0"/>
    <s v="United States"/>
    <x v="342"/>
    <x v="6"/>
    <n v="54703"/>
    <x v="2"/>
    <s v="OFF-PA-10003228"/>
    <x v="1"/>
    <x v="10"/>
    <x v="1668"/>
    <n v="195.64"/>
    <n v="4"/>
    <n v="0"/>
    <n v="91.950800000000001"/>
  </r>
  <r>
    <n v="4811"/>
    <x v="2381"/>
    <x v="1"/>
    <x v="17"/>
    <d v="2012-12-30T00:00:00"/>
    <s v="First Class"/>
    <s v="RE-19450"/>
    <s v="Richard Eichhorn"/>
    <x v="0"/>
    <s v="United States"/>
    <x v="342"/>
    <x v="6"/>
    <n v="54703"/>
    <x v="2"/>
    <s v="TEC-PH-10004345"/>
    <x v="2"/>
    <x v="7"/>
    <x v="1167"/>
    <n v="239.9"/>
    <n v="2"/>
    <n v="0"/>
    <n v="71.97"/>
  </r>
  <r>
    <n v="4812"/>
    <x v="2382"/>
    <x v="0"/>
    <x v="696"/>
    <d v="2013-11-20T00:00:00"/>
    <s v="Second Class"/>
    <s v="EB-14110"/>
    <s v="Eugene Barchas"/>
    <x v="0"/>
    <s v="United States"/>
    <x v="10"/>
    <x v="9"/>
    <n v="19134"/>
    <x v="3"/>
    <s v="FUR-CH-10000785"/>
    <x v="0"/>
    <x v="1"/>
    <x v="320"/>
    <n v="380.05799999999999"/>
    <n v="3"/>
    <n v="0.3"/>
    <n v="-21.717600000000001"/>
  </r>
  <r>
    <n v="4813"/>
    <x v="2382"/>
    <x v="0"/>
    <x v="696"/>
    <d v="2013-11-20T00:00:00"/>
    <s v="Second Class"/>
    <s v="EB-14110"/>
    <s v="Eugene Barchas"/>
    <x v="0"/>
    <s v="United States"/>
    <x v="10"/>
    <x v="9"/>
    <n v="19134"/>
    <x v="3"/>
    <s v="TEC-CO-10004115"/>
    <x v="2"/>
    <x v="16"/>
    <x v="356"/>
    <n v="1199.9760000000001"/>
    <n v="4"/>
    <n v="0.4"/>
    <n v="179.99639999999999"/>
  </r>
  <r>
    <n v="4814"/>
    <x v="2382"/>
    <x v="0"/>
    <x v="696"/>
    <d v="2013-11-20T00:00:00"/>
    <s v="Second Class"/>
    <s v="EB-14110"/>
    <s v="Eugene Barchas"/>
    <x v="0"/>
    <s v="United States"/>
    <x v="10"/>
    <x v="9"/>
    <n v="19134"/>
    <x v="3"/>
    <s v="FUR-FU-10002813"/>
    <x v="0"/>
    <x v="5"/>
    <x v="1682"/>
    <n v="48.576000000000001"/>
    <n v="3"/>
    <n v="0.2"/>
    <n v="9.7151999999999994"/>
  </r>
  <r>
    <n v="4815"/>
    <x v="2383"/>
    <x v="0"/>
    <x v="541"/>
    <d v="2013-11-05T00:00:00"/>
    <s v="First Class"/>
    <s v="TB-21625"/>
    <s v="Trudy Brown"/>
    <x v="0"/>
    <s v="United States"/>
    <x v="1"/>
    <x v="1"/>
    <n v="90004"/>
    <x v="1"/>
    <s v="OFF-PA-10002751"/>
    <x v="1"/>
    <x v="10"/>
    <x v="150"/>
    <n v="17.940000000000001"/>
    <n v="3"/>
    <n v="0"/>
    <n v="8.0730000000000004"/>
  </r>
  <r>
    <n v="4816"/>
    <x v="2384"/>
    <x v="2"/>
    <x v="58"/>
    <d v="2011-12-31T00:00:00"/>
    <s v="Standard Class"/>
    <s v="MG-17695"/>
    <s v="Maureen Gnade"/>
    <x v="0"/>
    <s v="United States"/>
    <x v="10"/>
    <x v="9"/>
    <n v="19134"/>
    <x v="3"/>
    <s v="OFF-PA-10004569"/>
    <x v="1"/>
    <x v="10"/>
    <x v="227"/>
    <n v="18.263999999999999"/>
    <n v="3"/>
    <n v="0.2"/>
    <n v="6.1641000000000004"/>
  </r>
  <r>
    <n v="4817"/>
    <x v="2384"/>
    <x v="2"/>
    <x v="58"/>
    <d v="2011-12-31T00:00:00"/>
    <s v="Standard Class"/>
    <s v="MG-17695"/>
    <s v="Maureen Gnade"/>
    <x v="0"/>
    <s v="United States"/>
    <x v="10"/>
    <x v="9"/>
    <n v="19134"/>
    <x v="3"/>
    <s v="OFF-AP-10002998"/>
    <x v="1"/>
    <x v="9"/>
    <x v="1635"/>
    <n v="34.655999999999999"/>
    <n v="2"/>
    <n v="0.2"/>
    <n v="5.6315999999999997"/>
  </r>
  <r>
    <n v="4818"/>
    <x v="2384"/>
    <x v="2"/>
    <x v="58"/>
    <d v="2011-12-31T00:00:00"/>
    <s v="Standard Class"/>
    <s v="MG-17695"/>
    <s v="Maureen Gnade"/>
    <x v="0"/>
    <s v="United States"/>
    <x v="10"/>
    <x v="9"/>
    <n v="19134"/>
    <x v="3"/>
    <s v="OFF-AP-10003287"/>
    <x v="1"/>
    <x v="9"/>
    <x v="538"/>
    <n v="81.552000000000007"/>
    <n v="2"/>
    <n v="0.2"/>
    <n v="8.1552000000000007"/>
  </r>
  <r>
    <n v="4819"/>
    <x v="2384"/>
    <x v="2"/>
    <x v="58"/>
    <d v="2011-12-31T00:00:00"/>
    <s v="Standard Class"/>
    <s v="MG-17695"/>
    <s v="Maureen Gnade"/>
    <x v="0"/>
    <s v="United States"/>
    <x v="10"/>
    <x v="9"/>
    <n v="19134"/>
    <x v="3"/>
    <s v="OFF-ST-10001370"/>
    <x v="1"/>
    <x v="4"/>
    <x v="1023"/>
    <n v="227.136"/>
    <n v="4"/>
    <n v="0.2"/>
    <n v="-42.588000000000001"/>
  </r>
  <r>
    <n v="4820"/>
    <x v="2385"/>
    <x v="3"/>
    <x v="110"/>
    <d v="2014-06-15T00:00:00"/>
    <s v="Standard Class"/>
    <s v="LW-17125"/>
    <s v="Liz Willingham"/>
    <x v="0"/>
    <s v="United States"/>
    <x v="165"/>
    <x v="29"/>
    <n v="6360"/>
    <x v="3"/>
    <s v="OFF-BI-10004040"/>
    <x v="1"/>
    <x v="8"/>
    <x v="1478"/>
    <n v="10.36"/>
    <n v="2"/>
    <n v="0"/>
    <n v="5.0763999999999996"/>
  </r>
  <r>
    <n v="4821"/>
    <x v="2386"/>
    <x v="1"/>
    <x v="1003"/>
    <d v="2012-11-04T00:00:00"/>
    <s v="Standard Class"/>
    <s v="PF-19120"/>
    <s v="Peter Fuller"/>
    <x v="0"/>
    <s v="United States"/>
    <x v="52"/>
    <x v="5"/>
    <n v="78207"/>
    <x v="2"/>
    <s v="OFF-AP-10002651"/>
    <x v="1"/>
    <x v="9"/>
    <x v="1341"/>
    <n v="463.24799999999999"/>
    <n v="8"/>
    <n v="0.8"/>
    <n v="-1181.2824000000001"/>
  </r>
  <r>
    <n v="4822"/>
    <x v="2386"/>
    <x v="1"/>
    <x v="1003"/>
    <d v="2012-11-04T00:00:00"/>
    <s v="Standard Class"/>
    <s v="PF-19120"/>
    <s v="Peter Fuller"/>
    <x v="0"/>
    <s v="United States"/>
    <x v="52"/>
    <x v="5"/>
    <n v="78207"/>
    <x v="2"/>
    <s v="TEC-AC-10002402"/>
    <x v="2"/>
    <x v="11"/>
    <x v="651"/>
    <n v="383.952"/>
    <n v="6"/>
    <n v="0.2"/>
    <n v="47.994"/>
  </r>
  <r>
    <n v="4823"/>
    <x v="2387"/>
    <x v="0"/>
    <x v="212"/>
    <d v="2013-12-07T00:00:00"/>
    <s v="Same Day"/>
    <s v="NZ-18565"/>
    <s v="Nick Zandusky"/>
    <x v="2"/>
    <s v="United States"/>
    <x v="420"/>
    <x v="16"/>
    <n v="85364"/>
    <x v="1"/>
    <s v="OFF-BI-10001658"/>
    <x v="1"/>
    <x v="8"/>
    <x v="439"/>
    <n v="44.856000000000002"/>
    <n v="6"/>
    <n v="0.7"/>
    <n v="-35.884799999999998"/>
  </r>
  <r>
    <n v="4824"/>
    <x v="2388"/>
    <x v="0"/>
    <x v="831"/>
    <d v="2013-11-27T00:00:00"/>
    <s v="Standard Class"/>
    <s v="CK-12205"/>
    <s v="Chloris Kastensmidt"/>
    <x v="0"/>
    <s v="United States"/>
    <x v="38"/>
    <x v="24"/>
    <n v="43229"/>
    <x v="3"/>
    <s v="TEC-MA-10000752"/>
    <x v="2"/>
    <x v="15"/>
    <x v="1683"/>
    <n v="30.344999999999999"/>
    <n v="7"/>
    <n v="0.7"/>
    <n v="-24.276"/>
  </r>
  <r>
    <n v="4825"/>
    <x v="2388"/>
    <x v="0"/>
    <x v="831"/>
    <d v="2013-11-27T00:00:00"/>
    <s v="Standard Class"/>
    <s v="CK-12205"/>
    <s v="Chloris Kastensmidt"/>
    <x v="0"/>
    <s v="United States"/>
    <x v="38"/>
    <x v="24"/>
    <n v="43229"/>
    <x v="3"/>
    <s v="FUR-CH-10003817"/>
    <x v="0"/>
    <x v="1"/>
    <x v="162"/>
    <n v="127.554"/>
    <n v="3"/>
    <n v="0.3"/>
    <n v="-9.1110000000000007"/>
  </r>
  <r>
    <n v="4826"/>
    <x v="2388"/>
    <x v="0"/>
    <x v="831"/>
    <d v="2013-11-27T00:00:00"/>
    <s v="Standard Class"/>
    <s v="CK-12205"/>
    <s v="Chloris Kastensmidt"/>
    <x v="0"/>
    <s v="United States"/>
    <x v="38"/>
    <x v="24"/>
    <n v="43229"/>
    <x v="3"/>
    <s v="FUR-FU-10001876"/>
    <x v="0"/>
    <x v="5"/>
    <x v="1394"/>
    <n v="77.951999999999998"/>
    <n v="3"/>
    <n v="0.2"/>
    <n v="15.590400000000001"/>
  </r>
  <r>
    <n v="4827"/>
    <x v="2389"/>
    <x v="3"/>
    <x v="105"/>
    <d v="2014-11-16T00:00:00"/>
    <s v="First Class"/>
    <s v="JE-15610"/>
    <s v="Jim Epp"/>
    <x v="1"/>
    <s v="United States"/>
    <x v="1"/>
    <x v="1"/>
    <n v="90036"/>
    <x v="1"/>
    <s v="OFF-BI-10003460"/>
    <x v="1"/>
    <x v="8"/>
    <x v="234"/>
    <n v="14.016"/>
    <n v="4"/>
    <n v="0.2"/>
    <n v="4.9055999999999997"/>
  </r>
  <r>
    <n v="4828"/>
    <x v="2390"/>
    <x v="2"/>
    <x v="301"/>
    <d v="2011-08-11T00:00:00"/>
    <s v="Standard Class"/>
    <s v="JO-15145"/>
    <s v="Jack O'Briant"/>
    <x v="1"/>
    <s v="United States"/>
    <x v="102"/>
    <x v="0"/>
    <n v="40475"/>
    <x v="0"/>
    <s v="OFF-ST-10000464"/>
    <x v="1"/>
    <x v="4"/>
    <x v="1135"/>
    <n v="69.52"/>
    <n v="2"/>
    <n v="0"/>
    <n v="19.465599999999998"/>
  </r>
  <r>
    <n v="4829"/>
    <x v="2390"/>
    <x v="2"/>
    <x v="301"/>
    <d v="2011-08-11T00:00:00"/>
    <s v="Standard Class"/>
    <s v="JO-15145"/>
    <s v="Jack O'Briant"/>
    <x v="1"/>
    <s v="United States"/>
    <x v="102"/>
    <x v="0"/>
    <n v="40475"/>
    <x v="0"/>
    <s v="OFF-AR-10001919"/>
    <x v="1"/>
    <x v="6"/>
    <x v="853"/>
    <n v="5.64"/>
    <n v="3"/>
    <n v="0"/>
    <n v="1.6355999999999999"/>
  </r>
  <r>
    <n v="4830"/>
    <x v="2391"/>
    <x v="0"/>
    <x v="666"/>
    <d v="2013-05-22T00:00:00"/>
    <s v="Standard Class"/>
    <s v="TT-21220"/>
    <s v="Thomas Thornton"/>
    <x v="0"/>
    <s v="United States"/>
    <x v="20"/>
    <x v="15"/>
    <n v="10035"/>
    <x v="3"/>
    <s v="OFF-BI-10002393"/>
    <x v="1"/>
    <x v="8"/>
    <x v="1188"/>
    <n v="13.776"/>
    <n v="3"/>
    <n v="0.2"/>
    <n v="4.4771999999999998"/>
  </r>
  <r>
    <n v="4831"/>
    <x v="2392"/>
    <x v="2"/>
    <x v="845"/>
    <d v="2011-12-11T00:00:00"/>
    <s v="Standard Class"/>
    <s v="MS-17365"/>
    <s v="Maribeth Schnelling"/>
    <x v="0"/>
    <s v="United States"/>
    <x v="421"/>
    <x v="6"/>
    <n v="54401"/>
    <x v="2"/>
    <s v="OFF-AP-10001293"/>
    <x v="1"/>
    <x v="9"/>
    <x v="1337"/>
    <n v="245.88"/>
    <n v="6"/>
    <n v="0"/>
    <n v="68.846400000000003"/>
  </r>
  <r>
    <n v="4832"/>
    <x v="2392"/>
    <x v="2"/>
    <x v="845"/>
    <d v="2011-12-11T00:00:00"/>
    <s v="Standard Class"/>
    <s v="MS-17365"/>
    <s v="Maribeth Schnelling"/>
    <x v="0"/>
    <s v="United States"/>
    <x v="421"/>
    <x v="6"/>
    <n v="54401"/>
    <x v="2"/>
    <s v="OFF-ST-10004258"/>
    <x v="1"/>
    <x v="4"/>
    <x v="754"/>
    <n v="36.630000000000003"/>
    <n v="3"/>
    <n v="0"/>
    <n v="9.8901000000000003"/>
  </r>
  <r>
    <n v="4833"/>
    <x v="2392"/>
    <x v="2"/>
    <x v="845"/>
    <d v="2011-12-11T00:00:00"/>
    <s v="Standard Class"/>
    <s v="MS-17365"/>
    <s v="Maribeth Schnelling"/>
    <x v="0"/>
    <s v="United States"/>
    <x v="421"/>
    <x v="6"/>
    <n v="54401"/>
    <x v="2"/>
    <s v="OFF-ST-10002214"/>
    <x v="1"/>
    <x v="4"/>
    <x v="994"/>
    <n v="22.58"/>
    <n v="2"/>
    <n v="0"/>
    <n v="5.8708"/>
  </r>
  <r>
    <n v="4834"/>
    <x v="2392"/>
    <x v="2"/>
    <x v="845"/>
    <d v="2011-12-11T00:00:00"/>
    <s v="Standard Class"/>
    <s v="MS-17365"/>
    <s v="Maribeth Schnelling"/>
    <x v="0"/>
    <s v="United States"/>
    <x v="421"/>
    <x v="6"/>
    <n v="54401"/>
    <x v="2"/>
    <s v="OFF-BI-10004970"/>
    <x v="1"/>
    <x v="8"/>
    <x v="908"/>
    <n v="12.39"/>
    <n v="3"/>
    <n v="0"/>
    <n v="5.8232999999999997"/>
  </r>
  <r>
    <n v="4835"/>
    <x v="2393"/>
    <x v="3"/>
    <x v="361"/>
    <d v="2014-11-10T00:00:00"/>
    <s v="Standard Class"/>
    <s v="MP-18175"/>
    <s v="Mike Pelletier"/>
    <x v="2"/>
    <s v="United States"/>
    <x v="8"/>
    <x v="1"/>
    <n v="94110"/>
    <x v="1"/>
    <s v="OFF-BI-10002571"/>
    <x v="1"/>
    <x v="8"/>
    <x v="1204"/>
    <n v="39.92"/>
    <n v="5"/>
    <n v="0.2"/>
    <n v="13.473000000000001"/>
  </r>
  <r>
    <n v="4836"/>
    <x v="2393"/>
    <x v="3"/>
    <x v="361"/>
    <d v="2014-11-10T00:00:00"/>
    <s v="Standard Class"/>
    <s v="MP-18175"/>
    <s v="Mike Pelletier"/>
    <x v="2"/>
    <s v="United States"/>
    <x v="8"/>
    <x v="1"/>
    <n v="94110"/>
    <x v="1"/>
    <s v="OFF-PA-10002581"/>
    <x v="1"/>
    <x v="10"/>
    <x v="1300"/>
    <n v="61.96"/>
    <n v="2"/>
    <n v="0"/>
    <n v="27.882000000000001"/>
  </r>
  <r>
    <n v="4837"/>
    <x v="2393"/>
    <x v="3"/>
    <x v="361"/>
    <d v="2014-11-10T00:00:00"/>
    <s v="Standard Class"/>
    <s v="MP-18175"/>
    <s v="Mike Pelletier"/>
    <x v="2"/>
    <s v="United States"/>
    <x v="8"/>
    <x v="1"/>
    <n v="94110"/>
    <x v="1"/>
    <s v="OFF-BI-10001097"/>
    <x v="1"/>
    <x v="8"/>
    <x v="789"/>
    <n v="19.936"/>
    <n v="4"/>
    <n v="0.2"/>
    <n v="7.2267999999999999"/>
  </r>
  <r>
    <n v="4838"/>
    <x v="2394"/>
    <x v="3"/>
    <x v="702"/>
    <d v="2014-04-06T00:00:00"/>
    <s v="First Class"/>
    <s v="FH-14350"/>
    <s v="Fred Harton"/>
    <x v="0"/>
    <s v="United States"/>
    <x v="65"/>
    <x v="24"/>
    <n v="43017"/>
    <x v="3"/>
    <s v="OFF-BI-10003429"/>
    <x v="1"/>
    <x v="8"/>
    <x v="844"/>
    <n v="3.798"/>
    <n v="2"/>
    <n v="0.7"/>
    <n v="-2.6585999999999999"/>
  </r>
  <r>
    <n v="4839"/>
    <x v="2394"/>
    <x v="3"/>
    <x v="702"/>
    <d v="2014-04-06T00:00:00"/>
    <s v="First Class"/>
    <s v="FH-14350"/>
    <s v="Fred Harton"/>
    <x v="0"/>
    <s v="United States"/>
    <x v="65"/>
    <x v="24"/>
    <n v="43017"/>
    <x v="3"/>
    <s v="OFF-PA-10000682"/>
    <x v="1"/>
    <x v="10"/>
    <x v="859"/>
    <n v="27.744"/>
    <n v="6"/>
    <n v="0.2"/>
    <n v="10.0572"/>
  </r>
  <r>
    <n v="4840"/>
    <x v="2394"/>
    <x v="3"/>
    <x v="702"/>
    <d v="2014-04-06T00:00:00"/>
    <s v="First Class"/>
    <s v="FH-14350"/>
    <s v="Fred Harton"/>
    <x v="0"/>
    <s v="United States"/>
    <x v="65"/>
    <x v="24"/>
    <n v="43017"/>
    <x v="3"/>
    <s v="TEC-PH-10001700"/>
    <x v="2"/>
    <x v="7"/>
    <x v="193"/>
    <n v="158.376"/>
    <n v="4"/>
    <n v="0.4"/>
    <n v="-34.314799999999998"/>
  </r>
  <r>
    <n v="4841"/>
    <x v="2395"/>
    <x v="3"/>
    <x v="225"/>
    <d v="2014-11-26T00:00:00"/>
    <s v="Standard Class"/>
    <s v="SC-20050"/>
    <s v="Sample Company A"/>
    <x v="2"/>
    <s v="United States"/>
    <x v="0"/>
    <x v="0"/>
    <n v="42420"/>
    <x v="0"/>
    <s v="FUR-FU-10000629"/>
    <x v="0"/>
    <x v="5"/>
    <x v="93"/>
    <n v="27.58"/>
    <n v="2"/>
    <n v="0"/>
    <n v="11.583600000000001"/>
  </r>
  <r>
    <n v="4842"/>
    <x v="2396"/>
    <x v="0"/>
    <x v="443"/>
    <d v="2013-12-29T00:00:00"/>
    <s v="Standard Class"/>
    <s v="NM-18520"/>
    <s v="Neoma Murray"/>
    <x v="0"/>
    <s v="United States"/>
    <x v="256"/>
    <x v="24"/>
    <n v="43402"/>
    <x v="3"/>
    <s v="OFF-BI-10001267"/>
    <x v="1"/>
    <x v="8"/>
    <x v="1466"/>
    <n v="5.5529999999999999"/>
    <n v="3"/>
    <n v="0.7"/>
    <n v="-4.0721999999999996"/>
  </r>
  <r>
    <n v="4843"/>
    <x v="2397"/>
    <x v="3"/>
    <x v="365"/>
    <d v="2014-05-10T00:00:00"/>
    <s v="Standard Class"/>
    <s v="JO-15280"/>
    <s v="Jas O'Carroll"/>
    <x v="0"/>
    <s v="United States"/>
    <x v="26"/>
    <x v="18"/>
    <n v="38109"/>
    <x v="0"/>
    <s v="OFF-ST-10001418"/>
    <x v="1"/>
    <x v="4"/>
    <x v="870"/>
    <n v="243.92"/>
    <n v="5"/>
    <n v="0.2"/>
    <n v="-54.881999999999998"/>
  </r>
  <r>
    <n v="4844"/>
    <x v="2398"/>
    <x v="0"/>
    <x v="77"/>
    <d v="2013-10-11T00:00:00"/>
    <s v="First Class"/>
    <s v="CC-12475"/>
    <s v="Cindy Chapman"/>
    <x v="0"/>
    <s v="United States"/>
    <x v="80"/>
    <x v="30"/>
    <n v="8701"/>
    <x v="3"/>
    <s v="OFF-FA-10004968"/>
    <x v="1"/>
    <x v="13"/>
    <x v="1010"/>
    <n v="14.96"/>
    <n v="4"/>
    <n v="0"/>
    <n v="0.29920000000000002"/>
  </r>
  <r>
    <n v="4845"/>
    <x v="2399"/>
    <x v="2"/>
    <x v="527"/>
    <d v="2011-05-04T00:00:00"/>
    <s v="First Class"/>
    <s v="MZ-17515"/>
    <s v="Mary Zewe"/>
    <x v="1"/>
    <s v="United States"/>
    <x v="1"/>
    <x v="1"/>
    <n v="90008"/>
    <x v="1"/>
    <s v="OFF-BI-10004140"/>
    <x v="1"/>
    <x v="8"/>
    <x v="304"/>
    <n v="7.1840000000000002"/>
    <n v="2"/>
    <n v="0.2"/>
    <n v="2.2450000000000001"/>
  </r>
  <r>
    <n v="4846"/>
    <x v="2400"/>
    <x v="1"/>
    <x v="862"/>
    <d v="2012-07-26T00:00:00"/>
    <s v="Second Class"/>
    <s v="MS-17830"/>
    <s v="Melanie Seite"/>
    <x v="0"/>
    <s v="United States"/>
    <x v="30"/>
    <x v="15"/>
    <n v="14609"/>
    <x v="3"/>
    <s v="OFF-BI-10003460"/>
    <x v="1"/>
    <x v="8"/>
    <x v="234"/>
    <n v="10.512"/>
    <n v="3"/>
    <n v="0.2"/>
    <n v="3.6791999999999998"/>
  </r>
  <r>
    <n v="4847"/>
    <x v="2401"/>
    <x v="2"/>
    <x v="402"/>
    <d v="2011-06-27T00:00:00"/>
    <s v="Second Class"/>
    <s v="GK-14620"/>
    <s v="Grace Kelly"/>
    <x v="1"/>
    <s v="United States"/>
    <x v="127"/>
    <x v="21"/>
    <n v="97301"/>
    <x v="1"/>
    <s v="TEC-PH-10002115"/>
    <x v="2"/>
    <x v="7"/>
    <x v="793"/>
    <n v="263.95999999999998"/>
    <n v="5"/>
    <n v="0.2"/>
    <n v="19.797000000000001"/>
  </r>
  <r>
    <n v="4848"/>
    <x v="2401"/>
    <x v="2"/>
    <x v="402"/>
    <d v="2011-06-27T00:00:00"/>
    <s v="Second Class"/>
    <s v="GK-14620"/>
    <s v="Grace Kelly"/>
    <x v="1"/>
    <s v="United States"/>
    <x v="127"/>
    <x v="21"/>
    <n v="97301"/>
    <x v="1"/>
    <s v="OFF-AR-10003478"/>
    <x v="1"/>
    <x v="6"/>
    <x v="355"/>
    <n v="71.632000000000005"/>
    <n v="11"/>
    <n v="0.2"/>
    <n v="17.908000000000001"/>
  </r>
  <r>
    <n v="4849"/>
    <x v="2401"/>
    <x v="2"/>
    <x v="402"/>
    <d v="2011-06-27T00:00:00"/>
    <s v="Second Class"/>
    <s v="GK-14620"/>
    <s v="Grace Kelly"/>
    <x v="1"/>
    <s v="United States"/>
    <x v="127"/>
    <x v="21"/>
    <n v="97301"/>
    <x v="1"/>
    <s v="OFF-AR-10000475"/>
    <x v="1"/>
    <x v="6"/>
    <x v="1111"/>
    <n v="9.3279999999999994"/>
    <n v="1"/>
    <n v="0.2"/>
    <n v="0.81620000000000004"/>
  </r>
  <r>
    <n v="4850"/>
    <x v="2402"/>
    <x v="2"/>
    <x v="78"/>
    <d v="2011-09-14T00:00:00"/>
    <s v="Standard Class"/>
    <s v="MC-17275"/>
    <s v="Marc Crier"/>
    <x v="0"/>
    <s v="United States"/>
    <x v="422"/>
    <x v="4"/>
    <n v="99301"/>
    <x v="1"/>
    <s v="OFF-AR-10003045"/>
    <x v="1"/>
    <x v="6"/>
    <x v="420"/>
    <n v="5.88"/>
    <n v="2"/>
    <n v="0"/>
    <n v="2.6459999999999999"/>
  </r>
  <r>
    <n v="4851"/>
    <x v="2402"/>
    <x v="2"/>
    <x v="78"/>
    <d v="2011-09-14T00:00:00"/>
    <s v="Standard Class"/>
    <s v="MC-17275"/>
    <s v="Marc Crier"/>
    <x v="0"/>
    <s v="United States"/>
    <x v="422"/>
    <x v="4"/>
    <n v="99301"/>
    <x v="1"/>
    <s v="FUR-CH-10000454"/>
    <x v="0"/>
    <x v="1"/>
    <x v="1"/>
    <n v="975.92"/>
    <n v="5"/>
    <n v="0.2"/>
    <n v="121.99"/>
  </r>
  <r>
    <n v="4852"/>
    <x v="2402"/>
    <x v="2"/>
    <x v="78"/>
    <d v="2011-09-14T00:00:00"/>
    <s v="Standard Class"/>
    <s v="MC-17275"/>
    <s v="Marc Crier"/>
    <x v="0"/>
    <s v="United States"/>
    <x v="422"/>
    <x v="4"/>
    <n v="99301"/>
    <x v="1"/>
    <s v="OFF-AR-10000380"/>
    <x v="1"/>
    <x v="6"/>
    <x v="108"/>
    <n v="303.83999999999997"/>
    <n v="8"/>
    <n v="0"/>
    <n v="91.152000000000001"/>
  </r>
  <r>
    <n v="4853"/>
    <x v="2402"/>
    <x v="2"/>
    <x v="78"/>
    <d v="2011-09-14T00:00:00"/>
    <s v="Standard Class"/>
    <s v="MC-17275"/>
    <s v="Marc Crier"/>
    <x v="0"/>
    <s v="United States"/>
    <x v="422"/>
    <x v="4"/>
    <n v="99301"/>
    <x v="1"/>
    <s v="OFF-ST-10000736"/>
    <x v="1"/>
    <x v="4"/>
    <x v="455"/>
    <n v="485.88"/>
    <n v="6"/>
    <n v="0"/>
    <n v="19.435199999999998"/>
  </r>
  <r>
    <n v="4854"/>
    <x v="2403"/>
    <x v="2"/>
    <x v="432"/>
    <d v="2011-12-15T00:00:00"/>
    <s v="Second Class"/>
    <s v="LH-17155"/>
    <s v="Logan Haushalter"/>
    <x v="0"/>
    <s v="United States"/>
    <x v="182"/>
    <x v="1"/>
    <n v="94601"/>
    <x v="1"/>
    <s v="FUR-FU-10004270"/>
    <x v="0"/>
    <x v="5"/>
    <x v="989"/>
    <n v="12.54"/>
    <n v="3"/>
    <n v="0"/>
    <n v="4.5144000000000002"/>
  </r>
  <r>
    <n v="4855"/>
    <x v="2403"/>
    <x v="2"/>
    <x v="432"/>
    <d v="2011-12-15T00:00:00"/>
    <s v="Second Class"/>
    <s v="LH-17155"/>
    <s v="Logan Haushalter"/>
    <x v="0"/>
    <s v="United States"/>
    <x v="182"/>
    <x v="1"/>
    <n v="94601"/>
    <x v="1"/>
    <s v="OFF-ST-10000617"/>
    <x v="1"/>
    <x v="4"/>
    <x v="379"/>
    <n v="8.94"/>
    <n v="3"/>
    <n v="0"/>
    <n v="0.62580000000000002"/>
  </r>
  <r>
    <n v="4856"/>
    <x v="2403"/>
    <x v="2"/>
    <x v="432"/>
    <d v="2011-12-15T00:00:00"/>
    <s v="Second Class"/>
    <s v="LH-17155"/>
    <s v="Logan Haushalter"/>
    <x v="0"/>
    <s v="United States"/>
    <x v="182"/>
    <x v="1"/>
    <n v="94601"/>
    <x v="1"/>
    <s v="FUR-FU-10001706"/>
    <x v="0"/>
    <x v="5"/>
    <x v="50"/>
    <n v="9.24"/>
    <n v="3"/>
    <n v="0"/>
    <n v="4.4352"/>
  </r>
  <r>
    <n v="4857"/>
    <x v="2404"/>
    <x v="1"/>
    <x v="1004"/>
    <d v="2012-01-17T00:00:00"/>
    <s v="Standard Class"/>
    <s v="PB-19150"/>
    <s v="Philip Brown"/>
    <x v="0"/>
    <s v="United States"/>
    <x v="1"/>
    <x v="1"/>
    <n v="90004"/>
    <x v="1"/>
    <s v="OFF-BI-10003364"/>
    <x v="1"/>
    <x v="8"/>
    <x v="698"/>
    <n v="70.007999999999996"/>
    <n v="3"/>
    <n v="0.2"/>
    <n v="24.502800000000001"/>
  </r>
  <r>
    <n v="4858"/>
    <x v="2404"/>
    <x v="1"/>
    <x v="1004"/>
    <d v="2012-01-17T00:00:00"/>
    <s v="Standard Class"/>
    <s v="PB-19150"/>
    <s v="Philip Brown"/>
    <x v="0"/>
    <s v="United States"/>
    <x v="1"/>
    <x v="1"/>
    <n v="90004"/>
    <x v="1"/>
    <s v="FUR-FU-10001861"/>
    <x v="0"/>
    <x v="5"/>
    <x v="272"/>
    <n v="77.599999999999994"/>
    <n v="4"/>
    <n v="0"/>
    <n v="38.024000000000001"/>
  </r>
  <r>
    <n v="4859"/>
    <x v="2404"/>
    <x v="1"/>
    <x v="1004"/>
    <d v="2012-01-17T00:00:00"/>
    <s v="Standard Class"/>
    <s v="PB-19150"/>
    <s v="Philip Brown"/>
    <x v="0"/>
    <s v="United States"/>
    <x v="1"/>
    <x v="1"/>
    <n v="90004"/>
    <x v="1"/>
    <s v="FUR-FU-10004845"/>
    <x v="0"/>
    <x v="5"/>
    <x v="1684"/>
    <n v="464.85"/>
    <n v="9"/>
    <n v="0"/>
    <n v="92.97"/>
  </r>
  <r>
    <n v="4860"/>
    <x v="2405"/>
    <x v="3"/>
    <x v="934"/>
    <d v="2014-12-20T00:00:00"/>
    <s v="Standard Class"/>
    <s v="SS-20140"/>
    <s v="Saphhira Shifley"/>
    <x v="1"/>
    <s v="United States"/>
    <x v="423"/>
    <x v="10"/>
    <n v="60302"/>
    <x v="2"/>
    <s v="OFF-AR-10000823"/>
    <x v="1"/>
    <x v="6"/>
    <x v="1043"/>
    <n v="10.192"/>
    <n v="7"/>
    <n v="0.2"/>
    <n v="1.0192000000000001"/>
  </r>
  <r>
    <n v="4861"/>
    <x v="2406"/>
    <x v="0"/>
    <x v="122"/>
    <d v="2013-12-25T00:00:00"/>
    <s v="Standard Class"/>
    <s v="GK-14620"/>
    <s v="Grace Kelly"/>
    <x v="1"/>
    <s v="United States"/>
    <x v="73"/>
    <x v="30"/>
    <n v="7960"/>
    <x v="3"/>
    <s v="OFF-BI-10001359"/>
    <x v="1"/>
    <x v="8"/>
    <x v="1153"/>
    <n v="1793.98"/>
    <n v="2"/>
    <n v="0"/>
    <n v="843.17060000000004"/>
  </r>
  <r>
    <n v="4862"/>
    <x v="2407"/>
    <x v="2"/>
    <x v="909"/>
    <d v="2011-04-16T00:00:00"/>
    <s v="Second Class"/>
    <s v="GM-14455"/>
    <s v="Gary Mitchum"/>
    <x v="2"/>
    <s v="United States"/>
    <x v="89"/>
    <x v="5"/>
    <n v="78745"/>
    <x v="2"/>
    <s v="TEC-PH-10001835"/>
    <x v="2"/>
    <x v="7"/>
    <x v="1333"/>
    <n v="758.35199999999998"/>
    <n v="6"/>
    <n v="0.2"/>
    <n v="265.42320000000001"/>
  </r>
  <r>
    <n v="4863"/>
    <x v="2408"/>
    <x v="0"/>
    <x v="338"/>
    <d v="2013-11-15T00:00:00"/>
    <s v="Standard Class"/>
    <s v="SH-19975"/>
    <s v="Sally Hughsby"/>
    <x v="1"/>
    <s v="United States"/>
    <x v="20"/>
    <x v="15"/>
    <n v="10011"/>
    <x v="3"/>
    <s v="OFF-BI-10001191"/>
    <x v="1"/>
    <x v="8"/>
    <x v="970"/>
    <n v="20.367999999999999"/>
    <n v="1"/>
    <n v="0.2"/>
    <n v="7.3834"/>
  </r>
  <r>
    <n v="4864"/>
    <x v="2408"/>
    <x v="0"/>
    <x v="338"/>
    <d v="2013-11-15T00:00:00"/>
    <s v="Standard Class"/>
    <s v="SH-19975"/>
    <s v="Sally Hughsby"/>
    <x v="1"/>
    <s v="United States"/>
    <x v="20"/>
    <x v="15"/>
    <n v="10011"/>
    <x v="3"/>
    <s v="OFF-BI-10003982"/>
    <x v="1"/>
    <x v="8"/>
    <x v="346"/>
    <n v="49.847999999999999"/>
    <n v="3"/>
    <n v="0.2"/>
    <n v="16.823699999999999"/>
  </r>
  <r>
    <n v="4865"/>
    <x v="2409"/>
    <x v="3"/>
    <x v="335"/>
    <d v="2014-01-07T00:00:00"/>
    <s v="Standard Class"/>
    <s v="SC-20725"/>
    <s v="Steven Cartwright"/>
    <x v="0"/>
    <s v="United States"/>
    <x v="20"/>
    <x v="15"/>
    <n v="10024"/>
    <x v="3"/>
    <s v="TEC-PH-10001425"/>
    <x v="2"/>
    <x v="7"/>
    <x v="511"/>
    <n v="239.97"/>
    <n v="3"/>
    <n v="0"/>
    <n v="67.191599999999994"/>
  </r>
  <r>
    <n v="4866"/>
    <x v="2410"/>
    <x v="3"/>
    <x v="38"/>
    <d v="2014-11-19T00:00:00"/>
    <s v="Standard Class"/>
    <s v="TT-21070"/>
    <s v="Ted Trevino"/>
    <x v="0"/>
    <s v="United States"/>
    <x v="4"/>
    <x v="4"/>
    <n v="98103"/>
    <x v="1"/>
    <s v="FUR-CH-10001215"/>
    <x v="0"/>
    <x v="1"/>
    <x v="440"/>
    <n v="2404.7040000000002"/>
    <n v="6"/>
    <n v="0.2"/>
    <n v="150.29400000000001"/>
  </r>
  <r>
    <n v="4867"/>
    <x v="2410"/>
    <x v="3"/>
    <x v="38"/>
    <d v="2014-11-19T00:00:00"/>
    <s v="Standard Class"/>
    <s v="TT-21070"/>
    <s v="Ted Trevino"/>
    <x v="0"/>
    <s v="United States"/>
    <x v="4"/>
    <x v="4"/>
    <n v="98103"/>
    <x v="1"/>
    <s v="OFF-BI-10001718"/>
    <x v="1"/>
    <x v="8"/>
    <x v="1216"/>
    <n v="563.024"/>
    <n v="11"/>
    <n v="0.2"/>
    <n v="190.0206"/>
  </r>
  <r>
    <n v="4868"/>
    <x v="2410"/>
    <x v="3"/>
    <x v="38"/>
    <d v="2014-11-19T00:00:00"/>
    <s v="Standard Class"/>
    <s v="TT-21070"/>
    <s v="Ted Trevino"/>
    <x v="0"/>
    <s v="United States"/>
    <x v="4"/>
    <x v="4"/>
    <n v="98103"/>
    <x v="1"/>
    <s v="OFF-ST-10000991"/>
    <x v="1"/>
    <x v="4"/>
    <x v="155"/>
    <n v="344.91"/>
    <n v="3"/>
    <n v="0"/>
    <n v="10.347300000000001"/>
  </r>
  <r>
    <n v="4869"/>
    <x v="2410"/>
    <x v="3"/>
    <x v="38"/>
    <d v="2014-11-19T00:00:00"/>
    <s v="Standard Class"/>
    <s v="TT-21070"/>
    <s v="Ted Trevino"/>
    <x v="0"/>
    <s v="United States"/>
    <x v="4"/>
    <x v="4"/>
    <n v="98103"/>
    <x v="1"/>
    <s v="OFF-LA-10001613"/>
    <x v="1"/>
    <x v="2"/>
    <x v="736"/>
    <n v="8.64"/>
    <n v="3"/>
    <n v="0"/>
    <n v="4.2336"/>
  </r>
  <r>
    <n v="4870"/>
    <x v="2411"/>
    <x v="3"/>
    <x v="221"/>
    <d v="2014-11-30T00:00:00"/>
    <s v="Standard Class"/>
    <s v="SC-20440"/>
    <s v="Shaun Chance"/>
    <x v="1"/>
    <s v="United States"/>
    <x v="152"/>
    <x v="9"/>
    <n v="17602"/>
    <x v="3"/>
    <s v="TEC-PH-10003437"/>
    <x v="2"/>
    <x v="7"/>
    <x v="913"/>
    <n v="89.988"/>
    <n v="2"/>
    <n v="0.4"/>
    <n v="-14.997999999999999"/>
  </r>
  <r>
    <n v="4871"/>
    <x v="2411"/>
    <x v="3"/>
    <x v="221"/>
    <d v="2014-11-30T00:00:00"/>
    <s v="Standard Class"/>
    <s v="SC-20440"/>
    <s v="Shaun Chance"/>
    <x v="1"/>
    <s v="United States"/>
    <x v="152"/>
    <x v="9"/>
    <n v="17602"/>
    <x v="3"/>
    <s v="OFF-PA-10000675"/>
    <x v="1"/>
    <x v="10"/>
    <x v="1106"/>
    <n v="229.54400000000001"/>
    <n v="7"/>
    <n v="0.2"/>
    <n v="83.209699999999998"/>
  </r>
  <r>
    <n v="4872"/>
    <x v="2412"/>
    <x v="3"/>
    <x v="979"/>
    <d v="2014-05-28T00:00:00"/>
    <s v="Standard Class"/>
    <s v="KL-16645"/>
    <s v="Ken Lonsdale"/>
    <x v="0"/>
    <s v="United States"/>
    <x v="12"/>
    <x v="5"/>
    <n v="77095"/>
    <x v="2"/>
    <s v="OFF-FA-10000840"/>
    <x v="1"/>
    <x v="13"/>
    <x v="1685"/>
    <n v="1.8240000000000001"/>
    <n v="2"/>
    <n v="0.2"/>
    <n v="0.61560000000000004"/>
  </r>
  <r>
    <n v="4873"/>
    <x v="2412"/>
    <x v="3"/>
    <x v="979"/>
    <d v="2014-05-28T00:00:00"/>
    <s v="Standard Class"/>
    <s v="KL-16645"/>
    <s v="Ken Lonsdale"/>
    <x v="0"/>
    <s v="United States"/>
    <x v="12"/>
    <x v="5"/>
    <n v="77095"/>
    <x v="2"/>
    <s v="OFF-AP-10001947"/>
    <x v="1"/>
    <x v="9"/>
    <x v="1528"/>
    <n v="18.32"/>
    <n v="5"/>
    <n v="0.8"/>
    <n v="-46.716000000000001"/>
  </r>
  <r>
    <n v="4874"/>
    <x v="2412"/>
    <x v="3"/>
    <x v="979"/>
    <d v="2014-05-28T00:00:00"/>
    <s v="Standard Class"/>
    <s v="KL-16645"/>
    <s v="Ken Lonsdale"/>
    <x v="0"/>
    <s v="United States"/>
    <x v="12"/>
    <x v="5"/>
    <n v="77095"/>
    <x v="2"/>
    <s v="OFF-ST-10002301"/>
    <x v="1"/>
    <x v="4"/>
    <x v="1490"/>
    <n v="48.816000000000003"/>
    <n v="3"/>
    <n v="0.2"/>
    <n v="-11.5938"/>
  </r>
  <r>
    <n v="4875"/>
    <x v="2412"/>
    <x v="3"/>
    <x v="979"/>
    <d v="2014-05-28T00:00:00"/>
    <s v="Standard Class"/>
    <s v="KL-16645"/>
    <s v="Ken Lonsdale"/>
    <x v="0"/>
    <s v="United States"/>
    <x v="12"/>
    <x v="5"/>
    <n v="77095"/>
    <x v="2"/>
    <s v="OFF-BI-10001922"/>
    <x v="1"/>
    <x v="8"/>
    <x v="302"/>
    <n v="1.1879999999999999"/>
    <n v="1"/>
    <n v="0.8"/>
    <n v="-1.9601999999999999"/>
  </r>
  <r>
    <n v="4876"/>
    <x v="2413"/>
    <x v="2"/>
    <x v="266"/>
    <d v="2011-07-12T00:00:00"/>
    <s v="Standard Class"/>
    <s v="KN-16390"/>
    <s v="Katherine Nockton"/>
    <x v="1"/>
    <s v="United States"/>
    <x v="38"/>
    <x v="24"/>
    <n v="43229"/>
    <x v="3"/>
    <s v="TEC-AC-10001267"/>
    <x v="2"/>
    <x v="11"/>
    <x v="533"/>
    <n v="119.8"/>
    <n v="5"/>
    <n v="0.2"/>
    <n v="29.95"/>
  </r>
  <r>
    <n v="4877"/>
    <x v="2414"/>
    <x v="2"/>
    <x v="462"/>
    <d v="2011-09-10T00:00:00"/>
    <s v="Standard Class"/>
    <s v="SL-20155"/>
    <s v="Sara Luxemburg"/>
    <x v="2"/>
    <s v="United States"/>
    <x v="28"/>
    <x v="3"/>
    <n v="27707"/>
    <x v="0"/>
    <s v="OFF-ST-10000532"/>
    <x v="1"/>
    <x v="4"/>
    <x v="1403"/>
    <n v="61.567999999999998"/>
    <n v="2"/>
    <n v="0.2"/>
    <n v="4.6176000000000004"/>
  </r>
  <r>
    <n v="4878"/>
    <x v="2414"/>
    <x v="2"/>
    <x v="462"/>
    <d v="2011-09-10T00:00:00"/>
    <s v="Standard Class"/>
    <s v="SL-20155"/>
    <s v="Sara Luxemburg"/>
    <x v="2"/>
    <s v="United States"/>
    <x v="28"/>
    <x v="3"/>
    <n v="27707"/>
    <x v="0"/>
    <s v="OFF-AR-10002335"/>
    <x v="1"/>
    <x v="6"/>
    <x v="673"/>
    <n v="6.1920000000000002"/>
    <n v="3"/>
    <n v="0.2"/>
    <n v="0.46439999999999998"/>
  </r>
  <r>
    <n v="4879"/>
    <x v="2415"/>
    <x v="0"/>
    <x v="875"/>
    <d v="2013-01-08T00:00:00"/>
    <s v="First Class"/>
    <s v="PW-19240"/>
    <s v="Pierre Wener"/>
    <x v="0"/>
    <s v="United States"/>
    <x v="424"/>
    <x v="2"/>
    <n v="32503"/>
    <x v="0"/>
    <s v="OFF-BI-10000201"/>
    <x v="1"/>
    <x v="8"/>
    <x v="1678"/>
    <n v="2.214"/>
    <n v="3"/>
    <n v="0.7"/>
    <n v="-1.476"/>
  </r>
  <r>
    <n v="4880"/>
    <x v="2416"/>
    <x v="3"/>
    <x v="808"/>
    <d v="2014-06-11T00:00:00"/>
    <s v="Second Class"/>
    <s v="TB-21175"/>
    <s v="Thomas Boland"/>
    <x v="1"/>
    <s v="United States"/>
    <x v="0"/>
    <x v="0"/>
    <n v="42420"/>
    <x v="0"/>
    <s v="OFF-EN-10004846"/>
    <x v="1"/>
    <x v="12"/>
    <x v="1488"/>
    <n v="5.32"/>
    <n v="2"/>
    <n v="0"/>
    <n v="2.6067999999999998"/>
  </r>
  <r>
    <n v="4881"/>
    <x v="2416"/>
    <x v="3"/>
    <x v="808"/>
    <d v="2014-06-11T00:00:00"/>
    <s v="Second Class"/>
    <s v="TB-21175"/>
    <s v="Thomas Boland"/>
    <x v="1"/>
    <s v="United States"/>
    <x v="0"/>
    <x v="0"/>
    <n v="42420"/>
    <x v="0"/>
    <s v="FUR-CH-10000454"/>
    <x v="0"/>
    <x v="1"/>
    <x v="1"/>
    <n v="975.92"/>
    <n v="4"/>
    <n v="0"/>
    <n v="292.77600000000001"/>
  </r>
  <r>
    <n v="4882"/>
    <x v="2416"/>
    <x v="3"/>
    <x v="808"/>
    <d v="2014-06-11T00:00:00"/>
    <s v="Second Class"/>
    <s v="TB-21175"/>
    <s v="Thomas Boland"/>
    <x v="1"/>
    <s v="United States"/>
    <x v="0"/>
    <x v="0"/>
    <n v="42420"/>
    <x v="0"/>
    <s v="TEC-AC-10004145"/>
    <x v="2"/>
    <x v="11"/>
    <x v="1264"/>
    <n v="2249.91"/>
    <n v="9"/>
    <n v="0"/>
    <n v="517.47929999999997"/>
  </r>
  <r>
    <n v="4883"/>
    <x v="2416"/>
    <x v="3"/>
    <x v="808"/>
    <d v="2014-06-11T00:00:00"/>
    <s v="Second Class"/>
    <s v="TB-21175"/>
    <s v="Thomas Boland"/>
    <x v="1"/>
    <s v="United States"/>
    <x v="0"/>
    <x v="0"/>
    <n v="42420"/>
    <x v="0"/>
    <s v="OFF-ST-10001580"/>
    <x v="1"/>
    <x v="4"/>
    <x v="351"/>
    <n v="59.92"/>
    <n v="4"/>
    <n v="0"/>
    <n v="16.7776"/>
  </r>
  <r>
    <n v="4884"/>
    <x v="2417"/>
    <x v="3"/>
    <x v="144"/>
    <d v="2014-03-16T00:00:00"/>
    <s v="Standard Class"/>
    <s v="AH-10210"/>
    <s v="Alan Hwang"/>
    <x v="0"/>
    <s v="United States"/>
    <x v="125"/>
    <x v="1"/>
    <n v="92804"/>
    <x v="1"/>
    <s v="OFF-BI-10003876"/>
    <x v="1"/>
    <x v="8"/>
    <x v="1617"/>
    <n v="171.2"/>
    <n v="5"/>
    <n v="0.2"/>
    <n v="64.2"/>
  </r>
  <r>
    <n v="4885"/>
    <x v="2417"/>
    <x v="3"/>
    <x v="144"/>
    <d v="2014-03-16T00:00:00"/>
    <s v="Standard Class"/>
    <s v="AH-10210"/>
    <s v="Alan Hwang"/>
    <x v="0"/>
    <s v="United States"/>
    <x v="125"/>
    <x v="1"/>
    <n v="92804"/>
    <x v="1"/>
    <s v="OFF-AR-10001972"/>
    <x v="1"/>
    <x v="6"/>
    <x v="1623"/>
    <n v="3.36"/>
    <n v="2"/>
    <n v="0"/>
    <n v="0.87360000000000004"/>
  </r>
  <r>
    <n v="4886"/>
    <x v="2418"/>
    <x v="2"/>
    <x v="757"/>
    <d v="2011-12-20T00:00:00"/>
    <s v="Standard Class"/>
    <s v="SC-20695"/>
    <s v="Steve Chapman"/>
    <x v="1"/>
    <s v="United States"/>
    <x v="66"/>
    <x v="12"/>
    <n v="48227"/>
    <x v="2"/>
    <s v="OFF-PA-10000595"/>
    <x v="1"/>
    <x v="10"/>
    <x v="1117"/>
    <n v="114.2"/>
    <n v="5"/>
    <n v="0"/>
    <n v="52.531999999999996"/>
  </r>
  <r>
    <n v="4887"/>
    <x v="2419"/>
    <x v="0"/>
    <x v="85"/>
    <d v="2013-02-12T00:00:00"/>
    <s v="Second Class"/>
    <s v="RF-19345"/>
    <s v="Randy Ferguson"/>
    <x v="1"/>
    <s v="United States"/>
    <x v="419"/>
    <x v="32"/>
    <n v="30062"/>
    <x v="0"/>
    <s v="FUR-CH-10004477"/>
    <x v="0"/>
    <x v="1"/>
    <x v="211"/>
    <n v="182.67"/>
    <n v="3"/>
    <n v="0"/>
    <n v="52.974299999999999"/>
  </r>
  <r>
    <n v="4888"/>
    <x v="2419"/>
    <x v="0"/>
    <x v="85"/>
    <d v="2013-02-12T00:00:00"/>
    <s v="Second Class"/>
    <s v="RF-19345"/>
    <s v="Randy Ferguson"/>
    <x v="1"/>
    <s v="United States"/>
    <x v="419"/>
    <x v="32"/>
    <n v="30062"/>
    <x v="0"/>
    <s v="TEC-AC-10003441"/>
    <x v="2"/>
    <x v="11"/>
    <x v="652"/>
    <n v="101.7"/>
    <n v="6"/>
    <n v="0"/>
    <n v="6.1020000000000003"/>
  </r>
  <r>
    <n v="4889"/>
    <x v="2419"/>
    <x v="0"/>
    <x v="85"/>
    <d v="2013-02-12T00:00:00"/>
    <s v="Second Class"/>
    <s v="RF-19345"/>
    <s v="Randy Ferguson"/>
    <x v="1"/>
    <s v="United States"/>
    <x v="419"/>
    <x v="32"/>
    <n v="30062"/>
    <x v="0"/>
    <s v="OFF-ST-10004459"/>
    <x v="1"/>
    <x v="4"/>
    <x v="454"/>
    <n v="1126.02"/>
    <n v="3"/>
    <n v="0"/>
    <n v="56.301000000000002"/>
  </r>
  <r>
    <n v="4890"/>
    <x v="2419"/>
    <x v="0"/>
    <x v="85"/>
    <d v="2013-02-12T00:00:00"/>
    <s v="Second Class"/>
    <s v="RF-19345"/>
    <s v="Randy Ferguson"/>
    <x v="1"/>
    <s v="United States"/>
    <x v="419"/>
    <x v="32"/>
    <n v="30062"/>
    <x v="0"/>
    <s v="OFF-ST-10003805"/>
    <x v="1"/>
    <x v="4"/>
    <x v="1651"/>
    <n v="1263.3"/>
    <n v="6"/>
    <n v="0"/>
    <n v="315.82499999999999"/>
  </r>
  <r>
    <n v="4891"/>
    <x v="2420"/>
    <x v="0"/>
    <x v="443"/>
    <d v="2013-12-31T00:00:00"/>
    <s v="Standard Class"/>
    <s v="EH-13765"/>
    <s v="Edward Hooks"/>
    <x v="1"/>
    <s v="United States"/>
    <x v="4"/>
    <x v="4"/>
    <n v="98103"/>
    <x v="1"/>
    <s v="OFF-AR-10001246"/>
    <x v="1"/>
    <x v="6"/>
    <x v="450"/>
    <n v="8.82"/>
    <n v="3"/>
    <n v="0"/>
    <n v="2.5577999999999999"/>
  </r>
  <r>
    <n v="4892"/>
    <x v="2420"/>
    <x v="0"/>
    <x v="443"/>
    <d v="2013-12-31T00:00:00"/>
    <s v="Standard Class"/>
    <s v="EH-13765"/>
    <s v="Edward Hooks"/>
    <x v="1"/>
    <s v="United States"/>
    <x v="4"/>
    <x v="4"/>
    <n v="98103"/>
    <x v="1"/>
    <s v="OFF-PA-10001295"/>
    <x v="1"/>
    <x v="10"/>
    <x v="1211"/>
    <n v="37.94"/>
    <n v="2"/>
    <n v="0"/>
    <n v="18.211200000000002"/>
  </r>
  <r>
    <n v="4893"/>
    <x v="2420"/>
    <x v="0"/>
    <x v="443"/>
    <d v="2013-12-31T00:00:00"/>
    <s v="Standard Class"/>
    <s v="EH-13765"/>
    <s v="Edward Hooks"/>
    <x v="1"/>
    <s v="United States"/>
    <x v="4"/>
    <x v="4"/>
    <n v="98103"/>
    <x v="1"/>
    <s v="OFF-AR-10001231"/>
    <x v="1"/>
    <x v="6"/>
    <x v="1686"/>
    <n v="4.2"/>
    <n v="2"/>
    <n v="0"/>
    <n v="1.1759999999999999"/>
  </r>
  <r>
    <n v="4894"/>
    <x v="2420"/>
    <x v="0"/>
    <x v="443"/>
    <d v="2013-12-31T00:00:00"/>
    <s v="Standard Class"/>
    <s v="EH-13765"/>
    <s v="Edward Hooks"/>
    <x v="1"/>
    <s v="United States"/>
    <x v="4"/>
    <x v="4"/>
    <n v="98103"/>
    <x v="1"/>
    <s v="OFF-ST-10002743"/>
    <x v="1"/>
    <x v="4"/>
    <x v="413"/>
    <n v="227.28"/>
    <n v="2"/>
    <n v="0"/>
    <n v="2.2728000000000002"/>
  </r>
  <r>
    <n v="4895"/>
    <x v="2420"/>
    <x v="0"/>
    <x v="443"/>
    <d v="2013-12-31T00:00:00"/>
    <s v="Standard Class"/>
    <s v="EH-13765"/>
    <s v="Edward Hooks"/>
    <x v="1"/>
    <s v="United States"/>
    <x v="4"/>
    <x v="4"/>
    <n v="98103"/>
    <x v="1"/>
    <s v="OFF-PA-10004327"/>
    <x v="1"/>
    <x v="10"/>
    <x v="136"/>
    <n v="47.9"/>
    <n v="1"/>
    <n v="0"/>
    <n v="22.992000000000001"/>
  </r>
  <r>
    <n v="4896"/>
    <x v="2420"/>
    <x v="0"/>
    <x v="443"/>
    <d v="2013-12-31T00:00:00"/>
    <s v="Standard Class"/>
    <s v="EH-13765"/>
    <s v="Edward Hooks"/>
    <x v="1"/>
    <s v="United States"/>
    <x v="4"/>
    <x v="4"/>
    <n v="98103"/>
    <x v="1"/>
    <s v="OFF-EN-10004773"/>
    <x v="1"/>
    <x v="12"/>
    <x v="33"/>
    <n v="61.96"/>
    <n v="2"/>
    <n v="0"/>
    <n v="30.360399999999998"/>
  </r>
  <r>
    <n v="4897"/>
    <x v="2420"/>
    <x v="0"/>
    <x v="443"/>
    <d v="2013-12-31T00:00:00"/>
    <s v="Standard Class"/>
    <s v="EH-13765"/>
    <s v="Edward Hooks"/>
    <x v="1"/>
    <s v="United States"/>
    <x v="4"/>
    <x v="4"/>
    <n v="98103"/>
    <x v="1"/>
    <s v="OFF-ST-10003470"/>
    <x v="1"/>
    <x v="4"/>
    <x v="1339"/>
    <n v="1117.92"/>
    <n v="4"/>
    <n v="0"/>
    <n v="55.896000000000001"/>
  </r>
  <r>
    <n v="4898"/>
    <x v="2421"/>
    <x v="2"/>
    <x v="771"/>
    <d v="2011-10-17T00:00:00"/>
    <s v="First Class"/>
    <s v="AC-10660"/>
    <s v="Anna Chung"/>
    <x v="0"/>
    <s v="United States"/>
    <x v="215"/>
    <x v="24"/>
    <n v="44134"/>
    <x v="3"/>
    <s v="FUR-CH-10003761"/>
    <x v="0"/>
    <x v="1"/>
    <x v="1379"/>
    <n v="183.37200000000001"/>
    <n v="2"/>
    <n v="0.3"/>
    <n v="-7.8587999999999996"/>
  </r>
  <r>
    <n v="4899"/>
    <x v="2421"/>
    <x v="2"/>
    <x v="771"/>
    <d v="2011-10-17T00:00:00"/>
    <s v="First Class"/>
    <s v="AC-10660"/>
    <s v="Anna Chung"/>
    <x v="0"/>
    <s v="United States"/>
    <x v="215"/>
    <x v="24"/>
    <n v="44134"/>
    <x v="3"/>
    <s v="OFF-PA-10002230"/>
    <x v="1"/>
    <x v="10"/>
    <x v="384"/>
    <n v="7.968"/>
    <n v="2"/>
    <n v="0.2"/>
    <n v="2.8883999999999999"/>
  </r>
  <r>
    <n v="4900"/>
    <x v="2422"/>
    <x v="0"/>
    <x v="250"/>
    <d v="2013-08-28T00:00:00"/>
    <s v="Standard Class"/>
    <s v="SG-20470"/>
    <s v="Sheri Gordon"/>
    <x v="0"/>
    <s v="United States"/>
    <x v="345"/>
    <x v="21"/>
    <n v="97030"/>
    <x v="1"/>
    <s v="OFF-BI-10000088"/>
    <x v="1"/>
    <x v="8"/>
    <x v="1025"/>
    <n v="26.352"/>
    <n v="8"/>
    <n v="0.7"/>
    <n v="-18.446400000000001"/>
  </r>
  <r>
    <n v="4901"/>
    <x v="2423"/>
    <x v="3"/>
    <x v="94"/>
    <d v="2014-12-22T00:00:00"/>
    <s v="Standard Class"/>
    <s v="CA-12310"/>
    <s v="Christine Abelman"/>
    <x v="1"/>
    <s v="United States"/>
    <x v="125"/>
    <x v="1"/>
    <n v="92804"/>
    <x v="1"/>
    <s v="OFF-ST-10001526"/>
    <x v="1"/>
    <x v="4"/>
    <x v="764"/>
    <n v="481.32"/>
    <n v="4"/>
    <n v="0"/>
    <n v="125.14319999999999"/>
  </r>
  <r>
    <n v="4902"/>
    <x v="2423"/>
    <x v="3"/>
    <x v="94"/>
    <d v="2014-12-22T00:00:00"/>
    <s v="Standard Class"/>
    <s v="CA-12310"/>
    <s v="Christine Abelman"/>
    <x v="1"/>
    <s v="United States"/>
    <x v="125"/>
    <x v="1"/>
    <n v="92804"/>
    <x v="1"/>
    <s v="OFF-SU-10002557"/>
    <x v="1"/>
    <x v="14"/>
    <x v="1329"/>
    <n v="13.98"/>
    <n v="1"/>
    <n v="0"/>
    <n v="3.6347999999999998"/>
  </r>
  <r>
    <n v="4903"/>
    <x v="2424"/>
    <x v="3"/>
    <x v="469"/>
    <d v="2014-03-13T00:00:00"/>
    <s v="Standard Class"/>
    <s v="SH-20395"/>
    <s v="Shahid Hopkins"/>
    <x v="0"/>
    <s v="United States"/>
    <x v="20"/>
    <x v="15"/>
    <n v="10035"/>
    <x v="3"/>
    <s v="OFF-BI-10003669"/>
    <x v="1"/>
    <x v="8"/>
    <x v="796"/>
    <n v="25.92"/>
    <n v="6"/>
    <n v="0.2"/>
    <n v="9.0719999999999992"/>
  </r>
  <r>
    <n v="4904"/>
    <x v="2424"/>
    <x v="3"/>
    <x v="469"/>
    <d v="2014-03-13T00:00:00"/>
    <s v="Standard Class"/>
    <s v="SH-20395"/>
    <s v="Shahid Hopkins"/>
    <x v="0"/>
    <s v="United States"/>
    <x v="20"/>
    <x v="15"/>
    <n v="10035"/>
    <x v="3"/>
    <s v="OFF-LA-10003510"/>
    <x v="1"/>
    <x v="2"/>
    <x v="575"/>
    <n v="91.59"/>
    <n v="3"/>
    <n v="0"/>
    <n v="42.131399999999999"/>
  </r>
  <r>
    <n v="4905"/>
    <x v="2425"/>
    <x v="2"/>
    <x v="588"/>
    <d v="2011-03-12T00:00:00"/>
    <s v="Second Class"/>
    <s v="MC-17605"/>
    <s v="Matt Connell"/>
    <x v="1"/>
    <s v="United States"/>
    <x v="12"/>
    <x v="5"/>
    <n v="77070"/>
    <x v="2"/>
    <s v="FUR-CH-10003746"/>
    <x v="0"/>
    <x v="1"/>
    <x v="617"/>
    <n v="674.05799999999999"/>
    <n v="3"/>
    <n v="0.3"/>
    <n v="-19.258800000000001"/>
  </r>
  <r>
    <n v="4906"/>
    <x v="2426"/>
    <x v="2"/>
    <x v="1005"/>
    <d v="2011-10-16T00:00:00"/>
    <s v="Second Class"/>
    <s v="JE-15610"/>
    <s v="Jim Epp"/>
    <x v="1"/>
    <s v="United States"/>
    <x v="3"/>
    <x v="38"/>
    <n v="3301"/>
    <x v="3"/>
    <s v="OFF-BI-10003476"/>
    <x v="1"/>
    <x v="8"/>
    <x v="1526"/>
    <n v="22.92"/>
    <n v="4"/>
    <n v="0"/>
    <n v="11.0016"/>
  </r>
  <r>
    <n v="4907"/>
    <x v="2426"/>
    <x v="2"/>
    <x v="1005"/>
    <d v="2011-10-16T00:00:00"/>
    <s v="Second Class"/>
    <s v="JE-15610"/>
    <s v="Jim Epp"/>
    <x v="1"/>
    <s v="United States"/>
    <x v="3"/>
    <x v="38"/>
    <n v="3301"/>
    <x v="3"/>
    <s v="OFF-ST-10001469"/>
    <x v="1"/>
    <x v="4"/>
    <x v="394"/>
    <n v="269.89999999999998"/>
    <n v="5"/>
    <n v="0"/>
    <n v="16.193999999999999"/>
  </r>
  <r>
    <n v="4908"/>
    <x v="2427"/>
    <x v="2"/>
    <x v="728"/>
    <d v="2011-11-23T00:00:00"/>
    <s v="Second Class"/>
    <s v="MS-17530"/>
    <s v="MaryBeth Skach"/>
    <x v="0"/>
    <s v="United States"/>
    <x v="54"/>
    <x v="24"/>
    <n v="45014"/>
    <x v="3"/>
    <s v="OFF-BI-10001757"/>
    <x v="1"/>
    <x v="8"/>
    <x v="1158"/>
    <n v="11.808"/>
    <n v="8"/>
    <n v="0.7"/>
    <n v="-8.6592000000000002"/>
  </r>
  <r>
    <n v="4909"/>
    <x v="2427"/>
    <x v="2"/>
    <x v="728"/>
    <d v="2011-11-23T00:00:00"/>
    <s v="Second Class"/>
    <s v="MS-17530"/>
    <s v="MaryBeth Skach"/>
    <x v="0"/>
    <s v="United States"/>
    <x v="54"/>
    <x v="24"/>
    <n v="45014"/>
    <x v="3"/>
    <s v="TEC-PH-10004875"/>
    <x v="2"/>
    <x v="7"/>
    <x v="1687"/>
    <n v="9.5879999999999992"/>
    <n v="2"/>
    <n v="0.4"/>
    <n v="-2.0773999999999999"/>
  </r>
  <r>
    <n v="4910"/>
    <x v="2428"/>
    <x v="3"/>
    <x v="424"/>
    <d v="2014-01-19T00:00:00"/>
    <s v="Standard Class"/>
    <s v="BH-11710"/>
    <s v="Brosina Hoffman"/>
    <x v="0"/>
    <s v="United States"/>
    <x v="271"/>
    <x v="18"/>
    <n v="37604"/>
    <x v="0"/>
    <s v="OFF-EN-10001219"/>
    <x v="1"/>
    <x v="12"/>
    <x v="583"/>
    <n v="18.335999999999999"/>
    <n v="3"/>
    <n v="0.2"/>
    <n v="6.6467999999999998"/>
  </r>
  <r>
    <n v="4911"/>
    <x v="2428"/>
    <x v="3"/>
    <x v="424"/>
    <d v="2014-01-19T00:00:00"/>
    <s v="Standard Class"/>
    <s v="BH-11710"/>
    <s v="Brosina Hoffman"/>
    <x v="0"/>
    <s v="United States"/>
    <x v="271"/>
    <x v="18"/>
    <n v="37604"/>
    <x v="0"/>
    <s v="OFF-PA-10000019"/>
    <x v="1"/>
    <x v="10"/>
    <x v="704"/>
    <n v="36.287999999999997"/>
    <n v="7"/>
    <n v="0.2"/>
    <n v="12.700799999999999"/>
  </r>
  <r>
    <n v="4912"/>
    <x v="2428"/>
    <x v="3"/>
    <x v="424"/>
    <d v="2014-01-19T00:00:00"/>
    <s v="Standard Class"/>
    <s v="BH-11710"/>
    <s v="Brosina Hoffman"/>
    <x v="0"/>
    <s v="United States"/>
    <x v="271"/>
    <x v="18"/>
    <n v="37604"/>
    <x v="0"/>
    <s v="TEC-PH-10001924"/>
    <x v="2"/>
    <x v="7"/>
    <x v="426"/>
    <n v="111.98399999999999"/>
    <n v="2"/>
    <n v="0.2"/>
    <n v="6.9989999999999997"/>
  </r>
  <r>
    <n v="4913"/>
    <x v="2428"/>
    <x v="3"/>
    <x v="424"/>
    <d v="2014-01-19T00:00:00"/>
    <s v="Standard Class"/>
    <s v="BH-11710"/>
    <s v="Brosina Hoffman"/>
    <x v="0"/>
    <s v="United States"/>
    <x v="271"/>
    <x v="18"/>
    <n v="37604"/>
    <x v="0"/>
    <s v="OFF-BI-10002003"/>
    <x v="1"/>
    <x v="8"/>
    <x v="1384"/>
    <n v="5.97"/>
    <n v="5"/>
    <n v="0.7"/>
    <n v="-4.577"/>
  </r>
  <r>
    <n v="4914"/>
    <x v="2428"/>
    <x v="3"/>
    <x v="424"/>
    <d v="2014-01-19T00:00:00"/>
    <s v="Standard Class"/>
    <s v="BH-11710"/>
    <s v="Brosina Hoffman"/>
    <x v="0"/>
    <s v="United States"/>
    <x v="271"/>
    <x v="18"/>
    <n v="37604"/>
    <x v="0"/>
    <s v="OFF-BI-10003727"/>
    <x v="1"/>
    <x v="8"/>
    <x v="797"/>
    <n v="2.508"/>
    <n v="2"/>
    <n v="0.7"/>
    <n v="-1.8391999999999999"/>
  </r>
  <r>
    <n v="4915"/>
    <x v="2429"/>
    <x v="1"/>
    <x v="496"/>
    <d v="2012-09-26T00:00:00"/>
    <s v="Second Class"/>
    <s v="ME-17725"/>
    <s v="Max Engle"/>
    <x v="0"/>
    <s v="United States"/>
    <x v="4"/>
    <x v="4"/>
    <n v="98105"/>
    <x v="1"/>
    <s v="OFF-AR-10004042"/>
    <x v="1"/>
    <x v="6"/>
    <x v="30"/>
    <n v="35.96"/>
    <n v="2"/>
    <n v="0"/>
    <n v="10.4284"/>
  </r>
  <r>
    <n v="4916"/>
    <x v="2429"/>
    <x v="1"/>
    <x v="496"/>
    <d v="2012-09-26T00:00:00"/>
    <s v="Second Class"/>
    <s v="ME-17725"/>
    <s v="Max Engle"/>
    <x v="0"/>
    <s v="United States"/>
    <x v="4"/>
    <x v="4"/>
    <n v="98105"/>
    <x v="1"/>
    <s v="OFF-BI-10001097"/>
    <x v="1"/>
    <x v="8"/>
    <x v="789"/>
    <n v="14.952"/>
    <n v="3"/>
    <n v="0.2"/>
    <n v="5.4200999999999997"/>
  </r>
  <r>
    <n v="4917"/>
    <x v="2430"/>
    <x v="3"/>
    <x v="449"/>
    <d v="2014-12-10T00:00:00"/>
    <s v="Second Class"/>
    <s v="MB-17305"/>
    <s v="Maria Bertelson"/>
    <x v="0"/>
    <s v="United States"/>
    <x v="425"/>
    <x v="5"/>
    <n v="77573"/>
    <x v="2"/>
    <s v="OFF-AR-10004344"/>
    <x v="1"/>
    <x v="6"/>
    <x v="365"/>
    <n v="67.144000000000005"/>
    <n v="7"/>
    <n v="0.2"/>
    <n v="5.8750999999999998"/>
  </r>
  <r>
    <n v="4918"/>
    <x v="2430"/>
    <x v="3"/>
    <x v="449"/>
    <d v="2014-12-10T00:00:00"/>
    <s v="Second Class"/>
    <s v="MB-17305"/>
    <s v="Maria Bertelson"/>
    <x v="0"/>
    <s v="United States"/>
    <x v="425"/>
    <x v="5"/>
    <n v="77573"/>
    <x v="2"/>
    <s v="FUR-CH-10001802"/>
    <x v="0"/>
    <x v="1"/>
    <x v="1688"/>
    <n v="254.05799999999999"/>
    <n v="3"/>
    <n v="0.3"/>
    <n v="-32.6646"/>
  </r>
  <r>
    <n v="4919"/>
    <x v="2431"/>
    <x v="0"/>
    <x v="1006"/>
    <d v="2013-07-01T00:00:00"/>
    <s v="Standard Class"/>
    <s v="BM-11575"/>
    <s v="Brendan Murry"/>
    <x v="1"/>
    <s v="United States"/>
    <x v="426"/>
    <x v="39"/>
    <n v="20877"/>
    <x v="3"/>
    <s v="FUR-BO-10004709"/>
    <x v="0"/>
    <x v="0"/>
    <x v="263"/>
    <n v="173.94"/>
    <n v="3"/>
    <n v="0"/>
    <n v="38.266800000000003"/>
  </r>
  <r>
    <n v="4920"/>
    <x v="2431"/>
    <x v="0"/>
    <x v="1006"/>
    <d v="2013-07-01T00:00:00"/>
    <s v="Standard Class"/>
    <s v="BM-11575"/>
    <s v="Brendan Murry"/>
    <x v="1"/>
    <s v="United States"/>
    <x v="426"/>
    <x v="39"/>
    <n v="20877"/>
    <x v="3"/>
    <s v="TEC-PH-10000455"/>
    <x v="2"/>
    <x v="7"/>
    <x v="1112"/>
    <n v="231.98"/>
    <n v="2"/>
    <n v="0"/>
    <n v="67.274199999999993"/>
  </r>
  <r>
    <n v="4921"/>
    <x v="2432"/>
    <x v="3"/>
    <x v="971"/>
    <d v="2014-08-24T00:00:00"/>
    <s v="Standard Class"/>
    <s v="SC-20575"/>
    <s v="Sonia Cooley"/>
    <x v="0"/>
    <s v="United States"/>
    <x v="22"/>
    <x v="10"/>
    <n v="60653"/>
    <x v="2"/>
    <s v="OFF-BI-10002393"/>
    <x v="1"/>
    <x v="8"/>
    <x v="1188"/>
    <n v="2.2959999999999998"/>
    <n v="2"/>
    <n v="0.8"/>
    <n v="-3.9032"/>
  </r>
  <r>
    <n v="4922"/>
    <x v="2433"/>
    <x v="3"/>
    <x v="53"/>
    <d v="2014-12-30T00:00:00"/>
    <s v="Second Class"/>
    <s v="MH-18115"/>
    <s v="Mick Hernandez"/>
    <x v="2"/>
    <s v="United States"/>
    <x v="114"/>
    <x v="19"/>
    <n v="35810"/>
    <x v="0"/>
    <s v="OFF-PA-10004381"/>
    <x v="1"/>
    <x v="10"/>
    <x v="1675"/>
    <n v="96.08"/>
    <n v="2"/>
    <n v="0"/>
    <n v="46.118400000000001"/>
  </r>
  <r>
    <n v="4923"/>
    <x v="2433"/>
    <x v="3"/>
    <x v="53"/>
    <d v="2014-12-30T00:00:00"/>
    <s v="Second Class"/>
    <s v="MH-18115"/>
    <s v="Mick Hernandez"/>
    <x v="2"/>
    <s v="United States"/>
    <x v="114"/>
    <x v="19"/>
    <n v="35810"/>
    <x v="0"/>
    <s v="OFF-FA-10003059"/>
    <x v="1"/>
    <x v="13"/>
    <x v="794"/>
    <n v="3.62"/>
    <n v="2"/>
    <n v="0"/>
    <n v="1.1946000000000001"/>
  </r>
  <r>
    <n v="4924"/>
    <x v="2433"/>
    <x v="3"/>
    <x v="53"/>
    <d v="2014-12-30T00:00:00"/>
    <s v="Second Class"/>
    <s v="MH-18115"/>
    <s v="Mick Hernandez"/>
    <x v="2"/>
    <s v="United States"/>
    <x v="114"/>
    <x v="19"/>
    <n v="35810"/>
    <x v="0"/>
    <s v="OFF-PA-10000994"/>
    <x v="1"/>
    <x v="10"/>
    <x v="904"/>
    <n v="629.1"/>
    <n v="6"/>
    <n v="0"/>
    <n v="301.96800000000002"/>
  </r>
  <r>
    <n v="4925"/>
    <x v="2433"/>
    <x v="3"/>
    <x v="53"/>
    <d v="2014-12-30T00:00:00"/>
    <s v="Second Class"/>
    <s v="MH-18115"/>
    <s v="Mick Hernandez"/>
    <x v="2"/>
    <s v="United States"/>
    <x v="114"/>
    <x v="19"/>
    <n v="35810"/>
    <x v="0"/>
    <s v="TEC-PH-10002890"/>
    <x v="2"/>
    <x v="7"/>
    <x v="1387"/>
    <n v="90.48"/>
    <n v="2"/>
    <n v="0"/>
    <n v="23.524799999999999"/>
  </r>
  <r>
    <n v="4926"/>
    <x v="2434"/>
    <x v="3"/>
    <x v="18"/>
    <d v="2014-09-14T00:00:00"/>
    <s v="First Class"/>
    <s v="AR-10345"/>
    <s v="Alex Russell"/>
    <x v="1"/>
    <s v="United States"/>
    <x v="104"/>
    <x v="31"/>
    <n v="1841"/>
    <x v="3"/>
    <s v="OFF-AR-10003338"/>
    <x v="1"/>
    <x v="6"/>
    <x v="1430"/>
    <n v="14.88"/>
    <n v="2"/>
    <n v="0"/>
    <n v="3.72"/>
  </r>
  <r>
    <n v="4927"/>
    <x v="2435"/>
    <x v="3"/>
    <x v="15"/>
    <d v="2014-10-24T00:00:00"/>
    <s v="Standard Class"/>
    <s v="MO-17500"/>
    <s v="Mary O'Rourke"/>
    <x v="0"/>
    <s v="United States"/>
    <x v="22"/>
    <x v="10"/>
    <n v="60623"/>
    <x v="2"/>
    <s v="FUR-TA-10003008"/>
    <x v="0"/>
    <x v="3"/>
    <x v="946"/>
    <n v="91.275000000000006"/>
    <n v="1"/>
    <n v="0.5"/>
    <n v="-67.543499999999995"/>
  </r>
  <r>
    <n v="4928"/>
    <x v="2436"/>
    <x v="3"/>
    <x v="96"/>
    <d v="2014-07-12T00:00:00"/>
    <s v="Standard Class"/>
    <s v="AD-10180"/>
    <s v="Alan Dominguez"/>
    <x v="2"/>
    <s v="United States"/>
    <x v="54"/>
    <x v="29"/>
    <n v="6824"/>
    <x v="3"/>
    <s v="OFF-PA-10001972"/>
    <x v="1"/>
    <x v="10"/>
    <x v="1169"/>
    <n v="19.440000000000001"/>
    <n v="3"/>
    <n v="0"/>
    <n v="9.3312000000000008"/>
  </r>
  <r>
    <n v="4929"/>
    <x v="2436"/>
    <x v="3"/>
    <x v="96"/>
    <d v="2014-07-12T00:00:00"/>
    <s v="Standard Class"/>
    <s v="AD-10180"/>
    <s v="Alan Dominguez"/>
    <x v="2"/>
    <s v="United States"/>
    <x v="54"/>
    <x v="29"/>
    <n v="6824"/>
    <x v="3"/>
    <s v="FUR-CH-10000155"/>
    <x v="0"/>
    <x v="1"/>
    <x v="1157"/>
    <n v="897.15"/>
    <n v="3"/>
    <n v="0"/>
    <n v="251.202"/>
  </r>
  <r>
    <n v="4930"/>
    <x v="2437"/>
    <x v="2"/>
    <x v="814"/>
    <d v="2011-03-09T00:00:00"/>
    <s v="First Class"/>
    <s v="KD-16345"/>
    <s v="Katherine Ducich"/>
    <x v="0"/>
    <s v="United States"/>
    <x v="20"/>
    <x v="15"/>
    <n v="10009"/>
    <x v="3"/>
    <s v="OFF-AR-10000658"/>
    <x v="1"/>
    <x v="6"/>
    <x v="328"/>
    <n v="57.75"/>
    <n v="5"/>
    <n v="0"/>
    <n v="16.170000000000002"/>
  </r>
  <r>
    <n v="4931"/>
    <x v="2437"/>
    <x v="2"/>
    <x v="814"/>
    <d v="2011-03-09T00:00:00"/>
    <s v="First Class"/>
    <s v="KD-16345"/>
    <s v="Katherine Ducich"/>
    <x v="0"/>
    <s v="United States"/>
    <x v="20"/>
    <x v="15"/>
    <n v="10009"/>
    <x v="3"/>
    <s v="OFF-PA-10000349"/>
    <x v="1"/>
    <x v="10"/>
    <x v="33"/>
    <n v="14.94"/>
    <n v="3"/>
    <n v="0"/>
    <n v="7.0217999999999998"/>
  </r>
  <r>
    <n v="4932"/>
    <x v="2438"/>
    <x v="3"/>
    <x v="613"/>
    <d v="2014-03-31T00:00:00"/>
    <s v="Standard Class"/>
    <s v="FM-14215"/>
    <s v="Filia McAdams"/>
    <x v="1"/>
    <s v="United States"/>
    <x v="4"/>
    <x v="4"/>
    <n v="98103"/>
    <x v="1"/>
    <s v="OFF-AR-10001446"/>
    <x v="1"/>
    <x v="6"/>
    <x v="1152"/>
    <n v="23.1"/>
    <n v="2"/>
    <n v="0"/>
    <n v="6.93"/>
  </r>
  <r>
    <n v="4933"/>
    <x v="2439"/>
    <x v="1"/>
    <x v="694"/>
    <d v="2012-04-10T00:00:00"/>
    <s v="Standard Class"/>
    <s v="ZC-21910"/>
    <s v="Zuschuss Carroll"/>
    <x v="0"/>
    <s v="United States"/>
    <x v="34"/>
    <x v="22"/>
    <n v="80013"/>
    <x v="1"/>
    <s v="OFF-EN-10004483"/>
    <x v="1"/>
    <x v="12"/>
    <x v="1335"/>
    <n v="12.536"/>
    <n v="1"/>
    <n v="0.2"/>
    <n v="4.2309000000000001"/>
  </r>
  <r>
    <n v="4934"/>
    <x v="2439"/>
    <x v="1"/>
    <x v="694"/>
    <d v="2012-04-10T00:00:00"/>
    <s v="Standard Class"/>
    <s v="ZC-21910"/>
    <s v="Zuschuss Carroll"/>
    <x v="0"/>
    <s v="United States"/>
    <x v="34"/>
    <x v="22"/>
    <n v="80013"/>
    <x v="1"/>
    <s v="OFF-BI-10002012"/>
    <x v="1"/>
    <x v="8"/>
    <x v="742"/>
    <n v="1.08"/>
    <n v="2"/>
    <n v="0.7"/>
    <n v="-0.79200000000000004"/>
  </r>
  <r>
    <n v="4935"/>
    <x v="2439"/>
    <x v="1"/>
    <x v="694"/>
    <d v="2012-04-10T00:00:00"/>
    <s v="Standard Class"/>
    <s v="ZC-21910"/>
    <s v="Zuschuss Carroll"/>
    <x v="0"/>
    <s v="United States"/>
    <x v="34"/>
    <x v="22"/>
    <n v="80013"/>
    <x v="1"/>
    <s v="OFF-FA-10003021"/>
    <x v="1"/>
    <x v="13"/>
    <x v="33"/>
    <n v="4.5119999999999996"/>
    <n v="3"/>
    <n v="0.2"/>
    <n v="0.84599999999999997"/>
  </r>
  <r>
    <n v="4936"/>
    <x v="2440"/>
    <x v="1"/>
    <x v="1007"/>
    <d v="2012-03-21T00:00:00"/>
    <s v="Standard Class"/>
    <s v="KS-16300"/>
    <s v="Karen Seio"/>
    <x v="1"/>
    <s v="United States"/>
    <x v="427"/>
    <x v="7"/>
    <n v="84043"/>
    <x v="1"/>
    <s v="TEC-PH-10003356"/>
    <x v="2"/>
    <x v="7"/>
    <x v="1689"/>
    <n v="16.776"/>
    <n v="3"/>
    <n v="0.2"/>
    <n v="1.6776"/>
  </r>
  <r>
    <n v="4937"/>
    <x v="2441"/>
    <x v="3"/>
    <x v="1008"/>
    <d v="2014-01-14T00:00:00"/>
    <s v="Standard Class"/>
    <s v="DP-13390"/>
    <s v="Dennis Pardue"/>
    <x v="2"/>
    <s v="United States"/>
    <x v="428"/>
    <x v="19"/>
    <n v="35401"/>
    <x v="0"/>
    <s v="OFF-BI-10004728"/>
    <x v="1"/>
    <x v="8"/>
    <x v="539"/>
    <n v="33.74"/>
    <n v="7"/>
    <n v="0"/>
    <n v="15.5204"/>
  </r>
  <r>
    <n v="4938"/>
    <x v="2442"/>
    <x v="2"/>
    <x v="286"/>
    <d v="2011-01-19T00:00:00"/>
    <s v="Standard Class"/>
    <s v="BD-11605"/>
    <s v="Brian Dahlen"/>
    <x v="0"/>
    <s v="United States"/>
    <x v="8"/>
    <x v="1"/>
    <n v="94109"/>
    <x v="1"/>
    <s v="OFF-ST-10000078"/>
    <x v="1"/>
    <x v="4"/>
    <x v="1218"/>
    <n v="1325.85"/>
    <n v="5"/>
    <n v="0"/>
    <n v="238.65299999999999"/>
  </r>
  <r>
    <n v="4939"/>
    <x v="2442"/>
    <x v="2"/>
    <x v="286"/>
    <d v="2011-01-19T00:00:00"/>
    <s v="Standard Class"/>
    <s v="BD-11605"/>
    <s v="Brian Dahlen"/>
    <x v="0"/>
    <s v="United States"/>
    <x v="8"/>
    <x v="1"/>
    <n v="94109"/>
    <x v="1"/>
    <s v="FUR-BO-10003034"/>
    <x v="0"/>
    <x v="0"/>
    <x v="1194"/>
    <n v="333.99900000000002"/>
    <n v="3"/>
    <n v="0.15"/>
    <n v="3.9293999999999998"/>
  </r>
  <r>
    <n v="4940"/>
    <x v="2442"/>
    <x v="2"/>
    <x v="286"/>
    <d v="2011-01-19T00:00:00"/>
    <s v="Standard Class"/>
    <s v="BD-11605"/>
    <s v="Brian Dahlen"/>
    <x v="0"/>
    <s v="United States"/>
    <x v="8"/>
    <x v="1"/>
    <n v="94109"/>
    <x v="1"/>
    <s v="OFF-AR-10003514"/>
    <x v="1"/>
    <x v="6"/>
    <x v="180"/>
    <n v="19.899999999999999"/>
    <n v="5"/>
    <n v="0"/>
    <n v="6.5670000000000002"/>
  </r>
  <r>
    <n v="4941"/>
    <x v="2443"/>
    <x v="1"/>
    <x v="525"/>
    <d v="2012-02-13T00:00:00"/>
    <s v="Standard Class"/>
    <s v="IL-15100"/>
    <s v="Ivan Liston"/>
    <x v="0"/>
    <s v="United States"/>
    <x v="40"/>
    <x v="13"/>
    <n v="19805"/>
    <x v="3"/>
    <s v="FUR-CH-10001708"/>
    <x v="0"/>
    <x v="1"/>
    <x v="884"/>
    <n v="1268.82"/>
    <n v="9"/>
    <n v="0"/>
    <n v="266.4522"/>
  </r>
  <r>
    <n v="4942"/>
    <x v="2443"/>
    <x v="1"/>
    <x v="525"/>
    <d v="2012-02-13T00:00:00"/>
    <s v="Standard Class"/>
    <s v="IL-15100"/>
    <s v="Ivan Liston"/>
    <x v="0"/>
    <s v="United States"/>
    <x v="40"/>
    <x v="13"/>
    <n v="19805"/>
    <x v="3"/>
    <s v="FUR-BO-10002598"/>
    <x v="0"/>
    <x v="0"/>
    <x v="1509"/>
    <n v="283.92"/>
    <n v="4"/>
    <n v="0"/>
    <n v="82.336799999999997"/>
  </r>
  <r>
    <n v="4943"/>
    <x v="2443"/>
    <x v="1"/>
    <x v="525"/>
    <d v="2012-02-13T00:00:00"/>
    <s v="Standard Class"/>
    <s v="IL-15100"/>
    <s v="Ivan Liston"/>
    <x v="0"/>
    <s v="United States"/>
    <x v="40"/>
    <x v="13"/>
    <n v="19805"/>
    <x v="3"/>
    <s v="OFF-AR-10001022"/>
    <x v="1"/>
    <x v="6"/>
    <x v="872"/>
    <n v="5.68"/>
    <n v="2"/>
    <n v="0"/>
    <n v="1.7607999999999999"/>
  </r>
  <r>
    <n v="4944"/>
    <x v="2444"/>
    <x v="3"/>
    <x v="202"/>
    <d v="2014-12-28T00:00:00"/>
    <s v="Standard Class"/>
    <s v="LP-17095"/>
    <s v="Liz Preis"/>
    <x v="0"/>
    <s v="United States"/>
    <x v="240"/>
    <x v="14"/>
    <n v="47905"/>
    <x v="2"/>
    <s v="OFF-ST-10004459"/>
    <x v="1"/>
    <x v="4"/>
    <x v="454"/>
    <n v="375.34"/>
    <n v="1"/>
    <n v="0"/>
    <n v="18.766999999999999"/>
  </r>
  <r>
    <n v="4945"/>
    <x v="2445"/>
    <x v="0"/>
    <x v="64"/>
    <d v="2013-07-09T00:00:00"/>
    <s v="First Class"/>
    <s v="JH-15985"/>
    <s v="Joseph Holt"/>
    <x v="0"/>
    <s v="United States"/>
    <x v="332"/>
    <x v="1"/>
    <n v="90278"/>
    <x v="1"/>
    <s v="OFF-PA-10004381"/>
    <x v="1"/>
    <x v="10"/>
    <x v="1675"/>
    <n v="96.08"/>
    <n v="2"/>
    <n v="0"/>
    <n v="46.118400000000001"/>
  </r>
  <r>
    <n v="4946"/>
    <x v="2445"/>
    <x v="0"/>
    <x v="64"/>
    <d v="2013-07-09T00:00:00"/>
    <s v="First Class"/>
    <s v="JH-15985"/>
    <s v="Joseph Holt"/>
    <x v="0"/>
    <s v="United States"/>
    <x v="332"/>
    <x v="1"/>
    <n v="90278"/>
    <x v="1"/>
    <s v="OFF-BI-10000050"/>
    <x v="1"/>
    <x v="8"/>
    <x v="343"/>
    <n v="11.68"/>
    <n v="2"/>
    <n v="0.2"/>
    <n v="3.9420000000000002"/>
  </r>
  <r>
    <n v="4947"/>
    <x v="2445"/>
    <x v="0"/>
    <x v="64"/>
    <d v="2013-07-09T00:00:00"/>
    <s v="First Class"/>
    <s v="JH-15985"/>
    <s v="Joseph Holt"/>
    <x v="0"/>
    <s v="United States"/>
    <x v="332"/>
    <x v="1"/>
    <n v="90278"/>
    <x v="1"/>
    <s v="OFF-FA-10000304"/>
    <x v="1"/>
    <x v="13"/>
    <x v="52"/>
    <n v="4.3600000000000003"/>
    <n v="2"/>
    <n v="0"/>
    <n v="1.7876000000000001"/>
  </r>
  <r>
    <n v="4948"/>
    <x v="2446"/>
    <x v="2"/>
    <x v="777"/>
    <d v="2011-09-10T00:00:00"/>
    <s v="Standard Class"/>
    <s v="JD-16015"/>
    <s v="Joy Daniels"/>
    <x v="0"/>
    <s v="United States"/>
    <x v="4"/>
    <x v="4"/>
    <n v="98115"/>
    <x v="1"/>
    <s v="OFF-LA-10002475"/>
    <x v="1"/>
    <x v="2"/>
    <x v="148"/>
    <n v="29.24"/>
    <n v="4"/>
    <n v="0"/>
    <n v="13.742800000000001"/>
  </r>
  <r>
    <n v="4949"/>
    <x v="2447"/>
    <x v="3"/>
    <x v="344"/>
    <d v="2014-03-12T00:00:00"/>
    <s v="Standard Class"/>
    <s v="BD-11320"/>
    <s v="Bill Donatelli"/>
    <x v="0"/>
    <s v="United States"/>
    <x v="1"/>
    <x v="1"/>
    <n v="90045"/>
    <x v="1"/>
    <s v="OFF-BI-10001989"/>
    <x v="1"/>
    <x v="8"/>
    <x v="537"/>
    <n v="117.488"/>
    <n v="7"/>
    <n v="0.2"/>
    <n v="41.120800000000003"/>
  </r>
  <r>
    <n v="4950"/>
    <x v="2447"/>
    <x v="3"/>
    <x v="344"/>
    <d v="2014-03-12T00:00:00"/>
    <s v="Standard Class"/>
    <s v="BD-11320"/>
    <s v="Bill Donatelli"/>
    <x v="0"/>
    <s v="United States"/>
    <x v="1"/>
    <x v="1"/>
    <n v="90045"/>
    <x v="1"/>
    <s v="FUR-FU-10000732"/>
    <x v="0"/>
    <x v="5"/>
    <x v="540"/>
    <n v="18.84"/>
    <n v="3"/>
    <n v="0"/>
    <n v="6.0288000000000004"/>
  </r>
  <r>
    <n v="4951"/>
    <x v="2448"/>
    <x v="0"/>
    <x v="99"/>
    <d v="2013-02-11T00:00:00"/>
    <s v="Second Class"/>
    <s v="DL-13330"/>
    <s v="Denise Leinenbach"/>
    <x v="0"/>
    <s v="United States"/>
    <x v="20"/>
    <x v="15"/>
    <n v="10009"/>
    <x v="3"/>
    <s v="OFF-AR-10004441"/>
    <x v="1"/>
    <x v="6"/>
    <x v="153"/>
    <n v="12.42"/>
    <n v="3"/>
    <n v="0"/>
    <n v="5.2164000000000001"/>
  </r>
  <r>
    <n v="4952"/>
    <x v="2449"/>
    <x v="1"/>
    <x v="988"/>
    <d v="2012-06-13T00:00:00"/>
    <s v="Standard Class"/>
    <s v="NC-18415"/>
    <s v="Nathan Cano"/>
    <x v="0"/>
    <s v="United States"/>
    <x v="195"/>
    <x v="12"/>
    <n v="48073"/>
    <x v="2"/>
    <s v="OFF-PA-10000304"/>
    <x v="1"/>
    <x v="10"/>
    <x v="88"/>
    <n v="12.96"/>
    <n v="2"/>
    <n v="0"/>
    <n v="6.2207999999999997"/>
  </r>
  <r>
    <n v="4953"/>
    <x v="2450"/>
    <x v="3"/>
    <x v="166"/>
    <d v="2014-12-13T00:00:00"/>
    <s v="Second Class"/>
    <s v="AS-10225"/>
    <s v="Alan Schoenberger"/>
    <x v="1"/>
    <s v="United States"/>
    <x v="8"/>
    <x v="1"/>
    <n v="94109"/>
    <x v="1"/>
    <s v="OFF-AP-10002670"/>
    <x v="1"/>
    <x v="9"/>
    <x v="1690"/>
    <n v="69.48"/>
    <n v="1"/>
    <n v="0"/>
    <n v="20.844000000000001"/>
  </r>
  <r>
    <n v="4954"/>
    <x v="2451"/>
    <x v="1"/>
    <x v="199"/>
    <d v="2012-03-20T00:00:00"/>
    <s v="Standard Class"/>
    <s v="MS-17980"/>
    <s v="Michael Stewart"/>
    <x v="1"/>
    <s v="United States"/>
    <x v="20"/>
    <x v="15"/>
    <n v="10009"/>
    <x v="3"/>
    <s v="TEC-PH-10001527"/>
    <x v="2"/>
    <x v="7"/>
    <x v="1276"/>
    <n v="85.9"/>
    <n v="2"/>
    <n v="0"/>
    <n v="2.577"/>
  </r>
  <r>
    <n v="4955"/>
    <x v="2452"/>
    <x v="2"/>
    <x v="3"/>
    <d v="2011-06-13T00:00:00"/>
    <s v="Second Class"/>
    <s v="TS-21205"/>
    <s v="Thomas Seio"/>
    <x v="1"/>
    <s v="United States"/>
    <x v="226"/>
    <x v="33"/>
    <n v="89031"/>
    <x v="1"/>
    <s v="OFF-AR-10002335"/>
    <x v="1"/>
    <x v="6"/>
    <x v="673"/>
    <n v="18.059999999999999"/>
    <n v="7"/>
    <n v="0"/>
    <n v="4.6955999999999998"/>
  </r>
  <r>
    <n v="4956"/>
    <x v="2452"/>
    <x v="2"/>
    <x v="3"/>
    <d v="2011-06-13T00:00:00"/>
    <s v="Second Class"/>
    <s v="TS-21205"/>
    <s v="Thomas Seio"/>
    <x v="1"/>
    <s v="United States"/>
    <x v="226"/>
    <x v="33"/>
    <n v="89031"/>
    <x v="1"/>
    <s v="OFF-PA-10003641"/>
    <x v="1"/>
    <x v="10"/>
    <x v="938"/>
    <n v="79.14"/>
    <n v="3"/>
    <n v="0"/>
    <n v="36.404400000000003"/>
  </r>
  <r>
    <n v="4957"/>
    <x v="2452"/>
    <x v="2"/>
    <x v="3"/>
    <d v="2011-06-13T00:00:00"/>
    <s v="Second Class"/>
    <s v="TS-21205"/>
    <s v="Thomas Seio"/>
    <x v="1"/>
    <s v="United States"/>
    <x v="226"/>
    <x v="33"/>
    <n v="89031"/>
    <x v="1"/>
    <s v="FUR-FU-10002685"/>
    <x v="0"/>
    <x v="5"/>
    <x v="1433"/>
    <n v="37.4"/>
    <n v="2"/>
    <n v="0"/>
    <n v="14.212"/>
  </r>
  <r>
    <n v="4958"/>
    <x v="2453"/>
    <x v="1"/>
    <x v="305"/>
    <d v="2012-03-26T00:00:00"/>
    <s v="Standard Class"/>
    <s v="JK-15730"/>
    <s v="Joe Kamberova"/>
    <x v="0"/>
    <s v="United States"/>
    <x v="238"/>
    <x v="5"/>
    <n v="75007"/>
    <x v="2"/>
    <s v="OFF-BI-10001308"/>
    <x v="1"/>
    <x v="8"/>
    <x v="1351"/>
    <n v="2.512"/>
    <n v="2"/>
    <n v="0.8"/>
    <n v="-4.3959999999999999"/>
  </r>
  <r>
    <n v="4959"/>
    <x v="2453"/>
    <x v="1"/>
    <x v="305"/>
    <d v="2012-03-26T00:00:00"/>
    <s v="Standard Class"/>
    <s v="JK-15730"/>
    <s v="Joe Kamberova"/>
    <x v="0"/>
    <s v="United States"/>
    <x v="238"/>
    <x v="5"/>
    <n v="75007"/>
    <x v="2"/>
    <s v="OFF-FA-10003485"/>
    <x v="1"/>
    <x v="13"/>
    <x v="33"/>
    <n v="18.864000000000001"/>
    <n v="9"/>
    <n v="0.2"/>
    <n v="6.1307999999999998"/>
  </r>
  <r>
    <n v="4960"/>
    <x v="2454"/>
    <x v="0"/>
    <x v="741"/>
    <d v="2013-11-23T00:00:00"/>
    <s v="Standard Class"/>
    <s v="TC-21535"/>
    <s v="Tracy Collins"/>
    <x v="2"/>
    <s v="United States"/>
    <x v="1"/>
    <x v="1"/>
    <n v="90008"/>
    <x v="1"/>
    <s v="TEC-PH-10003357"/>
    <x v="2"/>
    <x v="7"/>
    <x v="1062"/>
    <n v="61.192"/>
    <n v="1"/>
    <n v="0.2"/>
    <n v="6.1192000000000002"/>
  </r>
  <r>
    <n v="4961"/>
    <x v="2454"/>
    <x v="0"/>
    <x v="741"/>
    <d v="2013-11-23T00:00:00"/>
    <s v="Standard Class"/>
    <s v="TC-21535"/>
    <s v="Tracy Collins"/>
    <x v="2"/>
    <s v="United States"/>
    <x v="1"/>
    <x v="1"/>
    <n v="90008"/>
    <x v="1"/>
    <s v="OFF-AP-10002867"/>
    <x v="1"/>
    <x v="9"/>
    <x v="1505"/>
    <n v="67.84"/>
    <n v="1"/>
    <n v="0"/>
    <n v="18.316800000000001"/>
  </r>
  <r>
    <n v="4962"/>
    <x v="2455"/>
    <x v="2"/>
    <x v="1009"/>
    <d v="2011-08-03T00:00:00"/>
    <s v="First Class"/>
    <s v="AB-10015"/>
    <s v="Aaron Bergman"/>
    <x v="0"/>
    <s v="United States"/>
    <x v="4"/>
    <x v="4"/>
    <n v="98103"/>
    <x v="1"/>
    <s v="FUR-CH-10004477"/>
    <x v="0"/>
    <x v="1"/>
    <x v="211"/>
    <n v="48.712000000000003"/>
    <n v="1"/>
    <n v="0.2"/>
    <n v="5.4801000000000002"/>
  </r>
  <r>
    <n v="4963"/>
    <x v="2455"/>
    <x v="2"/>
    <x v="1009"/>
    <d v="2011-08-03T00:00:00"/>
    <s v="First Class"/>
    <s v="AB-10015"/>
    <s v="Aaron Bergman"/>
    <x v="0"/>
    <s v="United States"/>
    <x v="4"/>
    <x v="4"/>
    <n v="98103"/>
    <x v="1"/>
    <s v="OFF-AR-10001427"/>
    <x v="1"/>
    <x v="6"/>
    <x v="248"/>
    <n v="17.940000000000001"/>
    <n v="3"/>
    <n v="0"/>
    <n v="4.6643999999999997"/>
  </r>
  <r>
    <n v="4964"/>
    <x v="2455"/>
    <x v="2"/>
    <x v="1009"/>
    <d v="2011-08-03T00:00:00"/>
    <s v="First Class"/>
    <s v="AB-10015"/>
    <s v="Aaron Bergman"/>
    <x v="0"/>
    <s v="United States"/>
    <x v="4"/>
    <x v="4"/>
    <n v="98103"/>
    <x v="1"/>
    <s v="OFF-ST-10002344"/>
    <x v="1"/>
    <x v="4"/>
    <x v="856"/>
    <n v="242.94"/>
    <n v="3"/>
    <n v="0"/>
    <n v="4.8587999999999996"/>
  </r>
  <r>
    <n v="4965"/>
    <x v="2456"/>
    <x v="0"/>
    <x v="666"/>
    <d v="2013-05-20T00:00:00"/>
    <s v="Second Class"/>
    <s v="DP-13000"/>
    <s v="Darren Powers"/>
    <x v="0"/>
    <s v="United States"/>
    <x v="2"/>
    <x v="2"/>
    <n v="33311"/>
    <x v="0"/>
    <s v="OFF-BI-10000301"/>
    <x v="1"/>
    <x v="8"/>
    <x v="619"/>
    <n v="7.7640000000000002"/>
    <n v="4"/>
    <n v="0.7"/>
    <n v="-5.1760000000000002"/>
  </r>
  <r>
    <n v="4966"/>
    <x v="2457"/>
    <x v="1"/>
    <x v="442"/>
    <d v="2012-05-28T00:00:00"/>
    <s v="Second Class"/>
    <s v="CY-12745"/>
    <s v="Craig Yedwab"/>
    <x v="1"/>
    <s v="United States"/>
    <x v="29"/>
    <x v="18"/>
    <n v="38401"/>
    <x v="0"/>
    <s v="TEC-PH-10001944"/>
    <x v="2"/>
    <x v="7"/>
    <x v="1262"/>
    <n v="467.04"/>
    <n v="4"/>
    <n v="0.2"/>
    <n v="58.38"/>
  </r>
  <r>
    <n v="4967"/>
    <x v="2458"/>
    <x v="1"/>
    <x v="991"/>
    <d v="2012-05-08T00:00:00"/>
    <s v="Second Class"/>
    <s v="BE-11455"/>
    <s v="Brad Eason"/>
    <x v="2"/>
    <s v="United States"/>
    <x v="205"/>
    <x v="34"/>
    <n v="2908"/>
    <x v="3"/>
    <s v="TEC-PH-10001527"/>
    <x v="2"/>
    <x v="7"/>
    <x v="1276"/>
    <n v="128.85"/>
    <n v="3"/>
    <n v="0"/>
    <n v="3.8654999999999999"/>
  </r>
  <r>
    <n v="4968"/>
    <x v="2458"/>
    <x v="1"/>
    <x v="991"/>
    <d v="2012-05-08T00:00:00"/>
    <s v="Second Class"/>
    <s v="BE-11455"/>
    <s v="Brad Eason"/>
    <x v="2"/>
    <s v="United States"/>
    <x v="205"/>
    <x v="34"/>
    <n v="2908"/>
    <x v="3"/>
    <s v="OFF-PA-10001307"/>
    <x v="1"/>
    <x v="10"/>
    <x v="784"/>
    <n v="8.4"/>
    <n v="2"/>
    <n v="0"/>
    <n v="4.1159999999999997"/>
  </r>
  <r>
    <n v="4969"/>
    <x v="2458"/>
    <x v="1"/>
    <x v="991"/>
    <d v="2012-05-08T00:00:00"/>
    <s v="Second Class"/>
    <s v="BE-11455"/>
    <s v="Brad Eason"/>
    <x v="2"/>
    <s v="United States"/>
    <x v="205"/>
    <x v="34"/>
    <n v="2908"/>
    <x v="3"/>
    <s v="TEC-AC-10004571"/>
    <x v="2"/>
    <x v="11"/>
    <x v="404"/>
    <n v="199.98"/>
    <n v="2"/>
    <n v="0"/>
    <n v="83.991600000000005"/>
  </r>
  <r>
    <n v="4970"/>
    <x v="2458"/>
    <x v="1"/>
    <x v="991"/>
    <d v="2012-05-08T00:00:00"/>
    <s v="Second Class"/>
    <s v="BE-11455"/>
    <s v="Brad Eason"/>
    <x v="2"/>
    <s v="United States"/>
    <x v="205"/>
    <x v="34"/>
    <n v="2908"/>
    <x v="3"/>
    <s v="FUR-CH-10001973"/>
    <x v="0"/>
    <x v="1"/>
    <x v="896"/>
    <n v="110.98"/>
    <n v="1"/>
    <n v="0"/>
    <n v="15.5372"/>
  </r>
  <r>
    <n v="4971"/>
    <x v="2459"/>
    <x v="0"/>
    <x v="61"/>
    <d v="2013-10-11T00:00:00"/>
    <s v="First Class"/>
    <s v="KL-16555"/>
    <s v="Kelly Lampkin"/>
    <x v="1"/>
    <s v="United States"/>
    <x v="108"/>
    <x v="2"/>
    <n v="32216"/>
    <x v="0"/>
    <s v="FUR-CH-10000513"/>
    <x v="0"/>
    <x v="1"/>
    <x v="70"/>
    <n v="207.98400000000001"/>
    <n v="2"/>
    <n v="0.2"/>
    <n v="-28.597799999999999"/>
  </r>
  <r>
    <n v="4972"/>
    <x v="2459"/>
    <x v="0"/>
    <x v="61"/>
    <d v="2013-10-11T00:00:00"/>
    <s v="First Class"/>
    <s v="KL-16555"/>
    <s v="Kelly Lampkin"/>
    <x v="1"/>
    <s v="United States"/>
    <x v="108"/>
    <x v="2"/>
    <n v="32216"/>
    <x v="0"/>
    <s v="OFF-PA-10002421"/>
    <x v="1"/>
    <x v="10"/>
    <x v="1416"/>
    <n v="36.112000000000002"/>
    <n v="2"/>
    <n v="0.2"/>
    <n v="12.639200000000001"/>
  </r>
  <r>
    <n v="4973"/>
    <x v="2459"/>
    <x v="0"/>
    <x v="61"/>
    <d v="2013-10-11T00:00:00"/>
    <s v="First Class"/>
    <s v="KL-16555"/>
    <s v="Kelly Lampkin"/>
    <x v="1"/>
    <s v="United States"/>
    <x v="108"/>
    <x v="2"/>
    <n v="32216"/>
    <x v="0"/>
    <s v="FUR-FU-10004090"/>
    <x v="0"/>
    <x v="5"/>
    <x v="636"/>
    <n v="35.567999999999998"/>
    <n v="2"/>
    <n v="0.2"/>
    <n v="5.7797999999999998"/>
  </r>
  <r>
    <n v="4974"/>
    <x v="2459"/>
    <x v="0"/>
    <x v="61"/>
    <d v="2013-10-11T00:00:00"/>
    <s v="First Class"/>
    <s v="KL-16555"/>
    <s v="Kelly Lampkin"/>
    <x v="1"/>
    <s v="United States"/>
    <x v="108"/>
    <x v="2"/>
    <n v="32216"/>
    <x v="0"/>
    <s v="OFF-PA-10004071"/>
    <x v="1"/>
    <x v="10"/>
    <x v="412"/>
    <n v="88.768000000000001"/>
    <n v="2"/>
    <n v="0.2"/>
    <n v="31.0688"/>
  </r>
  <r>
    <n v="4975"/>
    <x v="2460"/>
    <x v="0"/>
    <x v="77"/>
    <d v="2013-11-13T00:00:00"/>
    <s v="Standard Class"/>
    <s v="PS-19045"/>
    <s v="Penelope Sewall"/>
    <x v="2"/>
    <s v="United States"/>
    <x v="147"/>
    <x v="1"/>
    <n v="92054"/>
    <x v="1"/>
    <s v="OFF-PA-10002246"/>
    <x v="1"/>
    <x v="10"/>
    <x v="1386"/>
    <n v="12.9"/>
    <n v="2"/>
    <n v="0"/>
    <n v="6.3209999999999997"/>
  </r>
  <r>
    <n v="4976"/>
    <x v="2461"/>
    <x v="1"/>
    <x v="227"/>
    <d v="2012-09-23T00:00:00"/>
    <s v="Second Class"/>
    <s v="JR-16210"/>
    <s v="Justin Ritter"/>
    <x v="1"/>
    <s v="United States"/>
    <x v="108"/>
    <x v="2"/>
    <n v="32216"/>
    <x v="0"/>
    <s v="TEC-AC-10003198"/>
    <x v="2"/>
    <x v="11"/>
    <x v="761"/>
    <n v="717.12"/>
    <n v="9"/>
    <n v="0.2"/>
    <n v="152.38800000000001"/>
  </r>
  <r>
    <n v="4977"/>
    <x v="2462"/>
    <x v="1"/>
    <x v="214"/>
    <d v="2012-09-12T00:00:00"/>
    <s v="First Class"/>
    <s v="AH-10210"/>
    <s v="Alan Hwang"/>
    <x v="0"/>
    <s v="United States"/>
    <x v="20"/>
    <x v="15"/>
    <n v="10024"/>
    <x v="3"/>
    <s v="OFF-BI-10001031"/>
    <x v="1"/>
    <x v="8"/>
    <x v="865"/>
    <n v="21.36"/>
    <n v="5"/>
    <n v="0.2"/>
    <n v="7.2089999999999996"/>
  </r>
  <r>
    <n v="4978"/>
    <x v="2462"/>
    <x v="1"/>
    <x v="214"/>
    <d v="2012-09-12T00:00:00"/>
    <s v="First Class"/>
    <s v="AH-10210"/>
    <s v="Alan Hwang"/>
    <x v="0"/>
    <s v="United States"/>
    <x v="20"/>
    <x v="15"/>
    <n v="10024"/>
    <x v="3"/>
    <s v="OFF-BI-10003727"/>
    <x v="1"/>
    <x v="8"/>
    <x v="797"/>
    <n v="6.6879999999999997"/>
    <n v="2"/>
    <n v="0.2"/>
    <n v="2.3408000000000002"/>
  </r>
  <r>
    <n v="4979"/>
    <x v="2462"/>
    <x v="1"/>
    <x v="214"/>
    <d v="2012-09-12T00:00:00"/>
    <s v="First Class"/>
    <s v="AH-10210"/>
    <s v="Alan Hwang"/>
    <x v="0"/>
    <s v="United States"/>
    <x v="20"/>
    <x v="15"/>
    <n v="10024"/>
    <x v="3"/>
    <s v="TEC-PH-10001336"/>
    <x v="2"/>
    <x v="7"/>
    <x v="941"/>
    <n v="773.94"/>
    <n v="6"/>
    <n v="0"/>
    <n v="224.4426"/>
  </r>
  <r>
    <n v="4980"/>
    <x v="2463"/>
    <x v="0"/>
    <x v="10"/>
    <d v="2013-12-14T00:00:00"/>
    <s v="Second Class"/>
    <s v="RW-19630"/>
    <s v="Rob Williams"/>
    <x v="1"/>
    <s v="United States"/>
    <x v="22"/>
    <x v="10"/>
    <n v="60610"/>
    <x v="2"/>
    <s v="OFF-SU-10001664"/>
    <x v="1"/>
    <x v="14"/>
    <x v="1232"/>
    <n v="20.568000000000001"/>
    <n v="3"/>
    <n v="0.2"/>
    <n v="1.5426"/>
  </r>
  <r>
    <n v="4981"/>
    <x v="2463"/>
    <x v="0"/>
    <x v="10"/>
    <d v="2013-12-14T00:00:00"/>
    <s v="Second Class"/>
    <s v="RW-19630"/>
    <s v="Rob Williams"/>
    <x v="1"/>
    <s v="United States"/>
    <x v="22"/>
    <x v="10"/>
    <n v="60610"/>
    <x v="2"/>
    <s v="OFF-AP-10003971"/>
    <x v="1"/>
    <x v="9"/>
    <x v="914"/>
    <n v="4.3559999999999999"/>
    <n v="2"/>
    <n v="0.8"/>
    <n v="-11.761200000000001"/>
  </r>
  <r>
    <n v="4982"/>
    <x v="2463"/>
    <x v="0"/>
    <x v="10"/>
    <d v="2013-12-14T00:00:00"/>
    <s v="Second Class"/>
    <s v="RW-19630"/>
    <s v="Rob Williams"/>
    <x v="1"/>
    <s v="United States"/>
    <x v="22"/>
    <x v="10"/>
    <n v="60610"/>
    <x v="2"/>
    <s v="TEC-AC-10000199"/>
    <x v="2"/>
    <x v="11"/>
    <x v="1609"/>
    <n v="19.04"/>
    <n v="4"/>
    <n v="0.2"/>
    <n v="-1.4279999999999999"/>
  </r>
  <r>
    <n v="4983"/>
    <x v="2464"/>
    <x v="2"/>
    <x v="912"/>
    <d v="2011-11-22T00:00:00"/>
    <s v="Standard Class"/>
    <s v="AH-10075"/>
    <s v="Adam Hart"/>
    <x v="1"/>
    <s v="United States"/>
    <x v="101"/>
    <x v="1"/>
    <n v="92646"/>
    <x v="1"/>
    <s v="OFF-LA-10001045"/>
    <x v="1"/>
    <x v="2"/>
    <x v="701"/>
    <n v="5.22"/>
    <n v="2"/>
    <n v="0"/>
    <n v="2.4011999999999998"/>
  </r>
  <r>
    <n v="4984"/>
    <x v="2465"/>
    <x v="0"/>
    <x v="61"/>
    <d v="2013-11-11T00:00:00"/>
    <s v="Second Class"/>
    <s v="IM-15070"/>
    <s v="Irene Maddox"/>
    <x v="0"/>
    <s v="United States"/>
    <x v="70"/>
    <x v="1"/>
    <n v="92105"/>
    <x v="1"/>
    <s v="OFF-ST-10003442"/>
    <x v="1"/>
    <x v="4"/>
    <x v="86"/>
    <n v="84.84"/>
    <n v="3"/>
    <n v="0"/>
    <n v="22.9068"/>
  </r>
  <r>
    <n v="4985"/>
    <x v="2466"/>
    <x v="1"/>
    <x v="684"/>
    <d v="2012-10-09T00:00:00"/>
    <s v="Standard Class"/>
    <s v="CK-12760"/>
    <s v="Cyma Kinney"/>
    <x v="1"/>
    <s v="United States"/>
    <x v="316"/>
    <x v="18"/>
    <n v="37211"/>
    <x v="0"/>
    <s v="OFF-FA-10003059"/>
    <x v="1"/>
    <x v="13"/>
    <x v="794"/>
    <n v="7.24"/>
    <n v="5"/>
    <n v="0.2"/>
    <n v="1.1765000000000001"/>
  </r>
  <r>
    <n v="4986"/>
    <x v="2467"/>
    <x v="2"/>
    <x v="1010"/>
    <d v="2011-03-09T00:00:00"/>
    <s v="Same Day"/>
    <s v="AG-10390"/>
    <s v="Allen Goldenen"/>
    <x v="0"/>
    <s v="United States"/>
    <x v="20"/>
    <x v="15"/>
    <n v="10009"/>
    <x v="3"/>
    <s v="OFF-LA-10001175"/>
    <x v="1"/>
    <x v="2"/>
    <x v="773"/>
    <n v="14.4"/>
    <n v="5"/>
    <n v="0"/>
    <n v="7.056"/>
  </r>
  <r>
    <n v="4987"/>
    <x v="2468"/>
    <x v="0"/>
    <x v="423"/>
    <d v="2013-04-29T00:00:00"/>
    <s v="Standard Class"/>
    <s v="CL-12700"/>
    <s v="Craig Leslie"/>
    <x v="2"/>
    <s v="United States"/>
    <x v="77"/>
    <x v="22"/>
    <n v="80906"/>
    <x v="1"/>
    <s v="OFF-PA-10003441"/>
    <x v="1"/>
    <x v="10"/>
    <x v="485"/>
    <n v="15.552"/>
    <n v="3"/>
    <n v="0.2"/>
    <n v="5.4432"/>
  </r>
  <r>
    <n v="4988"/>
    <x v="2468"/>
    <x v="0"/>
    <x v="423"/>
    <d v="2013-04-29T00:00:00"/>
    <s v="Standard Class"/>
    <s v="CL-12700"/>
    <s v="Craig Leslie"/>
    <x v="2"/>
    <s v="United States"/>
    <x v="77"/>
    <x v="22"/>
    <n v="80906"/>
    <x v="1"/>
    <s v="FUR-CH-10004287"/>
    <x v="0"/>
    <x v="1"/>
    <x v="156"/>
    <n v="1325.76"/>
    <n v="6"/>
    <n v="0.2"/>
    <n v="149.148"/>
  </r>
  <r>
    <n v="4989"/>
    <x v="2468"/>
    <x v="0"/>
    <x v="423"/>
    <d v="2013-04-29T00:00:00"/>
    <s v="Standard Class"/>
    <s v="CL-12700"/>
    <s v="Craig Leslie"/>
    <x v="2"/>
    <s v="United States"/>
    <x v="77"/>
    <x v="22"/>
    <n v="80906"/>
    <x v="1"/>
    <s v="OFF-BI-10004040"/>
    <x v="1"/>
    <x v="8"/>
    <x v="1478"/>
    <n v="3.1080000000000001"/>
    <n v="2"/>
    <n v="0.7"/>
    <n v="-2.1756000000000002"/>
  </r>
  <r>
    <n v="4990"/>
    <x v="2469"/>
    <x v="3"/>
    <x v="515"/>
    <d v="2014-05-09T00:00:00"/>
    <s v="Standard Class"/>
    <s v="AW-10930"/>
    <s v="Arthur Wiediger"/>
    <x v="2"/>
    <s v="United States"/>
    <x v="8"/>
    <x v="1"/>
    <n v="94110"/>
    <x v="1"/>
    <s v="OFF-BI-10004022"/>
    <x v="1"/>
    <x v="8"/>
    <x v="748"/>
    <n v="6.6719999999999997"/>
    <n v="3"/>
    <n v="0.2"/>
    <n v="2.1684000000000001"/>
  </r>
  <r>
    <n v="4991"/>
    <x v="2469"/>
    <x v="3"/>
    <x v="515"/>
    <d v="2014-05-09T00:00:00"/>
    <s v="Standard Class"/>
    <s v="AW-10930"/>
    <s v="Arthur Wiediger"/>
    <x v="2"/>
    <s v="United States"/>
    <x v="8"/>
    <x v="1"/>
    <n v="94110"/>
    <x v="1"/>
    <s v="TEC-PH-10002200"/>
    <x v="2"/>
    <x v="7"/>
    <x v="1471"/>
    <n v="689.40800000000002"/>
    <n v="4"/>
    <n v="0.2"/>
    <n v="77.558400000000006"/>
  </r>
  <r>
    <n v="4992"/>
    <x v="2470"/>
    <x v="3"/>
    <x v="226"/>
    <d v="2014-12-14T00:00:00"/>
    <s v="Standard Class"/>
    <s v="HG-14965"/>
    <s v="Henry Goldwyn"/>
    <x v="1"/>
    <s v="United States"/>
    <x v="22"/>
    <x v="10"/>
    <n v="60653"/>
    <x v="2"/>
    <s v="OFF-BI-10001120"/>
    <x v="1"/>
    <x v="8"/>
    <x v="1606"/>
    <n v="1889.99"/>
    <n v="5"/>
    <n v="0.8"/>
    <n v="-2929.4845"/>
  </r>
  <r>
    <n v="4993"/>
    <x v="2471"/>
    <x v="1"/>
    <x v="217"/>
    <d v="2012-12-25T00:00:00"/>
    <s v="Standard Class"/>
    <s v="RB-19645"/>
    <s v="Robert Barroso"/>
    <x v="1"/>
    <s v="United States"/>
    <x v="26"/>
    <x v="18"/>
    <n v="38109"/>
    <x v="0"/>
    <s v="OFF-EN-10000461"/>
    <x v="1"/>
    <x v="12"/>
    <x v="746"/>
    <n v="55.936"/>
    <n v="8"/>
    <n v="0.2"/>
    <n v="18.878399999999999"/>
  </r>
  <r>
    <n v="4994"/>
    <x v="2471"/>
    <x v="1"/>
    <x v="217"/>
    <d v="2012-12-25T00:00:00"/>
    <s v="Standard Class"/>
    <s v="RB-19645"/>
    <s v="Robert Barroso"/>
    <x v="1"/>
    <s v="United States"/>
    <x v="26"/>
    <x v="18"/>
    <n v="38109"/>
    <x v="0"/>
    <s v="OFF-LA-10004008"/>
    <x v="1"/>
    <x v="2"/>
    <x v="1214"/>
    <n v="18.431999999999999"/>
    <n v="8"/>
    <n v="0.2"/>
    <n v="5.9904000000000002"/>
  </r>
  <r>
    <n v="4995"/>
    <x v="2471"/>
    <x v="1"/>
    <x v="217"/>
    <d v="2012-12-25T00:00:00"/>
    <s v="Standard Class"/>
    <s v="RB-19645"/>
    <s v="Robert Barroso"/>
    <x v="1"/>
    <s v="United States"/>
    <x v="26"/>
    <x v="18"/>
    <n v="38109"/>
    <x v="0"/>
    <s v="FUR-FU-10000221"/>
    <x v="0"/>
    <x v="5"/>
    <x v="529"/>
    <n v="20.32"/>
    <n v="5"/>
    <n v="0.2"/>
    <n v="3.556"/>
  </r>
  <r>
    <n v="4996"/>
    <x v="2472"/>
    <x v="2"/>
    <x v="130"/>
    <d v="2011-10-11T00:00:00"/>
    <s v="Standard Class"/>
    <s v="SZ-20035"/>
    <s v="Sam Zeldin"/>
    <x v="2"/>
    <s v="United States"/>
    <x v="20"/>
    <x v="15"/>
    <n v="10011"/>
    <x v="3"/>
    <s v="OFF-BI-10000962"/>
    <x v="1"/>
    <x v="8"/>
    <x v="1504"/>
    <n v="52.064"/>
    <n v="4"/>
    <n v="0.2"/>
    <n v="18.873200000000001"/>
  </r>
  <r>
    <n v="4997"/>
    <x v="2473"/>
    <x v="3"/>
    <x v="434"/>
    <d v="2014-03-16T00:00:00"/>
    <s v="Standard Class"/>
    <s v="KS-16300"/>
    <s v="Karen Seio"/>
    <x v="1"/>
    <s v="United States"/>
    <x v="253"/>
    <x v="3"/>
    <n v="27604"/>
    <x v="0"/>
    <s v="OFF-AP-10000390"/>
    <x v="1"/>
    <x v="9"/>
    <x v="1691"/>
    <n v="48.783999999999999"/>
    <n v="1"/>
    <n v="0.2"/>
    <n v="3.6587999999999998"/>
  </r>
  <r>
    <n v="4998"/>
    <x v="2473"/>
    <x v="3"/>
    <x v="434"/>
    <d v="2014-03-16T00:00:00"/>
    <s v="Standard Class"/>
    <s v="KS-16300"/>
    <s v="Karen Seio"/>
    <x v="1"/>
    <s v="United States"/>
    <x v="253"/>
    <x v="3"/>
    <n v="27604"/>
    <x v="0"/>
    <s v="OFF-BI-10000014"/>
    <x v="1"/>
    <x v="8"/>
    <x v="628"/>
    <n v="13.092000000000001"/>
    <n v="4"/>
    <n v="0.7"/>
    <n v="-10.0372"/>
  </r>
  <r>
    <n v="4999"/>
    <x v="2474"/>
    <x v="0"/>
    <x v="1011"/>
    <d v="2013-04-02T00:00:00"/>
    <s v="Standard Class"/>
    <s v="SC-20050"/>
    <s v="Sample Company A"/>
    <x v="2"/>
    <s v="United States"/>
    <x v="1"/>
    <x v="1"/>
    <n v="90045"/>
    <x v="1"/>
    <s v="TEC-PH-10004120"/>
    <x v="2"/>
    <x v="7"/>
    <x v="1525"/>
    <n v="109.592"/>
    <n v="1"/>
    <n v="0.2"/>
    <n v="8.2194000000000003"/>
  </r>
  <r>
    <n v="5000"/>
    <x v="2474"/>
    <x v="0"/>
    <x v="1011"/>
    <d v="2013-04-02T00:00:00"/>
    <s v="Standard Class"/>
    <s v="SC-20050"/>
    <s v="Sample Company A"/>
    <x v="2"/>
    <s v="United States"/>
    <x v="1"/>
    <x v="1"/>
    <n v="90045"/>
    <x v="1"/>
    <s v="OFF-PA-10002764"/>
    <x v="1"/>
    <x v="10"/>
    <x v="33"/>
    <n v="56.7"/>
    <n v="5"/>
    <n v="0"/>
    <n v="27.783000000000001"/>
  </r>
  <r>
    <n v="5001"/>
    <x v="2475"/>
    <x v="3"/>
    <x v="917"/>
    <d v="2014-05-13T00:00:00"/>
    <s v="Standard Class"/>
    <s v="AB-10060"/>
    <s v="Adam Bellavance"/>
    <x v="2"/>
    <s v="United States"/>
    <x v="1"/>
    <x v="1"/>
    <n v="90004"/>
    <x v="1"/>
    <s v="TEC-AC-10000736"/>
    <x v="2"/>
    <x v="11"/>
    <x v="1085"/>
    <n v="79.989999999999995"/>
    <n v="1"/>
    <n v="0"/>
    <n v="28.796399999999998"/>
  </r>
  <r>
    <n v="5002"/>
    <x v="2476"/>
    <x v="0"/>
    <x v="1012"/>
    <d v="2013-05-25T00:00:00"/>
    <s v="Same Day"/>
    <s v="EH-14125"/>
    <s v="Eugene Hildebrand"/>
    <x v="2"/>
    <s v="United States"/>
    <x v="311"/>
    <x v="17"/>
    <n v="23602"/>
    <x v="0"/>
    <s v="OFF-SU-10000898"/>
    <x v="1"/>
    <x v="14"/>
    <x v="1181"/>
    <n v="69.5"/>
    <n v="5"/>
    <n v="0"/>
    <n v="20.155000000000001"/>
  </r>
  <r>
    <n v="5003"/>
    <x v="2476"/>
    <x v="0"/>
    <x v="1012"/>
    <d v="2013-05-25T00:00:00"/>
    <s v="Same Day"/>
    <s v="EH-14125"/>
    <s v="Eugene Hildebrand"/>
    <x v="2"/>
    <s v="United States"/>
    <x v="311"/>
    <x v="17"/>
    <n v="23602"/>
    <x v="0"/>
    <s v="OFF-PA-10004327"/>
    <x v="1"/>
    <x v="10"/>
    <x v="136"/>
    <n v="191.6"/>
    <n v="4"/>
    <n v="0"/>
    <n v="91.968000000000004"/>
  </r>
  <r>
    <n v="5004"/>
    <x v="2477"/>
    <x v="0"/>
    <x v="877"/>
    <d v="2013-10-13T00:00:00"/>
    <s v="Standard Class"/>
    <s v="CC-12475"/>
    <s v="Cindy Chapman"/>
    <x v="0"/>
    <s v="United States"/>
    <x v="1"/>
    <x v="1"/>
    <n v="90032"/>
    <x v="1"/>
    <s v="OFF-PA-10000143"/>
    <x v="1"/>
    <x v="10"/>
    <x v="1692"/>
    <n v="10.56"/>
    <n v="2"/>
    <n v="0"/>
    <n v="5.0688000000000004"/>
  </r>
  <r>
    <n v="5005"/>
    <x v="2478"/>
    <x v="2"/>
    <x v="1013"/>
    <d v="2011-02-05T00:00:00"/>
    <s v="Second Class"/>
    <s v="TM-21010"/>
    <s v="Tamara Manning"/>
    <x v="0"/>
    <s v="United States"/>
    <x v="25"/>
    <x v="35"/>
    <n v="39212"/>
    <x v="0"/>
    <s v="TEC-AC-10002550"/>
    <x v="2"/>
    <x v="11"/>
    <x v="1342"/>
    <n v="47.79"/>
    <n v="3"/>
    <n v="0"/>
    <n v="16.2486"/>
  </r>
  <r>
    <n v="5006"/>
    <x v="2479"/>
    <x v="1"/>
    <x v="113"/>
    <d v="2012-11-14T00:00:00"/>
    <s v="Second Class"/>
    <s v="SC-20695"/>
    <s v="Steve Chapman"/>
    <x v="1"/>
    <s v="United States"/>
    <x v="102"/>
    <x v="14"/>
    <n v="47374"/>
    <x v="2"/>
    <s v="OFF-ST-10003306"/>
    <x v="1"/>
    <x v="4"/>
    <x v="380"/>
    <n v="714.3"/>
    <n v="5"/>
    <n v="0"/>
    <n v="207.14699999999999"/>
  </r>
  <r>
    <n v="5007"/>
    <x v="2480"/>
    <x v="1"/>
    <x v="529"/>
    <d v="2012-11-14T00:00:00"/>
    <s v="Standard Class"/>
    <s v="Dp-13240"/>
    <s v="Dean percer"/>
    <x v="2"/>
    <s v="United States"/>
    <x v="20"/>
    <x v="15"/>
    <n v="10035"/>
    <x v="3"/>
    <s v="TEC-MA-10000045"/>
    <x v="2"/>
    <x v="15"/>
    <x v="1693"/>
    <n v="2321.9"/>
    <n v="2"/>
    <n v="0"/>
    <n v="1114.5119999999999"/>
  </r>
  <r>
    <n v="5008"/>
    <x v="2480"/>
    <x v="1"/>
    <x v="529"/>
    <d v="2012-11-14T00:00:00"/>
    <s v="Standard Class"/>
    <s v="Dp-13240"/>
    <s v="Dean percer"/>
    <x v="2"/>
    <s v="United States"/>
    <x v="20"/>
    <x v="15"/>
    <n v="10035"/>
    <x v="3"/>
    <s v="OFF-ST-10001505"/>
    <x v="1"/>
    <x v="4"/>
    <x v="1174"/>
    <n v="17.940000000000001"/>
    <n v="3"/>
    <n v="0"/>
    <n v="3.0497999999999998"/>
  </r>
  <r>
    <n v="5009"/>
    <x v="2481"/>
    <x v="1"/>
    <x v="67"/>
    <d v="2012-09-14T00:00:00"/>
    <s v="Standard Class"/>
    <s v="LR-17035"/>
    <s v="Lisa Ryan"/>
    <x v="1"/>
    <s v="United States"/>
    <x v="10"/>
    <x v="9"/>
    <n v="19134"/>
    <x v="3"/>
    <s v="OFF-BI-10004781"/>
    <x v="1"/>
    <x v="8"/>
    <x v="132"/>
    <n v="9.5220000000000002"/>
    <n v="1"/>
    <n v="0.7"/>
    <n v="-6.9828000000000001"/>
  </r>
  <r>
    <n v="5010"/>
    <x v="2481"/>
    <x v="1"/>
    <x v="67"/>
    <d v="2012-09-14T00:00:00"/>
    <s v="Standard Class"/>
    <s v="LR-17035"/>
    <s v="Lisa Ryan"/>
    <x v="1"/>
    <s v="United States"/>
    <x v="10"/>
    <x v="9"/>
    <n v="19134"/>
    <x v="3"/>
    <s v="TEC-PH-10002680"/>
    <x v="2"/>
    <x v="7"/>
    <x v="415"/>
    <n v="791.96400000000006"/>
    <n v="6"/>
    <n v="0.4"/>
    <n v="-131.994"/>
  </r>
  <r>
    <n v="5011"/>
    <x v="2481"/>
    <x v="1"/>
    <x v="67"/>
    <d v="2012-09-14T00:00:00"/>
    <s v="Standard Class"/>
    <s v="LR-17035"/>
    <s v="Lisa Ryan"/>
    <x v="1"/>
    <s v="United States"/>
    <x v="10"/>
    <x v="9"/>
    <n v="19134"/>
    <x v="3"/>
    <s v="OFF-BI-10000848"/>
    <x v="1"/>
    <x v="8"/>
    <x v="515"/>
    <n v="4.923"/>
    <n v="3"/>
    <n v="0.7"/>
    <n v="-3.9384000000000001"/>
  </r>
  <r>
    <n v="5012"/>
    <x v="2482"/>
    <x v="3"/>
    <x v="943"/>
    <d v="2014-05-14T00:00:00"/>
    <s v="First Class"/>
    <s v="TS-21370"/>
    <s v="Todd Sumrall"/>
    <x v="1"/>
    <s v="United States"/>
    <x v="42"/>
    <x v="16"/>
    <n v="85023"/>
    <x v="1"/>
    <s v="FUR-BO-10004467"/>
    <x v="0"/>
    <x v="0"/>
    <x v="883"/>
    <n v="209.97900000000001"/>
    <n v="7"/>
    <n v="0.7"/>
    <n v="-356.96429999999998"/>
  </r>
  <r>
    <n v="5013"/>
    <x v="2483"/>
    <x v="3"/>
    <x v="246"/>
    <d v="2014-07-27T00:00:00"/>
    <s v="Standard Class"/>
    <s v="SW-20350"/>
    <s v="Sean Wendt"/>
    <x v="2"/>
    <s v="United States"/>
    <x v="138"/>
    <x v="24"/>
    <n v="44105"/>
    <x v="3"/>
    <s v="OFF-BI-10001670"/>
    <x v="1"/>
    <x v="8"/>
    <x v="438"/>
    <n v="33.93"/>
    <n v="3"/>
    <n v="0.7"/>
    <n v="-22.62"/>
  </r>
  <r>
    <n v="5014"/>
    <x v="2483"/>
    <x v="3"/>
    <x v="246"/>
    <d v="2014-07-27T00:00:00"/>
    <s v="Standard Class"/>
    <s v="SW-20350"/>
    <s v="Sean Wendt"/>
    <x v="2"/>
    <s v="United States"/>
    <x v="138"/>
    <x v="24"/>
    <n v="44105"/>
    <x v="3"/>
    <s v="OFF-ST-10000136"/>
    <x v="1"/>
    <x v="4"/>
    <x v="1694"/>
    <n v="222.32"/>
    <n v="7"/>
    <n v="0.2"/>
    <n v="25.010999999999999"/>
  </r>
  <r>
    <n v="5015"/>
    <x v="2483"/>
    <x v="3"/>
    <x v="246"/>
    <d v="2014-07-27T00:00:00"/>
    <s v="Standard Class"/>
    <s v="SW-20350"/>
    <s v="Sean Wendt"/>
    <x v="2"/>
    <s v="United States"/>
    <x v="138"/>
    <x v="24"/>
    <n v="44105"/>
    <x v="3"/>
    <s v="TEC-PH-10004522"/>
    <x v="2"/>
    <x v="7"/>
    <x v="1695"/>
    <n v="210.56399999999999"/>
    <n v="6"/>
    <n v="0.4"/>
    <n v="-52.640999999999998"/>
  </r>
  <r>
    <n v="5016"/>
    <x v="2484"/>
    <x v="2"/>
    <x v="156"/>
    <d v="2011-11-29T00:00:00"/>
    <s v="Standard Class"/>
    <s v="TH-21100"/>
    <s v="Thea Hendricks"/>
    <x v="0"/>
    <s v="United States"/>
    <x v="167"/>
    <x v="24"/>
    <n v="43615"/>
    <x v="3"/>
    <s v="FUR-FU-10002960"/>
    <x v="0"/>
    <x v="5"/>
    <x v="190"/>
    <n v="35.167999999999999"/>
    <n v="7"/>
    <n v="0.2"/>
    <n v="9.6712000000000007"/>
  </r>
  <r>
    <n v="5017"/>
    <x v="2484"/>
    <x v="2"/>
    <x v="156"/>
    <d v="2011-11-29T00:00:00"/>
    <s v="Standard Class"/>
    <s v="TH-21100"/>
    <s v="Thea Hendricks"/>
    <x v="0"/>
    <s v="United States"/>
    <x v="167"/>
    <x v="24"/>
    <n v="43615"/>
    <x v="3"/>
    <s v="TEC-PH-10002584"/>
    <x v="2"/>
    <x v="7"/>
    <x v="1696"/>
    <n v="1502.376"/>
    <n v="4"/>
    <n v="0.4"/>
    <n v="-250.39599999999999"/>
  </r>
  <r>
    <n v="5018"/>
    <x v="2485"/>
    <x v="2"/>
    <x v="647"/>
    <d v="2011-11-18T00:00:00"/>
    <s v="First Class"/>
    <s v="SS-20410"/>
    <s v="Shahid Shariari"/>
    <x v="0"/>
    <s v="United States"/>
    <x v="1"/>
    <x v="1"/>
    <n v="90008"/>
    <x v="1"/>
    <s v="FUR-FU-10002505"/>
    <x v="0"/>
    <x v="5"/>
    <x v="222"/>
    <n v="10.11"/>
    <n v="3"/>
    <n v="0"/>
    <n v="3.2351999999999999"/>
  </r>
  <r>
    <n v="5019"/>
    <x v="2485"/>
    <x v="2"/>
    <x v="647"/>
    <d v="2011-11-18T00:00:00"/>
    <s v="First Class"/>
    <s v="SS-20410"/>
    <s v="Shahid Shariari"/>
    <x v="0"/>
    <s v="United States"/>
    <x v="1"/>
    <x v="1"/>
    <n v="90008"/>
    <x v="1"/>
    <s v="TEC-AC-10003832"/>
    <x v="2"/>
    <x v="11"/>
    <x v="216"/>
    <n v="772.47"/>
    <n v="3"/>
    <n v="0"/>
    <n v="146.76929999999999"/>
  </r>
  <r>
    <n v="5020"/>
    <x v="2485"/>
    <x v="2"/>
    <x v="647"/>
    <d v="2011-11-18T00:00:00"/>
    <s v="First Class"/>
    <s v="SS-20410"/>
    <s v="Shahid Shariari"/>
    <x v="0"/>
    <s v="United States"/>
    <x v="1"/>
    <x v="1"/>
    <n v="90008"/>
    <x v="1"/>
    <s v="OFF-SU-10002537"/>
    <x v="1"/>
    <x v="14"/>
    <x v="676"/>
    <n v="20.46"/>
    <n v="2"/>
    <n v="0"/>
    <n v="5.3196000000000003"/>
  </r>
  <r>
    <n v="5021"/>
    <x v="2486"/>
    <x v="3"/>
    <x v="721"/>
    <d v="2014-03-26T00:00:00"/>
    <s v="Second Class"/>
    <s v="MZ-17515"/>
    <s v="Mary Zewe"/>
    <x v="1"/>
    <s v="United States"/>
    <x v="20"/>
    <x v="15"/>
    <n v="10011"/>
    <x v="3"/>
    <s v="OFF-SU-10003505"/>
    <x v="1"/>
    <x v="14"/>
    <x v="408"/>
    <n v="347.58"/>
    <n v="3"/>
    <n v="0"/>
    <n v="17.379000000000001"/>
  </r>
  <r>
    <n v="5022"/>
    <x v="2487"/>
    <x v="0"/>
    <x v="122"/>
    <d v="2013-12-25T00:00:00"/>
    <s v="Standard Class"/>
    <s v="JE-15475"/>
    <s v="Jeremy Ellison"/>
    <x v="0"/>
    <s v="United States"/>
    <x v="70"/>
    <x v="1"/>
    <n v="92037"/>
    <x v="1"/>
    <s v="TEC-AC-10001465"/>
    <x v="2"/>
    <x v="11"/>
    <x v="473"/>
    <n v="72.64"/>
    <n v="2"/>
    <n v="0"/>
    <n v="21.792000000000002"/>
  </r>
  <r>
    <n v="5023"/>
    <x v="2487"/>
    <x v="0"/>
    <x v="122"/>
    <d v="2013-12-25T00:00:00"/>
    <s v="Standard Class"/>
    <s v="JE-15475"/>
    <s v="Jeremy Ellison"/>
    <x v="0"/>
    <s v="United States"/>
    <x v="70"/>
    <x v="1"/>
    <n v="92037"/>
    <x v="1"/>
    <s v="TEC-AC-10003832"/>
    <x v="2"/>
    <x v="11"/>
    <x v="216"/>
    <n v="772.47"/>
    <n v="3"/>
    <n v="0"/>
    <n v="146.76929999999999"/>
  </r>
  <r>
    <n v="5024"/>
    <x v="2487"/>
    <x v="0"/>
    <x v="122"/>
    <d v="2013-12-25T00:00:00"/>
    <s v="Standard Class"/>
    <s v="JE-15475"/>
    <s v="Jeremy Ellison"/>
    <x v="0"/>
    <s v="United States"/>
    <x v="70"/>
    <x v="1"/>
    <n v="92037"/>
    <x v="1"/>
    <s v="FUR-FU-10003731"/>
    <x v="0"/>
    <x v="5"/>
    <x v="1593"/>
    <n v="39.92"/>
    <n v="4"/>
    <n v="0"/>
    <n v="11.1776"/>
  </r>
  <r>
    <n v="5025"/>
    <x v="2488"/>
    <x v="3"/>
    <x v="570"/>
    <d v="2014-04-08T00:00:00"/>
    <s v="Standard Class"/>
    <s v="RF-19735"/>
    <s v="Roland Fjeld"/>
    <x v="0"/>
    <s v="United States"/>
    <x v="268"/>
    <x v="26"/>
    <n v="73120"/>
    <x v="2"/>
    <s v="OFF-BI-10004828"/>
    <x v="1"/>
    <x v="8"/>
    <x v="1578"/>
    <n v="33.479999999999997"/>
    <n v="2"/>
    <n v="0"/>
    <n v="16.405200000000001"/>
  </r>
  <r>
    <n v="5026"/>
    <x v="2488"/>
    <x v="3"/>
    <x v="570"/>
    <d v="2014-04-08T00:00:00"/>
    <s v="Standard Class"/>
    <s v="RF-19735"/>
    <s v="Roland Fjeld"/>
    <x v="0"/>
    <s v="United States"/>
    <x v="268"/>
    <x v="26"/>
    <n v="73120"/>
    <x v="2"/>
    <s v="TEC-PH-10003012"/>
    <x v="2"/>
    <x v="7"/>
    <x v="344"/>
    <n v="461.97"/>
    <n v="3"/>
    <n v="0"/>
    <n v="133.97130000000001"/>
  </r>
  <r>
    <n v="5027"/>
    <x v="2488"/>
    <x v="3"/>
    <x v="570"/>
    <d v="2014-04-08T00:00:00"/>
    <s v="Standard Class"/>
    <s v="RF-19735"/>
    <s v="Roland Fjeld"/>
    <x v="0"/>
    <s v="United States"/>
    <x v="268"/>
    <x v="26"/>
    <n v="73120"/>
    <x v="2"/>
    <s v="OFF-AP-10002311"/>
    <x v="1"/>
    <x v="9"/>
    <x v="14"/>
    <n v="137.62"/>
    <n v="2"/>
    <n v="0"/>
    <n v="60.552799999999998"/>
  </r>
  <r>
    <n v="5028"/>
    <x v="2488"/>
    <x v="3"/>
    <x v="570"/>
    <d v="2014-04-08T00:00:00"/>
    <s v="Standard Class"/>
    <s v="RF-19735"/>
    <s v="Roland Fjeld"/>
    <x v="0"/>
    <s v="United States"/>
    <x v="268"/>
    <x v="26"/>
    <n v="73120"/>
    <x v="2"/>
    <s v="FUR-CH-10004626"/>
    <x v="0"/>
    <x v="1"/>
    <x v="1697"/>
    <n v="302.67"/>
    <n v="3"/>
    <n v="0"/>
    <n v="72.640799999999999"/>
  </r>
  <r>
    <n v="5029"/>
    <x v="2489"/>
    <x v="2"/>
    <x v="814"/>
    <d v="2011-07-09T00:00:00"/>
    <s v="Second Class"/>
    <s v="CV-12295"/>
    <s v="Christina VanderZanden"/>
    <x v="0"/>
    <s v="United States"/>
    <x v="22"/>
    <x v="10"/>
    <n v="60653"/>
    <x v="2"/>
    <s v="TEC-AC-10001606"/>
    <x v="2"/>
    <x v="11"/>
    <x v="585"/>
    <n v="239.976"/>
    <n v="3"/>
    <n v="0.2"/>
    <n v="53.994599999999998"/>
  </r>
  <r>
    <n v="5030"/>
    <x v="2490"/>
    <x v="3"/>
    <x v="926"/>
    <d v="2014-03-02T00:00:00"/>
    <s v="Standard Class"/>
    <s v="VG-21790"/>
    <s v="Vivek Gonzalez"/>
    <x v="0"/>
    <s v="United States"/>
    <x v="8"/>
    <x v="1"/>
    <n v="94109"/>
    <x v="1"/>
    <s v="OFF-AR-10001216"/>
    <x v="1"/>
    <x v="6"/>
    <x v="1455"/>
    <n v="8.34"/>
    <n v="3"/>
    <n v="0"/>
    <n v="2.1684000000000001"/>
  </r>
  <r>
    <n v="5031"/>
    <x v="2490"/>
    <x v="3"/>
    <x v="926"/>
    <d v="2014-03-02T00:00:00"/>
    <s v="Standard Class"/>
    <s v="VG-21790"/>
    <s v="Vivek Gonzalez"/>
    <x v="0"/>
    <s v="United States"/>
    <x v="8"/>
    <x v="1"/>
    <n v="94109"/>
    <x v="1"/>
    <s v="OFF-SU-10001664"/>
    <x v="1"/>
    <x v="14"/>
    <x v="1232"/>
    <n v="8.57"/>
    <n v="1"/>
    <n v="0"/>
    <n v="2.2282000000000002"/>
  </r>
  <r>
    <n v="5032"/>
    <x v="2490"/>
    <x v="3"/>
    <x v="926"/>
    <d v="2014-03-02T00:00:00"/>
    <s v="Standard Class"/>
    <s v="VG-21790"/>
    <s v="Vivek Gonzalez"/>
    <x v="0"/>
    <s v="United States"/>
    <x v="8"/>
    <x v="1"/>
    <n v="94109"/>
    <x v="1"/>
    <s v="OFF-BI-10002498"/>
    <x v="1"/>
    <x v="8"/>
    <x v="435"/>
    <n v="119.616"/>
    <n v="8"/>
    <n v="0.2"/>
    <n v="40.370399999999997"/>
  </r>
  <r>
    <n v="5033"/>
    <x v="2491"/>
    <x v="0"/>
    <x v="482"/>
    <d v="2014-03-01T00:00:00"/>
    <s v="Standard Class"/>
    <s v="BB-11545"/>
    <s v="Brenda Bowman"/>
    <x v="1"/>
    <s v="United States"/>
    <x v="219"/>
    <x v="30"/>
    <n v="8360"/>
    <x v="3"/>
    <s v="FUR-CH-10003968"/>
    <x v="0"/>
    <x v="1"/>
    <x v="56"/>
    <n v="212.94"/>
    <n v="3"/>
    <n v="0"/>
    <n v="25.552800000000001"/>
  </r>
  <r>
    <n v="5034"/>
    <x v="2491"/>
    <x v="0"/>
    <x v="482"/>
    <d v="2014-03-01T00:00:00"/>
    <s v="Standard Class"/>
    <s v="BB-11545"/>
    <s v="Brenda Bowman"/>
    <x v="1"/>
    <s v="United States"/>
    <x v="219"/>
    <x v="30"/>
    <n v="8360"/>
    <x v="3"/>
    <s v="OFF-AP-10002765"/>
    <x v="1"/>
    <x v="9"/>
    <x v="1252"/>
    <n v="26.49"/>
    <n v="1"/>
    <n v="0"/>
    <n v="7.4172000000000002"/>
  </r>
  <r>
    <n v="5035"/>
    <x v="2492"/>
    <x v="1"/>
    <x v="101"/>
    <d v="2012-08-13T00:00:00"/>
    <s v="Second Class"/>
    <s v="HR-14770"/>
    <s v="Hallie Redmond"/>
    <x v="2"/>
    <s v="United States"/>
    <x v="158"/>
    <x v="6"/>
    <n v="53209"/>
    <x v="2"/>
    <s v="FUR-BO-10004690"/>
    <x v="0"/>
    <x v="0"/>
    <x v="1636"/>
    <n v="687.4"/>
    <n v="5"/>
    <n v="0"/>
    <n v="48.118000000000002"/>
  </r>
  <r>
    <n v="5036"/>
    <x v="2493"/>
    <x v="2"/>
    <x v="322"/>
    <d v="2011-12-04T00:00:00"/>
    <s v="Standard Class"/>
    <s v="SC-20260"/>
    <s v="Scott Cohen"/>
    <x v="1"/>
    <s v="United States"/>
    <x v="4"/>
    <x v="4"/>
    <n v="98115"/>
    <x v="1"/>
    <s v="FUR-TA-10000688"/>
    <x v="0"/>
    <x v="3"/>
    <x v="556"/>
    <n v="653.54999999999995"/>
    <n v="3"/>
    <n v="0"/>
    <n v="111.1035"/>
  </r>
  <r>
    <n v="5037"/>
    <x v="2493"/>
    <x v="2"/>
    <x v="322"/>
    <d v="2011-12-04T00:00:00"/>
    <s v="Standard Class"/>
    <s v="SC-20260"/>
    <s v="Scott Cohen"/>
    <x v="1"/>
    <s v="United States"/>
    <x v="4"/>
    <x v="4"/>
    <n v="98115"/>
    <x v="1"/>
    <s v="TEC-AC-10003441"/>
    <x v="2"/>
    <x v="11"/>
    <x v="652"/>
    <n v="33.9"/>
    <n v="2"/>
    <n v="0"/>
    <n v="2.0339999999999998"/>
  </r>
  <r>
    <n v="5038"/>
    <x v="2494"/>
    <x v="3"/>
    <x v="701"/>
    <d v="2014-11-22T00:00:00"/>
    <s v="Second Class"/>
    <s v="EG-13900"/>
    <s v="Emily Grady"/>
    <x v="0"/>
    <s v="United States"/>
    <x v="14"/>
    <x v="10"/>
    <n v="60540"/>
    <x v="2"/>
    <s v="TEC-AC-10003610"/>
    <x v="2"/>
    <x v="11"/>
    <x v="598"/>
    <n v="239.96"/>
    <n v="5"/>
    <n v="0.2"/>
    <n v="83.986000000000004"/>
  </r>
  <r>
    <n v="5039"/>
    <x v="2495"/>
    <x v="1"/>
    <x v="655"/>
    <d v="2012-12-07T00:00:00"/>
    <s v="First Class"/>
    <s v="TS-21370"/>
    <s v="Todd Sumrall"/>
    <x v="1"/>
    <s v="United States"/>
    <x v="40"/>
    <x v="13"/>
    <n v="19805"/>
    <x v="3"/>
    <s v="FUR-TA-10001520"/>
    <x v="0"/>
    <x v="3"/>
    <x v="711"/>
    <n v="199.83600000000001"/>
    <n v="4"/>
    <n v="0.3"/>
    <n v="-37.112400000000001"/>
  </r>
  <r>
    <n v="5040"/>
    <x v="2495"/>
    <x v="1"/>
    <x v="655"/>
    <d v="2012-12-07T00:00:00"/>
    <s v="First Class"/>
    <s v="TS-21370"/>
    <s v="Todd Sumrall"/>
    <x v="1"/>
    <s v="United States"/>
    <x v="40"/>
    <x v="13"/>
    <n v="19805"/>
    <x v="3"/>
    <s v="TEC-PH-10001817"/>
    <x v="2"/>
    <x v="7"/>
    <x v="1097"/>
    <n v="716"/>
    <n v="2"/>
    <n v="0"/>
    <n v="193.32"/>
  </r>
  <r>
    <n v="5041"/>
    <x v="2495"/>
    <x v="1"/>
    <x v="655"/>
    <d v="2012-12-07T00:00:00"/>
    <s v="First Class"/>
    <s v="TS-21370"/>
    <s v="Todd Sumrall"/>
    <x v="1"/>
    <s v="United States"/>
    <x v="40"/>
    <x v="13"/>
    <n v="19805"/>
    <x v="3"/>
    <s v="OFF-BI-10004492"/>
    <x v="1"/>
    <x v="8"/>
    <x v="347"/>
    <n v="221.06"/>
    <n v="7"/>
    <n v="0"/>
    <n v="103.8982"/>
  </r>
  <r>
    <n v="5042"/>
    <x v="2496"/>
    <x v="0"/>
    <x v="338"/>
    <d v="2013-11-14T00:00:00"/>
    <s v="Second Class"/>
    <s v="AI-10855"/>
    <s v="Arianne Irving"/>
    <x v="0"/>
    <s v="United States"/>
    <x v="1"/>
    <x v="1"/>
    <n v="90036"/>
    <x v="1"/>
    <s v="OFF-PA-10002421"/>
    <x v="1"/>
    <x v="10"/>
    <x v="1416"/>
    <n v="67.709999999999994"/>
    <n v="3"/>
    <n v="0"/>
    <n v="32.500799999999998"/>
  </r>
  <r>
    <n v="5043"/>
    <x v="2496"/>
    <x v="0"/>
    <x v="338"/>
    <d v="2013-11-14T00:00:00"/>
    <s v="Second Class"/>
    <s v="AI-10855"/>
    <s v="Arianne Irving"/>
    <x v="0"/>
    <s v="United States"/>
    <x v="1"/>
    <x v="1"/>
    <n v="90036"/>
    <x v="1"/>
    <s v="OFF-AP-10000055"/>
    <x v="1"/>
    <x v="9"/>
    <x v="781"/>
    <n v="129.91999999999999"/>
    <n v="4"/>
    <n v="0"/>
    <n v="38.975999999999999"/>
  </r>
  <r>
    <n v="5044"/>
    <x v="2496"/>
    <x v="0"/>
    <x v="338"/>
    <d v="2013-11-14T00:00:00"/>
    <s v="Second Class"/>
    <s v="AI-10855"/>
    <s v="Arianne Irving"/>
    <x v="0"/>
    <s v="United States"/>
    <x v="1"/>
    <x v="1"/>
    <n v="90036"/>
    <x v="1"/>
    <s v="FUR-FU-10000965"/>
    <x v="0"/>
    <x v="5"/>
    <x v="682"/>
    <n v="467.46"/>
    <n v="9"/>
    <n v="0"/>
    <n v="191.65860000000001"/>
  </r>
  <r>
    <n v="5045"/>
    <x v="2496"/>
    <x v="0"/>
    <x v="338"/>
    <d v="2013-11-14T00:00:00"/>
    <s v="Second Class"/>
    <s v="AI-10855"/>
    <s v="Arianne Irving"/>
    <x v="0"/>
    <s v="United States"/>
    <x v="1"/>
    <x v="1"/>
    <n v="90036"/>
    <x v="1"/>
    <s v="OFF-PA-10001363"/>
    <x v="1"/>
    <x v="10"/>
    <x v="1616"/>
    <n v="61.4"/>
    <n v="5"/>
    <n v="0"/>
    <n v="28.858000000000001"/>
  </r>
  <r>
    <n v="5046"/>
    <x v="2496"/>
    <x v="0"/>
    <x v="338"/>
    <d v="2013-11-14T00:00:00"/>
    <s v="Second Class"/>
    <s v="AI-10855"/>
    <s v="Arianne Irving"/>
    <x v="0"/>
    <s v="United States"/>
    <x v="1"/>
    <x v="1"/>
    <n v="90036"/>
    <x v="1"/>
    <s v="OFF-ST-10001496"/>
    <x v="1"/>
    <x v="4"/>
    <x v="726"/>
    <n v="720.76"/>
    <n v="4"/>
    <n v="0"/>
    <n v="187.39760000000001"/>
  </r>
  <r>
    <n v="5047"/>
    <x v="2496"/>
    <x v="0"/>
    <x v="338"/>
    <d v="2013-11-14T00:00:00"/>
    <s v="Second Class"/>
    <s v="AI-10855"/>
    <s v="Arianne Irving"/>
    <x v="0"/>
    <s v="United States"/>
    <x v="1"/>
    <x v="1"/>
    <n v="90036"/>
    <x v="1"/>
    <s v="OFF-BI-10004656"/>
    <x v="1"/>
    <x v="8"/>
    <x v="855"/>
    <n v="5.1840000000000002"/>
    <n v="3"/>
    <n v="0.2"/>
    <n v="1.8144"/>
  </r>
  <r>
    <n v="5048"/>
    <x v="2496"/>
    <x v="0"/>
    <x v="338"/>
    <d v="2013-11-14T00:00:00"/>
    <s v="Second Class"/>
    <s v="AI-10855"/>
    <s v="Arianne Irving"/>
    <x v="0"/>
    <s v="United States"/>
    <x v="1"/>
    <x v="1"/>
    <n v="90036"/>
    <x v="1"/>
    <s v="OFF-AR-10001227"/>
    <x v="1"/>
    <x v="6"/>
    <x v="1611"/>
    <n v="14.7"/>
    <n v="5"/>
    <n v="0"/>
    <n v="3.9689999999999999"/>
  </r>
  <r>
    <n v="5049"/>
    <x v="2497"/>
    <x v="2"/>
    <x v="691"/>
    <d v="2011-04-04T00:00:00"/>
    <s v="Standard Class"/>
    <s v="DD-13570"/>
    <s v="Dorothy Dickinson"/>
    <x v="0"/>
    <s v="United States"/>
    <x v="22"/>
    <x v="10"/>
    <n v="60610"/>
    <x v="2"/>
    <s v="OFF-BI-10002071"/>
    <x v="1"/>
    <x v="8"/>
    <x v="692"/>
    <n v="8.1340000000000003"/>
    <n v="7"/>
    <n v="0.8"/>
    <n v="-13.8278"/>
  </r>
  <r>
    <n v="5050"/>
    <x v="2497"/>
    <x v="2"/>
    <x v="691"/>
    <d v="2011-04-04T00:00:00"/>
    <s v="Standard Class"/>
    <s v="DD-13570"/>
    <s v="Dorothy Dickinson"/>
    <x v="0"/>
    <s v="United States"/>
    <x v="22"/>
    <x v="10"/>
    <n v="60610"/>
    <x v="2"/>
    <s v="TEC-AC-10004901"/>
    <x v="2"/>
    <x v="11"/>
    <x v="642"/>
    <n v="79.983999999999995"/>
    <n v="2"/>
    <n v="0.2"/>
    <n v="13.997199999999999"/>
  </r>
  <r>
    <n v="5051"/>
    <x v="2498"/>
    <x v="1"/>
    <x v="227"/>
    <d v="2012-09-24T00:00:00"/>
    <s v="Standard Class"/>
    <s v="AB-10060"/>
    <s v="Adam Bellavance"/>
    <x v="2"/>
    <s v="United States"/>
    <x v="96"/>
    <x v="4"/>
    <n v="98198"/>
    <x v="1"/>
    <s v="OFF-PA-10001776"/>
    <x v="1"/>
    <x v="10"/>
    <x v="1263"/>
    <n v="18.54"/>
    <n v="2"/>
    <n v="0"/>
    <n v="8.7138000000000009"/>
  </r>
  <r>
    <n v="5052"/>
    <x v="2499"/>
    <x v="1"/>
    <x v="209"/>
    <d v="2012-11-11T00:00:00"/>
    <s v="Standard Class"/>
    <s v="KB-16240"/>
    <s v="Karen Bern"/>
    <x v="1"/>
    <s v="United States"/>
    <x v="10"/>
    <x v="9"/>
    <n v="19140"/>
    <x v="3"/>
    <s v="OFF-EN-10000483"/>
    <x v="1"/>
    <x v="12"/>
    <x v="369"/>
    <n v="24.4"/>
    <n v="2"/>
    <n v="0.2"/>
    <n v="7.93"/>
  </r>
  <r>
    <n v="5053"/>
    <x v="2500"/>
    <x v="3"/>
    <x v="240"/>
    <d v="2014-05-20T00:00:00"/>
    <s v="Same Day"/>
    <s v="JC-15775"/>
    <s v="John Castell"/>
    <x v="0"/>
    <s v="United States"/>
    <x v="118"/>
    <x v="32"/>
    <n v="30318"/>
    <x v="0"/>
    <s v="OFF-PA-10003129"/>
    <x v="1"/>
    <x v="10"/>
    <x v="1137"/>
    <n v="195.64"/>
    <n v="4"/>
    <n v="0"/>
    <n v="91.950800000000001"/>
  </r>
  <r>
    <n v="5054"/>
    <x v="2501"/>
    <x v="1"/>
    <x v="928"/>
    <d v="2012-08-01T00:00:00"/>
    <s v="Second Class"/>
    <s v="AH-10465"/>
    <s v="Amy Hunt"/>
    <x v="0"/>
    <s v="United States"/>
    <x v="61"/>
    <x v="5"/>
    <n v="75217"/>
    <x v="2"/>
    <s v="TEC-AC-10003198"/>
    <x v="2"/>
    <x v="11"/>
    <x v="761"/>
    <n v="398.4"/>
    <n v="5"/>
    <n v="0.2"/>
    <n v="84.66"/>
  </r>
  <r>
    <n v="5055"/>
    <x v="2501"/>
    <x v="1"/>
    <x v="928"/>
    <d v="2012-08-01T00:00:00"/>
    <s v="Second Class"/>
    <s v="AH-10465"/>
    <s v="Amy Hunt"/>
    <x v="0"/>
    <s v="United States"/>
    <x v="61"/>
    <x v="5"/>
    <n v="75217"/>
    <x v="2"/>
    <s v="OFF-AR-10001246"/>
    <x v="1"/>
    <x v="6"/>
    <x v="450"/>
    <n v="7.056"/>
    <n v="3"/>
    <n v="0.2"/>
    <n v="0.79379999999999995"/>
  </r>
  <r>
    <n v="5056"/>
    <x v="2501"/>
    <x v="1"/>
    <x v="928"/>
    <d v="2012-08-01T00:00:00"/>
    <s v="Second Class"/>
    <s v="AH-10465"/>
    <s v="Amy Hunt"/>
    <x v="0"/>
    <s v="United States"/>
    <x v="61"/>
    <x v="5"/>
    <n v="75217"/>
    <x v="2"/>
    <s v="FUR-BO-10003272"/>
    <x v="0"/>
    <x v="0"/>
    <x v="582"/>
    <n v="1352.3976"/>
    <n v="9"/>
    <n v="0.32"/>
    <n v="-437.54039999999998"/>
  </r>
  <r>
    <n v="5057"/>
    <x v="2502"/>
    <x v="1"/>
    <x v="1014"/>
    <d v="2012-11-09T00:00:00"/>
    <s v="First Class"/>
    <s v="NM-18520"/>
    <s v="Neoma Murray"/>
    <x v="0"/>
    <s v="United States"/>
    <x v="429"/>
    <x v="1"/>
    <n v="92553"/>
    <x v="1"/>
    <s v="OFF-PA-10002606"/>
    <x v="1"/>
    <x v="10"/>
    <x v="1592"/>
    <n v="26.4"/>
    <n v="5"/>
    <n v="0"/>
    <n v="11.88"/>
  </r>
  <r>
    <n v="5058"/>
    <x v="2502"/>
    <x v="1"/>
    <x v="1014"/>
    <d v="2012-11-09T00:00:00"/>
    <s v="First Class"/>
    <s v="NM-18520"/>
    <s v="Neoma Murray"/>
    <x v="0"/>
    <s v="United States"/>
    <x v="429"/>
    <x v="1"/>
    <n v="92553"/>
    <x v="1"/>
    <s v="OFF-ST-10002486"/>
    <x v="1"/>
    <x v="4"/>
    <x v="693"/>
    <n v="41.88"/>
    <n v="6"/>
    <n v="0"/>
    <n v="0.83760000000000001"/>
  </r>
  <r>
    <n v="5059"/>
    <x v="2503"/>
    <x v="0"/>
    <x v="1015"/>
    <d v="2013-08-04T00:00:00"/>
    <s v="Standard Class"/>
    <s v="CS-11950"/>
    <s v="Carlos Soltero"/>
    <x v="0"/>
    <s v="United States"/>
    <x v="10"/>
    <x v="9"/>
    <n v="19140"/>
    <x v="3"/>
    <s v="OFF-BI-10004330"/>
    <x v="1"/>
    <x v="8"/>
    <x v="795"/>
    <n v="99.846000000000004"/>
    <n v="9"/>
    <n v="0.7"/>
    <n v="-83.204999999999998"/>
  </r>
  <r>
    <n v="5060"/>
    <x v="2504"/>
    <x v="0"/>
    <x v="5"/>
    <d v="2013-08-12T00:00:00"/>
    <s v="Second Class"/>
    <s v="TP-21130"/>
    <s v="Theone Pippenger"/>
    <x v="0"/>
    <s v="United States"/>
    <x v="430"/>
    <x v="0"/>
    <n v="40324"/>
    <x v="0"/>
    <s v="TEC-PH-10000560"/>
    <x v="2"/>
    <x v="7"/>
    <x v="745"/>
    <n v="699.98"/>
    <n v="2"/>
    <n v="0"/>
    <n v="195.99440000000001"/>
  </r>
  <r>
    <n v="5061"/>
    <x v="2504"/>
    <x v="0"/>
    <x v="5"/>
    <d v="2013-08-12T00:00:00"/>
    <s v="Second Class"/>
    <s v="TP-21130"/>
    <s v="Theone Pippenger"/>
    <x v="0"/>
    <s v="United States"/>
    <x v="430"/>
    <x v="0"/>
    <n v="40324"/>
    <x v="0"/>
    <s v="OFF-ST-10000060"/>
    <x v="1"/>
    <x v="4"/>
    <x v="387"/>
    <n v="584.82000000000005"/>
    <n v="9"/>
    <n v="0"/>
    <n v="70.178399999999996"/>
  </r>
  <r>
    <n v="5062"/>
    <x v="2505"/>
    <x v="1"/>
    <x v="412"/>
    <d v="2012-12-05T00:00:00"/>
    <s v="Standard Class"/>
    <s v="DL-12925"/>
    <s v="Daniel Lacy"/>
    <x v="0"/>
    <s v="United States"/>
    <x v="31"/>
    <x v="11"/>
    <n v="55407"/>
    <x v="2"/>
    <s v="OFF-BI-10003684"/>
    <x v="1"/>
    <x v="8"/>
    <x v="707"/>
    <n v="43.98"/>
    <n v="2"/>
    <n v="0"/>
    <n v="21.99"/>
  </r>
  <r>
    <n v="5063"/>
    <x v="2505"/>
    <x v="1"/>
    <x v="412"/>
    <d v="2012-12-05T00:00:00"/>
    <s v="Standard Class"/>
    <s v="DL-12925"/>
    <s v="Daniel Lacy"/>
    <x v="0"/>
    <s v="United States"/>
    <x v="31"/>
    <x v="11"/>
    <n v="55407"/>
    <x v="2"/>
    <s v="TEC-PH-10000441"/>
    <x v="2"/>
    <x v="7"/>
    <x v="1046"/>
    <n v="377.97"/>
    <n v="3"/>
    <n v="0"/>
    <n v="105.83159999999999"/>
  </r>
  <r>
    <n v="5064"/>
    <x v="2505"/>
    <x v="1"/>
    <x v="412"/>
    <d v="2012-12-05T00:00:00"/>
    <s v="Standard Class"/>
    <s v="DL-12925"/>
    <s v="Daniel Lacy"/>
    <x v="0"/>
    <s v="United States"/>
    <x v="31"/>
    <x v="11"/>
    <n v="55407"/>
    <x v="2"/>
    <s v="FUR-FU-10000723"/>
    <x v="0"/>
    <x v="5"/>
    <x v="475"/>
    <n v="123.96"/>
    <n v="3"/>
    <n v="0"/>
    <n v="11.1564"/>
  </r>
  <r>
    <n v="5065"/>
    <x v="2506"/>
    <x v="3"/>
    <x v="585"/>
    <d v="2014-09-25T00:00:00"/>
    <s v="First Class"/>
    <s v="CA-12265"/>
    <s v="Christina Anderson"/>
    <x v="0"/>
    <s v="United States"/>
    <x v="40"/>
    <x v="13"/>
    <n v="19805"/>
    <x v="3"/>
    <s v="TEC-PH-10004977"/>
    <x v="2"/>
    <x v="7"/>
    <x v="34"/>
    <n v="391.98"/>
    <n v="2"/>
    <n v="0"/>
    <n v="113.6742"/>
  </r>
  <r>
    <n v="5066"/>
    <x v="2507"/>
    <x v="3"/>
    <x v="329"/>
    <d v="2014-08-12T00:00:00"/>
    <s v="Standard Class"/>
    <s v="SC-20380"/>
    <s v="Shahid Collister"/>
    <x v="0"/>
    <s v="United States"/>
    <x v="140"/>
    <x v="3"/>
    <n v="27217"/>
    <x v="0"/>
    <s v="TEC-AC-10002001"/>
    <x v="2"/>
    <x v="11"/>
    <x v="262"/>
    <n v="383.976"/>
    <n v="3"/>
    <n v="0.2"/>
    <n v="81.594899999999996"/>
  </r>
  <r>
    <n v="5067"/>
    <x v="2507"/>
    <x v="3"/>
    <x v="329"/>
    <d v="2014-08-12T00:00:00"/>
    <s v="Standard Class"/>
    <s v="SC-20380"/>
    <s v="Shahid Collister"/>
    <x v="0"/>
    <s v="United States"/>
    <x v="140"/>
    <x v="3"/>
    <n v="27217"/>
    <x v="0"/>
    <s v="FUR-TA-10001889"/>
    <x v="0"/>
    <x v="3"/>
    <x v="406"/>
    <n v="1781.682"/>
    <n v="7"/>
    <n v="0.4"/>
    <n v="-653.28340000000003"/>
  </r>
  <r>
    <n v="5068"/>
    <x v="2508"/>
    <x v="3"/>
    <x v="787"/>
    <d v="2014-01-20T00:00:00"/>
    <s v="Standard Class"/>
    <s v="TT-21460"/>
    <s v="Tonja Turnell"/>
    <x v="2"/>
    <s v="United States"/>
    <x v="1"/>
    <x v="1"/>
    <n v="90008"/>
    <x v="1"/>
    <s v="OFF-AR-10003504"/>
    <x v="1"/>
    <x v="6"/>
    <x v="1026"/>
    <n v="21.4"/>
    <n v="5"/>
    <n v="0"/>
    <n v="6.2060000000000004"/>
  </r>
  <r>
    <n v="5069"/>
    <x v="2509"/>
    <x v="2"/>
    <x v="233"/>
    <d v="2011-12-08T00:00:00"/>
    <s v="Standard Class"/>
    <s v="MA-17560"/>
    <s v="Matt Abelman"/>
    <x v="2"/>
    <s v="United States"/>
    <x v="149"/>
    <x v="12"/>
    <n v="48183"/>
    <x v="2"/>
    <s v="TEC-CO-10001571"/>
    <x v="2"/>
    <x v="16"/>
    <x v="1554"/>
    <n v="549.99"/>
    <n v="1"/>
    <n v="0"/>
    <n v="274.995"/>
  </r>
  <r>
    <n v="5070"/>
    <x v="2509"/>
    <x v="2"/>
    <x v="233"/>
    <d v="2011-12-08T00:00:00"/>
    <s v="Standard Class"/>
    <s v="MA-17560"/>
    <s v="Matt Abelman"/>
    <x v="2"/>
    <s v="United States"/>
    <x v="149"/>
    <x v="12"/>
    <n v="48183"/>
    <x v="2"/>
    <s v="OFF-AP-10002495"/>
    <x v="1"/>
    <x v="9"/>
    <x v="1075"/>
    <n v="167.535"/>
    <n v="3"/>
    <n v="0.1"/>
    <n v="37.229999999999997"/>
  </r>
  <r>
    <n v="5071"/>
    <x v="2509"/>
    <x v="2"/>
    <x v="233"/>
    <d v="2011-12-08T00:00:00"/>
    <s v="Standard Class"/>
    <s v="MA-17560"/>
    <s v="Matt Abelman"/>
    <x v="2"/>
    <s v="United States"/>
    <x v="149"/>
    <x v="12"/>
    <n v="48183"/>
    <x v="2"/>
    <s v="OFF-EN-10002500"/>
    <x v="1"/>
    <x v="12"/>
    <x v="118"/>
    <n v="38.340000000000003"/>
    <n v="3"/>
    <n v="0"/>
    <n v="17.253"/>
  </r>
  <r>
    <n v="5072"/>
    <x v="2509"/>
    <x v="2"/>
    <x v="233"/>
    <d v="2011-12-08T00:00:00"/>
    <s v="Standard Class"/>
    <s v="MA-17560"/>
    <s v="Matt Abelman"/>
    <x v="2"/>
    <s v="United States"/>
    <x v="149"/>
    <x v="12"/>
    <n v="48183"/>
    <x v="2"/>
    <s v="FUR-FU-10002088"/>
    <x v="0"/>
    <x v="5"/>
    <x v="1084"/>
    <n v="53.88"/>
    <n v="6"/>
    <n v="0"/>
    <n v="22.6296"/>
  </r>
  <r>
    <n v="5073"/>
    <x v="2509"/>
    <x v="2"/>
    <x v="233"/>
    <d v="2011-12-08T00:00:00"/>
    <s v="Standard Class"/>
    <s v="MA-17560"/>
    <s v="Matt Abelman"/>
    <x v="2"/>
    <s v="United States"/>
    <x v="149"/>
    <x v="12"/>
    <n v="48183"/>
    <x v="2"/>
    <s v="TEC-PH-10001128"/>
    <x v="2"/>
    <x v="7"/>
    <x v="1499"/>
    <n v="299.98"/>
    <n v="2"/>
    <n v="0"/>
    <n v="83.994399999999999"/>
  </r>
  <r>
    <n v="5074"/>
    <x v="2510"/>
    <x v="1"/>
    <x v="599"/>
    <d v="2012-05-11T00:00:00"/>
    <s v="Same Day"/>
    <s v="JM-16195"/>
    <s v="Justin MacKendrick"/>
    <x v="0"/>
    <s v="United States"/>
    <x v="8"/>
    <x v="1"/>
    <n v="94109"/>
    <x v="1"/>
    <s v="OFF-ST-10000649"/>
    <x v="1"/>
    <x v="4"/>
    <x v="937"/>
    <n v="62.8"/>
    <n v="4"/>
    <n v="0"/>
    <n v="15.7"/>
  </r>
  <r>
    <n v="5075"/>
    <x v="2511"/>
    <x v="3"/>
    <x v="1016"/>
    <d v="2014-04-30T00:00:00"/>
    <s v="Second Class"/>
    <s v="MB-18085"/>
    <s v="Mick Brown"/>
    <x v="0"/>
    <s v="United States"/>
    <x v="1"/>
    <x v="1"/>
    <n v="90049"/>
    <x v="1"/>
    <s v="OFF-BI-10002103"/>
    <x v="1"/>
    <x v="8"/>
    <x v="525"/>
    <n v="13.904"/>
    <n v="2"/>
    <n v="0.2"/>
    <n v="4.5187999999999997"/>
  </r>
  <r>
    <n v="5076"/>
    <x v="2512"/>
    <x v="2"/>
    <x v="1017"/>
    <d v="2011-04-22T00:00:00"/>
    <s v="Second Class"/>
    <s v="SV-20365"/>
    <s v="Seth Vernon"/>
    <x v="0"/>
    <s v="United States"/>
    <x v="12"/>
    <x v="5"/>
    <n v="77070"/>
    <x v="2"/>
    <s v="FUR-TA-10001705"/>
    <x v="0"/>
    <x v="3"/>
    <x v="213"/>
    <n v="744.1"/>
    <n v="5"/>
    <n v="0.3"/>
    <n v="-95.67"/>
  </r>
  <r>
    <n v="5077"/>
    <x v="2512"/>
    <x v="2"/>
    <x v="1017"/>
    <d v="2011-04-22T00:00:00"/>
    <s v="Second Class"/>
    <s v="SV-20365"/>
    <s v="Seth Vernon"/>
    <x v="0"/>
    <s v="United States"/>
    <x v="12"/>
    <x v="5"/>
    <n v="77070"/>
    <x v="2"/>
    <s v="OFF-ST-10004634"/>
    <x v="1"/>
    <x v="4"/>
    <x v="597"/>
    <n v="44.84"/>
    <n v="5"/>
    <n v="0.2"/>
    <n v="5.6050000000000004"/>
  </r>
  <r>
    <n v="5078"/>
    <x v="2512"/>
    <x v="2"/>
    <x v="1017"/>
    <d v="2011-04-22T00:00:00"/>
    <s v="Second Class"/>
    <s v="SV-20365"/>
    <s v="Seth Vernon"/>
    <x v="0"/>
    <s v="United States"/>
    <x v="12"/>
    <x v="5"/>
    <n v="77070"/>
    <x v="2"/>
    <s v="FUR-TA-10004442"/>
    <x v="0"/>
    <x v="3"/>
    <x v="1645"/>
    <n v="401.59"/>
    <n v="2"/>
    <n v="0.3"/>
    <n v="-131.95099999999999"/>
  </r>
  <r>
    <n v="5079"/>
    <x v="2513"/>
    <x v="3"/>
    <x v="343"/>
    <d v="2014-11-18T00:00:00"/>
    <s v="Standard Class"/>
    <s v="CG-12040"/>
    <s v="Catherine Glotzbach"/>
    <x v="2"/>
    <s v="United States"/>
    <x v="158"/>
    <x v="6"/>
    <n v="53209"/>
    <x v="2"/>
    <s v="OFF-BI-10002949"/>
    <x v="1"/>
    <x v="8"/>
    <x v="520"/>
    <n v="18.239999999999998"/>
    <n v="3"/>
    <n v="0"/>
    <n v="8.5728000000000009"/>
  </r>
  <r>
    <n v="5080"/>
    <x v="2514"/>
    <x v="3"/>
    <x v="920"/>
    <d v="2014-11-30T00:00:00"/>
    <s v="Standard Class"/>
    <s v="BD-11500"/>
    <s v="Bradley Drucker"/>
    <x v="0"/>
    <s v="United States"/>
    <x v="8"/>
    <x v="1"/>
    <n v="94122"/>
    <x v="1"/>
    <s v="FUR-BO-10002213"/>
    <x v="0"/>
    <x v="0"/>
    <x v="1325"/>
    <n v="359.49900000000002"/>
    <n v="3"/>
    <n v="0.15"/>
    <n v="-29.605799999999999"/>
  </r>
  <r>
    <n v="5081"/>
    <x v="2514"/>
    <x v="3"/>
    <x v="920"/>
    <d v="2014-11-30T00:00:00"/>
    <s v="Standard Class"/>
    <s v="BD-11500"/>
    <s v="Bradley Drucker"/>
    <x v="0"/>
    <s v="United States"/>
    <x v="8"/>
    <x v="1"/>
    <n v="94122"/>
    <x v="1"/>
    <s v="OFF-ST-10001325"/>
    <x v="1"/>
    <x v="4"/>
    <x v="466"/>
    <n v="10.48"/>
    <n v="1"/>
    <n v="0"/>
    <n v="2.8296000000000001"/>
  </r>
  <r>
    <n v="5082"/>
    <x v="2515"/>
    <x v="1"/>
    <x v="217"/>
    <d v="2012-12-18T00:00:00"/>
    <s v="Same Day"/>
    <s v="JK-15640"/>
    <s v="Jim Kriz"/>
    <x v="2"/>
    <s v="United States"/>
    <x v="138"/>
    <x v="24"/>
    <n v="44105"/>
    <x v="3"/>
    <s v="OFF-PA-10003441"/>
    <x v="1"/>
    <x v="10"/>
    <x v="485"/>
    <n v="20.736000000000001"/>
    <n v="4"/>
    <n v="0.2"/>
    <n v="7.2576000000000001"/>
  </r>
  <r>
    <n v="5083"/>
    <x v="2516"/>
    <x v="0"/>
    <x v="162"/>
    <d v="2013-09-13T00:00:00"/>
    <s v="Standard Class"/>
    <s v="JM-15580"/>
    <s v="Jill Matthias"/>
    <x v="0"/>
    <s v="United States"/>
    <x v="53"/>
    <x v="3"/>
    <n v="28110"/>
    <x v="0"/>
    <s v="TEC-AC-10004209"/>
    <x v="2"/>
    <x v="11"/>
    <x v="899"/>
    <n v="35.167999999999999"/>
    <n v="4"/>
    <n v="0.2"/>
    <n v="8.3523999999999994"/>
  </r>
  <r>
    <n v="5084"/>
    <x v="2516"/>
    <x v="0"/>
    <x v="162"/>
    <d v="2013-09-13T00:00:00"/>
    <s v="Standard Class"/>
    <s v="JM-15580"/>
    <s v="Jill Matthias"/>
    <x v="0"/>
    <s v="United States"/>
    <x v="53"/>
    <x v="3"/>
    <n v="28110"/>
    <x v="0"/>
    <s v="OFF-PA-10000501"/>
    <x v="1"/>
    <x v="10"/>
    <x v="966"/>
    <n v="64.703999999999994"/>
    <n v="3"/>
    <n v="0.2"/>
    <n v="23.455200000000001"/>
  </r>
  <r>
    <n v="5085"/>
    <x v="2517"/>
    <x v="0"/>
    <x v="112"/>
    <d v="2013-10-06T00:00:00"/>
    <s v="Second Class"/>
    <s v="SC-20230"/>
    <s v="Scot Coram"/>
    <x v="1"/>
    <s v="United States"/>
    <x v="90"/>
    <x v="31"/>
    <n v="1852"/>
    <x v="3"/>
    <s v="OFF-PA-10003656"/>
    <x v="1"/>
    <x v="10"/>
    <x v="770"/>
    <n v="105.52"/>
    <n v="4"/>
    <n v="0"/>
    <n v="48.539200000000001"/>
  </r>
  <r>
    <n v="5086"/>
    <x v="2518"/>
    <x v="1"/>
    <x v="974"/>
    <d v="2012-06-23T00:00:00"/>
    <s v="Standard Class"/>
    <s v="ME-17320"/>
    <s v="Maria Etezadi"/>
    <x v="2"/>
    <s v="United States"/>
    <x v="61"/>
    <x v="5"/>
    <n v="75081"/>
    <x v="2"/>
    <s v="OFF-BI-10001107"/>
    <x v="1"/>
    <x v="8"/>
    <x v="492"/>
    <n v="5.7919999999999998"/>
    <n v="2"/>
    <n v="0.8"/>
    <n v="-9.5568000000000008"/>
  </r>
  <r>
    <n v="5087"/>
    <x v="2519"/>
    <x v="1"/>
    <x v="616"/>
    <d v="2012-09-03T00:00:00"/>
    <s v="Standard Class"/>
    <s v="KN-16390"/>
    <s v="Katherine Nockton"/>
    <x v="1"/>
    <s v="United States"/>
    <x v="10"/>
    <x v="9"/>
    <n v="19120"/>
    <x v="3"/>
    <s v="TEC-PH-10000562"/>
    <x v="2"/>
    <x v="7"/>
    <x v="1698"/>
    <n v="466.15800000000002"/>
    <n v="7"/>
    <n v="0.4"/>
    <n v="-93.2316"/>
  </r>
  <r>
    <n v="5088"/>
    <x v="2519"/>
    <x v="1"/>
    <x v="616"/>
    <d v="2012-09-03T00:00:00"/>
    <s v="Standard Class"/>
    <s v="KN-16390"/>
    <s v="Katherine Nockton"/>
    <x v="1"/>
    <s v="United States"/>
    <x v="10"/>
    <x v="9"/>
    <n v="19120"/>
    <x v="3"/>
    <s v="TEC-AC-10001101"/>
    <x v="2"/>
    <x v="11"/>
    <x v="547"/>
    <n v="10.311999999999999"/>
    <n v="1"/>
    <n v="0.2"/>
    <n v="-1.2889999999999999"/>
  </r>
  <r>
    <n v="5089"/>
    <x v="2519"/>
    <x v="1"/>
    <x v="616"/>
    <d v="2012-09-03T00:00:00"/>
    <s v="Standard Class"/>
    <s v="KN-16390"/>
    <s v="Katherine Nockton"/>
    <x v="1"/>
    <s v="United States"/>
    <x v="10"/>
    <x v="9"/>
    <n v="19120"/>
    <x v="3"/>
    <s v="OFF-BI-10003529"/>
    <x v="1"/>
    <x v="8"/>
    <x v="788"/>
    <n v="2.556"/>
    <n v="3"/>
    <n v="0.7"/>
    <n v="-1.7891999999999999"/>
  </r>
  <r>
    <n v="5090"/>
    <x v="2520"/>
    <x v="3"/>
    <x v="1018"/>
    <d v="2014-08-08T00:00:00"/>
    <s v="First Class"/>
    <s v="HM-14860"/>
    <s v="Harry Marie"/>
    <x v="1"/>
    <s v="United States"/>
    <x v="431"/>
    <x v="22"/>
    <n v="80538"/>
    <x v="1"/>
    <s v="OFF-PA-10001752"/>
    <x v="1"/>
    <x v="10"/>
    <x v="1360"/>
    <n v="7.968"/>
    <n v="2"/>
    <n v="0.2"/>
    <n v="2.8883999999999999"/>
  </r>
  <r>
    <n v="5091"/>
    <x v="2520"/>
    <x v="3"/>
    <x v="1018"/>
    <d v="2014-08-08T00:00:00"/>
    <s v="First Class"/>
    <s v="HM-14860"/>
    <s v="Harry Marie"/>
    <x v="1"/>
    <s v="United States"/>
    <x v="431"/>
    <x v="22"/>
    <n v="80538"/>
    <x v="1"/>
    <s v="OFF-EN-10001141"/>
    <x v="1"/>
    <x v="12"/>
    <x v="593"/>
    <n v="8.7840000000000007"/>
    <n v="1"/>
    <n v="0.2"/>
    <n v="3.1842000000000001"/>
  </r>
  <r>
    <n v="5092"/>
    <x v="2521"/>
    <x v="3"/>
    <x v="247"/>
    <d v="2015-04-01T00:00:00"/>
    <s v="Standard Class"/>
    <s v="JM-15580"/>
    <s v="Jill Matthias"/>
    <x v="0"/>
    <s v="United States"/>
    <x v="431"/>
    <x v="22"/>
    <n v="80538"/>
    <x v="1"/>
    <s v="OFF-FA-10003472"/>
    <x v="1"/>
    <x v="13"/>
    <x v="240"/>
    <n v="3.024"/>
    <n v="3"/>
    <n v="0.2"/>
    <n v="-0.6048"/>
  </r>
  <r>
    <n v="5093"/>
    <x v="2522"/>
    <x v="1"/>
    <x v="293"/>
    <d v="2012-05-27T00:00:00"/>
    <s v="Standard Class"/>
    <s v="KH-16690"/>
    <s v="Kristen Hastings"/>
    <x v="1"/>
    <s v="United States"/>
    <x v="383"/>
    <x v="34"/>
    <n v="2895"/>
    <x v="3"/>
    <s v="OFF-ST-10004507"/>
    <x v="1"/>
    <x v="4"/>
    <x v="452"/>
    <n v="51.45"/>
    <n v="3"/>
    <n v="0"/>
    <n v="13.891500000000001"/>
  </r>
  <r>
    <n v="5094"/>
    <x v="2523"/>
    <x v="2"/>
    <x v="776"/>
    <d v="2011-10-12T00:00:00"/>
    <s v="Standard Class"/>
    <s v="BK-11260"/>
    <s v="Berenike Kampe"/>
    <x v="0"/>
    <s v="United States"/>
    <x v="22"/>
    <x v="10"/>
    <n v="60610"/>
    <x v="2"/>
    <s v="OFF-AP-10004036"/>
    <x v="1"/>
    <x v="9"/>
    <x v="1273"/>
    <n v="14.016"/>
    <n v="4"/>
    <n v="0.8"/>
    <n v="-31.536000000000001"/>
  </r>
  <r>
    <n v="5095"/>
    <x v="2523"/>
    <x v="2"/>
    <x v="776"/>
    <d v="2011-10-12T00:00:00"/>
    <s v="Standard Class"/>
    <s v="BK-11260"/>
    <s v="Berenike Kampe"/>
    <x v="0"/>
    <s v="United States"/>
    <x v="22"/>
    <x v="10"/>
    <n v="60610"/>
    <x v="2"/>
    <s v="FUR-TA-10004086"/>
    <x v="0"/>
    <x v="3"/>
    <x v="824"/>
    <n v="214.95"/>
    <n v="5"/>
    <n v="0.5"/>
    <n v="-120.372"/>
  </r>
  <r>
    <n v="5096"/>
    <x v="2523"/>
    <x v="2"/>
    <x v="776"/>
    <d v="2011-10-12T00:00:00"/>
    <s v="Standard Class"/>
    <s v="BK-11260"/>
    <s v="Berenike Kampe"/>
    <x v="0"/>
    <s v="United States"/>
    <x v="22"/>
    <x v="10"/>
    <n v="60610"/>
    <x v="2"/>
    <s v="TEC-PH-10000307"/>
    <x v="2"/>
    <x v="7"/>
    <x v="835"/>
    <n v="35.04"/>
    <n v="4"/>
    <n v="0.2"/>
    <n v="-7.008"/>
  </r>
  <r>
    <n v="5097"/>
    <x v="2523"/>
    <x v="2"/>
    <x v="776"/>
    <d v="2011-10-12T00:00:00"/>
    <s v="Standard Class"/>
    <s v="BK-11260"/>
    <s v="Berenike Kampe"/>
    <x v="0"/>
    <s v="United States"/>
    <x v="22"/>
    <x v="10"/>
    <n v="60610"/>
    <x v="2"/>
    <s v="FUR-FU-10002088"/>
    <x v="0"/>
    <x v="5"/>
    <x v="1084"/>
    <n v="10.776"/>
    <n v="3"/>
    <n v="0.6"/>
    <n v="-4.8491999999999997"/>
  </r>
  <r>
    <n v="5098"/>
    <x v="2523"/>
    <x v="2"/>
    <x v="776"/>
    <d v="2011-10-12T00:00:00"/>
    <s v="Standard Class"/>
    <s v="BK-11260"/>
    <s v="Berenike Kampe"/>
    <x v="0"/>
    <s v="United States"/>
    <x v="22"/>
    <x v="10"/>
    <n v="60610"/>
    <x v="2"/>
    <s v="OFF-BI-10004965"/>
    <x v="1"/>
    <x v="8"/>
    <x v="1005"/>
    <n v="4.5999999999999996"/>
    <n v="2"/>
    <n v="0.8"/>
    <n v="-8.0500000000000007"/>
  </r>
  <r>
    <n v="5099"/>
    <x v="2523"/>
    <x v="2"/>
    <x v="776"/>
    <d v="2011-10-12T00:00:00"/>
    <s v="Standard Class"/>
    <s v="BK-11260"/>
    <s v="Berenike Kampe"/>
    <x v="0"/>
    <s v="United States"/>
    <x v="22"/>
    <x v="10"/>
    <n v="60610"/>
    <x v="2"/>
    <s v="OFF-ST-10002485"/>
    <x v="1"/>
    <x v="4"/>
    <x v="209"/>
    <n v="35.167999999999999"/>
    <n v="2"/>
    <n v="0.2"/>
    <n v="-8.3523999999999994"/>
  </r>
  <r>
    <n v="5100"/>
    <x v="2524"/>
    <x v="1"/>
    <x v="976"/>
    <d v="2012-12-08T00:00:00"/>
    <s v="Standard Class"/>
    <s v="PN-18775"/>
    <s v="Parhena Norris"/>
    <x v="2"/>
    <s v="United States"/>
    <x v="329"/>
    <x v="1"/>
    <n v="93309"/>
    <x v="1"/>
    <s v="OFF-BI-10002194"/>
    <x v="1"/>
    <x v="8"/>
    <x v="411"/>
    <n v="19.152000000000001"/>
    <n v="3"/>
    <n v="0.2"/>
    <n v="6.4638"/>
  </r>
  <r>
    <n v="5101"/>
    <x v="2525"/>
    <x v="2"/>
    <x v="461"/>
    <d v="2011-03-17T00:00:00"/>
    <s v="Same Day"/>
    <s v="AZ-10750"/>
    <s v="Annie Zypern"/>
    <x v="0"/>
    <s v="United States"/>
    <x v="61"/>
    <x v="5"/>
    <n v="75217"/>
    <x v="2"/>
    <s v="OFF-AR-10003732"/>
    <x v="1"/>
    <x v="6"/>
    <x v="321"/>
    <n v="4.4480000000000004"/>
    <n v="2"/>
    <n v="0.2"/>
    <n v="0.33360000000000001"/>
  </r>
  <r>
    <n v="5102"/>
    <x v="2525"/>
    <x v="2"/>
    <x v="461"/>
    <d v="2011-03-17T00:00:00"/>
    <s v="Same Day"/>
    <s v="AZ-10750"/>
    <s v="Annie Zypern"/>
    <x v="0"/>
    <s v="United States"/>
    <x v="61"/>
    <x v="5"/>
    <n v="75217"/>
    <x v="2"/>
    <s v="OFF-PA-10002195"/>
    <x v="1"/>
    <x v="10"/>
    <x v="1543"/>
    <n v="5.1840000000000002"/>
    <n v="1"/>
    <n v="0.2"/>
    <n v="1.8792"/>
  </r>
  <r>
    <n v="5103"/>
    <x v="2525"/>
    <x v="2"/>
    <x v="461"/>
    <d v="2011-03-17T00:00:00"/>
    <s v="Same Day"/>
    <s v="AZ-10750"/>
    <s v="Annie Zypern"/>
    <x v="0"/>
    <s v="United States"/>
    <x v="61"/>
    <x v="5"/>
    <n v="75217"/>
    <x v="2"/>
    <s v="OFF-PA-10002365"/>
    <x v="1"/>
    <x v="10"/>
    <x v="12"/>
    <n v="15.552"/>
    <n v="3"/>
    <n v="0.2"/>
    <n v="5.4432"/>
  </r>
  <r>
    <n v="5104"/>
    <x v="2526"/>
    <x v="1"/>
    <x v="514"/>
    <d v="2012-03-30T00:00:00"/>
    <s v="Second Class"/>
    <s v="GM-14500"/>
    <s v="Gene McClure"/>
    <x v="0"/>
    <s v="United States"/>
    <x v="10"/>
    <x v="9"/>
    <n v="19140"/>
    <x v="3"/>
    <s v="OFF-PA-10001950"/>
    <x v="1"/>
    <x v="10"/>
    <x v="144"/>
    <n v="40.031999999999996"/>
    <n v="6"/>
    <n v="0.2"/>
    <n v="12.51"/>
  </r>
  <r>
    <n v="5105"/>
    <x v="2526"/>
    <x v="1"/>
    <x v="514"/>
    <d v="2012-03-30T00:00:00"/>
    <s v="Second Class"/>
    <s v="GM-14500"/>
    <s v="Gene McClure"/>
    <x v="0"/>
    <s v="United States"/>
    <x v="10"/>
    <x v="9"/>
    <n v="19140"/>
    <x v="3"/>
    <s v="TEC-AC-10004633"/>
    <x v="2"/>
    <x v="11"/>
    <x v="60"/>
    <n v="16.776"/>
    <n v="3"/>
    <n v="0.2"/>
    <n v="5.0327999999999999"/>
  </r>
  <r>
    <n v="5106"/>
    <x v="2527"/>
    <x v="2"/>
    <x v="637"/>
    <d v="2011-12-20T00:00:00"/>
    <s v="Standard Class"/>
    <s v="BM-11785"/>
    <s v="Bryan Mills"/>
    <x v="0"/>
    <s v="United States"/>
    <x v="207"/>
    <x v="2"/>
    <n v="32725"/>
    <x v="0"/>
    <s v="FUR-CH-10002439"/>
    <x v="0"/>
    <x v="1"/>
    <x v="1316"/>
    <n v="186.304"/>
    <n v="4"/>
    <n v="0.2"/>
    <n v="13.972799999999999"/>
  </r>
  <r>
    <n v="5107"/>
    <x v="2528"/>
    <x v="1"/>
    <x v="444"/>
    <d v="2012-09-26T00:00:00"/>
    <s v="Standard Class"/>
    <s v="NH-18610"/>
    <s v="Nicole Hansen"/>
    <x v="1"/>
    <s v="United States"/>
    <x v="38"/>
    <x v="32"/>
    <n v="31907"/>
    <x v="0"/>
    <s v="TEC-AC-10000682"/>
    <x v="2"/>
    <x v="11"/>
    <x v="1327"/>
    <n v="66.36"/>
    <n v="4"/>
    <n v="0"/>
    <n v="23.225999999999999"/>
  </r>
  <r>
    <n v="5108"/>
    <x v="2529"/>
    <x v="3"/>
    <x v="1016"/>
    <d v="2014-04-27T00:00:00"/>
    <s v="First Class"/>
    <s v="PN-18775"/>
    <s v="Parhena Norris"/>
    <x v="2"/>
    <s v="United States"/>
    <x v="316"/>
    <x v="18"/>
    <n v="37211"/>
    <x v="0"/>
    <s v="OFF-AR-10004078"/>
    <x v="1"/>
    <x v="6"/>
    <x v="507"/>
    <n v="42.048000000000002"/>
    <n v="9"/>
    <n v="0.2"/>
    <n v="5.2560000000000002"/>
  </r>
  <r>
    <n v="5109"/>
    <x v="2529"/>
    <x v="3"/>
    <x v="1016"/>
    <d v="2014-04-27T00:00:00"/>
    <s v="First Class"/>
    <s v="PN-18775"/>
    <s v="Parhena Norris"/>
    <x v="2"/>
    <s v="United States"/>
    <x v="316"/>
    <x v="18"/>
    <n v="37211"/>
    <x v="0"/>
    <s v="OFF-AR-10001958"/>
    <x v="1"/>
    <x v="6"/>
    <x v="206"/>
    <n v="67.92"/>
    <n v="5"/>
    <n v="0.2"/>
    <n v="6.7919999999999998"/>
  </r>
  <r>
    <n v="5110"/>
    <x v="2530"/>
    <x v="2"/>
    <x v="638"/>
    <d v="2011-10-22T00:00:00"/>
    <s v="Standard Class"/>
    <s v="EH-13765"/>
    <s v="Edward Hooks"/>
    <x v="1"/>
    <s v="United States"/>
    <x v="10"/>
    <x v="9"/>
    <n v="19134"/>
    <x v="3"/>
    <s v="OFF-EN-10001335"/>
    <x v="1"/>
    <x v="12"/>
    <x v="462"/>
    <n v="52.512"/>
    <n v="6"/>
    <n v="0.2"/>
    <n v="19.692"/>
  </r>
  <r>
    <n v="5111"/>
    <x v="2530"/>
    <x v="2"/>
    <x v="638"/>
    <d v="2011-10-22T00:00:00"/>
    <s v="Standard Class"/>
    <s v="EH-13765"/>
    <s v="Edward Hooks"/>
    <x v="1"/>
    <s v="United States"/>
    <x v="10"/>
    <x v="9"/>
    <n v="19134"/>
    <x v="3"/>
    <s v="OFF-ST-10003479"/>
    <x v="1"/>
    <x v="4"/>
    <x v="41"/>
    <n v="186.91200000000001"/>
    <n v="6"/>
    <n v="0.2"/>
    <n v="-35.045999999999999"/>
  </r>
  <r>
    <n v="5112"/>
    <x v="2530"/>
    <x v="2"/>
    <x v="638"/>
    <d v="2011-10-22T00:00:00"/>
    <s v="Standard Class"/>
    <s v="EH-13765"/>
    <s v="Edward Hooks"/>
    <x v="1"/>
    <s v="United States"/>
    <x v="10"/>
    <x v="9"/>
    <n v="19134"/>
    <x v="3"/>
    <s v="OFF-PA-10003016"/>
    <x v="1"/>
    <x v="10"/>
    <x v="1385"/>
    <n v="10.048"/>
    <n v="4"/>
    <n v="0.2"/>
    <n v="3.14"/>
  </r>
  <r>
    <n v="5113"/>
    <x v="2531"/>
    <x v="1"/>
    <x v="50"/>
    <d v="2012-11-13T00:00:00"/>
    <s v="Same Day"/>
    <s v="HA-14905"/>
    <s v="Helen Abelman"/>
    <x v="0"/>
    <s v="United States"/>
    <x v="22"/>
    <x v="10"/>
    <n v="60610"/>
    <x v="2"/>
    <s v="FUR-FU-10001025"/>
    <x v="0"/>
    <x v="5"/>
    <x v="1699"/>
    <n v="17.495999999999999"/>
    <n v="9"/>
    <n v="0.6"/>
    <n v="-7.4358000000000004"/>
  </r>
  <r>
    <n v="5114"/>
    <x v="2532"/>
    <x v="0"/>
    <x v="1011"/>
    <d v="2013-02-02T00:00:00"/>
    <s v="Second Class"/>
    <s v="AB-10150"/>
    <s v="Aimee Bixby"/>
    <x v="0"/>
    <s v="United States"/>
    <x v="61"/>
    <x v="5"/>
    <n v="75220"/>
    <x v="2"/>
    <s v="OFF-PA-10003936"/>
    <x v="1"/>
    <x v="10"/>
    <x v="1283"/>
    <n v="15.552"/>
    <n v="3"/>
    <n v="0.2"/>
    <n v="5.4432"/>
  </r>
  <r>
    <n v="5115"/>
    <x v="2533"/>
    <x v="0"/>
    <x v="1019"/>
    <d v="2013-11-23T00:00:00"/>
    <s v="Standard Class"/>
    <s v="MS-17365"/>
    <s v="Maribeth Schnelling"/>
    <x v="0"/>
    <s v="United States"/>
    <x v="51"/>
    <x v="27"/>
    <n v="88220"/>
    <x v="1"/>
    <s v="OFF-BI-10004140"/>
    <x v="1"/>
    <x v="8"/>
    <x v="304"/>
    <n v="10.776"/>
    <n v="3"/>
    <n v="0.2"/>
    <n v="3.3675000000000002"/>
  </r>
  <r>
    <n v="5116"/>
    <x v="2534"/>
    <x v="3"/>
    <x v="800"/>
    <d v="2014-07-30T00:00:00"/>
    <s v="Standard Class"/>
    <s v="DD-13570"/>
    <s v="Dorothy Dickinson"/>
    <x v="0"/>
    <s v="United States"/>
    <x v="10"/>
    <x v="9"/>
    <n v="19134"/>
    <x v="3"/>
    <s v="OFF-LA-10004178"/>
    <x v="1"/>
    <x v="2"/>
    <x v="1700"/>
    <n v="3.3039999999999998"/>
    <n v="1"/>
    <n v="0.2"/>
    <n v="1.0738000000000001"/>
  </r>
  <r>
    <n v="5117"/>
    <x v="2535"/>
    <x v="3"/>
    <x v="343"/>
    <d v="2014-11-18T00:00:00"/>
    <s v="Standard Class"/>
    <s v="MT-17815"/>
    <s v="Meg Tillman"/>
    <x v="0"/>
    <s v="United States"/>
    <x v="20"/>
    <x v="15"/>
    <n v="10009"/>
    <x v="3"/>
    <s v="OFF-ST-10003324"/>
    <x v="1"/>
    <x v="4"/>
    <x v="1014"/>
    <n v="35.479999999999997"/>
    <n v="1"/>
    <n v="0"/>
    <n v="0"/>
  </r>
  <r>
    <n v="5118"/>
    <x v="2536"/>
    <x v="1"/>
    <x v="120"/>
    <d v="2012-03-10T00:00:00"/>
    <s v="Standard Class"/>
    <s v="GM-14500"/>
    <s v="Gene McClure"/>
    <x v="0"/>
    <s v="United States"/>
    <x v="147"/>
    <x v="15"/>
    <n v="11572"/>
    <x v="3"/>
    <s v="OFF-FA-10004854"/>
    <x v="1"/>
    <x v="13"/>
    <x v="268"/>
    <n v="34.44"/>
    <n v="3"/>
    <n v="0"/>
    <n v="16.186800000000002"/>
  </r>
  <r>
    <n v="5119"/>
    <x v="2536"/>
    <x v="1"/>
    <x v="120"/>
    <d v="2012-03-10T00:00:00"/>
    <s v="Standard Class"/>
    <s v="GM-14500"/>
    <s v="Gene McClure"/>
    <x v="0"/>
    <s v="United States"/>
    <x v="147"/>
    <x v="15"/>
    <n v="11572"/>
    <x v="3"/>
    <s v="TEC-MA-10002859"/>
    <x v="2"/>
    <x v="15"/>
    <x v="1527"/>
    <n v="629.92999999999995"/>
    <n v="7"/>
    <n v="0"/>
    <n v="296.06709999999998"/>
  </r>
  <r>
    <n v="5120"/>
    <x v="2536"/>
    <x v="1"/>
    <x v="120"/>
    <d v="2012-03-10T00:00:00"/>
    <s v="Standard Class"/>
    <s v="GM-14500"/>
    <s v="Gene McClure"/>
    <x v="0"/>
    <s v="United States"/>
    <x v="147"/>
    <x v="15"/>
    <n v="11572"/>
    <x v="3"/>
    <s v="OFF-BI-10000088"/>
    <x v="1"/>
    <x v="8"/>
    <x v="1025"/>
    <n v="79.055999999999997"/>
    <n v="9"/>
    <n v="0.2"/>
    <n v="28.657800000000002"/>
  </r>
  <r>
    <n v="5121"/>
    <x v="2537"/>
    <x v="2"/>
    <x v="527"/>
    <d v="2011-08-04T00:00:00"/>
    <s v="Standard Class"/>
    <s v="KB-16585"/>
    <s v="Ken Black"/>
    <x v="1"/>
    <s v="United States"/>
    <x v="240"/>
    <x v="28"/>
    <n v="70506"/>
    <x v="0"/>
    <s v="OFF-ST-10004180"/>
    <x v="1"/>
    <x v="4"/>
    <x v="241"/>
    <n v="232.55"/>
    <n v="5"/>
    <n v="0"/>
    <n v="9.3019999999999996"/>
  </r>
  <r>
    <n v="5122"/>
    <x v="2537"/>
    <x v="2"/>
    <x v="527"/>
    <d v="2011-08-04T00:00:00"/>
    <s v="Standard Class"/>
    <s v="KB-16585"/>
    <s v="Ken Black"/>
    <x v="1"/>
    <s v="United States"/>
    <x v="240"/>
    <x v="28"/>
    <n v="70506"/>
    <x v="0"/>
    <s v="TEC-AC-10002926"/>
    <x v="2"/>
    <x v="11"/>
    <x v="1114"/>
    <n v="99.98"/>
    <n v="2"/>
    <n v="0"/>
    <n v="42.991399999999999"/>
  </r>
  <r>
    <n v="5123"/>
    <x v="2537"/>
    <x v="2"/>
    <x v="527"/>
    <d v="2011-08-04T00:00:00"/>
    <s v="Standard Class"/>
    <s v="KB-16585"/>
    <s v="Ken Black"/>
    <x v="1"/>
    <s v="United States"/>
    <x v="240"/>
    <x v="28"/>
    <n v="70506"/>
    <x v="0"/>
    <s v="OFF-PA-10003797"/>
    <x v="1"/>
    <x v="10"/>
    <x v="1701"/>
    <n v="19.440000000000001"/>
    <n v="3"/>
    <n v="0"/>
    <n v="9.3312000000000008"/>
  </r>
  <r>
    <n v="5124"/>
    <x v="2537"/>
    <x v="2"/>
    <x v="527"/>
    <d v="2011-08-04T00:00:00"/>
    <s v="Standard Class"/>
    <s v="KB-16585"/>
    <s v="Ken Black"/>
    <x v="1"/>
    <s v="United States"/>
    <x v="240"/>
    <x v="28"/>
    <n v="70506"/>
    <x v="0"/>
    <s v="OFF-PA-10002195"/>
    <x v="1"/>
    <x v="10"/>
    <x v="1543"/>
    <n v="12.96"/>
    <n v="2"/>
    <n v="0"/>
    <n v="6.3503999999999996"/>
  </r>
  <r>
    <n v="5125"/>
    <x v="2538"/>
    <x v="2"/>
    <x v="80"/>
    <d v="2011-09-14T00:00:00"/>
    <s v="Same Day"/>
    <s v="DM-13015"/>
    <s v="Darrin Martin"/>
    <x v="0"/>
    <s v="United States"/>
    <x v="20"/>
    <x v="15"/>
    <n v="10009"/>
    <x v="3"/>
    <s v="FUR-TA-10001039"/>
    <x v="0"/>
    <x v="3"/>
    <x v="824"/>
    <n v="464.29199999999997"/>
    <n v="9"/>
    <n v="0.4"/>
    <n v="-108.3348"/>
  </r>
  <r>
    <n v="5126"/>
    <x v="2538"/>
    <x v="2"/>
    <x v="80"/>
    <d v="2011-09-14T00:00:00"/>
    <s v="Same Day"/>
    <s v="DM-13015"/>
    <s v="Darrin Martin"/>
    <x v="0"/>
    <s v="United States"/>
    <x v="20"/>
    <x v="15"/>
    <n v="10009"/>
    <x v="3"/>
    <s v="OFF-EN-10001099"/>
    <x v="1"/>
    <x v="12"/>
    <x v="33"/>
    <n v="68.459999999999994"/>
    <n v="7"/>
    <n v="0"/>
    <n v="31.491599999999998"/>
  </r>
  <r>
    <n v="5127"/>
    <x v="2538"/>
    <x v="2"/>
    <x v="80"/>
    <d v="2011-09-14T00:00:00"/>
    <s v="Same Day"/>
    <s v="DM-13015"/>
    <s v="Darrin Martin"/>
    <x v="0"/>
    <s v="United States"/>
    <x v="20"/>
    <x v="15"/>
    <n v="10009"/>
    <x v="3"/>
    <s v="TEC-MA-10003979"/>
    <x v="2"/>
    <x v="15"/>
    <x v="802"/>
    <n v="2799.96"/>
    <n v="4"/>
    <n v="0"/>
    <n v="1371.9803999999999"/>
  </r>
  <r>
    <n v="5128"/>
    <x v="2538"/>
    <x v="2"/>
    <x v="80"/>
    <d v="2011-09-14T00:00:00"/>
    <s v="Same Day"/>
    <s v="DM-13015"/>
    <s v="Darrin Martin"/>
    <x v="0"/>
    <s v="United States"/>
    <x v="20"/>
    <x v="15"/>
    <n v="10009"/>
    <x v="3"/>
    <s v="OFF-AP-10002945"/>
    <x v="1"/>
    <x v="9"/>
    <x v="225"/>
    <n v="601.29999999999995"/>
    <n v="2"/>
    <n v="0"/>
    <n v="198.429"/>
  </r>
  <r>
    <n v="5129"/>
    <x v="2538"/>
    <x v="2"/>
    <x v="80"/>
    <d v="2011-09-14T00:00:00"/>
    <s v="Same Day"/>
    <s v="DM-13015"/>
    <s v="Darrin Martin"/>
    <x v="0"/>
    <s v="United States"/>
    <x v="20"/>
    <x v="15"/>
    <n v="10009"/>
    <x v="3"/>
    <s v="TEC-PH-10001536"/>
    <x v="2"/>
    <x v="7"/>
    <x v="1234"/>
    <n v="16.989999999999998"/>
    <n v="1"/>
    <n v="0"/>
    <n v="4.4173999999999998"/>
  </r>
  <r>
    <n v="5130"/>
    <x v="2538"/>
    <x v="2"/>
    <x v="80"/>
    <d v="2011-09-14T00:00:00"/>
    <s v="Same Day"/>
    <s v="DM-13015"/>
    <s v="Darrin Martin"/>
    <x v="0"/>
    <s v="United States"/>
    <x v="20"/>
    <x v="15"/>
    <n v="10009"/>
    <x v="3"/>
    <s v="TEC-PH-10000526"/>
    <x v="2"/>
    <x v="7"/>
    <x v="1463"/>
    <n v="287.97000000000003"/>
    <n v="3"/>
    <n v="0"/>
    <n v="80.631600000000006"/>
  </r>
  <r>
    <n v="5131"/>
    <x v="2538"/>
    <x v="2"/>
    <x v="80"/>
    <d v="2011-09-14T00:00:00"/>
    <s v="Same Day"/>
    <s v="DM-13015"/>
    <s v="Darrin Martin"/>
    <x v="0"/>
    <s v="United States"/>
    <x v="20"/>
    <x v="15"/>
    <n v="10009"/>
    <x v="3"/>
    <s v="OFF-PA-10000213"/>
    <x v="1"/>
    <x v="10"/>
    <x v="1440"/>
    <n v="44.82"/>
    <n v="9"/>
    <n v="0"/>
    <n v="21.0654"/>
  </r>
  <r>
    <n v="5132"/>
    <x v="2539"/>
    <x v="3"/>
    <x v="614"/>
    <d v="2015-06-01T00:00:00"/>
    <s v="Standard Class"/>
    <s v="BP-11185"/>
    <s v="Ben Peterman"/>
    <x v="1"/>
    <s v="United States"/>
    <x v="125"/>
    <x v="1"/>
    <n v="92804"/>
    <x v="1"/>
    <s v="FUR-FU-10002501"/>
    <x v="0"/>
    <x v="5"/>
    <x v="1284"/>
    <n v="101.12"/>
    <n v="8"/>
    <n v="0"/>
    <n v="37.414400000000001"/>
  </r>
  <r>
    <n v="5133"/>
    <x v="2540"/>
    <x v="1"/>
    <x v="1020"/>
    <d v="2012-06-27T00:00:00"/>
    <s v="Standard Class"/>
    <s v="EP-13915"/>
    <s v="Emily Phan"/>
    <x v="0"/>
    <s v="United States"/>
    <x v="207"/>
    <x v="2"/>
    <n v="32725"/>
    <x v="0"/>
    <s v="TEC-PH-10001819"/>
    <x v="2"/>
    <x v="7"/>
    <x v="805"/>
    <n v="107.976"/>
    <n v="3"/>
    <n v="0.2"/>
    <n v="37.791600000000003"/>
  </r>
  <r>
    <n v="5134"/>
    <x v="2541"/>
    <x v="3"/>
    <x v="200"/>
    <d v="2014-01-12T00:00:00"/>
    <s v="Standard Class"/>
    <s v="FG-14260"/>
    <s v="Frank Gastineau"/>
    <x v="2"/>
    <s v="United States"/>
    <x v="20"/>
    <x v="15"/>
    <n v="10009"/>
    <x v="3"/>
    <s v="OFF-AP-10001962"/>
    <x v="1"/>
    <x v="9"/>
    <x v="1594"/>
    <n v="58.73"/>
    <n v="7"/>
    <n v="0"/>
    <n v="14.682499999999999"/>
  </r>
  <r>
    <n v="5135"/>
    <x v="2541"/>
    <x v="3"/>
    <x v="200"/>
    <d v="2014-01-12T00:00:00"/>
    <s v="Standard Class"/>
    <s v="FG-14260"/>
    <s v="Frank Gastineau"/>
    <x v="2"/>
    <s v="United States"/>
    <x v="20"/>
    <x v="15"/>
    <n v="10009"/>
    <x v="3"/>
    <s v="OFF-BI-10003364"/>
    <x v="1"/>
    <x v="8"/>
    <x v="698"/>
    <n v="93.343999999999994"/>
    <n v="4"/>
    <n v="0.2"/>
    <n v="32.670400000000001"/>
  </r>
  <r>
    <n v="5136"/>
    <x v="2542"/>
    <x v="0"/>
    <x v="248"/>
    <d v="2013-10-29T00:00:00"/>
    <s v="Standard Class"/>
    <s v="AB-10255"/>
    <s v="Alejandro Ballentine"/>
    <x v="2"/>
    <s v="United States"/>
    <x v="4"/>
    <x v="4"/>
    <n v="98103"/>
    <x v="1"/>
    <s v="OFF-FA-10002983"/>
    <x v="1"/>
    <x v="13"/>
    <x v="260"/>
    <n v="17.05"/>
    <n v="5"/>
    <n v="0"/>
    <n v="8.1839999999999993"/>
  </r>
  <r>
    <n v="5137"/>
    <x v="2543"/>
    <x v="1"/>
    <x v="639"/>
    <d v="2012-12-19T00:00:00"/>
    <s v="Standard Class"/>
    <s v="RD-19480"/>
    <s v="Rick Duston"/>
    <x v="0"/>
    <s v="United States"/>
    <x v="70"/>
    <x v="1"/>
    <n v="92105"/>
    <x v="1"/>
    <s v="OFF-BI-10002432"/>
    <x v="1"/>
    <x v="8"/>
    <x v="866"/>
    <n v="8.0960000000000001"/>
    <n v="2"/>
    <n v="0.2"/>
    <n v="2.7324000000000002"/>
  </r>
  <r>
    <n v="5138"/>
    <x v="2544"/>
    <x v="0"/>
    <x v="373"/>
    <d v="2013-11-18T00:00:00"/>
    <s v="Standard Class"/>
    <s v="TS-21430"/>
    <s v="Tom Stivers"/>
    <x v="1"/>
    <s v="United States"/>
    <x v="268"/>
    <x v="26"/>
    <n v="73120"/>
    <x v="2"/>
    <s v="FUR-FU-10003096"/>
    <x v="0"/>
    <x v="5"/>
    <x v="554"/>
    <n v="30.36"/>
    <n v="4"/>
    <n v="0"/>
    <n v="13.0548"/>
  </r>
  <r>
    <n v="5139"/>
    <x v="2545"/>
    <x v="3"/>
    <x v="365"/>
    <d v="2014-06-10T00:00:00"/>
    <s v="Standard Class"/>
    <s v="JA-15970"/>
    <s v="Joseph Airdo"/>
    <x v="0"/>
    <s v="United States"/>
    <x v="145"/>
    <x v="15"/>
    <n v="10550"/>
    <x v="3"/>
    <s v="OFF-EN-10001539"/>
    <x v="1"/>
    <x v="12"/>
    <x v="33"/>
    <n v="23.34"/>
    <n v="3"/>
    <n v="0"/>
    <n v="10.969799999999999"/>
  </r>
  <r>
    <n v="5140"/>
    <x v="2545"/>
    <x v="3"/>
    <x v="365"/>
    <d v="2014-06-10T00:00:00"/>
    <s v="Standard Class"/>
    <s v="JA-15970"/>
    <s v="Joseph Airdo"/>
    <x v="0"/>
    <s v="United States"/>
    <x v="145"/>
    <x v="15"/>
    <n v="10550"/>
    <x v="3"/>
    <s v="OFF-PA-10004996"/>
    <x v="1"/>
    <x v="10"/>
    <x v="1519"/>
    <n v="51.55"/>
    <n v="5"/>
    <n v="0"/>
    <n v="24.2285"/>
  </r>
  <r>
    <n v="5141"/>
    <x v="2546"/>
    <x v="1"/>
    <x v="627"/>
    <d v="2012-12-11T00:00:00"/>
    <s v="Standard Class"/>
    <s v="SW-20455"/>
    <s v="Shaun Weien"/>
    <x v="0"/>
    <s v="United States"/>
    <x v="8"/>
    <x v="1"/>
    <n v="94109"/>
    <x v="1"/>
    <s v="TEC-AC-10001956"/>
    <x v="2"/>
    <x v="11"/>
    <x v="256"/>
    <n v="119.9"/>
    <n v="2"/>
    <n v="0"/>
    <n v="43.164000000000001"/>
  </r>
  <r>
    <n v="5142"/>
    <x v="2547"/>
    <x v="0"/>
    <x v="178"/>
    <d v="2013-06-04T00:00:00"/>
    <s v="Standard Class"/>
    <s v="FP-14320"/>
    <s v="Frank Preis"/>
    <x v="0"/>
    <s v="United States"/>
    <x v="20"/>
    <x v="15"/>
    <n v="10009"/>
    <x v="3"/>
    <s v="FUR-CH-10000454"/>
    <x v="0"/>
    <x v="1"/>
    <x v="1"/>
    <n v="1317.492"/>
    <n v="6"/>
    <n v="0.1"/>
    <n v="292.77600000000001"/>
  </r>
  <r>
    <n v="5143"/>
    <x v="2547"/>
    <x v="0"/>
    <x v="178"/>
    <d v="2013-06-04T00:00:00"/>
    <s v="Standard Class"/>
    <s v="FP-14320"/>
    <s v="Frank Preis"/>
    <x v="0"/>
    <s v="United States"/>
    <x v="20"/>
    <x v="15"/>
    <n v="10009"/>
    <x v="3"/>
    <s v="OFF-SU-10000946"/>
    <x v="1"/>
    <x v="14"/>
    <x v="33"/>
    <n v="63.84"/>
    <n v="8"/>
    <n v="0"/>
    <n v="18.5136"/>
  </r>
  <r>
    <n v="5144"/>
    <x v="2547"/>
    <x v="0"/>
    <x v="178"/>
    <d v="2013-06-04T00:00:00"/>
    <s v="Standard Class"/>
    <s v="FP-14320"/>
    <s v="Frank Preis"/>
    <x v="0"/>
    <s v="United States"/>
    <x v="20"/>
    <x v="15"/>
    <n v="10009"/>
    <x v="3"/>
    <s v="OFF-BI-10004140"/>
    <x v="1"/>
    <x v="8"/>
    <x v="304"/>
    <n v="3.5920000000000001"/>
    <n v="1"/>
    <n v="0.2"/>
    <n v="1.1225000000000001"/>
  </r>
  <r>
    <n v="5145"/>
    <x v="2548"/>
    <x v="3"/>
    <x v="62"/>
    <d v="2014-08-02T00:00:00"/>
    <s v="Standard Class"/>
    <s v="JL-15835"/>
    <s v="John Lee"/>
    <x v="0"/>
    <s v="United States"/>
    <x v="1"/>
    <x v="1"/>
    <n v="90045"/>
    <x v="1"/>
    <s v="FUR-FU-10003039"/>
    <x v="0"/>
    <x v="5"/>
    <x v="479"/>
    <n v="86.26"/>
    <n v="2"/>
    <n v="0"/>
    <n v="29.328399999999998"/>
  </r>
  <r>
    <n v="5146"/>
    <x v="2548"/>
    <x v="3"/>
    <x v="62"/>
    <d v="2014-08-02T00:00:00"/>
    <s v="Standard Class"/>
    <s v="JL-15835"/>
    <s v="John Lee"/>
    <x v="0"/>
    <s v="United States"/>
    <x v="1"/>
    <x v="1"/>
    <n v="90045"/>
    <x v="1"/>
    <s v="OFF-ST-10000464"/>
    <x v="1"/>
    <x v="4"/>
    <x v="1135"/>
    <n v="139.04"/>
    <n v="4"/>
    <n v="0"/>
    <n v="38.931199999999997"/>
  </r>
  <r>
    <n v="5147"/>
    <x v="2548"/>
    <x v="3"/>
    <x v="62"/>
    <d v="2014-08-02T00:00:00"/>
    <s v="Standard Class"/>
    <s v="JL-15835"/>
    <s v="John Lee"/>
    <x v="0"/>
    <s v="United States"/>
    <x v="1"/>
    <x v="1"/>
    <n v="90045"/>
    <x v="1"/>
    <s v="OFF-AP-10000252"/>
    <x v="1"/>
    <x v="9"/>
    <x v="1242"/>
    <n v="46.8"/>
    <n v="4"/>
    <n v="0"/>
    <n v="16.38"/>
  </r>
  <r>
    <n v="5148"/>
    <x v="2549"/>
    <x v="3"/>
    <x v="165"/>
    <d v="2015-01-01T00:00:00"/>
    <s v="Standard Class"/>
    <s v="JL-15175"/>
    <s v="James Lanier"/>
    <x v="2"/>
    <s v="United States"/>
    <x v="432"/>
    <x v="16"/>
    <n v="85224"/>
    <x v="1"/>
    <s v="FUR-FU-10001731"/>
    <x v="0"/>
    <x v="5"/>
    <x v="1547"/>
    <n v="8.5440000000000005"/>
    <n v="4"/>
    <n v="0.2"/>
    <n v="1.9224000000000001"/>
  </r>
  <r>
    <n v="5149"/>
    <x v="2549"/>
    <x v="3"/>
    <x v="165"/>
    <d v="2015-01-01T00:00:00"/>
    <s v="Standard Class"/>
    <s v="JL-15175"/>
    <s v="James Lanier"/>
    <x v="2"/>
    <s v="United States"/>
    <x v="432"/>
    <x v="16"/>
    <n v="85224"/>
    <x v="1"/>
    <s v="FUR-CH-10001394"/>
    <x v="0"/>
    <x v="1"/>
    <x v="648"/>
    <n v="842.37599999999998"/>
    <n v="3"/>
    <n v="0.2"/>
    <n v="105.297"/>
  </r>
  <r>
    <n v="5150"/>
    <x v="2550"/>
    <x v="2"/>
    <x v="261"/>
    <d v="2011-06-21T00:00:00"/>
    <s v="Same Day"/>
    <s v="JG-15160"/>
    <s v="James Galang"/>
    <x v="0"/>
    <s v="United States"/>
    <x v="85"/>
    <x v="15"/>
    <n v="11561"/>
    <x v="3"/>
    <s v="TEC-PH-10001578"/>
    <x v="2"/>
    <x v="7"/>
    <x v="1221"/>
    <n v="1214.8499999999999"/>
    <n v="3"/>
    <n v="0"/>
    <n v="352.30650000000003"/>
  </r>
  <r>
    <n v="5151"/>
    <x v="2551"/>
    <x v="3"/>
    <x v="904"/>
    <d v="2014-11-03T00:00:00"/>
    <s v="Second Class"/>
    <s v="SH-19975"/>
    <s v="Sally Hughsby"/>
    <x v="1"/>
    <s v="United States"/>
    <x v="8"/>
    <x v="1"/>
    <n v="94109"/>
    <x v="1"/>
    <s v="OFF-ST-10000675"/>
    <x v="1"/>
    <x v="4"/>
    <x v="295"/>
    <n v="67.78"/>
    <n v="2"/>
    <n v="0"/>
    <n v="16.945"/>
  </r>
  <r>
    <n v="5152"/>
    <x v="2552"/>
    <x v="3"/>
    <x v="145"/>
    <d v="2014-09-29T00:00:00"/>
    <s v="First Class"/>
    <s v="LS-17200"/>
    <s v="Luke Schmidt"/>
    <x v="1"/>
    <s v="United States"/>
    <x v="433"/>
    <x v="37"/>
    <n v="59601"/>
    <x v="1"/>
    <s v="OFF-ST-10002352"/>
    <x v="1"/>
    <x v="4"/>
    <x v="847"/>
    <n v="39.9"/>
    <n v="5"/>
    <n v="0"/>
    <n v="10.374000000000001"/>
  </r>
  <r>
    <n v="5153"/>
    <x v="2553"/>
    <x v="2"/>
    <x v="479"/>
    <d v="2011-06-07T00:00:00"/>
    <s v="Standard Class"/>
    <s v="CS-11860"/>
    <s v="Cari Schnelling"/>
    <x v="0"/>
    <s v="United States"/>
    <x v="20"/>
    <x v="15"/>
    <n v="10011"/>
    <x v="3"/>
    <s v="OFF-BI-10004528"/>
    <x v="1"/>
    <x v="8"/>
    <x v="468"/>
    <n v="2.6880000000000002"/>
    <n v="1"/>
    <n v="0.2"/>
    <n v="0.84"/>
  </r>
  <r>
    <n v="5154"/>
    <x v="2553"/>
    <x v="2"/>
    <x v="479"/>
    <d v="2011-06-07T00:00:00"/>
    <s v="Standard Class"/>
    <s v="CS-11860"/>
    <s v="Cari Schnelling"/>
    <x v="0"/>
    <s v="United States"/>
    <x v="20"/>
    <x v="15"/>
    <n v="10011"/>
    <x v="3"/>
    <s v="OFF-AR-10001026"/>
    <x v="1"/>
    <x v="6"/>
    <x v="207"/>
    <n v="6.6"/>
    <n v="3"/>
    <n v="0"/>
    <n v="2.9039999999999999"/>
  </r>
  <r>
    <n v="5155"/>
    <x v="2554"/>
    <x v="1"/>
    <x v="976"/>
    <d v="2012-08-08T00:00:00"/>
    <s v="First Class"/>
    <s v="KW-16570"/>
    <s v="Kelly Williams"/>
    <x v="0"/>
    <s v="United States"/>
    <x v="434"/>
    <x v="25"/>
    <n v="63122"/>
    <x v="2"/>
    <s v="OFF-BI-10002215"/>
    <x v="1"/>
    <x v="8"/>
    <x v="20"/>
    <n v="28.4"/>
    <n v="4"/>
    <n v="0"/>
    <n v="13.064"/>
  </r>
  <r>
    <n v="5156"/>
    <x v="2554"/>
    <x v="1"/>
    <x v="976"/>
    <d v="2012-08-08T00:00:00"/>
    <s v="First Class"/>
    <s v="KW-16570"/>
    <s v="Kelly Williams"/>
    <x v="0"/>
    <s v="United States"/>
    <x v="434"/>
    <x v="25"/>
    <n v="63122"/>
    <x v="2"/>
    <s v="FUR-FU-10000305"/>
    <x v="0"/>
    <x v="5"/>
    <x v="1437"/>
    <n v="212.94"/>
    <n v="3"/>
    <n v="0"/>
    <n v="34.070399999999999"/>
  </r>
  <r>
    <n v="5157"/>
    <x v="2555"/>
    <x v="3"/>
    <x v="160"/>
    <d v="2014-05-07T00:00:00"/>
    <s v="Second Class"/>
    <s v="GH-14410"/>
    <s v="Gary Hansen"/>
    <x v="2"/>
    <s v="United States"/>
    <x v="22"/>
    <x v="10"/>
    <n v="60653"/>
    <x v="2"/>
    <s v="TEC-PH-10002584"/>
    <x v="2"/>
    <x v="7"/>
    <x v="1696"/>
    <n v="1001.5839999999999"/>
    <n v="2"/>
    <n v="0.2"/>
    <n v="125.19799999999999"/>
  </r>
  <r>
    <n v="5158"/>
    <x v="2555"/>
    <x v="3"/>
    <x v="160"/>
    <d v="2014-05-07T00:00:00"/>
    <s v="Second Class"/>
    <s v="GH-14410"/>
    <s v="Gary Hansen"/>
    <x v="2"/>
    <s v="United States"/>
    <x v="22"/>
    <x v="10"/>
    <n v="60653"/>
    <x v="2"/>
    <s v="FUR-CH-10000229"/>
    <x v="0"/>
    <x v="1"/>
    <x v="1612"/>
    <n v="569.05799999999999"/>
    <n v="3"/>
    <n v="0.3"/>
    <n v="-178.8468"/>
  </r>
  <r>
    <n v="5159"/>
    <x v="2555"/>
    <x v="3"/>
    <x v="160"/>
    <d v="2014-05-07T00:00:00"/>
    <s v="Second Class"/>
    <s v="GH-14410"/>
    <s v="Gary Hansen"/>
    <x v="2"/>
    <s v="United States"/>
    <x v="22"/>
    <x v="10"/>
    <n v="60653"/>
    <x v="2"/>
    <s v="FUR-FU-10003799"/>
    <x v="0"/>
    <x v="5"/>
    <x v="90"/>
    <n v="14.224"/>
    <n v="2"/>
    <n v="0.6"/>
    <n v="-10.3124"/>
  </r>
  <r>
    <n v="5160"/>
    <x v="2556"/>
    <x v="1"/>
    <x v="662"/>
    <d v="2012-10-30T00:00:00"/>
    <s v="Second Class"/>
    <s v="AG-10495"/>
    <s v="Andrew Gjertsen"/>
    <x v="1"/>
    <s v="United States"/>
    <x v="97"/>
    <x v="16"/>
    <n v="85345"/>
    <x v="1"/>
    <s v="TEC-PH-10001700"/>
    <x v="2"/>
    <x v="7"/>
    <x v="193"/>
    <n v="105.584"/>
    <n v="2"/>
    <n v="0.2"/>
    <n v="9.2385999999999999"/>
  </r>
  <r>
    <n v="5161"/>
    <x v="2556"/>
    <x v="1"/>
    <x v="662"/>
    <d v="2012-10-30T00:00:00"/>
    <s v="Second Class"/>
    <s v="AG-10495"/>
    <s v="Andrew Gjertsen"/>
    <x v="1"/>
    <s v="United States"/>
    <x v="97"/>
    <x v="16"/>
    <n v="85345"/>
    <x v="1"/>
    <s v="TEC-PH-10001527"/>
    <x v="2"/>
    <x v="7"/>
    <x v="1276"/>
    <n v="68.72"/>
    <n v="2"/>
    <n v="0.2"/>
    <n v="-14.603"/>
  </r>
  <r>
    <n v="5162"/>
    <x v="2557"/>
    <x v="2"/>
    <x v="1021"/>
    <d v="2011-05-08T00:00:00"/>
    <s v="Standard Class"/>
    <s v="TS-21430"/>
    <s v="Tom Stivers"/>
    <x v="1"/>
    <s v="United States"/>
    <x v="4"/>
    <x v="4"/>
    <n v="98103"/>
    <x v="1"/>
    <s v="FUR-BO-10002916"/>
    <x v="0"/>
    <x v="0"/>
    <x v="1506"/>
    <n v="1367.84"/>
    <n v="8"/>
    <n v="0"/>
    <n v="259.88959999999997"/>
  </r>
  <r>
    <n v="5163"/>
    <x v="2558"/>
    <x v="0"/>
    <x v="741"/>
    <d v="2013-11-24T00:00:00"/>
    <s v="Second Class"/>
    <s v="AJ-10945"/>
    <s v="Ashley Jarboe"/>
    <x v="0"/>
    <s v="United States"/>
    <x v="79"/>
    <x v="12"/>
    <n v="48180"/>
    <x v="2"/>
    <s v="FUR-CH-10000863"/>
    <x v="0"/>
    <x v="1"/>
    <x v="83"/>
    <n v="301.95999999999998"/>
    <n v="2"/>
    <n v="0"/>
    <n v="33.215600000000002"/>
  </r>
  <r>
    <n v="5164"/>
    <x v="2559"/>
    <x v="1"/>
    <x v="380"/>
    <d v="2012-11-07T00:00:00"/>
    <s v="Standard Class"/>
    <s v="SJ-20215"/>
    <s v="Sarah Jordon"/>
    <x v="0"/>
    <s v="United States"/>
    <x v="45"/>
    <x v="1"/>
    <n v="91104"/>
    <x v="1"/>
    <s v="FUR-CH-10003968"/>
    <x v="0"/>
    <x v="1"/>
    <x v="56"/>
    <n v="170.352"/>
    <n v="3"/>
    <n v="0.2"/>
    <n v="-17.0352"/>
  </r>
  <r>
    <n v="5165"/>
    <x v="2560"/>
    <x v="2"/>
    <x v="849"/>
    <d v="2011-11-16T00:00:00"/>
    <s v="Standard Class"/>
    <s v="SC-20020"/>
    <s v="Sam Craven"/>
    <x v="0"/>
    <s v="United States"/>
    <x v="297"/>
    <x v="12"/>
    <n v="48640"/>
    <x v="2"/>
    <s v="OFF-AR-10001149"/>
    <x v="1"/>
    <x v="6"/>
    <x v="1535"/>
    <n v="3.9"/>
    <n v="2"/>
    <n v="0"/>
    <n v="1.5209999999999999"/>
  </r>
  <r>
    <n v="5166"/>
    <x v="2560"/>
    <x v="2"/>
    <x v="849"/>
    <d v="2011-11-16T00:00:00"/>
    <s v="Standard Class"/>
    <s v="SC-20020"/>
    <s v="Sam Craven"/>
    <x v="0"/>
    <s v="United States"/>
    <x v="297"/>
    <x v="12"/>
    <n v="48640"/>
    <x v="2"/>
    <s v="OFF-PA-10000130"/>
    <x v="1"/>
    <x v="10"/>
    <x v="995"/>
    <n v="12.84"/>
    <n v="3"/>
    <n v="0"/>
    <n v="5.7779999999999996"/>
  </r>
  <r>
    <n v="5167"/>
    <x v="2560"/>
    <x v="2"/>
    <x v="849"/>
    <d v="2011-11-16T00:00:00"/>
    <s v="Standard Class"/>
    <s v="SC-20020"/>
    <s v="Sam Craven"/>
    <x v="0"/>
    <s v="United States"/>
    <x v="297"/>
    <x v="12"/>
    <n v="48640"/>
    <x v="2"/>
    <s v="OFF-PA-10002479"/>
    <x v="1"/>
    <x v="10"/>
    <x v="217"/>
    <n v="15.84"/>
    <n v="3"/>
    <n v="0"/>
    <n v="7.1280000000000001"/>
  </r>
  <r>
    <n v="5168"/>
    <x v="2560"/>
    <x v="2"/>
    <x v="849"/>
    <d v="2011-11-16T00:00:00"/>
    <s v="Standard Class"/>
    <s v="SC-20020"/>
    <s v="Sam Craven"/>
    <x v="0"/>
    <s v="United States"/>
    <x v="297"/>
    <x v="12"/>
    <n v="48640"/>
    <x v="2"/>
    <s v="FUR-CH-10004997"/>
    <x v="0"/>
    <x v="1"/>
    <x v="494"/>
    <n v="563.94000000000005"/>
    <n v="3"/>
    <n v="0"/>
    <n v="112.788"/>
  </r>
  <r>
    <n v="5169"/>
    <x v="2560"/>
    <x v="2"/>
    <x v="849"/>
    <d v="2011-11-16T00:00:00"/>
    <s v="Standard Class"/>
    <s v="SC-20020"/>
    <s v="Sam Craven"/>
    <x v="0"/>
    <s v="United States"/>
    <x v="297"/>
    <x v="12"/>
    <n v="48640"/>
    <x v="2"/>
    <s v="OFF-ST-10004950"/>
    <x v="1"/>
    <x v="4"/>
    <x v="1000"/>
    <n v="62.94"/>
    <n v="3"/>
    <n v="0"/>
    <n v="11.958600000000001"/>
  </r>
  <r>
    <n v="5170"/>
    <x v="2560"/>
    <x v="2"/>
    <x v="849"/>
    <d v="2011-11-16T00:00:00"/>
    <s v="Standard Class"/>
    <s v="SC-20020"/>
    <s v="Sam Craven"/>
    <x v="0"/>
    <s v="United States"/>
    <x v="297"/>
    <x v="12"/>
    <n v="48640"/>
    <x v="2"/>
    <s v="OFF-ST-10001490"/>
    <x v="1"/>
    <x v="4"/>
    <x v="513"/>
    <n v="535.41"/>
    <n v="3"/>
    <n v="0"/>
    <n v="160.62299999999999"/>
  </r>
  <r>
    <n v="5171"/>
    <x v="2561"/>
    <x v="0"/>
    <x v="1022"/>
    <d v="2013-05-30T00:00:00"/>
    <s v="Second Class"/>
    <s v="LA-16780"/>
    <s v="Laura Armstrong"/>
    <x v="1"/>
    <s v="United States"/>
    <x v="66"/>
    <x v="12"/>
    <n v="48205"/>
    <x v="2"/>
    <s v="FUR-CH-10002024"/>
    <x v="0"/>
    <x v="1"/>
    <x v="478"/>
    <n v="3504.9"/>
    <n v="5"/>
    <n v="0"/>
    <n v="700.98"/>
  </r>
  <r>
    <n v="5172"/>
    <x v="2561"/>
    <x v="0"/>
    <x v="1022"/>
    <d v="2013-05-30T00:00:00"/>
    <s v="Second Class"/>
    <s v="LA-16780"/>
    <s v="Laura Armstrong"/>
    <x v="1"/>
    <s v="United States"/>
    <x v="66"/>
    <x v="12"/>
    <n v="48205"/>
    <x v="2"/>
    <s v="OFF-PA-10001790"/>
    <x v="1"/>
    <x v="10"/>
    <x v="687"/>
    <n v="144.12"/>
    <n v="3"/>
    <n v="0"/>
    <n v="69.177599999999998"/>
  </r>
  <r>
    <n v="5173"/>
    <x v="2561"/>
    <x v="0"/>
    <x v="1022"/>
    <d v="2013-05-30T00:00:00"/>
    <s v="Second Class"/>
    <s v="LA-16780"/>
    <s v="Laura Armstrong"/>
    <x v="1"/>
    <s v="United States"/>
    <x v="66"/>
    <x v="12"/>
    <n v="48205"/>
    <x v="2"/>
    <s v="OFF-PA-10000994"/>
    <x v="1"/>
    <x v="10"/>
    <x v="904"/>
    <n v="314.55"/>
    <n v="3"/>
    <n v="0"/>
    <n v="150.98400000000001"/>
  </r>
  <r>
    <n v="5174"/>
    <x v="2562"/>
    <x v="1"/>
    <x v="936"/>
    <d v="2012-10-03T00:00:00"/>
    <s v="First Class"/>
    <s v="FC-14335"/>
    <s v="Fred Chung"/>
    <x v="1"/>
    <s v="United States"/>
    <x v="206"/>
    <x v="22"/>
    <n v="81001"/>
    <x v="1"/>
    <s v="OFF-AR-10002399"/>
    <x v="1"/>
    <x v="6"/>
    <x v="316"/>
    <n v="3.4079999999999999"/>
    <n v="1"/>
    <n v="0.2"/>
    <n v="0.89459999999999995"/>
  </r>
  <r>
    <n v="5175"/>
    <x v="2563"/>
    <x v="3"/>
    <x v="15"/>
    <d v="2014-10-25T00:00:00"/>
    <s v="Standard Class"/>
    <s v="CA-12265"/>
    <s v="Christina Anderson"/>
    <x v="0"/>
    <s v="United States"/>
    <x v="435"/>
    <x v="5"/>
    <n v="76706"/>
    <x v="2"/>
    <s v="OFF-BI-10002799"/>
    <x v="1"/>
    <x v="8"/>
    <x v="1450"/>
    <n v="2.0720000000000001"/>
    <n v="2"/>
    <n v="0.8"/>
    <n v="-3.5224000000000002"/>
  </r>
  <r>
    <n v="5176"/>
    <x v="2563"/>
    <x v="3"/>
    <x v="15"/>
    <d v="2014-10-25T00:00:00"/>
    <s v="Standard Class"/>
    <s v="CA-12265"/>
    <s v="Christina Anderson"/>
    <x v="0"/>
    <s v="United States"/>
    <x v="435"/>
    <x v="5"/>
    <n v="76706"/>
    <x v="2"/>
    <s v="FUR-BO-10004360"/>
    <x v="0"/>
    <x v="0"/>
    <x v="1608"/>
    <n v="328.39920000000001"/>
    <n v="3"/>
    <n v="0.32"/>
    <n v="-91.758600000000001"/>
  </r>
  <r>
    <n v="5177"/>
    <x v="2564"/>
    <x v="0"/>
    <x v="732"/>
    <d v="2013-09-11T00:00:00"/>
    <s v="First Class"/>
    <s v="JH-15985"/>
    <s v="Joseph Holt"/>
    <x v="0"/>
    <s v="United States"/>
    <x v="8"/>
    <x v="1"/>
    <n v="94109"/>
    <x v="1"/>
    <s v="OFF-BI-10002082"/>
    <x v="1"/>
    <x v="8"/>
    <x v="1173"/>
    <n v="53.247999999999998"/>
    <n v="2"/>
    <n v="0.2"/>
    <n v="19.968"/>
  </r>
  <r>
    <n v="5178"/>
    <x v="2565"/>
    <x v="0"/>
    <x v="482"/>
    <d v="2013-12-31T00:00:00"/>
    <s v="Standard Class"/>
    <s v="AJ-10795"/>
    <s v="Anthony Johnson"/>
    <x v="1"/>
    <s v="United States"/>
    <x v="20"/>
    <x v="15"/>
    <n v="10024"/>
    <x v="3"/>
    <s v="OFF-BI-10004967"/>
    <x v="1"/>
    <x v="8"/>
    <x v="253"/>
    <n v="4.992"/>
    <n v="3"/>
    <n v="0.2"/>
    <n v="1.6848000000000001"/>
  </r>
  <r>
    <n v="5179"/>
    <x v="2566"/>
    <x v="1"/>
    <x v="657"/>
    <d v="2012-04-19T00:00:00"/>
    <s v="Standard Class"/>
    <s v="BT-11395"/>
    <s v="Bill Tyler"/>
    <x v="1"/>
    <s v="United States"/>
    <x v="1"/>
    <x v="1"/>
    <n v="90036"/>
    <x v="1"/>
    <s v="FUR-FU-10004973"/>
    <x v="0"/>
    <x v="5"/>
    <x v="1134"/>
    <n v="37.68"/>
    <n v="2"/>
    <n v="0"/>
    <n v="15.8256"/>
  </r>
  <r>
    <n v="5180"/>
    <x v="2566"/>
    <x v="1"/>
    <x v="657"/>
    <d v="2012-04-19T00:00:00"/>
    <s v="Standard Class"/>
    <s v="BT-11395"/>
    <s v="Bill Tyler"/>
    <x v="1"/>
    <s v="United States"/>
    <x v="1"/>
    <x v="1"/>
    <n v="90036"/>
    <x v="1"/>
    <s v="TEC-PH-10003645"/>
    <x v="2"/>
    <x v="7"/>
    <x v="294"/>
    <n v="258.57600000000002"/>
    <n v="2"/>
    <n v="0.2"/>
    <n v="19.3932"/>
  </r>
  <r>
    <n v="5181"/>
    <x v="2566"/>
    <x v="1"/>
    <x v="657"/>
    <d v="2012-04-19T00:00:00"/>
    <s v="Standard Class"/>
    <s v="BT-11395"/>
    <s v="Bill Tyler"/>
    <x v="1"/>
    <s v="United States"/>
    <x v="1"/>
    <x v="1"/>
    <n v="90036"/>
    <x v="1"/>
    <s v="OFF-AP-10004980"/>
    <x v="1"/>
    <x v="9"/>
    <x v="967"/>
    <n v="75.84"/>
    <n v="2"/>
    <n v="0"/>
    <n v="29.5776"/>
  </r>
  <r>
    <n v="5182"/>
    <x v="2567"/>
    <x v="3"/>
    <x v="510"/>
    <d v="2014-09-16T00:00:00"/>
    <s v="First Class"/>
    <s v="DJ-13510"/>
    <s v="Don Jones"/>
    <x v="1"/>
    <s v="United States"/>
    <x v="383"/>
    <x v="34"/>
    <n v="2895"/>
    <x v="3"/>
    <s v="OFF-PA-10003797"/>
    <x v="1"/>
    <x v="10"/>
    <x v="1701"/>
    <n v="45.36"/>
    <n v="7"/>
    <n v="0"/>
    <n v="21.7728"/>
  </r>
  <r>
    <n v="5183"/>
    <x v="2567"/>
    <x v="3"/>
    <x v="510"/>
    <d v="2014-09-16T00:00:00"/>
    <s v="First Class"/>
    <s v="DJ-13510"/>
    <s v="Don Jones"/>
    <x v="1"/>
    <s v="United States"/>
    <x v="383"/>
    <x v="34"/>
    <n v="2895"/>
    <x v="3"/>
    <s v="OFF-BI-10003707"/>
    <x v="1"/>
    <x v="8"/>
    <x v="776"/>
    <n v="45.78"/>
    <n v="3"/>
    <n v="0"/>
    <n v="22.89"/>
  </r>
  <r>
    <n v="5184"/>
    <x v="2568"/>
    <x v="3"/>
    <x v="241"/>
    <d v="2014-09-28T00:00:00"/>
    <s v="First Class"/>
    <s v="AG-10675"/>
    <s v="Anna Gayman"/>
    <x v="0"/>
    <s v="United States"/>
    <x v="38"/>
    <x v="32"/>
    <n v="31907"/>
    <x v="0"/>
    <s v="OFF-ST-10000885"/>
    <x v="1"/>
    <x v="4"/>
    <x v="1657"/>
    <n v="40.29"/>
    <n v="3"/>
    <n v="0"/>
    <n v="10.0725"/>
  </r>
  <r>
    <n v="5185"/>
    <x v="2568"/>
    <x v="3"/>
    <x v="241"/>
    <d v="2014-09-28T00:00:00"/>
    <s v="First Class"/>
    <s v="AG-10675"/>
    <s v="Anna Gayman"/>
    <x v="0"/>
    <s v="United States"/>
    <x v="38"/>
    <x v="32"/>
    <n v="31907"/>
    <x v="0"/>
    <s v="OFF-BI-10002827"/>
    <x v="1"/>
    <x v="8"/>
    <x v="549"/>
    <n v="38.71"/>
    <n v="7"/>
    <n v="0"/>
    <n v="17.8066"/>
  </r>
  <r>
    <n v="5186"/>
    <x v="2569"/>
    <x v="1"/>
    <x v="998"/>
    <d v="2012-10-15T00:00:00"/>
    <s v="Standard Class"/>
    <s v="JD-15790"/>
    <s v="John Dryer"/>
    <x v="0"/>
    <s v="United States"/>
    <x v="108"/>
    <x v="2"/>
    <n v="32216"/>
    <x v="0"/>
    <s v="OFF-ST-10004459"/>
    <x v="1"/>
    <x v="4"/>
    <x v="454"/>
    <n v="1801.6320000000001"/>
    <n v="6"/>
    <n v="0.2"/>
    <n v="-337.80599999999998"/>
  </r>
  <r>
    <n v="5187"/>
    <x v="2570"/>
    <x v="1"/>
    <x v="154"/>
    <d v="2012-03-12T00:00:00"/>
    <s v="Standard Class"/>
    <s v="EH-14125"/>
    <s v="Eugene Hildebrand"/>
    <x v="2"/>
    <s v="United States"/>
    <x v="10"/>
    <x v="9"/>
    <n v="19140"/>
    <x v="3"/>
    <s v="TEC-PH-10002789"/>
    <x v="2"/>
    <x v="7"/>
    <x v="1577"/>
    <n v="748.75199999999995"/>
    <n v="8"/>
    <n v="0.4"/>
    <n v="-162.2296"/>
  </r>
  <r>
    <n v="5188"/>
    <x v="2571"/>
    <x v="1"/>
    <x v="1023"/>
    <d v="2012-09-18T00:00:00"/>
    <s v="Standard Class"/>
    <s v="ZC-21910"/>
    <s v="Zuschuss Carroll"/>
    <x v="0"/>
    <s v="United States"/>
    <x v="38"/>
    <x v="14"/>
    <n v="47201"/>
    <x v="2"/>
    <s v="TEC-AC-10001314"/>
    <x v="2"/>
    <x v="11"/>
    <x v="943"/>
    <n v="199.96"/>
    <n v="4"/>
    <n v="0"/>
    <n v="15.9968"/>
  </r>
  <r>
    <n v="5189"/>
    <x v="2571"/>
    <x v="1"/>
    <x v="1023"/>
    <d v="2012-09-18T00:00:00"/>
    <s v="Standard Class"/>
    <s v="ZC-21910"/>
    <s v="Zuschuss Carroll"/>
    <x v="0"/>
    <s v="United States"/>
    <x v="38"/>
    <x v="14"/>
    <n v="47201"/>
    <x v="2"/>
    <s v="FUR-CH-10000015"/>
    <x v="0"/>
    <x v="1"/>
    <x v="373"/>
    <n v="1516.2"/>
    <n v="7"/>
    <n v="0"/>
    <n v="394.21199999999999"/>
  </r>
  <r>
    <n v="5190"/>
    <x v="2572"/>
    <x v="3"/>
    <x v="237"/>
    <d v="2014-11-19T00:00:00"/>
    <s v="Standard Class"/>
    <s v="XP-21865"/>
    <s v="Xylona Preis"/>
    <x v="0"/>
    <s v="United States"/>
    <x v="45"/>
    <x v="5"/>
    <n v="77506"/>
    <x v="2"/>
    <s v="TEC-AC-10004855"/>
    <x v="2"/>
    <x v="11"/>
    <x v="1047"/>
    <n v="167.952"/>
    <n v="6"/>
    <n v="0.2"/>
    <n v="-27.292200000000001"/>
  </r>
  <r>
    <n v="5191"/>
    <x v="2572"/>
    <x v="3"/>
    <x v="237"/>
    <d v="2014-11-19T00:00:00"/>
    <s v="Standard Class"/>
    <s v="XP-21865"/>
    <s v="Xylona Preis"/>
    <x v="0"/>
    <s v="United States"/>
    <x v="45"/>
    <x v="5"/>
    <n v="77506"/>
    <x v="2"/>
    <s v="OFF-AR-10003582"/>
    <x v="1"/>
    <x v="6"/>
    <x v="1451"/>
    <n v="45.04"/>
    <n v="2"/>
    <n v="0.2"/>
    <n v="4.5039999999999996"/>
  </r>
  <r>
    <n v="5192"/>
    <x v="2573"/>
    <x v="3"/>
    <x v="1024"/>
    <d v="2014-10-05T00:00:00"/>
    <s v="Standard Class"/>
    <s v="DK-12985"/>
    <s v="Darren Koutras"/>
    <x v="0"/>
    <s v="United States"/>
    <x v="8"/>
    <x v="1"/>
    <n v="94122"/>
    <x v="1"/>
    <s v="OFF-EN-10003448"/>
    <x v="1"/>
    <x v="12"/>
    <x v="1702"/>
    <n v="23.16"/>
    <n v="2"/>
    <n v="0"/>
    <n v="11.58"/>
  </r>
  <r>
    <n v="5193"/>
    <x v="2574"/>
    <x v="2"/>
    <x v="683"/>
    <d v="2011-01-12T00:00:00"/>
    <s v="Second Class"/>
    <s v="CS-12250"/>
    <s v="Chris Selesnick"/>
    <x v="1"/>
    <s v="United States"/>
    <x v="29"/>
    <x v="20"/>
    <n v="29203"/>
    <x v="0"/>
    <s v="FUR-FU-10003773"/>
    <x v="0"/>
    <x v="5"/>
    <x v="125"/>
    <n v="397.6"/>
    <n v="5"/>
    <n v="0"/>
    <n v="43.735999999999997"/>
  </r>
  <r>
    <n v="5194"/>
    <x v="2574"/>
    <x v="2"/>
    <x v="683"/>
    <d v="2011-01-12T00:00:00"/>
    <s v="Second Class"/>
    <s v="CS-12250"/>
    <s v="Chris Selesnick"/>
    <x v="1"/>
    <s v="United States"/>
    <x v="29"/>
    <x v="20"/>
    <n v="29203"/>
    <x v="0"/>
    <s v="OFF-PA-10001363"/>
    <x v="1"/>
    <x v="10"/>
    <x v="1616"/>
    <n v="85.96"/>
    <n v="7"/>
    <n v="0"/>
    <n v="40.401200000000003"/>
  </r>
  <r>
    <n v="5195"/>
    <x v="2574"/>
    <x v="2"/>
    <x v="683"/>
    <d v="2011-01-12T00:00:00"/>
    <s v="Second Class"/>
    <s v="CS-12250"/>
    <s v="Chris Selesnick"/>
    <x v="1"/>
    <s v="United States"/>
    <x v="29"/>
    <x v="20"/>
    <n v="29203"/>
    <x v="0"/>
    <s v="OFF-AR-10004757"/>
    <x v="1"/>
    <x v="6"/>
    <x v="342"/>
    <n v="13.12"/>
    <n v="4"/>
    <n v="0"/>
    <n v="4.3296000000000001"/>
  </r>
  <r>
    <n v="5196"/>
    <x v="2574"/>
    <x v="2"/>
    <x v="683"/>
    <d v="2011-01-12T00:00:00"/>
    <s v="Second Class"/>
    <s v="CS-12250"/>
    <s v="Chris Selesnick"/>
    <x v="1"/>
    <s v="United States"/>
    <x v="29"/>
    <x v="20"/>
    <n v="29203"/>
    <x v="0"/>
    <s v="OFF-BI-10000309"/>
    <x v="1"/>
    <x v="8"/>
    <x v="334"/>
    <n v="45.66"/>
    <n v="3"/>
    <n v="0"/>
    <n v="22.3734"/>
  </r>
  <r>
    <n v="5197"/>
    <x v="2575"/>
    <x v="2"/>
    <x v="1025"/>
    <d v="2011-05-15T00:00:00"/>
    <s v="Standard Class"/>
    <s v="AI-10855"/>
    <s v="Arianne Irving"/>
    <x v="0"/>
    <s v="United States"/>
    <x v="239"/>
    <x v="4"/>
    <n v="98031"/>
    <x v="1"/>
    <s v="OFF-EN-10001434"/>
    <x v="1"/>
    <x v="12"/>
    <x v="434"/>
    <n v="158.13"/>
    <n v="3"/>
    <n v="0"/>
    <n v="77.483699999999999"/>
  </r>
  <r>
    <n v="5198"/>
    <x v="2575"/>
    <x v="2"/>
    <x v="1025"/>
    <d v="2011-05-15T00:00:00"/>
    <s v="Standard Class"/>
    <s v="AI-10855"/>
    <s v="Arianne Irving"/>
    <x v="0"/>
    <s v="United States"/>
    <x v="239"/>
    <x v="4"/>
    <n v="98031"/>
    <x v="1"/>
    <s v="TEC-PH-10003988"/>
    <x v="2"/>
    <x v="7"/>
    <x v="47"/>
    <n v="43.6"/>
    <n v="5"/>
    <n v="0.2"/>
    <n v="4.3600000000000003"/>
  </r>
  <r>
    <n v="5199"/>
    <x v="2576"/>
    <x v="0"/>
    <x v="840"/>
    <d v="2013-09-03T00:00:00"/>
    <s v="Standard Class"/>
    <s v="AA-10315"/>
    <s v="Alex Avila"/>
    <x v="0"/>
    <s v="United States"/>
    <x v="171"/>
    <x v="5"/>
    <n v="78664"/>
    <x v="2"/>
    <s v="OFF-SU-10000151"/>
    <x v="1"/>
    <x v="14"/>
    <x v="1336"/>
    <n v="3930.0720000000001"/>
    <n v="3"/>
    <n v="0.2"/>
    <n v="-786.01440000000002"/>
  </r>
  <r>
    <n v="5200"/>
    <x v="2576"/>
    <x v="0"/>
    <x v="840"/>
    <d v="2013-09-03T00:00:00"/>
    <s v="Standard Class"/>
    <s v="AA-10315"/>
    <s v="Alex Avila"/>
    <x v="0"/>
    <s v="United States"/>
    <x v="171"/>
    <x v="5"/>
    <n v="78664"/>
    <x v="2"/>
    <s v="OFF-FA-10001332"/>
    <x v="1"/>
    <x v="13"/>
    <x v="1561"/>
    <n v="2.3039999999999998"/>
    <n v="1"/>
    <n v="0.2"/>
    <n v="0.77759999999999996"/>
  </r>
  <r>
    <n v="5201"/>
    <x v="2576"/>
    <x v="0"/>
    <x v="840"/>
    <d v="2013-09-03T00:00:00"/>
    <s v="Standard Class"/>
    <s v="AA-10315"/>
    <s v="Alex Avila"/>
    <x v="0"/>
    <s v="United States"/>
    <x v="171"/>
    <x v="5"/>
    <n v="78664"/>
    <x v="2"/>
    <s v="TEC-PH-10000895"/>
    <x v="2"/>
    <x v="7"/>
    <x v="1128"/>
    <n v="431.976"/>
    <n v="3"/>
    <n v="0.2"/>
    <n v="32.398200000000003"/>
  </r>
  <r>
    <n v="5202"/>
    <x v="2576"/>
    <x v="0"/>
    <x v="840"/>
    <d v="2013-09-03T00:00:00"/>
    <s v="Standard Class"/>
    <s v="AA-10315"/>
    <s v="Alex Avila"/>
    <x v="0"/>
    <s v="United States"/>
    <x v="171"/>
    <x v="5"/>
    <n v="78664"/>
    <x v="2"/>
    <s v="TEC-AC-10002857"/>
    <x v="2"/>
    <x v="11"/>
    <x v="535"/>
    <n v="41.72"/>
    <n v="7"/>
    <n v="0.2"/>
    <n v="5.7365000000000004"/>
  </r>
  <r>
    <n v="5203"/>
    <x v="2577"/>
    <x v="1"/>
    <x v="762"/>
    <d v="2012-08-19T00:00:00"/>
    <s v="Standard Class"/>
    <s v="RE-19450"/>
    <s v="Richard Eichhorn"/>
    <x v="0"/>
    <s v="United States"/>
    <x v="182"/>
    <x v="1"/>
    <n v="94601"/>
    <x v="1"/>
    <s v="FUR-FU-10004018"/>
    <x v="0"/>
    <x v="5"/>
    <x v="927"/>
    <n v="104.23"/>
    <n v="7"/>
    <n v="0"/>
    <n v="28.142099999999999"/>
  </r>
  <r>
    <n v="5204"/>
    <x v="2577"/>
    <x v="1"/>
    <x v="762"/>
    <d v="2012-08-19T00:00:00"/>
    <s v="Standard Class"/>
    <s v="RE-19450"/>
    <s v="Richard Eichhorn"/>
    <x v="0"/>
    <s v="United States"/>
    <x v="182"/>
    <x v="1"/>
    <n v="94601"/>
    <x v="1"/>
    <s v="OFF-ST-10003638"/>
    <x v="1"/>
    <x v="4"/>
    <x v="1222"/>
    <n v="70.260000000000005"/>
    <n v="3"/>
    <n v="0"/>
    <n v="18.970199999999998"/>
  </r>
  <r>
    <n v="5205"/>
    <x v="2578"/>
    <x v="1"/>
    <x v="811"/>
    <d v="2012-09-18T00:00:00"/>
    <s v="Standard Class"/>
    <s v="TM-21010"/>
    <s v="Tamara Manning"/>
    <x v="0"/>
    <s v="United States"/>
    <x v="109"/>
    <x v="15"/>
    <n v="13021"/>
    <x v="3"/>
    <s v="OFF-AR-10004685"/>
    <x v="1"/>
    <x v="6"/>
    <x v="181"/>
    <n v="9.26"/>
    <n v="2"/>
    <n v="0"/>
    <n v="3.0558000000000001"/>
  </r>
  <r>
    <n v="5206"/>
    <x v="2578"/>
    <x v="1"/>
    <x v="811"/>
    <d v="2012-09-18T00:00:00"/>
    <s v="Standard Class"/>
    <s v="TM-21010"/>
    <s v="Tamara Manning"/>
    <x v="0"/>
    <s v="United States"/>
    <x v="109"/>
    <x v="15"/>
    <n v="13021"/>
    <x v="3"/>
    <s v="OFF-ST-10001713"/>
    <x v="1"/>
    <x v="4"/>
    <x v="45"/>
    <n v="105.98"/>
    <n v="2"/>
    <n v="0"/>
    <n v="4.2392000000000003"/>
  </r>
  <r>
    <n v="5207"/>
    <x v="2578"/>
    <x v="1"/>
    <x v="811"/>
    <d v="2012-09-18T00:00:00"/>
    <s v="Standard Class"/>
    <s v="TM-21010"/>
    <s v="Tamara Manning"/>
    <x v="0"/>
    <s v="United States"/>
    <x v="109"/>
    <x v="15"/>
    <n v="13021"/>
    <x v="3"/>
    <s v="OFF-FA-10000490"/>
    <x v="1"/>
    <x v="13"/>
    <x v="307"/>
    <n v="1.24"/>
    <n v="1"/>
    <n v="0"/>
    <n v="0.58279999999999998"/>
  </r>
  <r>
    <n v="5208"/>
    <x v="2578"/>
    <x v="1"/>
    <x v="811"/>
    <d v="2012-09-18T00:00:00"/>
    <s v="Standard Class"/>
    <s v="TM-21010"/>
    <s v="Tamara Manning"/>
    <x v="0"/>
    <s v="United States"/>
    <x v="109"/>
    <x v="15"/>
    <n v="13021"/>
    <x v="3"/>
    <s v="OFF-LA-10002043"/>
    <x v="1"/>
    <x v="2"/>
    <x v="252"/>
    <n v="20.7"/>
    <n v="2"/>
    <n v="0"/>
    <n v="9.9359999999999999"/>
  </r>
  <r>
    <n v="5209"/>
    <x v="2578"/>
    <x v="1"/>
    <x v="811"/>
    <d v="2012-09-18T00:00:00"/>
    <s v="Standard Class"/>
    <s v="TM-21010"/>
    <s v="Tamara Manning"/>
    <x v="0"/>
    <s v="United States"/>
    <x v="109"/>
    <x v="15"/>
    <n v="13021"/>
    <x v="3"/>
    <s v="OFF-PA-10002464"/>
    <x v="1"/>
    <x v="10"/>
    <x v="993"/>
    <n v="28.9"/>
    <n v="5"/>
    <n v="0"/>
    <n v="14.161"/>
  </r>
  <r>
    <n v="5210"/>
    <x v="2578"/>
    <x v="1"/>
    <x v="811"/>
    <d v="2012-09-18T00:00:00"/>
    <s v="Standard Class"/>
    <s v="TM-21010"/>
    <s v="Tamara Manning"/>
    <x v="0"/>
    <s v="United States"/>
    <x v="109"/>
    <x v="15"/>
    <n v="13021"/>
    <x v="3"/>
    <s v="OFF-EN-10002504"/>
    <x v="1"/>
    <x v="12"/>
    <x v="113"/>
    <n v="27.18"/>
    <n v="1"/>
    <n v="0"/>
    <n v="12.7746"/>
  </r>
  <r>
    <n v="5211"/>
    <x v="2579"/>
    <x v="1"/>
    <x v="1026"/>
    <d v="2012-01-18T00:00:00"/>
    <s v="Standard Class"/>
    <s v="YS-21880"/>
    <s v="Yana Sorensen"/>
    <x v="1"/>
    <s v="United States"/>
    <x v="46"/>
    <x v="13"/>
    <n v="19711"/>
    <x v="3"/>
    <s v="OFF-ST-10002615"/>
    <x v="1"/>
    <x v="4"/>
    <x v="1427"/>
    <n v="465.18"/>
    <n v="3"/>
    <n v="0"/>
    <n v="120.9468"/>
  </r>
  <r>
    <n v="5212"/>
    <x v="2580"/>
    <x v="1"/>
    <x v="793"/>
    <d v="2012-05-16T00:00:00"/>
    <s v="Second Class"/>
    <s v="AZ-10750"/>
    <s v="Annie Zypern"/>
    <x v="0"/>
    <s v="United States"/>
    <x v="20"/>
    <x v="15"/>
    <n v="10024"/>
    <x v="3"/>
    <s v="OFF-ST-10004258"/>
    <x v="1"/>
    <x v="4"/>
    <x v="754"/>
    <n v="36.630000000000003"/>
    <n v="3"/>
    <n v="0"/>
    <n v="9.8901000000000003"/>
  </r>
  <r>
    <n v="5213"/>
    <x v="2581"/>
    <x v="0"/>
    <x v="182"/>
    <d v="2013-09-27T00:00:00"/>
    <s v="Same Day"/>
    <s v="CM-12445"/>
    <s v="Chuck Magee"/>
    <x v="0"/>
    <s v="United States"/>
    <x v="56"/>
    <x v="1"/>
    <n v="92374"/>
    <x v="1"/>
    <s v="OFF-ST-10004507"/>
    <x v="1"/>
    <x v="4"/>
    <x v="452"/>
    <n v="51.45"/>
    <n v="3"/>
    <n v="0"/>
    <n v="13.891500000000001"/>
  </r>
  <r>
    <n v="5214"/>
    <x v="2581"/>
    <x v="0"/>
    <x v="182"/>
    <d v="2013-09-27T00:00:00"/>
    <s v="Same Day"/>
    <s v="CM-12445"/>
    <s v="Chuck Magee"/>
    <x v="0"/>
    <s v="United States"/>
    <x v="56"/>
    <x v="1"/>
    <n v="92374"/>
    <x v="1"/>
    <s v="OFF-LA-10000262"/>
    <x v="1"/>
    <x v="2"/>
    <x v="932"/>
    <n v="7.83"/>
    <n v="3"/>
    <n v="0"/>
    <n v="3.6017999999999999"/>
  </r>
  <r>
    <n v="5215"/>
    <x v="2581"/>
    <x v="0"/>
    <x v="182"/>
    <d v="2013-09-27T00:00:00"/>
    <s v="Same Day"/>
    <s v="CM-12445"/>
    <s v="Chuck Magee"/>
    <x v="0"/>
    <s v="United States"/>
    <x v="56"/>
    <x v="1"/>
    <n v="92374"/>
    <x v="1"/>
    <s v="OFF-AR-10002445"/>
    <x v="1"/>
    <x v="6"/>
    <x v="1637"/>
    <n v="35.4"/>
    <n v="5"/>
    <n v="0"/>
    <n v="13.452"/>
  </r>
  <r>
    <n v="5216"/>
    <x v="2581"/>
    <x v="0"/>
    <x v="182"/>
    <d v="2013-09-27T00:00:00"/>
    <s v="Same Day"/>
    <s v="CM-12445"/>
    <s v="Chuck Magee"/>
    <x v="0"/>
    <s v="United States"/>
    <x v="56"/>
    <x v="1"/>
    <n v="92374"/>
    <x v="1"/>
    <s v="OFF-PA-10001667"/>
    <x v="1"/>
    <x v="10"/>
    <x v="453"/>
    <n v="29.9"/>
    <n v="5"/>
    <n v="0"/>
    <n v="13.455"/>
  </r>
  <r>
    <n v="5217"/>
    <x v="2582"/>
    <x v="3"/>
    <x v="428"/>
    <d v="2014-09-16T00:00:00"/>
    <s v="Standard Class"/>
    <s v="JB-16000"/>
    <s v="Joy Bell-"/>
    <x v="0"/>
    <s v="United States"/>
    <x v="43"/>
    <x v="12"/>
    <n v="48066"/>
    <x v="2"/>
    <s v="OFF-EN-10000461"/>
    <x v="1"/>
    <x v="12"/>
    <x v="746"/>
    <n v="17.48"/>
    <n v="2"/>
    <n v="0"/>
    <n v="8.2156000000000002"/>
  </r>
  <r>
    <n v="5218"/>
    <x v="2583"/>
    <x v="3"/>
    <x v="4"/>
    <d v="2014-04-18T00:00:00"/>
    <s v="Second Class"/>
    <s v="NS-18640"/>
    <s v="Noel Staavos"/>
    <x v="1"/>
    <s v="United States"/>
    <x v="1"/>
    <x v="1"/>
    <n v="90049"/>
    <x v="1"/>
    <s v="OFF-PA-10002254"/>
    <x v="1"/>
    <x v="10"/>
    <x v="145"/>
    <n v="79.14"/>
    <n v="3"/>
    <n v="0"/>
    <n v="36.404400000000003"/>
  </r>
  <r>
    <n v="5219"/>
    <x v="2584"/>
    <x v="3"/>
    <x v="193"/>
    <d v="2014-06-15T00:00:00"/>
    <s v="Standard Class"/>
    <s v="LC-16930"/>
    <s v="Linda Cazamias"/>
    <x v="1"/>
    <s v="United States"/>
    <x v="20"/>
    <x v="15"/>
    <n v="10011"/>
    <x v="3"/>
    <s v="OFF-AR-10001868"/>
    <x v="1"/>
    <x v="6"/>
    <x v="59"/>
    <n v="8.4"/>
    <n v="5"/>
    <n v="0"/>
    <n v="4.2"/>
  </r>
  <r>
    <n v="5220"/>
    <x v="2585"/>
    <x v="3"/>
    <x v="853"/>
    <d v="2014-02-09T00:00:00"/>
    <s v="Same Day"/>
    <s v="CA-12775"/>
    <s v="Cynthia Arntzen"/>
    <x v="0"/>
    <s v="United States"/>
    <x v="66"/>
    <x v="12"/>
    <n v="48205"/>
    <x v="2"/>
    <s v="FUR-CH-10004875"/>
    <x v="0"/>
    <x v="1"/>
    <x v="1436"/>
    <n v="498.26"/>
    <n v="7"/>
    <n v="0"/>
    <n v="134.53020000000001"/>
  </r>
  <r>
    <n v="5221"/>
    <x v="2586"/>
    <x v="2"/>
    <x v="1027"/>
    <d v="2011-06-20T00:00:00"/>
    <s v="Standard Class"/>
    <s v="SR-20425"/>
    <s v="Sharelle Roach"/>
    <x v="2"/>
    <s v="United States"/>
    <x v="66"/>
    <x v="12"/>
    <n v="48234"/>
    <x v="2"/>
    <s v="FUR-BO-10000711"/>
    <x v="0"/>
    <x v="0"/>
    <x v="1605"/>
    <n v="212.94"/>
    <n v="3"/>
    <n v="0"/>
    <n v="57.4938"/>
  </r>
  <r>
    <n v="5222"/>
    <x v="2587"/>
    <x v="3"/>
    <x v="796"/>
    <d v="2014-05-23T00:00:00"/>
    <s v="Second Class"/>
    <s v="PP-18955"/>
    <s v="Paul Prost"/>
    <x v="2"/>
    <s v="United States"/>
    <x v="24"/>
    <x v="25"/>
    <n v="65807"/>
    <x v="2"/>
    <s v="OFF-AP-10000938"/>
    <x v="1"/>
    <x v="9"/>
    <x v="1703"/>
    <n v="706.86"/>
    <n v="7"/>
    <n v="0"/>
    <n v="197.92080000000001"/>
  </r>
  <r>
    <n v="5223"/>
    <x v="2587"/>
    <x v="3"/>
    <x v="796"/>
    <d v="2014-05-23T00:00:00"/>
    <s v="Second Class"/>
    <s v="PP-18955"/>
    <s v="Paul Prost"/>
    <x v="2"/>
    <s v="United States"/>
    <x v="24"/>
    <x v="25"/>
    <n v="65807"/>
    <x v="2"/>
    <s v="TEC-PH-10003555"/>
    <x v="2"/>
    <x v="7"/>
    <x v="457"/>
    <n v="114.95"/>
    <n v="5"/>
    <n v="0"/>
    <n v="2.2989999999999999"/>
  </r>
  <r>
    <n v="5224"/>
    <x v="2587"/>
    <x v="3"/>
    <x v="796"/>
    <d v="2014-05-23T00:00:00"/>
    <s v="Second Class"/>
    <s v="PP-18955"/>
    <s v="Paul Prost"/>
    <x v="2"/>
    <s v="United States"/>
    <x v="24"/>
    <x v="25"/>
    <n v="65807"/>
    <x v="2"/>
    <s v="OFF-BI-10001267"/>
    <x v="1"/>
    <x v="8"/>
    <x v="1466"/>
    <n v="43.19"/>
    <n v="7"/>
    <n v="0"/>
    <n v="20.731200000000001"/>
  </r>
  <r>
    <n v="5225"/>
    <x v="2588"/>
    <x v="3"/>
    <x v="510"/>
    <d v="2014-09-18T00:00:00"/>
    <s v="Second Class"/>
    <s v="JM-15865"/>
    <s v="John Murray"/>
    <x v="0"/>
    <s v="United States"/>
    <x v="1"/>
    <x v="1"/>
    <n v="90036"/>
    <x v="1"/>
    <s v="OFF-PA-10004071"/>
    <x v="1"/>
    <x v="10"/>
    <x v="412"/>
    <n v="166.44"/>
    <n v="3"/>
    <n v="0"/>
    <n v="79.891199999999998"/>
  </r>
  <r>
    <n v="5226"/>
    <x v="2589"/>
    <x v="0"/>
    <x v="1028"/>
    <d v="2013-06-27T00:00:00"/>
    <s v="Standard Class"/>
    <s v="AS-10090"/>
    <s v="Adam Shillingsburg"/>
    <x v="0"/>
    <s v="United States"/>
    <x v="20"/>
    <x v="15"/>
    <n v="10011"/>
    <x v="3"/>
    <s v="OFF-BI-10001553"/>
    <x v="1"/>
    <x v="8"/>
    <x v="1293"/>
    <n v="36.56"/>
    <n v="5"/>
    <n v="0.2"/>
    <n v="12.795999999999999"/>
  </r>
  <r>
    <n v="5227"/>
    <x v="2589"/>
    <x v="0"/>
    <x v="1028"/>
    <d v="2013-06-27T00:00:00"/>
    <s v="Standard Class"/>
    <s v="AS-10090"/>
    <s v="Adam Shillingsburg"/>
    <x v="0"/>
    <s v="United States"/>
    <x v="20"/>
    <x v="15"/>
    <n v="10011"/>
    <x v="3"/>
    <s v="OFF-BI-10003007"/>
    <x v="1"/>
    <x v="8"/>
    <x v="1542"/>
    <n v="186.14400000000001"/>
    <n v="6"/>
    <n v="0.2"/>
    <n v="60.4968"/>
  </r>
  <r>
    <n v="5228"/>
    <x v="2589"/>
    <x v="0"/>
    <x v="1028"/>
    <d v="2013-06-27T00:00:00"/>
    <s v="Standard Class"/>
    <s v="AS-10090"/>
    <s v="Adam Shillingsburg"/>
    <x v="0"/>
    <s v="United States"/>
    <x v="20"/>
    <x v="15"/>
    <n v="10011"/>
    <x v="3"/>
    <s v="FUR-BO-10003272"/>
    <x v="0"/>
    <x v="0"/>
    <x v="582"/>
    <n v="353.56799999999998"/>
    <n v="2"/>
    <n v="0.2"/>
    <n v="-44.195999999999998"/>
  </r>
  <r>
    <n v="5229"/>
    <x v="2590"/>
    <x v="2"/>
    <x v="35"/>
    <d v="2011-01-12T00:00:00"/>
    <s v="Standard Class"/>
    <s v="LS-16975"/>
    <s v="Lindsay Shagiari"/>
    <x v="2"/>
    <s v="United States"/>
    <x v="8"/>
    <x v="1"/>
    <n v="94109"/>
    <x v="1"/>
    <s v="OFF-PA-10001033"/>
    <x v="1"/>
    <x v="10"/>
    <x v="1500"/>
    <n v="81.98"/>
    <n v="2"/>
    <n v="0"/>
    <n v="40.170200000000001"/>
  </r>
  <r>
    <n v="5230"/>
    <x v="2591"/>
    <x v="3"/>
    <x v="498"/>
    <d v="2014-03-23T00:00:00"/>
    <s v="Second Class"/>
    <s v="SA-20830"/>
    <s v="Sue Ann Reed"/>
    <x v="0"/>
    <s v="United States"/>
    <x v="201"/>
    <x v="1"/>
    <n v="93727"/>
    <x v="1"/>
    <s v="OFF-BI-10001553"/>
    <x v="1"/>
    <x v="8"/>
    <x v="1293"/>
    <n v="14.624000000000001"/>
    <n v="2"/>
    <n v="0.2"/>
    <n v="5.1184000000000003"/>
  </r>
  <r>
    <n v="5231"/>
    <x v="2591"/>
    <x v="3"/>
    <x v="498"/>
    <d v="2014-03-23T00:00:00"/>
    <s v="Second Class"/>
    <s v="SA-20830"/>
    <s v="Sue Ann Reed"/>
    <x v="0"/>
    <s v="United States"/>
    <x v="201"/>
    <x v="1"/>
    <n v="93727"/>
    <x v="1"/>
    <s v="FUR-TA-10001095"/>
    <x v="0"/>
    <x v="3"/>
    <x v="611"/>
    <n v="697.16"/>
    <n v="5"/>
    <n v="0.2"/>
    <n v="8.7144999999999992"/>
  </r>
  <r>
    <n v="5232"/>
    <x v="2591"/>
    <x v="3"/>
    <x v="498"/>
    <d v="2014-03-23T00:00:00"/>
    <s v="Second Class"/>
    <s v="SA-20830"/>
    <s v="Sue Ann Reed"/>
    <x v="0"/>
    <s v="United States"/>
    <x v="201"/>
    <x v="1"/>
    <n v="93727"/>
    <x v="1"/>
    <s v="FUR-FU-10001185"/>
    <x v="0"/>
    <x v="5"/>
    <x v="1414"/>
    <n v="30.93"/>
    <n v="1"/>
    <n v="0"/>
    <n v="12.6813"/>
  </r>
  <r>
    <n v="5233"/>
    <x v="2591"/>
    <x v="3"/>
    <x v="498"/>
    <d v="2014-03-23T00:00:00"/>
    <s v="Second Class"/>
    <s v="SA-20830"/>
    <s v="Sue Ann Reed"/>
    <x v="0"/>
    <s v="United States"/>
    <x v="201"/>
    <x v="1"/>
    <n v="93727"/>
    <x v="1"/>
    <s v="OFF-BI-10000343"/>
    <x v="1"/>
    <x v="8"/>
    <x v="184"/>
    <n v="27.495999999999999"/>
    <n v="7"/>
    <n v="0.2"/>
    <n v="9.2798999999999996"/>
  </r>
  <r>
    <n v="5234"/>
    <x v="2592"/>
    <x v="2"/>
    <x v="638"/>
    <d v="2011-10-22T00:00:00"/>
    <s v="Standard Class"/>
    <s v="LS-17200"/>
    <s v="Luke Schmidt"/>
    <x v="1"/>
    <s v="United States"/>
    <x v="379"/>
    <x v="36"/>
    <n v="71854"/>
    <x v="0"/>
    <s v="FUR-CH-10004626"/>
    <x v="0"/>
    <x v="1"/>
    <x v="1697"/>
    <n v="605.34"/>
    <n v="6"/>
    <n v="0"/>
    <n v="145.2816"/>
  </r>
  <r>
    <n v="5235"/>
    <x v="2593"/>
    <x v="3"/>
    <x v="1029"/>
    <d v="2014-08-24T00:00:00"/>
    <s v="First Class"/>
    <s v="TM-21490"/>
    <s v="Tony Molinari"/>
    <x v="0"/>
    <s v="United States"/>
    <x v="8"/>
    <x v="1"/>
    <n v="94110"/>
    <x v="1"/>
    <s v="FUR-TA-10001768"/>
    <x v="0"/>
    <x v="3"/>
    <x v="114"/>
    <n v="210.00800000000001"/>
    <n v="1"/>
    <n v="0.2"/>
    <n v="2.6251000000000002"/>
  </r>
  <r>
    <n v="5236"/>
    <x v="2594"/>
    <x v="0"/>
    <x v="258"/>
    <d v="2013-11-23T00:00:00"/>
    <s v="First Class"/>
    <s v="TT-21265"/>
    <s v="Tim Taslimi"/>
    <x v="1"/>
    <s v="United States"/>
    <x v="245"/>
    <x v="14"/>
    <n v="46203"/>
    <x v="2"/>
    <s v="OFF-AP-10001947"/>
    <x v="1"/>
    <x v="9"/>
    <x v="1528"/>
    <n v="54.96"/>
    <n v="3"/>
    <n v="0"/>
    <n v="15.9384"/>
  </r>
  <r>
    <n v="5237"/>
    <x v="2595"/>
    <x v="2"/>
    <x v="59"/>
    <d v="2011-09-24T00:00:00"/>
    <s v="Standard Class"/>
    <s v="DN-13690"/>
    <s v="Duane Noonan"/>
    <x v="0"/>
    <s v="United States"/>
    <x v="29"/>
    <x v="39"/>
    <n v="21044"/>
    <x v="3"/>
    <s v="FUR-FU-10004952"/>
    <x v="0"/>
    <x v="5"/>
    <x v="845"/>
    <n v="164.22"/>
    <n v="3"/>
    <n v="0"/>
    <n v="50.908200000000001"/>
  </r>
  <r>
    <n v="5238"/>
    <x v="2595"/>
    <x v="2"/>
    <x v="59"/>
    <d v="2011-09-24T00:00:00"/>
    <s v="Standard Class"/>
    <s v="DN-13690"/>
    <s v="Duane Noonan"/>
    <x v="0"/>
    <s v="United States"/>
    <x v="29"/>
    <x v="39"/>
    <n v="21044"/>
    <x v="3"/>
    <s v="FUR-BO-10001337"/>
    <x v="0"/>
    <x v="0"/>
    <x v="425"/>
    <n v="362.94"/>
    <n v="3"/>
    <n v="0"/>
    <n v="36.293999999999997"/>
  </r>
  <r>
    <n v="5239"/>
    <x v="2595"/>
    <x v="2"/>
    <x v="59"/>
    <d v="2011-09-24T00:00:00"/>
    <s v="Standard Class"/>
    <s v="DN-13690"/>
    <s v="Duane Noonan"/>
    <x v="0"/>
    <s v="United States"/>
    <x v="29"/>
    <x v="39"/>
    <n v="21044"/>
    <x v="3"/>
    <s v="TEC-AC-10003628"/>
    <x v="2"/>
    <x v="11"/>
    <x v="244"/>
    <n v="59.98"/>
    <n v="2"/>
    <n v="0"/>
    <n v="26.391200000000001"/>
  </r>
  <r>
    <n v="5240"/>
    <x v="2596"/>
    <x v="0"/>
    <x v="108"/>
    <d v="2013-09-18T00:00:00"/>
    <s v="Standard Class"/>
    <s v="EB-14110"/>
    <s v="Eugene Barchas"/>
    <x v="0"/>
    <s v="United States"/>
    <x v="49"/>
    <x v="1"/>
    <n v="95123"/>
    <x v="1"/>
    <s v="OFF-ST-10004186"/>
    <x v="1"/>
    <x v="4"/>
    <x v="16"/>
    <n v="332.94"/>
    <n v="3"/>
    <n v="0"/>
    <n v="6.6588000000000003"/>
  </r>
  <r>
    <n v="5241"/>
    <x v="2596"/>
    <x v="0"/>
    <x v="108"/>
    <d v="2013-09-18T00:00:00"/>
    <s v="Standard Class"/>
    <s v="EB-14110"/>
    <s v="Eugene Barchas"/>
    <x v="0"/>
    <s v="United States"/>
    <x v="49"/>
    <x v="1"/>
    <n v="95123"/>
    <x v="1"/>
    <s v="OFF-BI-10001658"/>
    <x v="1"/>
    <x v="8"/>
    <x v="439"/>
    <n v="39.872"/>
    <n v="2"/>
    <n v="0.2"/>
    <n v="12.958399999999999"/>
  </r>
  <r>
    <n v="5242"/>
    <x v="2597"/>
    <x v="0"/>
    <x v="713"/>
    <d v="2013-09-27T00:00:00"/>
    <s v="Second Class"/>
    <s v="CM-11815"/>
    <s v="Candace McMahon"/>
    <x v="1"/>
    <s v="United States"/>
    <x v="4"/>
    <x v="4"/>
    <n v="98115"/>
    <x v="1"/>
    <s v="OFF-SU-10004737"/>
    <x v="1"/>
    <x v="14"/>
    <x v="1704"/>
    <n v="13.68"/>
    <n v="2"/>
    <n v="0"/>
    <n v="3.6936"/>
  </r>
  <r>
    <n v="5243"/>
    <x v="2598"/>
    <x v="3"/>
    <x v="1018"/>
    <d v="2014-09-08T00:00:00"/>
    <s v="Standard Class"/>
    <s v="HM-14860"/>
    <s v="Harry Marie"/>
    <x v="1"/>
    <s v="United States"/>
    <x v="238"/>
    <x v="5"/>
    <n v="75007"/>
    <x v="2"/>
    <s v="OFF-BI-10002827"/>
    <x v="1"/>
    <x v="8"/>
    <x v="549"/>
    <n v="3.3180000000000001"/>
    <n v="3"/>
    <n v="0.8"/>
    <n v="-5.6406000000000001"/>
  </r>
  <r>
    <n v="5244"/>
    <x v="2599"/>
    <x v="0"/>
    <x v="197"/>
    <d v="2013-07-27T00:00:00"/>
    <s v="First Class"/>
    <s v="KM-16375"/>
    <s v="Katherine Murray"/>
    <x v="2"/>
    <s v="United States"/>
    <x v="81"/>
    <x v="17"/>
    <n v="22204"/>
    <x v="0"/>
    <s v="OFF-BI-10003694"/>
    <x v="1"/>
    <x v="8"/>
    <x v="850"/>
    <n v="10.44"/>
    <n v="1"/>
    <n v="0"/>
    <n v="4.8023999999999996"/>
  </r>
  <r>
    <n v="5245"/>
    <x v="2600"/>
    <x v="0"/>
    <x v="1030"/>
    <d v="2013-05-08T00:00:00"/>
    <s v="Second Class"/>
    <s v="BF-11020"/>
    <s v="Barry FranzÃ¶sisch"/>
    <x v="1"/>
    <s v="United States"/>
    <x v="1"/>
    <x v="1"/>
    <n v="90032"/>
    <x v="1"/>
    <s v="FUR-TA-10001691"/>
    <x v="0"/>
    <x v="3"/>
    <x v="1705"/>
    <n v="136.464"/>
    <n v="2"/>
    <n v="0.2"/>
    <n v="15.3522"/>
  </r>
  <r>
    <n v="5246"/>
    <x v="2600"/>
    <x v="0"/>
    <x v="1030"/>
    <d v="2013-05-08T00:00:00"/>
    <s v="Second Class"/>
    <s v="BF-11020"/>
    <s v="Barry FranzÃ¶sisch"/>
    <x v="1"/>
    <s v="United States"/>
    <x v="1"/>
    <x v="1"/>
    <n v="90032"/>
    <x v="1"/>
    <s v="TEC-PH-10001918"/>
    <x v="2"/>
    <x v="7"/>
    <x v="191"/>
    <n v="333.57600000000002"/>
    <n v="3"/>
    <n v="0.2"/>
    <n v="33.357599999999998"/>
  </r>
  <r>
    <n v="5247"/>
    <x v="2600"/>
    <x v="0"/>
    <x v="1030"/>
    <d v="2013-05-08T00:00:00"/>
    <s v="Second Class"/>
    <s v="BF-11020"/>
    <s v="Barry FranzÃ¶sisch"/>
    <x v="1"/>
    <s v="United States"/>
    <x v="1"/>
    <x v="1"/>
    <n v="90032"/>
    <x v="1"/>
    <s v="OFF-BI-10000285"/>
    <x v="1"/>
    <x v="8"/>
    <x v="456"/>
    <n v="12.544"/>
    <n v="2"/>
    <n v="0.2"/>
    <n v="4.7039999999999997"/>
  </r>
  <r>
    <n v="5248"/>
    <x v="2601"/>
    <x v="1"/>
    <x v="1031"/>
    <d v="2012-05-27T00:00:00"/>
    <s v="Standard Class"/>
    <s v="JE-15745"/>
    <s v="Joel Eaton"/>
    <x v="0"/>
    <s v="United States"/>
    <x v="436"/>
    <x v="10"/>
    <n v="60423"/>
    <x v="2"/>
    <s v="OFF-AP-10000358"/>
    <x v="1"/>
    <x v="9"/>
    <x v="95"/>
    <n v="20.768000000000001"/>
    <n v="8"/>
    <n v="0.8"/>
    <n v="-52.958399999999997"/>
  </r>
  <r>
    <n v="5249"/>
    <x v="2602"/>
    <x v="3"/>
    <x v="132"/>
    <d v="2014-06-11T00:00:00"/>
    <s v="Second Class"/>
    <s v="EJ-14155"/>
    <s v="Eva Jacobs"/>
    <x v="0"/>
    <s v="United States"/>
    <x v="4"/>
    <x v="4"/>
    <n v="98105"/>
    <x v="1"/>
    <s v="TEC-AC-10002345"/>
    <x v="2"/>
    <x v="11"/>
    <x v="173"/>
    <n v="43.5"/>
    <n v="3"/>
    <n v="0"/>
    <n v="10.875"/>
  </r>
  <r>
    <n v="5250"/>
    <x v="2603"/>
    <x v="1"/>
    <x v="392"/>
    <d v="2012-04-21T00:00:00"/>
    <s v="Standard Class"/>
    <s v="BN-11470"/>
    <s v="Brad Norvell"/>
    <x v="1"/>
    <s v="United States"/>
    <x v="10"/>
    <x v="9"/>
    <n v="19143"/>
    <x v="3"/>
    <s v="OFF-FA-10001229"/>
    <x v="1"/>
    <x v="13"/>
    <x v="33"/>
    <n v="12.576000000000001"/>
    <n v="4"/>
    <n v="0.2"/>
    <n v="4.0872000000000002"/>
  </r>
  <r>
    <n v="5251"/>
    <x v="2604"/>
    <x v="0"/>
    <x v="939"/>
    <d v="2013-12-19T00:00:00"/>
    <s v="Standard Class"/>
    <s v="EC-14050"/>
    <s v="Erin Creighton"/>
    <x v="0"/>
    <s v="United States"/>
    <x v="38"/>
    <x v="32"/>
    <n v="31907"/>
    <x v="0"/>
    <s v="TEC-AC-10001314"/>
    <x v="2"/>
    <x v="11"/>
    <x v="943"/>
    <n v="249.95"/>
    <n v="5"/>
    <n v="0"/>
    <n v="19.995999999999999"/>
  </r>
  <r>
    <n v="5252"/>
    <x v="2604"/>
    <x v="0"/>
    <x v="939"/>
    <d v="2013-12-19T00:00:00"/>
    <s v="Standard Class"/>
    <s v="EC-14050"/>
    <s v="Erin Creighton"/>
    <x v="0"/>
    <s v="United States"/>
    <x v="38"/>
    <x v="32"/>
    <n v="31907"/>
    <x v="0"/>
    <s v="OFF-PA-10004438"/>
    <x v="1"/>
    <x v="10"/>
    <x v="1472"/>
    <n v="49.12"/>
    <n v="4"/>
    <n v="0"/>
    <n v="23.086400000000001"/>
  </r>
  <r>
    <n v="5253"/>
    <x v="2605"/>
    <x v="1"/>
    <x v="628"/>
    <d v="2012-02-11T00:00:00"/>
    <s v="First Class"/>
    <s v="TT-21220"/>
    <s v="Thomas Thornton"/>
    <x v="0"/>
    <s v="United States"/>
    <x v="173"/>
    <x v="17"/>
    <n v="23464"/>
    <x v="0"/>
    <s v="OFF-AP-10000026"/>
    <x v="1"/>
    <x v="9"/>
    <x v="1282"/>
    <n v="182.91"/>
    <n v="3"/>
    <n v="0"/>
    <n v="53.043900000000001"/>
  </r>
  <r>
    <n v="5254"/>
    <x v="2606"/>
    <x v="2"/>
    <x v="1009"/>
    <d v="2011-11-03T00:00:00"/>
    <s v="Second Class"/>
    <s v="NP-18685"/>
    <s v="Nora Pelletier"/>
    <x v="2"/>
    <s v="United States"/>
    <x v="96"/>
    <x v="4"/>
    <n v="98198"/>
    <x v="1"/>
    <s v="OFF-BI-10004224"/>
    <x v="1"/>
    <x v="8"/>
    <x v="1061"/>
    <n v="107.648"/>
    <n v="2"/>
    <n v="0.2"/>
    <n v="33.64"/>
  </r>
  <r>
    <n v="5255"/>
    <x v="2607"/>
    <x v="1"/>
    <x v="616"/>
    <d v="2012-07-03T00:00:00"/>
    <s v="Second Class"/>
    <s v="AH-10195"/>
    <s v="Alan Haines"/>
    <x v="1"/>
    <s v="United States"/>
    <x v="437"/>
    <x v="9"/>
    <n v="18018"/>
    <x v="3"/>
    <s v="FUR-CH-10002647"/>
    <x v="0"/>
    <x v="1"/>
    <x v="470"/>
    <n v="99.372"/>
    <n v="2"/>
    <n v="0.3"/>
    <n v="-7.0979999999999999"/>
  </r>
  <r>
    <n v="5256"/>
    <x v="2607"/>
    <x v="1"/>
    <x v="616"/>
    <d v="2012-07-03T00:00:00"/>
    <s v="Second Class"/>
    <s v="AH-10195"/>
    <s v="Alan Haines"/>
    <x v="1"/>
    <s v="United States"/>
    <x v="437"/>
    <x v="9"/>
    <n v="18018"/>
    <x v="3"/>
    <s v="FUR-FU-10003247"/>
    <x v="0"/>
    <x v="5"/>
    <x v="1456"/>
    <n v="33.567999999999998"/>
    <n v="2"/>
    <n v="0.2"/>
    <n v="-5.4547999999999996"/>
  </r>
  <r>
    <n v="5257"/>
    <x v="2608"/>
    <x v="0"/>
    <x v="590"/>
    <d v="2013-08-15T00:00:00"/>
    <s v="Standard Class"/>
    <s v="CC-12145"/>
    <s v="Charles Crestani"/>
    <x v="0"/>
    <s v="United States"/>
    <x v="268"/>
    <x v="26"/>
    <n v="73120"/>
    <x v="2"/>
    <s v="OFF-PA-10003270"/>
    <x v="1"/>
    <x v="10"/>
    <x v="1415"/>
    <n v="10.56"/>
    <n v="2"/>
    <n v="0"/>
    <n v="4.7519999999999998"/>
  </r>
  <r>
    <n v="5258"/>
    <x v="2609"/>
    <x v="3"/>
    <x v="1032"/>
    <d v="2014-09-01T00:00:00"/>
    <s v="Standard Class"/>
    <s v="DL-13315"/>
    <s v="Delfina Latchford"/>
    <x v="0"/>
    <s v="United States"/>
    <x v="277"/>
    <x v="1"/>
    <n v="91730"/>
    <x v="1"/>
    <s v="OFF-PA-10004735"/>
    <x v="1"/>
    <x v="10"/>
    <x v="819"/>
    <n v="38.880000000000003"/>
    <n v="6"/>
    <n v="0"/>
    <n v="18.662400000000002"/>
  </r>
  <r>
    <n v="5259"/>
    <x v="2610"/>
    <x v="3"/>
    <x v="449"/>
    <d v="2014-12-10T00:00:00"/>
    <s v="First Class"/>
    <s v="XP-21865"/>
    <s v="Xylona Preis"/>
    <x v="0"/>
    <s v="United States"/>
    <x v="1"/>
    <x v="1"/>
    <n v="90032"/>
    <x v="1"/>
    <s v="OFF-PA-10001745"/>
    <x v="1"/>
    <x v="10"/>
    <x v="720"/>
    <n v="35.200000000000003"/>
    <n v="5"/>
    <n v="0"/>
    <n v="16.544"/>
  </r>
  <r>
    <n v="5260"/>
    <x v="2611"/>
    <x v="3"/>
    <x v="179"/>
    <d v="2014-10-27T00:00:00"/>
    <s v="Standard Class"/>
    <s v="MA-17560"/>
    <s v="Matt Abelman"/>
    <x v="2"/>
    <s v="United States"/>
    <x v="10"/>
    <x v="9"/>
    <n v="19120"/>
    <x v="3"/>
    <s v="OFF-PA-10000176"/>
    <x v="1"/>
    <x v="10"/>
    <x v="634"/>
    <n v="45.527999999999999"/>
    <n v="3"/>
    <n v="0.2"/>
    <n v="15.934799999999999"/>
  </r>
  <r>
    <n v="5261"/>
    <x v="2612"/>
    <x v="2"/>
    <x v="557"/>
    <d v="2011-10-09T00:00:00"/>
    <s v="First Class"/>
    <s v="SZ-20035"/>
    <s v="Sam Zeldin"/>
    <x v="2"/>
    <s v="United States"/>
    <x v="12"/>
    <x v="5"/>
    <n v="77036"/>
    <x v="2"/>
    <s v="TEC-PH-10000675"/>
    <x v="2"/>
    <x v="7"/>
    <x v="1338"/>
    <n v="196.77600000000001"/>
    <n v="3"/>
    <n v="0.2"/>
    <n v="14.7582"/>
  </r>
  <r>
    <n v="5262"/>
    <x v="2612"/>
    <x v="2"/>
    <x v="557"/>
    <d v="2011-10-09T00:00:00"/>
    <s v="First Class"/>
    <s v="SZ-20035"/>
    <s v="Sam Zeldin"/>
    <x v="2"/>
    <s v="United States"/>
    <x v="12"/>
    <x v="5"/>
    <n v="77036"/>
    <x v="2"/>
    <s v="OFF-BI-10000050"/>
    <x v="1"/>
    <x v="8"/>
    <x v="343"/>
    <n v="2.92"/>
    <n v="2"/>
    <n v="0.8"/>
    <n v="-4.8179999999999996"/>
  </r>
  <r>
    <n v="5263"/>
    <x v="2612"/>
    <x v="2"/>
    <x v="557"/>
    <d v="2011-10-09T00:00:00"/>
    <s v="First Class"/>
    <s v="SZ-20035"/>
    <s v="Sam Zeldin"/>
    <x v="2"/>
    <s v="United States"/>
    <x v="12"/>
    <x v="5"/>
    <n v="77036"/>
    <x v="2"/>
    <s v="FUR-TA-10004154"/>
    <x v="0"/>
    <x v="3"/>
    <x v="730"/>
    <n v="200.79499999999999"/>
    <n v="1"/>
    <n v="0.3"/>
    <n v="-22.948"/>
  </r>
  <r>
    <n v="5264"/>
    <x v="2612"/>
    <x v="2"/>
    <x v="557"/>
    <d v="2011-10-09T00:00:00"/>
    <s v="First Class"/>
    <s v="SZ-20035"/>
    <s v="Sam Zeldin"/>
    <x v="2"/>
    <s v="United States"/>
    <x v="12"/>
    <x v="5"/>
    <n v="77036"/>
    <x v="2"/>
    <s v="TEC-AC-10002718"/>
    <x v="2"/>
    <x v="11"/>
    <x v="1183"/>
    <n v="46.688000000000002"/>
    <n v="4"/>
    <n v="0.2"/>
    <n v="-2.9180000000000001"/>
  </r>
  <r>
    <n v="5265"/>
    <x v="2612"/>
    <x v="2"/>
    <x v="557"/>
    <d v="2011-10-09T00:00:00"/>
    <s v="First Class"/>
    <s v="SZ-20035"/>
    <s v="Sam Zeldin"/>
    <x v="2"/>
    <s v="United States"/>
    <x v="12"/>
    <x v="5"/>
    <n v="77036"/>
    <x v="2"/>
    <s v="OFF-AR-10003179"/>
    <x v="1"/>
    <x v="6"/>
    <x v="1565"/>
    <n v="21.864000000000001"/>
    <n v="3"/>
    <n v="0.2"/>
    <n v="3.5529000000000002"/>
  </r>
  <r>
    <n v="5266"/>
    <x v="2613"/>
    <x v="3"/>
    <x v="1033"/>
    <d v="2014-04-10T00:00:00"/>
    <s v="First Class"/>
    <s v="CS-11845"/>
    <s v="Cari Sayre"/>
    <x v="1"/>
    <s v="United States"/>
    <x v="4"/>
    <x v="4"/>
    <n v="98103"/>
    <x v="1"/>
    <s v="OFF-PA-10001838"/>
    <x v="1"/>
    <x v="10"/>
    <x v="999"/>
    <n v="11.76"/>
    <n v="2"/>
    <n v="0"/>
    <n v="5.7624000000000004"/>
  </r>
  <r>
    <n v="5267"/>
    <x v="2613"/>
    <x v="3"/>
    <x v="1033"/>
    <d v="2014-04-10T00:00:00"/>
    <s v="First Class"/>
    <s v="CS-11845"/>
    <s v="Cari Sayre"/>
    <x v="1"/>
    <s v="United States"/>
    <x v="4"/>
    <x v="4"/>
    <n v="98103"/>
    <x v="1"/>
    <s v="OFF-PA-10004039"/>
    <x v="1"/>
    <x v="10"/>
    <x v="1538"/>
    <n v="167.94"/>
    <n v="3"/>
    <n v="0"/>
    <n v="82.290599999999998"/>
  </r>
  <r>
    <n v="5268"/>
    <x v="2613"/>
    <x v="3"/>
    <x v="1033"/>
    <d v="2014-04-10T00:00:00"/>
    <s v="First Class"/>
    <s v="CS-11845"/>
    <s v="Cari Sayre"/>
    <x v="1"/>
    <s v="United States"/>
    <x v="4"/>
    <x v="4"/>
    <n v="98103"/>
    <x v="1"/>
    <s v="OFF-AP-10001626"/>
    <x v="1"/>
    <x v="9"/>
    <x v="1016"/>
    <n v="3.89"/>
    <n v="1"/>
    <n v="0"/>
    <n v="1.0114000000000001"/>
  </r>
  <r>
    <n v="5269"/>
    <x v="2614"/>
    <x v="3"/>
    <x v="673"/>
    <d v="2014-11-22T00:00:00"/>
    <s v="Standard Class"/>
    <s v="MH-18115"/>
    <s v="Mick Hernandez"/>
    <x v="2"/>
    <s v="United States"/>
    <x v="181"/>
    <x v="15"/>
    <n v="10701"/>
    <x v="3"/>
    <s v="TEC-MA-10003173"/>
    <x v="2"/>
    <x v="15"/>
    <x v="1706"/>
    <n v="52.44"/>
    <n v="4"/>
    <n v="0"/>
    <n v="24.122399999999999"/>
  </r>
  <r>
    <n v="5270"/>
    <x v="2615"/>
    <x v="3"/>
    <x v="220"/>
    <d v="2014-12-09T00:00:00"/>
    <s v="Same Day"/>
    <s v="CB-12025"/>
    <s v="Cassandra Brandow"/>
    <x v="0"/>
    <s v="United States"/>
    <x v="8"/>
    <x v="1"/>
    <n v="94110"/>
    <x v="1"/>
    <s v="FUR-FU-10000260"/>
    <x v="0"/>
    <x v="5"/>
    <x v="74"/>
    <n v="32.36"/>
    <n v="4"/>
    <n v="0"/>
    <n v="11.6496"/>
  </r>
  <r>
    <n v="5271"/>
    <x v="2615"/>
    <x v="3"/>
    <x v="220"/>
    <d v="2014-12-09T00:00:00"/>
    <s v="Same Day"/>
    <s v="CB-12025"/>
    <s v="Cassandra Brandow"/>
    <x v="0"/>
    <s v="United States"/>
    <x v="8"/>
    <x v="1"/>
    <n v="94110"/>
    <x v="1"/>
    <s v="OFF-AP-10004487"/>
    <x v="1"/>
    <x v="9"/>
    <x v="715"/>
    <n v="406.6"/>
    <n v="5"/>
    <n v="0"/>
    <n v="113.848"/>
  </r>
  <r>
    <n v="5272"/>
    <x v="2616"/>
    <x v="3"/>
    <x v="1034"/>
    <d v="2014-01-17T00:00:00"/>
    <s v="Same Day"/>
    <s v="JO-15145"/>
    <s v="Jack O'Briant"/>
    <x v="1"/>
    <s v="United States"/>
    <x v="1"/>
    <x v="1"/>
    <n v="90008"/>
    <x v="1"/>
    <s v="FUR-FU-10001487"/>
    <x v="0"/>
    <x v="5"/>
    <x v="5"/>
    <n v="27.92"/>
    <n v="4"/>
    <n v="0"/>
    <n v="8.0968"/>
  </r>
  <r>
    <n v="5273"/>
    <x v="2616"/>
    <x v="3"/>
    <x v="1034"/>
    <d v="2014-01-17T00:00:00"/>
    <s v="Same Day"/>
    <s v="JO-15145"/>
    <s v="Jack O'Briant"/>
    <x v="1"/>
    <s v="United States"/>
    <x v="1"/>
    <x v="1"/>
    <n v="90008"/>
    <x v="1"/>
    <s v="FUR-TA-10001520"/>
    <x v="0"/>
    <x v="3"/>
    <x v="711"/>
    <n v="399.67200000000003"/>
    <n v="7"/>
    <n v="0.2"/>
    <n v="-14.9877"/>
  </r>
  <r>
    <n v="5274"/>
    <x v="2617"/>
    <x v="0"/>
    <x v="491"/>
    <d v="2013-11-30T00:00:00"/>
    <s v="First Class"/>
    <s v="PA-19060"/>
    <s v="Pete Armstrong"/>
    <x v="2"/>
    <s v="United States"/>
    <x v="100"/>
    <x v="2"/>
    <n v="33142"/>
    <x v="0"/>
    <s v="OFF-BI-10000145"/>
    <x v="1"/>
    <x v="8"/>
    <x v="735"/>
    <n v="3.7440000000000002"/>
    <n v="4"/>
    <n v="0.7"/>
    <n v="-2.6208"/>
  </r>
  <r>
    <n v="5275"/>
    <x v="2618"/>
    <x v="1"/>
    <x v="209"/>
    <d v="2012-09-11T00:00:00"/>
    <s v="Second Class"/>
    <s v="SV-20785"/>
    <s v="Stewart Visinsky"/>
    <x v="0"/>
    <s v="United States"/>
    <x v="140"/>
    <x v="42"/>
    <n v="5408"/>
    <x v="3"/>
    <s v="FUR-CH-10000595"/>
    <x v="0"/>
    <x v="1"/>
    <x v="463"/>
    <n v="715.2"/>
    <n v="3"/>
    <n v="0"/>
    <n v="178.8"/>
  </r>
  <r>
    <n v="5276"/>
    <x v="2619"/>
    <x v="3"/>
    <x v="817"/>
    <d v="2014-12-21T00:00:00"/>
    <s v="Standard Class"/>
    <s v="KL-16555"/>
    <s v="Kelly Lampkin"/>
    <x v="1"/>
    <s v="United States"/>
    <x v="115"/>
    <x v="36"/>
    <n v="72701"/>
    <x v="0"/>
    <s v="TEC-AC-10004469"/>
    <x v="2"/>
    <x v="11"/>
    <x v="238"/>
    <n v="159.80000000000001"/>
    <n v="4"/>
    <n v="0"/>
    <n v="70.311999999999998"/>
  </r>
  <r>
    <n v="5277"/>
    <x v="2619"/>
    <x v="3"/>
    <x v="817"/>
    <d v="2014-12-21T00:00:00"/>
    <s v="Standard Class"/>
    <s v="KL-16555"/>
    <s v="Kelly Lampkin"/>
    <x v="1"/>
    <s v="United States"/>
    <x v="115"/>
    <x v="36"/>
    <n v="72701"/>
    <x v="0"/>
    <s v="TEC-AC-10003038"/>
    <x v="2"/>
    <x v="11"/>
    <x v="1024"/>
    <n v="44.75"/>
    <n v="5"/>
    <n v="0"/>
    <n v="8.5024999999999995"/>
  </r>
  <r>
    <n v="5278"/>
    <x v="2620"/>
    <x v="2"/>
    <x v="103"/>
    <d v="2011-09-17T00:00:00"/>
    <s v="Standard Class"/>
    <s v="BC-11125"/>
    <s v="Becky Castell"/>
    <x v="2"/>
    <s v="United States"/>
    <x v="372"/>
    <x v="5"/>
    <n v="79762"/>
    <x v="2"/>
    <s v="FUR-CH-10004698"/>
    <x v="0"/>
    <x v="1"/>
    <x v="166"/>
    <n v="340.11599999999999"/>
    <n v="6"/>
    <n v="0.3"/>
    <n v="-9.7175999999999991"/>
  </r>
  <r>
    <n v="5279"/>
    <x v="2621"/>
    <x v="2"/>
    <x v="1035"/>
    <d v="2011-12-13T00:00:00"/>
    <s v="Standard Class"/>
    <s v="PO-18850"/>
    <s v="Patrick O'Brill"/>
    <x v="0"/>
    <s v="United States"/>
    <x v="173"/>
    <x v="17"/>
    <n v="23464"/>
    <x v="0"/>
    <s v="OFF-PA-10003641"/>
    <x v="1"/>
    <x v="10"/>
    <x v="938"/>
    <n v="105.52"/>
    <n v="4"/>
    <n v="0"/>
    <n v="48.539200000000001"/>
  </r>
  <r>
    <n v="5280"/>
    <x v="2622"/>
    <x v="3"/>
    <x v="210"/>
    <d v="2014-12-09T00:00:00"/>
    <s v="Standard Class"/>
    <s v="AG-10675"/>
    <s v="Anna Gayman"/>
    <x v="0"/>
    <s v="United States"/>
    <x v="158"/>
    <x v="6"/>
    <n v="53209"/>
    <x v="2"/>
    <s v="TEC-AC-10002134"/>
    <x v="2"/>
    <x v="11"/>
    <x v="1536"/>
    <n v="13.48"/>
    <n v="1"/>
    <n v="0"/>
    <n v="1.8872"/>
  </r>
  <r>
    <n v="5281"/>
    <x v="2623"/>
    <x v="3"/>
    <x v="566"/>
    <d v="2014-10-13T00:00:00"/>
    <s v="Standard Class"/>
    <s v="DB-13210"/>
    <s v="Dean Braden"/>
    <x v="0"/>
    <s v="United States"/>
    <x v="66"/>
    <x v="12"/>
    <n v="48234"/>
    <x v="2"/>
    <s v="OFF-ST-10001837"/>
    <x v="1"/>
    <x v="4"/>
    <x v="1331"/>
    <n v="85.52"/>
    <n v="2"/>
    <n v="0"/>
    <n v="22.235199999999999"/>
  </r>
  <r>
    <n v="5282"/>
    <x v="2624"/>
    <x v="1"/>
    <x v="577"/>
    <d v="2012-10-09T00:00:00"/>
    <s v="Standard Class"/>
    <s v="SP-20860"/>
    <s v="Sung Pak"/>
    <x v="1"/>
    <s v="United States"/>
    <x v="30"/>
    <x v="11"/>
    <n v="55901"/>
    <x v="2"/>
    <s v="FUR-FU-10001706"/>
    <x v="0"/>
    <x v="5"/>
    <x v="50"/>
    <n v="6.16"/>
    <n v="2"/>
    <n v="0"/>
    <n v="2.9567999999999999"/>
  </r>
  <r>
    <n v="5283"/>
    <x v="2624"/>
    <x v="1"/>
    <x v="577"/>
    <d v="2012-10-09T00:00:00"/>
    <s v="Standard Class"/>
    <s v="SP-20860"/>
    <s v="Sung Pak"/>
    <x v="1"/>
    <s v="United States"/>
    <x v="30"/>
    <x v="11"/>
    <n v="55901"/>
    <x v="2"/>
    <s v="OFF-PA-10001970"/>
    <x v="1"/>
    <x v="10"/>
    <x v="311"/>
    <n v="36.840000000000003"/>
    <n v="3"/>
    <n v="0"/>
    <n v="17.314800000000002"/>
  </r>
  <r>
    <n v="5284"/>
    <x v="2625"/>
    <x v="2"/>
    <x v="809"/>
    <d v="2011-04-04T00:00:00"/>
    <s v="Standard Class"/>
    <s v="Dl-13600"/>
    <s v="Dorris liebe"/>
    <x v="1"/>
    <s v="United States"/>
    <x v="4"/>
    <x v="4"/>
    <n v="98105"/>
    <x v="1"/>
    <s v="OFF-ST-10002957"/>
    <x v="1"/>
    <x v="4"/>
    <x v="1483"/>
    <n v="15.84"/>
    <n v="3"/>
    <n v="0"/>
    <n v="0"/>
  </r>
  <r>
    <n v="5285"/>
    <x v="2625"/>
    <x v="2"/>
    <x v="809"/>
    <d v="2011-04-04T00:00:00"/>
    <s v="Standard Class"/>
    <s v="Dl-13600"/>
    <s v="Dorris liebe"/>
    <x v="1"/>
    <s v="United States"/>
    <x v="4"/>
    <x v="4"/>
    <n v="98105"/>
    <x v="1"/>
    <s v="OFF-LA-10002312"/>
    <x v="1"/>
    <x v="2"/>
    <x v="574"/>
    <n v="44.4"/>
    <n v="3"/>
    <n v="0"/>
    <n v="22.2"/>
  </r>
  <r>
    <n v="5286"/>
    <x v="2626"/>
    <x v="3"/>
    <x v="1024"/>
    <d v="2014-07-05T00:00:00"/>
    <s v="First Class"/>
    <s v="LH-17020"/>
    <s v="Lisa Hazard"/>
    <x v="0"/>
    <s v="United States"/>
    <x v="103"/>
    <x v="22"/>
    <n v="80027"/>
    <x v="1"/>
    <s v="OFF-EN-10002600"/>
    <x v="1"/>
    <x v="12"/>
    <x v="111"/>
    <n v="21.24"/>
    <n v="9"/>
    <n v="0.2"/>
    <n v="7.4340000000000002"/>
  </r>
  <r>
    <n v="5287"/>
    <x v="2626"/>
    <x v="3"/>
    <x v="1024"/>
    <d v="2014-07-05T00:00:00"/>
    <s v="First Class"/>
    <s v="LH-17020"/>
    <s v="Lisa Hazard"/>
    <x v="0"/>
    <s v="United States"/>
    <x v="103"/>
    <x v="22"/>
    <n v="80027"/>
    <x v="1"/>
    <s v="OFF-BI-10003274"/>
    <x v="1"/>
    <x v="8"/>
    <x v="122"/>
    <n v="9.5519999999999996"/>
    <n v="8"/>
    <n v="0.7"/>
    <n v="-7.3231999999999999"/>
  </r>
  <r>
    <n v="5288"/>
    <x v="2626"/>
    <x v="3"/>
    <x v="1024"/>
    <d v="2014-07-05T00:00:00"/>
    <s v="First Class"/>
    <s v="LH-17020"/>
    <s v="Lisa Hazard"/>
    <x v="0"/>
    <s v="United States"/>
    <x v="103"/>
    <x v="22"/>
    <n v="80027"/>
    <x v="1"/>
    <s v="FUR-BO-10004467"/>
    <x v="0"/>
    <x v="0"/>
    <x v="883"/>
    <n v="89.991"/>
    <n v="3"/>
    <n v="0.7"/>
    <n v="-152.9847"/>
  </r>
  <r>
    <n v="5289"/>
    <x v="2627"/>
    <x v="3"/>
    <x v="504"/>
    <d v="2014-06-05T00:00:00"/>
    <s v="Standard Class"/>
    <s v="AD-10180"/>
    <s v="Alan Dominguez"/>
    <x v="2"/>
    <s v="United States"/>
    <x v="8"/>
    <x v="1"/>
    <n v="94122"/>
    <x v="1"/>
    <s v="OFF-PA-10000675"/>
    <x v="1"/>
    <x v="10"/>
    <x v="1106"/>
    <n v="163.96"/>
    <n v="4"/>
    <n v="0"/>
    <n v="80.340400000000002"/>
  </r>
  <r>
    <n v="5290"/>
    <x v="2628"/>
    <x v="2"/>
    <x v="78"/>
    <d v="2011-09-15T00:00:00"/>
    <s v="Standard Class"/>
    <s v="KT-16465"/>
    <s v="Kean Takahito"/>
    <x v="0"/>
    <s v="United States"/>
    <x v="12"/>
    <x v="5"/>
    <n v="77036"/>
    <x v="2"/>
    <s v="OFF-PA-10002259"/>
    <x v="1"/>
    <x v="10"/>
    <x v="848"/>
    <n v="17.904"/>
    <n v="2"/>
    <n v="0.2"/>
    <n v="6.2664"/>
  </r>
  <r>
    <n v="5291"/>
    <x v="2628"/>
    <x v="2"/>
    <x v="78"/>
    <d v="2011-09-15T00:00:00"/>
    <s v="Standard Class"/>
    <s v="KT-16465"/>
    <s v="Kean Takahito"/>
    <x v="0"/>
    <s v="United States"/>
    <x v="12"/>
    <x v="5"/>
    <n v="77036"/>
    <x v="2"/>
    <s v="FUR-CH-10004287"/>
    <x v="0"/>
    <x v="1"/>
    <x v="156"/>
    <n v="966.7"/>
    <n v="5"/>
    <n v="0.3"/>
    <n v="-13.81"/>
  </r>
  <r>
    <n v="5292"/>
    <x v="2628"/>
    <x v="2"/>
    <x v="78"/>
    <d v="2011-09-15T00:00:00"/>
    <s v="Standard Class"/>
    <s v="KT-16465"/>
    <s v="Kean Takahito"/>
    <x v="0"/>
    <s v="United States"/>
    <x v="12"/>
    <x v="5"/>
    <n v="77036"/>
    <x v="2"/>
    <s v="OFF-PA-10000482"/>
    <x v="1"/>
    <x v="10"/>
    <x v="67"/>
    <n v="182.11199999999999"/>
    <n v="6"/>
    <n v="0.2"/>
    <n v="61.462800000000001"/>
  </r>
  <r>
    <n v="5293"/>
    <x v="2629"/>
    <x v="3"/>
    <x v="308"/>
    <d v="2014-06-24T00:00:00"/>
    <s v="First Class"/>
    <s v="PJ-19015"/>
    <s v="Pauline Johnson"/>
    <x v="0"/>
    <s v="United States"/>
    <x v="100"/>
    <x v="2"/>
    <n v="33180"/>
    <x v="0"/>
    <s v="OFF-ST-10004835"/>
    <x v="1"/>
    <x v="4"/>
    <x v="1406"/>
    <n v="4.4640000000000004"/>
    <n v="1"/>
    <n v="0.2"/>
    <n v="0.33479999999999999"/>
  </r>
  <r>
    <n v="5294"/>
    <x v="2630"/>
    <x v="1"/>
    <x v="207"/>
    <d v="2012-12-30T00:00:00"/>
    <s v="Standard Class"/>
    <s v="MC-18100"/>
    <s v="Mick Crebagga"/>
    <x v="0"/>
    <s v="United States"/>
    <x v="64"/>
    <x v="24"/>
    <n v="44256"/>
    <x v="3"/>
    <s v="FUR-TA-10004086"/>
    <x v="0"/>
    <x v="3"/>
    <x v="824"/>
    <n v="51.588000000000001"/>
    <n v="1"/>
    <n v="0.4"/>
    <n v="-15.4764"/>
  </r>
  <r>
    <n v="5295"/>
    <x v="2631"/>
    <x v="3"/>
    <x v="733"/>
    <d v="2014-08-20T00:00:00"/>
    <s v="Standard Class"/>
    <s v="BO-11350"/>
    <s v="Bill Overfelt"/>
    <x v="1"/>
    <s v="United States"/>
    <x v="43"/>
    <x v="11"/>
    <n v="55113"/>
    <x v="2"/>
    <s v="OFF-LA-10000305"/>
    <x v="1"/>
    <x v="2"/>
    <x v="1707"/>
    <n v="50.4"/>
    <n v="8"/>
    <n v="0"/>
    <n v="23.184000000000001"/>
  </r>
  <r>
    <n v="5296"/>
    <x v="2632"/>
    <x v="3"/>
    <x v="168"/>
    <d v="2014-10-03T00:00:00"/>
    <s v="Standard Class"/>
    <s v="DP-13000"/>
    <s v="Darren Powers"/>
    <x v="0"/>
    <s v="United States"/>
    <x v="12"/>
    <x v="5"/>
    <n v="77041"/>
    <x v="2"/>
    <s v="OFF-PA-10000806"/>
    <x v="1"/>
    <x v="10"/>
    <x v="948"/>
    <n v="89.567999999999998"/>
    <n v="2"/>
    <n v="0.2"/>
    <n v="32.468400000000003"/>
  </r>
  <r>
    <n v="5297"/>
    <x v="2633"/>
    <x v="3"/>
    <x v="944"/>
    <d v="2014-01-08T00:00:00"/>
    <s v="Standard Class"/>
    <s v="TM-21490"/>
    <s v="Tony Molinari"/>
    <x v="0"/>
    <s v="United States"/>
    <x v="181"/>
    <x v="15"/>
    <n v="10701"/>
    <x v="3"/>
    <s v="FUR-FU-10004018"/>
    <x v="0"/>
    <x v="5"/>
    <x v="927"/>
    <n v="14.89"/>
    <n v="1"/>
    <n v="0"/>
    <n v="4.0202999999999998"/>
  </r>
  <r>
    <n v="5298"/>
    <x v="2633"/>
    <x v="3"/>
    <x v="944"/>
    <d v="2014-01-08T00:00:00"/>
    <s v="Standard Class"/>
    <s v="TM-21490"/>
    <s v="Tony Molinari"/>
    <x v="0"/>
    <s v="United States"/>
    <x v="181"/>
    <x v="15"/>
    <n v="10701"/>
    <x v="3"/>
    <s v="TEC-PH-10002660"/>
    <x v="2"/>
    <x v="7"/>
    <x v="697"/>
    <n v="543.91999999999996"/>
    <n v="8"/>
    <n v="0"/>
    <n v="135.97999999999999"/>
  </r>
  <r>
    <n v="5299"/>
    <x v="2634"/>
    <x v="0"/>
    <x v="713"/>
    <d v="2013-09-27T00:00:00"/>
    <s v="First Class"/>
    <s v="DV-13045"/>
    <s v="Darrin Van Huff"/>
    <x v="1"/>
    <s v="United States"/>
    <x v="70"/>
    <x v="1"/>
    <n v="92037"/>
    <x v="1"/>
    <s v="OFF-EN-10001509"/>
    <x v="1"/>
    <x v="12"/>
    <x v="29"/>
    <n v="4.08"/>
    <n v="2"/>
    <n v="0"/>
    <n v="1.9176"/>
  </r>
  <r>
    <n v="5300"/>
    <x v="2634"/>
    <x v="0"/>
    <x v="713"/>
    <d v="2013-09-27T00:00:00"/>
    <s v="First Class"/>
    <s v="DV-13045"/>
    <s v="Darrin Van Huff"/>
    <x v="1"/>
    <s v="United States"/>
    <x v="70"/>
    <x v="1"/>
    <n v="92037"/>
    <x v="1"/>
    <s v="OFF-LA-10003148"/>
    <x v="1"/>
    <x v="2"/>
    <x v="164"/>
    <n v="18.899999999999999"/>
    <n v="3"/>
    <n v="0"/>
    <n v="8.6940000000000008"/>
  </r>
  <r>
    <n v="5301"/>
    <x v="2635"/>
    <x v="0"/>
    <x v="198"/>
    <d v="2013-04-06T00:00:00"/>
    <s v="Standard Class"/>
    <s v="AH-10690"/>
    <s v="Anna HÃ¤berlin"/>
    <x v="1"/>
    <s v="United States"/>
    <x v="24"/>
    <x v="17"/>
    <n v="22153"/>
    <x v="0"/>
    <s v="FUR-TA-10002645"/>
    <x v="0"/>
    <x v="3"/>
    <x v="1313"/>
    <n v="2275.5"/>
    <n v="10"/>
    <n v="0"/>
    <n v="386.83499999999998"/>
  </r>
  <r>
    <n v="5302"/>
    <x v="2635"/>
    <x v="0"/>
    <x v="198"/>
    <d v="2013-04-06T00:00:00"/>
    <s v="Standard Class"/>
    <s v="AH-10690"/>
    <s v="Anna HÃ¤berlin"/>
    <x v="1"/>
    <s v="United States"/>
    <x v="24"/>
    <x v="17"/>
    <n v="22153"/>
    <x v="0"/>
    <s v="TEC-AC-10003033"/>
    <x v="2"/>
    <x v="11"/>
    <x v="756"/>
    <n v="1979.7"/>
    <n v="6"/>
    <n v="0"/>
    <n v="653.30100000000004"/>
  </r>
  <r>
    <n v="5303"/>
    <x v="2635"/>
    <x v="0"/>
    <x v="198"/>
    <d v="2013-04-06T00:00:00"/>
    <s v="Standard Class"/>
    <s v="AH-10690"/>
    <s v="Anna HÃ¤berlin"/>
    <x v="1"/>
    <s v="United States"/>
    <x v="24"/>
    <x v="17"/>
    <n v="22153"/>
    <x v="0"/>
    <s v="OFF-LA-10001297"/>
    <x v="1"/>
    <x v="2"/>
    <x v="483"/>
    <n v="62.1"/>
    <n v="6"/>
    <n v="0"/>
    <n v="29.808"/>
  </r>
  <r>
    <n v="5304"/>
    <x v="2636"/>
    <x v="2"/>
    <x v="912"/>
    <d v="2011-11-20T00:00:00"/>
    <s v="Standard Class"/>
    <s v="AB-10165"/>
    <s v="Alan Barnes"/>
    <x v="0"/>
    <s v="United States"/>
    <x v="27"/>
    <x v="10"/>
    <n v="62521"/>
    <x v="2"/>
    <s v="FUR-CH-10002017"/>
    <x v="0"/>
    <x v="1"/>
    <x v="1368"/>
    <n v="37.295999999999999"/>
    <n v="2"/>
    <n v="0.3"/>
    <n v="-1.0656000000000001"/>
  </r>
  <r>
    <n v="5305"/>
    <x v="2637"/>
    <x v="2"/>
    <x v="158"/>
    <d v="2011-09-23T00:00:00"/>
    <s v="First Class"/>
    <s v="JS-15940"/>
    <s v="Joni Sundaresam"/>
    <x v="2"/>
    <s v="United States"/>
    <x v="164"/>
    <x v="5"/>
    <n v="75043"/>
    <x v="2"/>
    <s v="FUR-FU-10001546"/>
    <x v="0"/>
    <x v="5"/>
    <x v="1423"/>
    <n v="8.5440000000000005"/>
    <n v="2"/>
    <n v="0.6"/>
    <n v="-7.476"/>
  </r>
  <r>
    <n v="5306"/>
    <x v="2638"/>
    <x v="0"/>
    <x v="823"/>
    <d v="2013-02-26T00:00:00"/>
    <s v="Standard Class"/>
    <s v="BV-11245"/>
    <s v="Benjamin Venier"/>
    <x v="1"/>
    <s v="United States"/>
    <x v="147"/>
    <x v="15"/>
    <n v="11572"/>
    <x v="3"/>
    <s v="FUR-FU-10000629"/>
    <x v="0"/>
    <x v="5"/>
    <x v="93"/>
    <n v="68.95"/>
    <n v="5"/>
    <n v="0"/>
    <n v="28.959"/>
  </r>
  <r>
    <n v="5307"/>
    <x v="2638"/>
    <x v="0"/>
    <x v="823"/>
    <d v="2013-02-26T00:00:00"/>
    <s v="Standard Class"/>
    <s v="BV-11245"/>
    <s v="Benjamin Venier"/>
    <x v="1"/>
    <s v="United States"/>
    <x v="147"/>
    <x v="15"/>
    <n v="11572"/>
    <x v="3"/>
    <s v="OFF-ST-10000036"/>
    <x v="1"/>
    <x v="4"/>
    <x v="590"/>
    <n v="296.37"/>
    <n v="3"/>
    <n v="0"/>
    <n v="80.019900000000007"/>
  </r>
  <r>
    <n v="5308"/>
    <x v="2638"/>
    <x v="0"/>
    <x v="823"/>
    <d v="2013-02-26T00:00:00"/>
    <s v="Standard Class"/>
    <s v="BV-11245"/>
    <s v="Benjamin Venier"/>
    <x v="1"/>
    <s v="United States"/>
    <x v="147"/>
    <x v="15"/>
    <n v="11572"/>
    <x v="3"/>
    <s v="TEC-PH-10002583"/>
    <x v="2"/>
    <x v="7"/>
    <x v="1708"/>
    <n v="39.979999999999997"/>
    <n v="2"/>
    <n v="0"/>
    <n v="1.9990000000000001"/>
  </r>
  <r>
    <n v="5309"/>
    <x v="2639"/>
    <x v="3"/>
    <x v="123"/>
    <d v="2014-11-22T00:00:00"/>
    <s v="First Class"/>
    <s v="NC-18415"/>
    <s v="Nathan Cano"/>
    <x v="0"/>
    <s v="United States"/>
    <x v="12"/>
    <x v="5"/>
    <n v="77095"/>
    <x v="2"/>
    <s v="FUR-CH-10003774"/>
    <x v="0"/>
    <x v="1"/>
    <x v="1185"/>
    <n v="191.05799999999999"/>
    <n v="3"/>
    <n v="0.3"/>
    <n v="-46.399799999999999"/>
  </r>
  <r>
    <n v="5310"/>
    <x v="2639"/>
    <x v="3"/>
    <x v="123"/>
    <d v="2014-11-22T00:00:00"/>
    <s v="First Class"/>
    <s v="NC-18415"/>
    <s v="Nathan Cano"/>
    <x v="0"/>
    <s v="United States"/>
    <x v="12"/>
    <x v="5"/>
    <n v="77095"/>
    <x v="2"/>
    <s v="OFF-AR-10003876"/>
    <x v="1"/>
    <x v="6"/>
    <x v="1709"/>
    <n v="13.04"/>
    <n v="5"/>
    <n v="0.2"/>
    <n v="3.9119999999999999"/>
  </r>
  <r>
    <n v="5311"/>
    <x v="2639"/>
    <x v="3"/>
    <x v="123"/>
    <d v="2014-11-22T00:00:00"/>
    <s v="First Class"/>
    <s v="NC-18415"/>
    <s v="Nathan Cano"/>
    <x v="0"/>
    <s v="United States"/>
    <x v="12"/>
    <x v="5"/>
    <n v="77095"/>
    <x v="2"/>
    <s v="OFF-BI-10003527"/>
    <x v="1"/>
    <x v="8"/>
    <x v="446"/>
    <n v="1525.1880000000001"/>
    <n v="6"/>
    <n v="0.8"/>
    <n v="-2287.7820000000002"/>
  </r>
  <r>
    <n v="5312"/>
    <x v="2640"/>
    <x v="0"/>
    <x v="1036"/>
    <d v="2013-08-28T00:00:00"/>
    <s v="Standard Class"/>
    <s v="SU-20665"/>
    <s v="Stephanie Ulpright"/>
    <x v="2"/>
    <s v="United States"/>
    <x v="202"/>
    <x v="3"/>
    <n v="27834"/>
    <x v="0"/>
    <s v="OFF-LA-10004559"/>
    <x v="1"/>
    <x v="2"/>
    <x v="1340"/>
    <n v="9.2159999999999993"/>
    <n v="4"/>
    <n v="0.2"/>
    <n v="3.3408000000000002"/>
  </r>
  <r>
    <n v="5313"/>
    <x v="2640"/>
    <x v="0"/>
    <x v="1036"/>
    <d v="2013-08-28T00:00:00"/>
    <s v="Standard Class"/>
    <s v="SU-20665"/>
    <s v="Stephanie Ulpright"/>
    <x v="2"/>
    <s v="United States"/>
    <x v="202"/>
    <x v="3"/>
    <n v="27834"/>
    <x v="0"/>
    <s v="OFF-SU-10002573"/>
    <x v="1"/>
    <x v="14"/>
    <x v="350"/>
    <n v="28.047999999999998"/>
    <n v="2"/>
    <n v="0.2"/>
    <n v="3.5059999999999998"/>
  </r>
  <r>
    <n v="5314"/>
    <x v="2641"/>
    <x v="3"/>
    <x v="504"/>
    <d v="2014-06-05T00:00:00"/>
    <s v="Standard Class"/>
    <s v="DJ-13510"/>
    <s v="Don Jones"/>
    <x v="1"/>
    <s v="United States"/>
    <x v="8"/>
    <x v="1"/>
    <n v="94110"/>
    <x v="1"/>
    <s v="FUR-FU-10000222"/>
    <x v="0"/>
    <x v="5"/>
    <x v="591"/>
    <n v="64.959999999999994"/>
    <n v="2"/>
    <n v="0"/>
    <n v="21.436800000000002"/>
  </r>
  <r>
    <n v="5315"/>
    <x v="2641"/>
    <x v="3"/>
    <x v="504"/>
    <d v="2014-06-05T00:00:00"/>
    <s v="Standard Class"/>
    <s v="DJ-13510"/>
    <s v="Don Jones"/>
    <x v="1"/>
    <s v="United States"/>
    <x v="8"/>
    <x v="1"/>
    <n v="94110"/>
    <x v="1"/>
    <s v="OFF-EN-10001219"/>
    <x v="1"/>
    <x v="12"/>
    <x v="583"/>
    <n v="30.56"/>
    <n v="4"/>
    <n v="0"/>
    <n v="14.974399999999999"/>
  </r>
  <r>
    <n v="5316"/>
    <x v="2642"/>
    <x v="0"/>
    <x v="440"/>
    <d v="2013-09-05T00:00:00"/>
    <s v="Standard Class"/>
    <s v="DL-12865"/>
    <s v="Dan Lawera"/>
    <x v="0"/>
    <s v="United States"/>
    <x v="247"/>
    <x v="3"/>
    <n v="27405"/>
    <x v="0"/>
    <s v="FUR-CH-10002304"/>
    <x v="0"/>
    <x v="1"/>
    <x v="782"/>
    <n v="187.05600000000001"/>
    <n v="9"/>
    <n v="0.2"/>
    <n v="11.691000000000001"/>
  </r>
  <r>
    <n v="5317"/>
    <x v="2643"/>
    <x v="3"/>
    <x v="280"/>
    <d v="2014-06-10T00:00:00"/>
    <s v="First Class"/>
    <s v="Dp-13240"/>
    <s v="Dean percer"/>
    <x v="2"/>
    <s v="United States"/>
    <x v="289"/>
    <x v="18"/>
    <n v="37918"/>
    <x v="0"/>
    <s v="FUR-FU-10002364"/>
    <x v="0"/>
    <x v="5"/>
    <x v="1231"/>
    <n v="11.808"/>
    <n v="2"/>
    <n v="0.2"/>
    <n v="1.3284"/>
  </r>
  <r>
    <n v="5318"/>
    <x v="2643"/>
    <x v="3"/>
    <x v="280"/>
    <d v="2014-06-10T00:00:00"/>
    <s v="First Class"/>
    <s v="Dp-13240"/>
    <s v="Dean percer"/>
    <x v="2"/>
    <s v="United States"/>
    <x v="289"/>
    <x v="18"/>
    <n v="37918"/>
    <x v="0"/>
    <s v="FUR-FU-10004864"/>
    <x v="0"/>
    <x v="5"/>
    <x v="1710"/>
    <n v="9.6560000000000006"/>
    <n v="1"/>
    <n v="0.2"/>
    <n v="1.5690999999999999"/>
  </r>
  <r>
    <n v="5319"/>
    <x v="2643"/>
    <x v="3"/>
    <x v="280"/>
    <d v="2014-06-10T00:00:00"/>
    <s v="First Class"/>
    <s v="Dp-13240"/>
    <s v="Dean percer"/>
    <x v="2"/>
    <s v="United States"/>
    <x v="289"/>
    <x v="18"/>
    <n v="37918"/>
    <x v="0"/>
    <s v="OFF-PA-10003172"/>
    <x v="1"/>
    <x v="10"/>
    <x v="846"/>
    <n v="20.736000000000001"/>
    <n v="4"/>
    <n v="0.2"/>
    <n v="7.2576000000000001"/>
  </r>
  <r>
    <n v="5320"/>
    <x v="2643"/>
    <x v="3"/>
    <x v="280"/>
    <d v="2014-06-10T00:00:00"/>
    <s v="First Class"/>
    <s v="Dp-13240"/>
    <s v="Dean percer"/>
    <x v="2"/>
    <s v="United States"/>
    <x v="289"/>
    <x v="18"/>
    <n v="37918"/>
    <x v="0"/>
    <s v="OFF-BI-10000977"/>
    <x v="1"/>
    <x v="8"/>
    <x v="982"/>
    <n v="27.36"/>
    <n v="3"/>
    <n v="0.7"/>
    <n v="-21.888000000000002"/>
  </r>
  <r>
    <n v="5321"/>
    <x v="2643"/>
    <x v="3"/>
    <x v="280"/>
    <d v="2014-06-10T00:00:00"/>
    <s v="First Class"/>
    <s v="Dp-13240"/>
    <s v="Dean percer"/>
    <x v="2"/>
    <s v="United States"/>
    <x v="289"/>
    <x v="18"/>
    <n v="37918"/>
    <x v="0"/>
    <s v="FUR-TA-10000198"/>
    <x v="0"/>
    <x v="3"/>
    <x v="589"/>
    <n v="2314.116"/>
    <n v="7"/>
    <n v="0.4"/>
    <n v="-1002.7836"/>
  </r>
  <r>
    <n v="5322"/>
    <x v="2643"/>
    <x v="3"/>
    <x v="280"/>
    <d v="2014-06-10T00:00:00"/>
    <s v="First Class"/>
    <s v="Dp-13240"/>
    <s v="Dean percer"/>
    <x v="2"/>
    <s v="United States"/>
    <x v="289"/>
    <x v="18"/>
    <n v="37918"/>
    <x v="0"/>
    <s v="OFF-BI-10003984"/>
    <x v="1"/>
    <x v="8"/>
    <x v="690"/>
    <n v="34.235999999999997"/>
    <n v="4"/>
    <n v="0.7"/>
    <n v="-26.247599999999998"/>
  </r>
  <r>
    <n v="5323"/>
    <x v="2643"/>
    <x v="3"/>
    <x v="280"/>
    <d v="2014-06-10T00:00:00"/>
    <s v="First Class"/>
    <s v="Dp-13240"/>
    <s v="Dean percer"/>
    <x v="2"/>
    <s v="United States"/>
    <x v="289"/>
    <x v="18"/>
    <n v="37918"/>
    <x v="0"/>
    <s v="FUR-FU-10003691"/>
    <x v="0"/>
    <x v="5"/>
    <x v="877"/>
    <n v="19.760000000000002"/>
    <n v="2"/>
    <n v="0.2"/>
    <n v="5.9279999999999999"/>
  </r>
  <r>
    <n v="5324"/>
    <x v="2644"/>
    <x v="3"/>
    <x v="65"/>
    <d v="2014-09-24T00:00:00"/>
    <s v="Second Class"/>
    <s v="TM-21010"/>
    <s v="Tamara Manning"/>
    <x v="0"/>
    <s v="United States"/>
    <x v="438"/>
    <x v="8"/>
    <n v="68801"/>
    <x v="2"/>
    <s v="OFF-PA-10004082"/>
    <x v="1"/>
    <x v="10"/>
    <x v="224"/>
    <n v="15.96"/>
    <n v="2"/>
    <n v="0"/>
    <n v="7.98"/>
  </r>
  <r>
    <n v="5325"/>
    <x v="2645"/>
    <x v="1"/>
    <x v="784"/>
    <d v="2012-09-12T00:00:00"/>
    <s v="Standard Class"/>
    <s v="TZ-21580"/>
    <s v="Tracy Zic"/>
    <x v="0"/>
    <s v="United States"/>
    <x v="80"/>
    <x v="1"/>
    <n v="90712"/>
    <x v="1"/>
    <s v="OFF-AR-10003723"/>
    <x v="1"/>
    <x v="6"/>
    <x v="1150"/>
    <n v="16.899999999999999"/>
    <n v="5"/>
    <n v="0"/>
    <n v="6.2530000000000001"/>
  </r>
  <r>
    <n v="5326"/>
    <x v="2645"/>
    <x v="1"/>
    <x v="784"/>
    <d v="2012-09-12T00:00:00"/>
    <s v="Standard Class"/>
    <s v="TZ-21580"/>
    <s v="Tracy Zic"/>
    <x v="0"/>
    <s v="United States"/>
    <x v="80"/>
    <x v="1"/>
    <n v="90712"/>
    <x v="1"/>
    <s v="FUR-FU-10004270"/>
    <x v="0"/>
    <x v="5"/>
    <x v="989"/>
    <n v="25.08"/>
    <n v="6"/>
    <n v="0"/>
    <n v="9.0288000000000004"/>
  </r>
  <r>
    <n v="5327"/>
    <x v="2646"/>
    <x v="1"/>
    <x v="184"/>
    <d v="2012-01-22T00:00:00"/>
    <s v="Standard Class"/>
    <s v="SC-20260"/>
    <s v="Scott Cohen"/>
    <x v="1"/>
    <s v="United States"/>
    <x v="104"/>
    <x v="31"/>
    <n v="1841"/>
    <x v="3"/>
    <s v="OFF-AR-10003183"/>
    <x v="1"/>
    <x v="6"/>
    <x v="1390"/>
    <n v="6.68"/>
    <n v="2"/>
    <n v="0"/>
    <n v="2.004"/>
  </r>
  <r>
    <n v="5328"/>
    <x v="2647"/>
    <x v="2"/>
    <x v="1037"/>
    <d v="2011-09-01T00:00:00"/>
    <s v="Second Class"/>
    <s v="LS-17230"/>
    <s v="Lycoris Saunders"/>
    <x v="0"/>
    <s v="United States"/>
    <x v="1"/>
    <x v="1"/>
    <n v="90049"/>
    <x v="1"/>
    <s v="OFF-PA-10002005"/>
    <x v="1"/>
    <x v="10"/>
    <x v="505"/>
    <n v="19.440000000000001"/>
    <n v="3"/>
    <n v="0"/>
    <n v="9.3312000000000008"/>
  </r>
  <r>
    <n v="5329"/>
    <x v="2648"/>
    <x v="1"/>
    <x v="616"/>
    <d v="2012-09-03T00:00:00"/>
    <s v="Standard Class"/>
    <s v="MV-18190"/>
    <s v="Mike Vittorini"/>
    <x v="0"/>
    <s v="United States"/>
    <x v="12"/>
    <x v="5"/>
    <n v="77036"/>
    <x v="2"/>
    <s v="TEC-PH-10000149"/>
    <x v="2"/>
    <x v="7"/>
    <x v="419"/>
    <n v="31.92"/>
    <n v="2"/>
    <n v="0.2"/>
    <n v="2.3940000000000001"/>
  </r>
  <r>
    <n v="5330"/>
    <x v="2649"/>
    <x v="0"/>
    <x v="591"/>
    <d v="2013-12-29T00:00:00"/>
    <s v="Second Class"/>
    <s v="BD-11620"/>
    <s v="Brian DeCherney"/>
    <x v="0"/>
    <s v="United States"/>
    <x v="20"/>
    <x v="15"/>
    <n v="10035"/>
    <x v="3"/>
    <s v="OFF-BI-10001524"/>
    <x v="1"/>
    <x v="8"/>
    <x v="298"/>
    <n v="33.567999999999998"/>
    <n v="2"/>
    <n v="0.2"/>
    <n v="11.748799999999999"/>
  </r>
  <r>
    <n v="5331"/>
    <x v="2650"/>
    <x v="0"/>
    <x v="913"/>
    <d v="2013-09-09T00:00:00"/>
    <s v="Standard Class"/>
    <s v="CV-12295"/>
    <s v="Christina VanderZanden"/>
    <x v="0"/>
    <s v="United States"/>
    <x v="20"/>
    <x v="15"/>
    <n v="10011"/>
    <x v="3"/>
    <s v="FUR-FU-10004748"/>
    <x v="0"/>
    <x v="5"/>
    <x v="1243"/>
    <n v="63.94"/>
    <n v="1"/>
    <n v="0"/>
    <n v="24.936599999999999"/>
  </r>
  <r>
    <n v="5332"/>
    <x v="2650"/>
    <x v="0"/>
    <x v="913"/>
    <d v="2013-09-09T00:00:00"/>
    <s v="Standard Class"/>
    <s v="CV-12295"/>
    <s v="Christina VanderZanden"/>
    <x v="0"/>
    <s v="United States"/>
    <x v="20"/>
    <x v="15"/>
    <n v="10011"/>
    <x v="3"/>
    <s v="OFF-BI-10001460"/>
    <x v="1"/>
    <x v="8"/>
    <x v="58"/>
    <n v="60.6"/>
    <n v="5"/>
    <n v="0.2"/>
    <n v="20.452500000000001"/>
  </r>
  <r>
    <n v="5333"/>
    <x v="2650"/>
    <x v="0"/>
    <x v="913"/>
    <d v="2013-09-09T00:00:00"/>
    <s v="Standard Class"/>
    <s v="CV-12295"/>
    <s v="Christina VanderZanden"/>
    <x v="0"/>
    <s v="United States"/>
    <x v="20"/>
    <x v="15"/>
    <n v="10011"/>
    <x v="3"/>
    <s v="OFF-SU-10002503"/>
    <x v="1"/>
    <x v="14"/>
    <x v="669"/>
    <n v="22.72"/>
    <n v="4"/>
    <n v="0"/>
    <n v="6.5888"/>
  </r>
  <r>
    <n v="5334"/>
    <x v="2651"/>
    <x v="2"/>
    <x v="86"/>
    <d v="2011-01-09T00:00:00"/>
    <s v="Standard Class"/>
    <s v="KB-16315"/>
    <s v="Karl Braun"/>
    <x v="0"/>
    <s v="United States"/>
    <x v="46"/>
    <x v="13"/>
    <n v="19711"/>
    <x v="3"/>
    <s v="FUR-FU-10001731"/>
    <x v="0"/>
    <x v="5"/>
    <x v="1547"/>
    <n v="10.68"/>
    <n v="4"/>
    <n v="0"/>
    <n v="4.0583999999999998"/>
  </r>
  <r>
    <n v="5335"/>
    <x v="2651"/>
    <x v="2"/>
    <x v="86"/>
    <d v="2011-01-09T00:00:00"/>
    <s v="Standard Class"/>
    <s v="KB-16315"/>
    <s v="Karl Braun"/>
    <x v="0"/>
    <s v="United States"/>
    <x v="46"/>
    <x v="13"/>
    <n v="19711"/>
    <x v="3"/>
    <s v="OFF-PA-10002160"/>
    <x v="1"/>
    <x v="10"/>
    <x v="1190"/>
    <n v="17.34"/>
    <n v="3"/>
    <n v="0"/>
    <n v="8.4966000000000008"/>
  </r>
  <r>
    <n v="5336"/>
    <x v="2651"/>
    <x v="2"/>
    <x v="86"/>
    <d v="2011-01-09T00:00:00"/>
    <s v="Standard Class"/>
    <s v="KB-16315"/>
    <s v="Karl Braun"/>
    <x v="0"/>
    <s v="United States"/>
    <x v="46"/>
    <x v="13"/>
    <n v="19711"/>
    <x v="3"/>
    <s v="OFF-PA-10002659"/>
    <x v="1"/>
    <x v="10"/>
    <x v="922"/>
    <n v="3.38"/>
    <n v="1"/>
    <n v="0"/>
    <n v="1.5548"/>
  </r>
  <r>
    <n v="5337"/>
    <x v="2652"/>
    <x v="1"/>
    <x v="1031"/>
    <d v="2012-05-25T00:00:00"/>
    <s v="Standard Class"/>
    <s v="ME-18010"/>
    <s v="Michelle Ellison"/>
    <x v="1"/>
    <s v="United States"/>
    <x v="4"/>
    <x v="4"/>
    <n v="98105"/>
    <x v="1"/>
    <s v="OFF-BI-10001636"/>
    <x v="1"/>
    <x v="8"/>
    <x v="668"/>
    <n v="26.975999999999999"/>
    <n v="4"/>
    <n v="0.2"/>
    <n v="8.7672000000000008"/>
  </r>
  <r>
    <n v="5338"/>
    <x v="2653"/>
    <x v="3"/>
    <x v="524"/>
    <d v="2014-10-22T00:00:00"/>
    <s v="Standard Class"/>
    <s v="AJ-10780"/>
    <s v="Anthony Jacobs"/>
    <x v="1"/>
    <s v="United States"/>
    <x v="48"/>
    <x v="16"/>
    <n v="85254"/>
    <x v="1"/>
    <s v="OFF-PA-10000062"/>
    <x v="1"/>
    <x v="10"/>
    <x v="1375"/>
    <n v="307.77600000000001"/>
    <n v="7"/>
    <n v="0.2"/>
    <n v="111.5688"/>
  </r>
  <r>
    <n v="5339"/>
    <x v="2654"/>
    <x v="1"/>
    <x v="529"/>
    <d v="2012-11-14T00:00:00"/>
    <s v="Second Class"/>
    <s v="DV-13465"/>
    <s v="Dianna Vittorini"/>
    <x v="0"/>
    <s v="United States"/>
    <x v="147"/>
    <x v="15"/>
    <n v="11572"/>
    <x v="3"/>
    <s v="OFF-ST-10002554"/>
    <x v="1"/>
    <x v="4"/>
    <x v="1144"/>
    <n v="244.55"/>
    <n v="5"/>
    <n v="0"/>
    <n v="4.891"/>
  </r>
  <r>
    <n v="5340"/>
    <x v="2654"/>
    <x v="1"/>
    <x v="529"/>
    <d v="2012-11-14T00:00:00"/>
    <s v="Second Class"/>
    <s v="DV-13465"/>
    <s v="Dianna Vittorini"/>
    <x v="0"/>
    <s v="United States"/>
    <x v="147"/>
    <x v="15"/>
    <n v="11572"/>
    <x v="3"/>
    <s v="OFF-EN-10001509"/>
    <x v="1"/>
    <x v="12"/>
    <x v="29"/>
    <n v="12.24"/>
    <n v="6"/>
    <n v="0"/>
    <n v="5.7527999999999997"/>
  </r>
  <r>
    <n v="5341"/>
    <x v="2654"/>
    <x v="1"/>
    <x v="529"/>
    <d v="2012-11-14T00:00:00"/>
    <s v="Second Class"/>
    <s v="DV-13465"/>
    <s v="Dianna Vittorini"/>
    <x v="0"/>
    <s v="United States"/>
    <x v="147"/>
    <x v="15"/>
    <n v="11572"/>
    <x v="3"/>
    <s v="TEC-AC-10002018"/>
    <x v="2"/>
    <x v="11"/>
    <x v="1674"/>
    <n v="13.98"/>
    <n v="2"/>
    <n v="0"/>
    <n v="6.0114000000000001"/>
  </r>
  <r>
    <n v="5342"/>
    <x v="2654"/>
    <x v="1"/>
    <x v="529"/>
    <d v="2012-11-14T00:00:00"/>
    <s v="Second Class"/>
    <s v="DV-13465"/>
    <s v="Dianna Vittorini"/>
    <x v="0"/>
    <s v="United States"/>
    <x v="147"/>
    <x v="15"/>
    <n v="11572"/>
    <x v="3"/>
    <s v="TEC-AC-10002637"/>
    <x v="2"/>
    <x v="11"/>
    <x v="1308"/>
    <n v="899.95"/>
    <n v="5"/>
    <n v="0"/>
    <n v="53.997"/>
  </r>
  <r>
    <n v="5343"/>
    <x v="2655"/>
    <x v="2"/>
    <x v="871"/>
    <d v="2011-11-27T00:00:00"/>
    <s v="Standard Class"/>
    <s v="JK-15325"/>
    <s v="Jason Klamczynski"/>
    <x v="1"/>
    <s v="United States"/>
    <x v="61"/>
    <x v="5"/>
    <n v="75220"/>
    <x v="2"/>
    <s v="OFF-EN-10001509"/>
    <x v="1"/>
    <x v="12"/>
    <x v="29"/>
    <n v="1.6319999999999999"/>
    <n v="1"/>
    <n v="0.2"/>
    <n v="0.55079999999999996"/>
  </r>
  <r>
    <n v="5344"/>
    <x v="2655"/>
    <x v="2"/>
    <x v="871"/>
    <d v="2011-11-27T00:00:00"/>
    <s v="Standard Class"/>
    <s v="JK-15325"/>
    <s v="Jason Klamczynski"/>
    <x v="1"/>
    <s v="United States"/>
    <x v="61"/>
    <x v="5"/>
    <n v="75220"/>
    <x v="2"/>
    <s v="TEC-PH-10004922"/>
    <x v="2"/>
    <x v="7"/>
    <x v="1067"/>
    <n v="267.95999999999998"/>
    <n v="5"/>
    <n v="0.2"/>
    <n v="16.747499999999999"/>
  </r>
  <r>
    <n v="5345"/>
    <x v="2656"/>
    <x v="1"/>
    <x v="2"/>
    <d v="2012-10-13T00:00:00"/>
    <s v="Second Class"/>
    <s v="SH-20395"/>
    <s v="Shahid Hopkins"/>
    <x v="0"/>
    <s v="United States"/>
    <x v="30"/>
    <x v="15"/>
    <n v="14609"/>
    <x v="3"/>
    <s v="TEC-AC-10002550"/>
    <x v="2"/>
    <x v="11"/>
    <x v="1539"/>
    <n v="31.95"/>
    <n v="1"/>
    <n v="0"/>
    <n v="2.2364999999999999"/>
  </r>
  <r>
    <n v="5346"/>
    <x v="2657"/>
    <x v="3"/>
    <x v="708"/>
    <d v="2014-03-24T00:00:00"/>
    <s v="Second Class"/>
    <s v="SC-20725"/>
    <s v="Steven Cartwright"/>
    <x v="0"/>
    <s v="United States"/>
    <x v="1"/>
    <x v="1"/>
    <n v="90045"/>
    <x v="1"/>
    <s v="OFF-ST-10003208"/>
    <x v="1"/>
    <x v="4"/>
    <x v="243"/>
    <n v="725.84"/>
    <n v="4"/>
    <n v="0"/>
    <n v="210.49359999999999"/>
  </r>
  <r>
    <n v="5347"/>
    <x v="2657"/>
    <x v="3"/>
    <x v="708"/>
    <d v="2014-03-24T00:00:00"/>
    <s v="Second Class"/>
    <s v="SC-20725"/>
    <s v="Steven Cartwright"/>
    <x v="0"/>
    <s v="United States"/>
    <x v="1"/>
    <x v="1"/>
    <n v="90045"/>
    <x v="1"/>
    <s v="OFF-BI-10003981"/>
    <x v="1"/>
    <x v="8"/>
    <x v="109"/>
    <n v="10.896000000000001"/>
    <n v="3"/>
    <n v="0.2"/>
    <n v="3.9498000000000002"/>
  </r>
  <r>
    <n v="5348"/>
    <x v="2657"/>
    <x v="3"/>
    <x v="708"/>
    <d v="2014-03-24T00:00:00"/>
    <s v="Second Class"/>
    <s v="SC-20725"/>
    <s v="Steven Cartwright"/>
    <x v="0"/>
    <s v="United States"/>
    <x v="1"/>
    <x v="1"/>
    <n v="90045"/>
    <x v="1"/>
    <s v="OFF-BI-10001031"/>
    <x v="1"/>
    <x v="8"/>
    <x v="865"/>
    <n v="8.5440000000000005"/>
    <n v="2"/>
    <n v="0.2"/>
    <n v="2.8835999999999999"/>
  </r>
  <r>
    <n v="5349"/>
    <x v="2658"/>
    <x v="1"/>
    <x v="1038"/>
    <d v="2012-10-01T00:00:00"/>
    <s v="Standard Class"/>
    <s v="CS-12250"/>
    <s v="Chris Selesnick"/>
    <x v="1"/>
    <s v="United States"/>
    <x v="439"/>
    <x v="11"/>
    <n v="55125"/>
    <x v="2"/>
    <s v="OFF-BI-10003676"/>
    <x v="1"/>
    <x v="8"/>
    <x v="816"/>
    <n v="32.340000000000003"/>
    <n v="3"/>
    <n v="0"/>
    <n v="15.523199999999999"/>
  </r>
  <r>
    <n v="5350"/>
    <x v="2658"/>
    <x v="1"/>
    <x v="1038"/>
    <d v="2012-10-01T00:00:00"/>
    <s v="Standard Class"/>
    <s v="CS-12250"/>
    <s v="Chris Selesnick"/>
    <x v="1"/>
    <s v="United States"/>
    <x v="439"/>
    <x v="11"/>
    <n v="55125"/>
    <x v="2"/>
    <s v="OFF-PA-10004082"/>
    <x v="1"/>
    <x v="10"/>
    <x v="224"/>
    <n v="39.9"/>
    <n v="5"/>
    <n v="0"/>
    <n v="19.95"/>
  </r>
  <r>
    <n v="5351"/>
    <x v="2659"/>
    <x v="3"/>
    <x v="34"/>
    <d v="2014-12-17T00:00:00"/>
    <s v="Standard Class"/>
    <s v="LH-16900"/>
    <s v="Lena Hernandez"/>
    <x v="0"/>
    <s v="United States"/>
    <x v="111"/>
    <x v="10"/>
    <n v="60068"/>
    <x v="2"/>
    <s v="OFF-PA-10001019"/>
    <x v="1"/>
    <x v="10"/>
    <x v="675"/>
    <n v="143.85599999999999"/>
    <n v="9"/>
    <n v="0.2"/>
    <n v="48.551400000000001"/>
  </r>
  <r>
    <n v="5352"/>
    <x v="2660"/>
    <x v="0"/>
    <x v="47"/>
    <d v="2013-09-13T00:00:00"/>
    <s v="Standard Class"/>
    <s v="YC-21895"/>
    <s v="Yoseph Carroll"/>
    <x v="1"/>
    <s v="United States"/>
    <x v="61"/>
    <x v="5"/>
    <n v="75217"/>
    <x v="2"/>
    <s v="OFF-PA-10004665"/>
    <x v="1"/>
    <x v="10"/>
    <x v="1380"/>
    <n v="41.92"/>
    <n v="4"/>
    <n v="0.2"/>
    <n v="15.196"/>
  </r>
  <r>
    <n v="5353"/>
    <x v="2660"/>
    <x v="0"/>
    <x v="47"/>
    <d v="2013-09-13T00:00:00"/>
    <s v="Standard Class"/>
    <s v="YC-21895"/>
    <s v="Yoseph Carroll"/>
    <x v="1"/>
    <s v="United States"/>
    <x v="61"/>
    <x v="5"/>
    <n v="75217"/>
    <x v="2"/>
    <s v="TEC-PH-10002447"/>
    <x v="2"/>
    <x v="7"/>
    <x v="53"/>
    <n v="329.584"/>
    <n v="2"/>
    <n v="0.2"/>
    <n v="37.078200000000002"/>
  </r>
  <r>
    <n v="5354"/>
    <x v="2661"/>
    <x v="0"/>
    <x v="323"/>
    <d v="2013-07-09T00:00:00"/>
    <s v="First Class"/>
    <s v="CY-12745"/>
    <s v="Craig Yedwab"/>
    <x v="1"/>
    <s v="United States"/>
    <x v="53"/>
    <x v="28"/>
    <n v="71203"/>
    <x v="0"/>
    <s v="OFF-BI-10000014"/>
    <x v="1"/>
    <x v="8"/>
    <x v="628"/>
    <n v="87.28"/>
    <n v="8"/>
    <n v="0"/>
    <n v="41.021599999999999"/>
  </r>
  <r>
    <n v="5355"/>
    <x v="2662"/>
    <x v="2"/>
    <x v="8"/>
    <d v="2011-05-19T00:00:00"/>
    <s v="Standard Class"/>
    <s v="AH-10030"/>
    <s v="Aaron Hawkins"/>
    <x v="1"/>
    <s v="United States"/>
    <x v="1"/>
    <x v="1"/>
    <n v="90004"/>
    <x v="1"/>
    <s v="FUR-CH-10002439"/>
    <x v="0"/>
    <x v="1"/>
    <x v="1316"/>
    <n v="279.45600000000002"/>
    <n v="6"/>
    <n v="0.2"/>
    <n v="20.959199999999999"/>
  </r>
  <r>
    <n v="5356"/>
    <x v="2662"/>
    <x v="2"/>
    <x v="8"/>
    <d v="2011-05-19T00:00:00"/>
    <s v="Standard Class"/>
    <s v="AH-10030"/>
    <s v="Aaron Hawkins"/>
    <x v="1"/>
    <s v="United States"/>
    <x v="1"/>
    <x v="1"/>
    <n v="90004"/>
    <x v="1"/>
    <s v="OFF-PA-10003063"/>
    <x v="1"/>
    <x v="10"/>
    <x v="1711"/>
    <n v="8"/>
    <n v="2"/>
    <n v="0"/>
    <n v="3.84"/>
  </r>
  <r>
    <n v="5357"/>
    <x v="2663"/>
    <x v="0"/>
    <x v="321"/>
    <d v="2013-04-10T00:00:00"/>
    <s v="Standard Class"/>
    <s v="AR-10540"/>
    <s v="Andy Reiter"/>
    <x v="0"/>
    <s v="United States"/>
    <x v="8"/>
    <x v="1"/>
    <n v="94109"/>
    <x v="1"/>
    <s v="OFF-BI-10002982"/>
    <x v="1"/>
    <x v="8"/>
    <x v="1258"/>
    <n v="27.24"/>
    <n v="5"/>
    <n v="0.2"/>
    <n v="9.5340000000000007"/>
  </r>
  <r>
    <n v="5358"/>
    <x v="2664"/>
    <x v="2"/>
    <x v="79"/>
    <d v="2011-11-08T00:00:00"/>
    <s v="Standard Class"/>
    <s v="SS-20590"/>
    <s v="Sonia Sunley"/>
    <x v="0"/>
    <s v="United States"/>
    <x v="8"/>
    <x v="1"/>
    <n v="94122"/>
    <x v="1"/>
    <s v="TEC-AC-10004510"/>
    <x v="2"/>
    <x v="11"/>
    <x v="944"/>
    <n v="16.36"/>
    <n v="1"/>
    <n v="0"/>
    <n v="1.6359999999999999"/>
  </r>
  <r>
    <n v="5359"/>
    <x v="2664"/>
    <x v="2"/>
    <x v="79"/>
    <d v="2011-11-08T00:00:00"/>
    <s v="Standard Class"/>
    <s v="SS-20590"/>
    <s v="Sonia Sunley"/>
    <x v="0"/>
    <s v="United States"/>
    <x v="8"/>
    <x v="1"/>
    <n v="94122"/>
    <x v="1"/>
    <s v="OFF-ST-10000321"/>
    <x v="1"/>
    <x v="4"/>
    <x v="1534"/>
    <n v="15.78"/>
    <n v="2"/>
    <n v="0"/>
    <n v="0.63119999999999998"/>
  </r>
  <r>
    <n v="5360"/>
    <x v="2664"/>
    <x v="2"/>
    <x v="79"/>
    <d v="2011-11-08T00:00:00"/>
    <s v="Standard Class"/>
    <s v="SS-20590"/>
    <s v="Sonia Sunley"/>
    <x v="0"/>
    <s v="United States"/>
    <x v="8"/>
    <x v="1"/>
    <n v="94122"/>
    <x v="1"/>
    <s v="OFF-AR-10004602"/>
    <x v="1"/>
    <x v="6"/>
    <x v="1217"/>
    <n v="45.98"/>
    <n v="2"/>
    <n v="0"/>
    <n v="12.8744"/>
  </r>
  <r>
    <n v="5361"/>
    <x v="2665"/>
    <x v="3"/>
    <x v="349"/>
    <d v="2014-04-19T00:00:00"/>
    <s v="Standard Class"/>
    <s v="DW-13585"/>
    <s v="Dorothy Wardle"/>
    <x v="1"/>
    <s v="United States"/>
    <x v="115"/>
    <x v="3"/>
    <n v="28314"/>
    <x v="0"/>
    <s v="FUR-BO-10003433"/>
    <x v="0"/>
    <x v="0"/>
    <x v="911"/>
    <n v="198.27199999999999"/>
    <n v="8"/>
    <n v="0.2"/>
    <n v="-32.219200000000001"/>
  </r>
  <r>
    <n v="5362"/>
    <x v="2666"/>
    <x v="3"/>
    <x v="255"/>
    <d v="2014-11-06T00:00:00"/>
    <s v="First Class"/>
    <s v="NC-18625"/>
    <s v="Noah Childs"/>
    <x v="1"/>
    <s v="United States"/>
    <x v="61"/>
    <x v="5"/>
    <n v="75217"/>
    <x v="2"/>
    <s v="OFF-ST-10001496"/>
    <x v="1"/>
    <x v="4"/>
    <x v="726"/>
    <n v="720.76"/>
    <n v="5"/>
    <n v="0.2"/>
    <n v="54.057000000000002"/>
  </r>
  <r>
    <n v="5363"/>
    <x v="2667"/>
    <x v="0"/>
    <x v="723"/>
    <d v="2014-03-01T00:00:00"/>
    <s v="Standard Class"/>
    <s v="CD-11920"/>
    <s v="Carlos Daly"/>
    <x v="0"/>
    <s v="United States"/>
    <x v="391"/>
    <x v="41"/>
    <n v="67212"/>
    <x v="2"/>
    <s v="FUR-FU-10000672"/>
    <x v="0"/>
    <x v="5"/>
    <x v="1508"/>
    <n v="70.56"/>
    <n v="6"/>
    <n v="0"/>
    <n v="23.990400000000001"/>
  </r>
  <r>
    <n v="5364"/>
    <x v="2667"/>
    <x v="0"/>
    <x v="723"/>
    <d v="2014-03-01T00:00:00"/>
    <s v="Standard Class"/>
    <s v="CD-11920"/>
    <s v="Carlos Daly"/>
    <x v="0"/>
    <s v="United States"/>
    <x v="391"/>
    <x v="41"/>
    <n v="67212"/>
    <x v="2"/>
    <s v="OFF-AP-10001293"/>
    <x v="1"/>
    <x v="9"/>
    <x v="1337"/>
    <n v="81.96"/>
    <n v="2"/>
    <n v="0"/>
    <n v="22.948799999999999"/>
  </r>
  <r>
    <n v="5365"/>
    <x v="2668"/>
    <x v="2"/>
    <x v="1039"/>
    <d v="2011-01-22T00:00:00"/>
    <s v="Second Class"/>
    <s v="DW-13195"/>
    <s v="David Wiener"/>
    <x v="1"/>
    <s v="United States"/>
    <x v="24"/>
    <x v="21"/>
    <n v="97477"/>
    <x v="1"/>
    <s v="OFF-AP-10000692"/>
    <x v="1"/>
    <x v="9"/>
    <x v="1241"/>
    <n v="64.864000000000004"/>
    <n v="4"/>
    <n v="0.2"/>
    <n v="6.4863999999999997"/>
  </r>
  <r>
    <n v="5366"/>
    <x v="2669"/>
    <x v="0"/>
    <x v="73"/>
    <d v="2013-11-25T00:00:00"/>
    <s v="Standard Class"/>
    <s v="EH-13990"/>
    <s v="Erica Hackney"/>
    <x v="0"/>
    <s v="United States"/>
    <x v="12"/>
    <x v="5"/>
    <n v="77041"/>
    <x v="2"/>
    <s v="TEC-PH-10004539"/>
    <x v="2"/>
    <x v="7"/>
    <x v="852"/>
    <n v="151.19200000000001"/>
    <n v="1"/>
    <n v="0.2"/>
    <n v="13.2293"/>
  </r>
  <r>
    <n v="5367"/>
    <x v="2670"/>
    <x v="3"/>
    <x v="193"/>
    <d v="2014-06-16T00:00:00"/>
    <s v="Standard Class"/>
    <s v="BD-11320"/>
    <s v="Bill Donatelli"/>
    <x v="0"/>
    <s v="United States"/>
    <x v="4"/>
    <x v="4"/>
    <n v="98103"/>
    <x v="1"/>
    <s v="TEC-PH-10002923"/>
    <x v="2"/>
    <x v="7"/>
    <x v="680"/>
    <n v="88.775999999999996"/>
    <n v="3"/>
    <n v="0.2"/>
    <n v="7.7679"/>
  </r>
  <r>
    <n v="5368"/>
    <x v="2670"/>
    <x v="3"/>
    <x v="193"/>
    <d v="2014-06-16T00:00:00"/>
    <s v="Standard Class"/>
    <s v="BD-11320"/>
    <s v="Bill Donatelli"/>
    <x v="0"/>
    <s v="United States"/>
    <x v="4"/>
    <x v="4"/>
    <n v="98103"/>
    <x v="1"/>
    <s v="OFF-LA-10004689"/>
    <x v="1"/>
    <x v="2"/>
    <x v="261"/>
    <n v="11.56"/>
    <n v="4"/>
    <n v="0"/>
    <n v="5.4332000000000003"/>
  </r>
  <r>
    <n v="5369"/>
    <x v="2670"/>
    <x v="3"/>
    <x v="193"/>
    <d v="2014-06-16T00:00:00"/>
    <s v="Standard Class"/>
    <s v="BD-11320"/>
    <s v="Bill Donatelli"/>
    <x v="0"/>
    <s v="United States"/>
    <x v="4"/>
    <x v="4"/>
    <n v="98103"/>
    <x v="1"/>
    <s v="OFF-ST-10001228"/>
    <x v="1"/>
    <x v="4"/>
    <x v="445"/>
    <n v="15.58"/>
    <n v="1"/>
    <n v="0"/>
    <n v="3.895"/>
  </r>
  <r>
    <n v="5370"/>
    <x v="2671"/>
    <x v="3"/>
    <x v="18"/>
    <d v="2014-09-14T00:00:00"/>
    <s v="First Class"/>
    <s v="KH-16630"/>
    <s v="Ken Heidel"/>
    <x v="1"/>
    <s v="United States"/>
    <x v="59"/>
    <x v="24"/>
    <n v="44312"/>
    <x v="3"/>
    <s v="OFF-PA-10003302"/>
    <x v="1"/>
    <x v="10"/>
    <x v="1712"/>
    <n v="85.055999999999997"/>
    <n v="3"/>
    <n v="0.2"/>
    <n v="28.706399999999999"/>
  </r>
  <r>
    <n v="5371"/>
    <x v="2672"/>
    <x v="3"/>
    <x v="798"/>
    <d v="2014-04-13T00:00:00"/>
    <s v="Standard Class"/>
    <s v="NH-18610"/>
    <s v="Nicole Hansen"/>
    <x v="1"/>
    <s v="United States"/>
    <x v="423"/>
    <x v="12"/>
    <n v="48237"/>
    <x v="2"/>
    <s v="FUR-FU-10004665"/>
    <x v="0"/>
    <x v="5"/>
    <x v="1345"/>
    <n v="273.95999999999998"/>
    <n v="2"/>
    <n v="0"/>
    <n v="71.229600000000005"/>
  </r>
  <r>
    <n v="5372"/>
    <x v="2672"/>
    <x v="3"/>
    <x v="798"/>
    <d v="2014-04-13T00:00:00"/>
    <s v="Standard Class"/>
    <s v="NH-18610"/>
    <s v="Nicole Hansen"/>
    <x v="1"/>
    <s v="United States"/>
    <x v="423"/>
    <x v="12"/>
    <n v="48237"/>
    <x v="2"/>
    <s v="FUR-FU-10004188"/>
    <x v="0"/>
    <x v="5"/>
    <x v="734"/>
    <n v="306.89999999999998"/>
    <n v="3"/>
    <n v="0"/>
    <n v="79.793999999999997"/>
  </r>
  <r>
    <n v="5373"/>
    <x v="2673"/>
    <x v="1"/>
    <x v="1040"/>
    <d v="2012-10-30T00:00:00"/>
    <s v="Standard Class"/>
    <s v="AG-10495"/>
    <s v="Andrew Gjertsen"/>
    <x v="1"/>
    <s v="United States"/>
    <x v="12"/>
    <x v="5"/>
    <n v="77041"/>
    <x v="2"/>
    <s v="OFF-PA-10003177"/>
    <x v="1"/>
    <x v="10"/>
    <x v="89"/>
    <n v="15.552"/>
    <n v="3"/>
    <n v="0.2"/>
    <n v="5.4432"/>
  </r>
  <r>
    <n v="5374"/>
    <x v="2673"/>
    <x v="1"/>
    <x v="1040"/>
    <d v="2012-10-30T00:00:00"/>
    <s v="Standard Class"/>
    <s v="AG-10495"/>
    <s v="Andrew Gjertsen"/>
    <x v="1"/>
    <s v="United States"/>
    <x v="12"/>
    <x v="5"/>
    <n v="77041"/>
    <x v="2"/>
    <s v="FUR-TA-10002607"/>
    <x v="0"/>
    <x v="3"/>
    <x v="221"/>
    <n v="347.36099999999999"/>
    <n v="7"/>
    <n v="0.3"/>
    <n v="-69.472200000000001"/>
  </r>
  <r>
    <n v="5375"/>
    <x v="2673"/>
    <x v="1"/>
    <x v="1040"/>
    <d v="2012-10-30T00:00:00"/>
    <s v="Standard Class"/>
    <s v="AG-10495"/>
    <s v="Andrew Gjertsen"/>
    <x v="1"/>
    <s v="United States"/>
    <x v="12"/>
    <x v="5"/>
    <n v="77041"/>
    <x v="2"/>
    <s v="OFF-PA-10001166"/>
    <x v="1"/>
    <x v="10"/>
    <x v="769"/>
    <n v="10.368"/>
    <n v="2"/>
    <n v="0.2"/>
    <n v="3.6288"/>
  </r>
  <r>
    <n v="5376"/>
    <x v="2674"/>
    <x v="3"/>
    <x v="837"/>
    <d v="2014-01-06T00:00:00"/>
    <s v="Standard Class"/>
    <s v="RP-19855"/>
    <s v="Roy Phan"/>
    <x v="1"/>
    <s v="United States"/>
    <x v="4"/>
    <x v="4"/>
    <n v="98103"/>
    <x v="1"/>
    <s v="TEC-AC-10004510"/>
    <x v="2"/>
    <x v="11"/>
    <x v="944"/>
    <n v="98.16"/>
    <n v="6"/>
    <n v="0"/>
    <n v="9.8160000000000007"/>
  </r>
  <r>
    <n v="5377"/>
    <x v="2674"/>
    <x v="3"/>
    <x v="837"/>
    <d v="2014-01-06T00:00:00"/>
    <s v="Standard Class"/>
    <s v="RP-19855"/>
    <s v="Roy Phan"/>
    <x v="1"/>
    <s v="United States"/>
    <x v="4"/>
    <x v="4"/>
    <n v="98103"/>
    <x v="1"/>
    <s v="OFF-AR-10004062"/>
    <x v="1"/>
    <x v="6"/>
    <x v="33"/>
    <n v="31.44"/>
    <n v="3"/>
    <n v="0"/>
    <n v="7.86"/>
  </r>
  <r>
    <n v="5378"/>
    <x v="2675"/>
    <x v="2"/>
    <x v="29"/>
    <d v="2011-07-12T00:00:00"/>
    <s v="First Class"/>
    <s v="NB-18655"/>
    <s v="Nona Balk"/>
    <x v="1"/>
    <s v="United States"/>
    <x v="10"/>
    <x v="9"/>
    <n v="19134"/>
    <x v="3"/>
    <s v="OFF-EN-10000056"/>
    <x v="1"/>
    <x v="12"/>
    <x v="627"/>
    <n v="348.488"/>
    <n v="7"/>
    <n v="0.2"/>
    <n v="117.6147"/>
  </r>
  <r>
    <n v="5379"/>
    <x v="2675"/>
    <x v="2"/>
    <x v="29"/>
    <d v="2011-07-12T00:00:00"/>
    <s v="First Class"/>
    <s v="NB-18655"/>
    <s v="Nona Balk"/>
    <x v="1"/>
    <s v="United States"/>
    <x v="10"/>
    <x v="9"/>
    <n v="19134"/>
    <x v="3"/>
    <s v="OFF-ST-10001469"/>
    <x v="1"/>
    <x v="4"/>
    <x v="394"/>
    <n v="172.73599999999999"/>
    <n v="4"/>
    <n v="0.2"/>
    <n v="-30.2288"/>
  </r>
  <r>
    <n v="5380"/>
    <x v="2676"/>
    <x v="0"/>
    <x v="1041"/>
    <d v="2013-08-19T00:00:00"/>
    <s v="Standard Class"/>
    <s v="JM-15580"/>
    <s v="Jill Matthias"/>
    <x v="0"/>
    <s v="United States"/>
    <x v="1"/>
    <x v="1"/>
    <n v="90045"/>
    <x v="1"/>
    <s v="OFF-PA-10000551"/>
    <x v="1"/>
    <x v="10"/>
    <x v="1237"/>
    <n v="15.54"/>
    <n v="3"/>
    <n v="0"/>
    <n v="7.6146000000000003"/>
  </r>
  <r>
    <n v="5381"/>
    <x v="2676"/>
    <x v="0"/>
    <x v="1041"/>
    <d v="2013-08-19T00:00:00"/>
    <s v="Standard Class"/>
    <s v="JM-15580"/>
    <s v="Jill Matthias"/>
    <x v="0"/>
    <s v="United States"/>
    <x v="1"/>
    <x v="1"/>
    <n v="90045"/>
    <x v="1"/>
    <s v="TEC-MA-10000423"/>
    <x v="2"/>
    <x v="15"/>
    <x v="1713"/>
    <n v="105.55200000000001"/>
    <n v="6"/>
    <n v="0.2"/>
    <n v="35.623800000000003"/>
  </r>
  <r>
    <n v="5382"/>
    <x v="2677"/>
    <x v="0"/>
    <x v="64"/>
    <d v="2013-08-09T00:00:00"/>
    <s v="Second Class"/>
    <s v="DM-13525"/>
    <s v="Don Miller"/>
    <x v="1"/>
    <s v="United States"/>
    <x v="12"/>
    <x v="5"/>
    <n v="77070"/>
    <x v="2"/>
    <s v="OFF-PA-10001870"/>
    <x v="1"/>
    <x v="10"/>
    <x v="674"/>
    <n v="25.92"/>
    <n v="5"/>
    <n v="0.2"/>
    <n v="9.0719999999999992"/>
  </r>
  <r>
    <n v="5383"/>
    <x v="2677"/>
    <x v="0"/>
    <x v="64"/>
    <d v="2013-08-09T00:00:00"/>
    <s v="Second Class"/>
    <s v="DM-13525"/>
    <s v="Don Miller"/>
    <x v="1"/>
    <s v="United States"/>
    <x v="12"/>
    <x v="5"/>
    <n v="77070"/>
    <x v="2"/>
    <s v="OFF-FA-10001843"/>
    <x v="1"/>
    <x v="13"/>
    <x v="33"/>
    <n v="15.808"/>
    <n v="8"/>
    <n v="0.2"/>
    <n v="5.3352000000000004"/>
  </r>
  <r>
    <n v="5384"/>
    <x v="2677"/>
    <x v="0"/>
    <x v="64"/>
    <d v="2013-08-09T00:00:00"/>
    <s v="Second Class"/>
    <s v="DM-13525"/>
    <s v="Don Miller"/>
    <x v="1"/>
    <s v="United States"/>
    <x v="12"/>
    <x v="5"/>
    <n v="77070"/>
    <x v="2"/>
    <s v="OFF-PA-10002036"/>
    <x v="1"/>
    <x v="10"/>
    <x v="325"/>
    <n v="10.368"/>
    <n v="2"/>
    <n v="0.2"/>
    <n v="3.7584"/>
  </r>
  <r>
    <n v="5385"/>
    <x v="2678"/>
    <x v="3"/>
    <x v="335"/>
    <d v="2014-04-07T00:00:00"/>
    <s v="Standard Class"/>
    <s v="CC-12220"/>
    <s v="Chris Cortes"/>
    <x v="0"/>
    <s v="United States"/>
    <x v="10"/>
    <x v="9"/>
    <n v="19143"/>
    <x v="3"/>
    <s v="TEC-PH-10001760"/>
    <x v="2"/>
    <x v="7"/>
    <x v="254"/>
    <n v="358.2"/>
    <n v="3"/>
    <n v="0.4"/>
    <n v="41.79"/>
  </r>
  <r>
    <n v="5386"/>
    <x v="2678"/>
    <x v="3"/>
    <x v="335"/>
    <d v="2014-04-07T00:00:00"/>
    <s v="Standard Class"/>
    <s v="CC-12220"/>
    <s v="Chris Cortes"/>
    <x v="0"/>
    <s v="United States"/>
    <x v="10"/>
    <x v="9"/>
    <n v="19143"/>
    <x v="3"/>
    <s v="TEC-PH-10000673"/>
    <x v="2"/>
    <x v="7"/>
    <x v="1396"/>
    <n v="545.91600000000005"/>
    <n v="14"/>
    <n v="0.4"/>
    <n v="72.788799999999995"/>
  </r>
  <r>
    <n v="5387"/>
    <x v="2679"/>
    <x v="3"/>
    <x v="846"/>
    <d v="2014-03-18T00:00:00"/>
    <s v="Standard Class"/>
    <s v="GA-14725"/>
    <s v="Guy Armstrong"/>
    <x v="0"/>
    <s v="United States"/>
    <x v="440"/>
    <x v="36"/>
    <n v="72756"/>
    <x v="0"/>
    <s v="OFF-BI-10000829"/>
    <x v="1"/>
    <x v="8"/>
    <x v="304"/>
    <n v="40.409999999999997"/>
    <n v="9"/>
    <n v="0"/>
    <n v="18.5886"/>
  </r>
  <r>
    <n v="5388"/>
    <x v="2680"/>
    <x v="3"/>
    <x v="1042"/>
    <d v="2014-02-22T00:00:00"/>
    <s v="Second Class"/>
    <s v="CV-12805"/>
    <s v="Cynthia Voltz"/>
    <x v="1"/>
    <s v="United States"/>
    <x v="1"/>
    <x v="1"/>
    <n v="90045"/>
    <x v="1"/>
    <s v="TEC-PH-10001924"/>
    <x v="2"/>
    <x v="7"/>
    <x v="426"/>
    <n v="167.976"/>
    <n v="3"/>
    <n v="0.2"/>
    <n v="10.4985"/>
  </r>
  <r>
    <n v="5389"/>
    <x v="2680"/>
    <x v="3"/>
    <x v="1042"/>
    <d v="2014-02-22T00:00:00"/>
    <s v="Second Class"/>
    <s v="CV-12805"/>
    <s v="Cynthia Voltz"/>
    <x v="1"/>
    <s v="United States"/>
    <x v="1"/>
    <x v="1"/>
    <n v="90045"/>
    <x v="1"/>
    <s v="TEC-AC-10004864"/>
    <x v="2"/>
    <x v="11"/>
    <x v="1289"/>
    <n v="109.53"/>
    <n v="3"/>
    <n v="0"/>
    <n v="47.097900000000003"/>
  </r>
  <r>
    <n v="5390"/>
    <x v="2680"/>
    <x v="3"/>
    <x v="1042"/>
    <d v="2014-02-22T00:00:00"/>
    <s v="Second Class"/>
    <s v="CV-12805"/>
    <s v="Cynthia Voltz"/>
    <x v="1"/>
    <s v="United States"/>
    <x v="1"/>
    <x v="1"/>
    <n v="90045"/>
    <x v="1"/>
    <s v="OFF-LA-10004345"/>
    <x v="1"/>
    <x v="2"/>
    <x v="517"/>
    <n v="9.82"/>
    <n v="2"/>
    <n v="0"/>
    <n v="4.8117999999999999"/>
  </r>
  <r>
    <n v="5391"/>
    <x v="2681"/>
    <x v="3"/>
    <x v="468"/>
    <d v="2014-11-13T00:00:00"/>
    <s v="Second Class"/>
    <s v="NC-18535"/>
    <s v="Nick Crebassa"/>
    <x v="1"/>
    <s v="United States"/>
    <x v="4"/>
    <x v="4"/>
    <n v="98105"/>
    <x v="1"/>
    <s v="OFF-BI-10000088"/>
    <x v="1"/>
    <x v="8"/>
    <x v="1025"/>
    <n v="26.352"/>
    <n v="3"/>
    <n v="0.2"/>
    <n v="9.5526"/>
  </r>
  <r>
    <n v="5392"/>
    <x v="2682"/>
    <x v="2"/>
    <x v="84"/>
    <d v="2011-11-25T00:00:00"/>
    <s v="Standard Class"/>
    <s v="GR-14560"/>
    <s v="Georgia Rosenberg"/>
    <x v="1"/>
    <s v="United States"/>
    <x v="40"/>
    <x v="13"/>
    <n v="19805"/>
    <x v="3"/>
    <s v="OFF-LA-10002787"/>
    <x v="1"/>
    <x v="2"/>
    <x v="542"/>
    <n v="22.5"/>
    <n v="6"/>
    <n v="0"/>
    <n v="10.8"/>
  </r>
  <r>
    <n v="5393"/>
    <x v="2682"/>
    <x v="2"/>
    <x v="84"/>
    <d v="2011-11-25T00:00:00"/>
    <s v="Standard Class"/>
    <s v="GR-14560"/>
    <s v="Georgia Rosenberg"/>
    <x v="1"/>
    <s v="United States"/>
    <x v="40"/>
    <x v="13"/>
    <n v="19805"/>
    <x v="3"/>
    <s v="OFF-LA-10001569"/>
    <x v="1"/>
    <x v="2"/>
    <x v="633"/>
    <n v="9.9600000000000009"/>
    <n v="2"/>
    <n v="0"/>
    <n v="4.5815999999999999"/>
  </r>
  <r>
    <n v="5394"/>
    <x v="2682"/>
    <x v="2"/>
    <x v="84"/>
    <d v="2011-11-25T00:00:00"/>
    <s v="Standard Class"/>
    <s v="GR-14560"/>
    <s v="Georgia Rosenberg"/>
    <x v="1"/>
    <s v="United States"/>
    <x v="40"/>
    <x v="13"/>
    <n v="19805"/>
    <x v="3"/>
    <s v="OFF-BI-10002429"/>
    <x v="1"/>
    <x v="8"/>
    <x v="467"/>
    <n v="213.08"/>
    <n v="7"/>
    <n v="0"/>
    <n v="102.2784"/>
  </r>
  <r>
    <n v="5395"/>
    <x v="2682"/>
    <x v="2"/>
    <x v="84"/>
    <d v="2011-11-25T00:00:00"/>
    <s v="Standard Class"/>
    <s v="GR-14560"/>
    <s v="Georgia Rosenberg"/>
    <x v="1"/>
    <s v="United States"/>
    <x v="40"/>
    <x v="13"/>
    <n v="19805"/>
    <x v="3"/>
    <s v="FUR-BO-10000362"/>
    <x v="0"/>
    <x v="0"/>
    <x v="1037"/>
    <n v="1025.8800000000001"/>
    <n v="6"/>
    <n v="0"/>
    <n v="235.95240000000001"/>
  </r>
  <r>
    <n v="5396"/>
    <x v="2683"/>
    <x v="2"/>
    <x v="728"/>
    <d v="2011-11-21T00:00:00"/>
    <s v="Second Class"/>
    <s v="JG-15805"/>
    <s v="John Grady"/>
    <x v="1"/>
    <s v="United States"/>
    <x v="212"/>
    <x v="7"/>
    <n v="84604"/>
    <x v="1"/>
    <s v="OFF-PA-10003016"/>
    <x v="1"/>
    <x v="10"/>
    <x v="1385"/>
    <n v="21.98"/>
    <n v="7"/>
    <n v="0"/>
    <n v="9.891"/>
  </r>
  <r>
    <n v="5397"/>
    <x v="2684"/>
    <x v="0"/>
    <x v="446"/>
    <d v="2013-09-25T00:00:00"/>
    <s v="Same Day"/>
    <s v="EB-13750"/>
    <s v="Edward Becker"/>
    <x v="1"/>
    <s v="United States"/>
    <x v="8"/>
    <x v="1"/>
    <n v="94110"/>
    <x v="1"/>
    <s v="FUR-FU-10002501"/>
    <x v="0"/>
    <x v="5"/>
    <x v="1284"/>
    <n v="63.2"/>
    <n v="5"/>
    <n v="0"/>
    <n v="23.384"/>
  </r>
  <r>
    <n v="5398"/>
    <x v="2685"/>
    <x v="0"/>
    <x v="73"/>
    <d v="2013-11-28T00:00:00"/>
    <s v="Standard Class"/>
    <s v="MC-17605"/>
    <s v="Matt Connell"/>
    <x v="1"/>
    <s v="United States"/>
    <x v="1"/>
    <x v="1"/>
    <n v="90004"/>
    <x v="1"/>
    <s v="OFF-AP-10003622"/>
    <x v="1"/>
    <x v="9"/>
    <x v="188"/>
    <n v="39"/>
    <n v="12"/>
    <n v="0"/>
    <n v="11.31"/>
  </r>
  <r>
    <n v="5399"/>
    <x v="2686"/>
    <x v="0"/>
    <x v="720"/>
    <d v="2013-03-10T00:00:00"/>
    <s v="Standard Class"/>
    <s v="BM-11650"/>
    <s v="Brian Moss"/>
    <x v="1"/>
    <s v="United States"/>
    <x v="152"/>
    <x v="24"/>
    <n v="43130"/>
    <x v="3"/>
    <s v="OFF-BI-10002764"/>
    <x v="1"/>
    <x v="8"/>
    <x v="502"/>
    <n v="2.907"/>
    <n v="3"/>
    <n v="0.7"/>
    <n v="-2.0348999999999999"/>
  </r>
  <r>
    <n v="5400"/>
    <x v="2687"/>
    <x v="0"/>
    <x v="526"/>
    <d v="2013-04-15T00:00:00"/>
    <s v="Standard Class"/>
    <s v="HF-14995"/>
    <s v="Herbert Flentye"/>
    <x v="0"/>
    <s v="United States"/>
    <x v="1"/>
    <x v="1"/>
    <n v="90004"/>
    <x v="1"/>
    <s v="FUR-BO-10001798"/>
    <x v="0"/>
    <x v="0"/>
    <x v="0"/>
    <n v="556.66499999999996"/>
    <n v="5"/>
    <n v="0.15"/>
    <n v="6.5490000000000004"/>
  </r>
  <r>
    <n v="5401"/>
    <x v="2688"/>
    <x v="3"/>
    <x v="296"/>
    <d v="2014-09-24T00:00:00"/>
    <s v="First Class"/>
    <s v="ML-18265"/>
    <s v="Muhammed Lee"/>
    <x v="0"/>
    <s v="United States"/>
    <x v="4"/>
    <x v="4"/>
    <n v="98103"/>
    <x v="1"/>
    <s v="TEC-AC-10000158"/>
    <x v="2"/>
    <x v="11"/>
    <x v="353"/>
    <n v="71.98"/>
    <n v="2"/>
    <n v="0"/>
    <n v="15.1158"/>
  </r>
  <r>
    <n v="5402"/>
    <x v="2688"/>
    <x v="3"/>
    <x v="296"/>
    <d v="2014-09-24T00:00:00"/>
    <s v="First Class"/>
    <s v="ML-18265"/>
    <s v="Muhammed Lee"/>
    <x v="0"/>
    <s v="United States"/>
    <x v="4"/>
    <x v="4"/>
    <n v="98103"/>
    <x v="1"/>
    <s v="TEC-AC-10000303"/>
    <x v="2"/>
    <x v="11"/>
    <x v="429"/>
    <n v="79.98"/>
    <n v="2"/>
    <n v="0"/>
    <n v="26.3934"/>
  </r>
  <r>
    <n v="5403"/>
    <x v="2689"/>
    <x v="3"/>
    <x v="1043"/>
    <d v="2014-08-30T00:00:00"/>
    <s v="Standard Class"/>
    <s v="AH-10195"/>
    <s v="Alan Haines"/>
    <x v="1"/>
    <s v="United States"/>
    <x v="20"/>
    <x v="15"/>
    <n v="10024"/>
    <x v="3"/>
    <s v="OFF-BI-10003910"/>
    <x v="1"/>
    <x v="8"/>
    <x v="8"/>
    <n v="24.672000000000001"/>
    <n v="4"/>
    <n v="0.2"/>
    <n v="7.71"/>
  </r>
  <r>
    <n v="5404"/>
    <x v="2689"/>
    <x v="3"/>
    <x v="1043"/>
    <d v="2014-08-30T00:00:00"/>
    <s v="Standard Class"/>
    <s v="AH-10195"/>
    <s v="Alan Haines"/>
    <x v="1"/>
    <s v="United States"/>
    <x v="20"/>
    <x v="15"/>
    <n v="10024"/>
    <x v="3"/>
    <s v="OFF-BI-10000138"/>
    <x v="1"/>
    <x v="8"/>
    <x v="600"/>
    <n v="3.7440000000000002"/>
    <n v="1"/>
    <n v="0.2"/>
    <n v="1.3104"/>
  </r>
  <r>
    <n v="5405"/>
    <x v="2690"/>
    <x v="0"/>
    <x v="712"/>
    <d v="2013-02-26T00:00:00"/>
    <s v="Standard Class"/>
    <s v="TZ-21580"/>
    <s v="Tracy Zic"/>
    <x v="0"/>
    <s v="United States"/>
    <x v="1"/>
    <x v="1"/>
    <n v="90045"/>
    <x v="1"/>
    <s v="TEC-PH-10002398"/>
    <x v="2"/>
    <x v="7"/>
    <x v="285"/>
    <n v="445.96"/>
    <n v="5"/>
    <n v="0.2"/>
    <n v="55.744999999999997"/>
  </r>
  <r>
    <n v="5406"/>
    <x v="2690"/>
    <x v="0"/>
    <x v="712"/>
    <d v="2013-02-26T00:00:00"/>
    <s v="Standard Class"/>
    <s v="TZ-21580"/>
    <s v="Tracy Zic"/>
    <x v="0"/>
    <s v="United States"/>
    <x v="1"/>
    <x v="1"/>
    <n v="90045"/>
    <x v="1"/>
    <s v="TEC-AC-10003399"/>
    <x v="2"/>
    <x v="11"/>
    <x v="1497"/>
    <n v="36.24"/>
    <n v="1"/>
    <n v="0"/>
    <n v="15.220800000000001"/>
  </r>
  <r>
    <n v="5407"/>
    <x v="2690"/>
    <x v="0"/>
    <x v="712"/>
    <d v="2013-02-26T00:00:00"/>
    <s v="Standard Class"/>
    <s v="TZ-21580"/>
    <s v="Tracy Zic"/>
    <x v="0"/>
    <s v="United States"/>
    <x v="1"/>
    <x v="1"/>
    <n v="90045"/>
    <x v="1"/>
    <s v="OFF-FA-10000992"/>
    <x v="1"/>
    <x v="13"/>
    <x v="1033"/>
    <n v="10.65"/>
    <n v="3"/>
    <n v="0"/>
    <n v="5.0054999999999996"/>
  </r>
  <r>
    <n v="5408"/>
    <x v="2691"/>
    <x v="3"/>
    <x v="166"/>
    <d v="2014-12-15T00:00:00"/>
    <s v="Standard Class"/>
    <s v="DM-13345"/>
    <s v="Denise Monton"/>
    <x v="1"/>
    <s v="United States"/>
    <x v="8"/>
    <x v="1"/>
    <n v="94109"/>
    <x v="1"/>
    <s v="OFF-PA-10003022"/>
    <x v="1"/>
    <x v="10"/>
    <x v="1714"/>
    <n v="87.92"/>
    <n v="4"/>
    <n v="0"/>
    <n v="40.443199999999997"/>
  </r>
  <r>
    <n v="5409"/>
    <x v="2691"/>
    <x v="3"/>
    <x v="166"/>
    <d v="2014-12-15T00:00:00"/>
    <s v="Standard Class"/>
    <s v="DM-13345"/>
    <s v="Denise Monton"/>
    <x v="1"/>
    <s v="United States"/>
    <x v="8"/>
    <x v="1"/>
    <n v="94109"/>
    <x v="1"/>
    <s v="OFF-BI-10002854"/>
    <x v="1"/>
    <x v="8"/>
    <x v="895"/>
    <n v="22.423999999999999"/>
    <n v="1"/>
    <n v="0.2"/>
    <n v="8.4090000000000007"/>
  </r>
  <r>
    <n v="5410"/>
    <x v="2691"/>
    <x v="3"/>
    <x v="166"/>
    <d v="2014-12-15T00:00:00"/>
    <s v="Standard Class"/>
    <s v="DM-13345"/>
    <s v="Denise Monton"/>
    <x v="1"/>
    <s v="United States"/>
    <x v="8"/>
    <x v="1"/>
    <n v="94109"/>
    <x v="1"/>
    <s v="OFF-BI-10001670"/>
    <x v="1"/>
    <x v="8"/>
    <x v="438"/>
    <n v="90.48"/>
    <n v="3"/>
    <n v="0.2"/>
    <n v="33.93"/>
  </r>
  <r>
    <n v="5411"/>
    <x v="2691"/>
    <x v="3"/>
    <x v="166"/>
    <d v="2014-12-15T00:00:00"/>
    <s v="Standard Class"/>
    <s v="DM-13345"/>
    <s v="Denise Monton"/>
    <x v="1"/>
    <s v="United States"/>
    <x v="8"/>
    <x v="1"/>
    <n v="94109"/>
    <x v="1"/>
    <s v="OFF-ST-10001837"/>
    <x v="1"/>
    <x v="4"/>
    <x v="1331"/>
    <n v="42.76"/>
    <n v="1"/>
    <n v="0"/>
    <n v="11.117599999999999"/>
  </r>
  <r>
    <n v="5412"/>
    <x v="2692"/>
    <x v="3"/>
    <x v="65"/>
    <d v="2014-09-23T00:00:00"/>
    <s v="Standard Class"/>
    <s v="TS-21505"/>
    <s v="Tony Sayre"/>
    <x v="0"/>
    <s v="United States"/>
    <x v="441"/>
    <x v="27"/>
    <n v="88101"/>
    <x v="1"/>
    <s v="OFF-BI-10002012"/>
    <x v="1"/>
    <x v="8"/>
    <x v="742"/>
    <n v="10.08"/>
    <n v="7"/>
    <n v="0.2"/>
    <n v="3.528"/>
  </r>
  <r>
    <n v="5413"/>
    <x v="2692"/>
    <x v="3"/>
    <x v="65"/>
    <d v="2014-09-23T00:00:00"/>
    <s v="Standard Class"/>
    <s v="TS-21505"/>
    <s v="Tony Sayre"/>
    <x v="0"/>
    <s v="United States"/>
    <x v="441"/>
    <x v="27"/>
    <n v="88101"/>
    <x v="1"/>
    <s v="TEC-AC-10004992"/>
    <x v="2"/>
    <x v="11"/>
    <x v="1715"/>
    <n v="101.34"/>
    <n v="3"/>
    <n v="0"/>
    <n v="8.1072000000000006"/>
  </r>
  <r>
    <n v="5414"/>
    <x v="2693"/>
    <x v="0"/>
    <x v="108"/>
    <d v="2013-09-15T00:00:00"/>
    <s v="First Class"/>
    <s v="TB-21625"/>
    <s v="Trudy Brown"/>
    <x v="0"/>
    <s v="United States"/>
    <x v="391"/>
    <x v="41"/>
    <n v="67212"/>
    <x v="2"/>
    <s v="TEC-PH-10003171"/>
    <x v="2"/>
    <x v="7"/>
    <x v="1495"/>
    <n v="224.75"/>
    <n v="5"/>
    <n v="0"/>
    <n v="62.93"/>
  </r>
  <r>
    <n v="5415"/>
    <x v="2694"/>
    <x v="3"/>
    <x v="397"/>
    <d v="2014-09-29T00:00:00"/>
    <s v="Standard Class"/>
    <s v="LC-16870"/>
    <s v="Lena Cacioppo"/>
    <x v="0"/>
    <s v="United States"/>
    <x v="22"/>
    <x v="10"/>
    <n v="60653"/>
    <x v="2"/>
    <s v="OFF-AP-10000390"/>
    <x v="1"/>
    <x v="9"/>
    <x v="1691"/>
    <n v="73.176000000000002"/>
    <n v="6"/>
    <n v="0.8"/>
    <n v="-197.5752"/>
  </r>
  <r>
    <n v="5416"/>
    <x v="2694"/>
    <x v="3"/>
    <x v="397"/>
    <d v="2014-09-29T00:00:00"/>
    <s v="Standard Class"/>
    <s v="LC-16870"/>
    <s v="Lena Cacioppo"/>
    <x v="0"/>
    <s v="United States"/>
    <x v="22"/>
    <x v="10"/>
    <n v="60653"/>
    <x v="2"/>
    <s v="OFF-PA-10004888"/>
    <x v="1"/>
    <x v="10"/>
    <x v="959"/>
    <n v="20.736000000000001"/>
    <n v="4"/>
    <n v="0.2"/>
    <n v="7.2576000000000001"/>
  </r>
  <r>
    <n v="5417"/>
    <x v="2694"/>
    <x v="3"/>
    <x v="397"/>
    <d v="2014-09-29T00:00:00"/>
    <s v="Standard Class"/>
    <s v="LC-16870"/>
    <s v="Lena Cacioppo"/>
    <x v="0"/>
    <s v="United States"/>
    <x v="22"/>
    <x v="10"/>
    <n v="60653"/>
    <x v="2"/>
    <s v="TEC-PH-10004188"/>
    <x v="2"/>
    <x v="7"/>
    <x v="763"/>
    <n v="39.984000000000002"/>
    <n v="2"/>
    <n v="0.2"/>
    <n v="-8.9963999999999995"/>
  </r>
  <r>
    <n v="5418"/>
    <x v="2695"/>
    <x v="2"/>
    <x v="191"/>
    <d v="2011-08-10T00:00:00"/>
    <s v="Second Class"/>
    <s v="AM-10360"/>
    <s v="Alice McCarthy"/>
    <x v="1"/>
    <s v="United States"/>
    <x v="155"/>
    <x v="8"/>
    <n v="68104"/>
    <x v="2"/>
    <s v="OFF-BI-10004099"/>
    <x v="1"/>
    <x v="8"/>
    <x v="1716"/>
    <n v="15.36"/>
    <n v="2"/>
    <n v="0"/>
    <n v="7.68"/>
  </r>
  <r>
    <n v="5419"/>
    <x v="2696"/>
    <x v="1"/>
    <x v="924"/>
    <d v="2012-10-26T00:00:00"/>
    <s v="First Class"/>
    <s v="JE-15715"/>
    <s v="Joe Elijah"/>
    <x v="0"/>
    <s v="United States"/>
    <x v="12"/>
    <x v="5"/>
    <n v="77041"/>
    <x v="2"/>
    <s v="OFF-PA-10004621"/>
    <x v="1"/>
    <x v="10"/>
    <x v="738"/>
    <n v="36.287999999999997"/>
    <n v="7"/>
    <n v="0.2"/>
    <n v="12.700799999999999"/>
  </r>
  <r>
    <n v="5420"/>
    <x v="2696"/>
    <x v="1"/>
    <x v="924"/>
    <d v="2012-10-26T00:00:00"/>
    <s v="First Class"/>
    <s v="JE-15715"/>
    <s v="Joe Elijah"/>
    <x v="0"/>
    <s v="United States"/>
    <x v="12"/>
    <x v="5"/>
    <n v="77041"/>
    <x v="2"/>
    <s v="TEC-PH-10002103"/>
    <x v="2"/>
    <x v="7"/>
    <x v="534"/>
    <n v="150.38399999999999"/>
    <n v="2"/>
    <n v="0.2"/>
    <n v="15.038399999999999"/>
  </r>
  <r>
    <n v="5421"/>
    <x v="2697"/>
    <x v="0"/>
    <x v="1044"/>
    <d v="2013-03-04T00:00:00"/>
    <s v="Second Class"/>
    <s v="CS-11950"/>
    <s v="Carlos Soltero"/>
    <x v="0"/>
    <s v="United States"/>
    <x v="10"/>
    <x v="9"/>
    <n v="19134"/>
    <x v="3"/>
    <s v="TEC-PH-10002789"/>
    <x v="2"/>
    <x v="7"/>
    <x v="1577"/>
    <n v="280.78199999999998"/>
    <n v="3"/>
    <n v="0.4"/>
    <n v="-60.836100000000002"/>
  </r>
  <r>
    <n v="5422"/>
    <x v="2697"/>
    <x v="0"/>
    <x v="1044"/>
    <d v="2013-03-04T00:00:00"/>
    <s v="Second Class"/>
    <s v="CS-11950"/>
    <s v="Carlos Soltero"/>
    <x v="0"/>
    <s v="United States"/>
    <x v="10"/>
    <x v="9"/>
    <n v="19134"/>
    <x v="3"/>
    <s v="TEC-AC-10003289"/>
    <x v="2"/>
    <x v="11"/>
    <x v="1209"/>
    <n v="31.984000000000002"/>
    <n v="2"/>
    <n v="0.2"/>
    <n v="1.1994"/>
  </r>
  <r>
    <n v="5423"/>
    <x v="2698"/>
    <x v="0"/>
    <x v="723"/>
    <d v="2014-03-01T00:00:00"/>
    <s v="Standard Class"/>
    <s v="PF-19225"/>
    <s v="Phillip Flathmann"/>
    <x v="0"/>
    <s v="United States"/>
    <x v="1"/>
    <x v="1"/>
    <n v="90045"/>
    <x v="1"/>
    <s v="OFF-BI-10000138"/>
    <x v="1"/>
    <x v="8"/>
    <x v="600"/>
    <n v="11.231999999999999"/>
    <n v="3"/>
    <n v="0.2"/>
    <n v="3.9312"/>
  </r>
  <r>
    <n v="5424"/>
    <x v="2699"/>
    <x v="3"/>
    <x v="132"/>
    <d v="2014-06-11T00:00:00"/>
    <s v="Second Class"/>
    <s v="PJ-18835"/>
    <s v="Patrick Jones"/>
    <x v="1"/>
    <s v="United States"/>
    <x v="102"/>
    <x v="0"/>
    <n v="40475"/>
    <x v="0"/>
    <s v="OFF-PA-10001215"/>
    <x v="1"/>
    <x v="10"/>
    <x v="1717"/>
    <n v="26.4"/>
    <n v="5"/>
    <n v="0"/>
    <n v="11.88"/>
  </r>
  <r>
    <n v="5425"/>
    <x v="2700"/>
    <x v="3"/>
    <x v="176"/>
    <d v="2014-01-27T00:00:00"/>
    <s v="Standard Class"/>
    <s v="JF-15490"/>
    <s v="Jeremy Farry"/>
    <x v="0"/>
    <s v="United States"/>
    <x v="416"/>
    <x v="29"/>
    <n v="6708"/>
    <x v="3"/>
    <s v="OFF-AR-10001545"/>
    <x v="1"/>
    <x v="6"/>
    <x v="812"/>
    <n v="3.52"/>
    <n v="2"/>
    <n v="0"/>
    <n v="1.0207999999999999"/>
  </r>
  <r>
    <n v="5426"/>
    <x v="2701"/>
    <x v="0"/>
    <x v="275"/>
    <d v="2013-07-12T00:00:00"/>
    <s v="First Class"/>
    <s v="NM-18520"/>
    <s v="Neoma Murray"/>
    <x v="0"/>
    <s v="United States"/>
    <x v="1"/>
    <x v="1"/>
    <n v="90045"/>
    <x v="1"/>
    <s v="TEC-AC-10003870"/>
    <x v="2"/>
    <x v="11"/>
    <x v="1718"/>
    <n v="1649.95"/>
    <n v="5"/>
    <n v="0"/>
    <n v="659.98"/>
  </r>
  <r>
    <n v="5427"/>
    <x v="2701"/>
    <x v="0"/>
    <x v="275"/>
    <d v="2013-07-12T00:00:00"/>
    <s v="First Class"/>
    <s v="NM-18520"/>
    <s v="Neoma Murray"/>
    <x v="0"/>
    <s v="United States"/>
    <x v="1"/>
    <x v="1"/>
    <n v="90045"/>
    <x v="1"/>
    <s v="FUR-FU-10001085"/>
    <x v="0"/>
    <x v="5"/>
    <x v="1590"/>
    <n v="111.9"/>
    <n v="6"/>
    <n v="0"/>
    <n v="51.473999999999997"/>
  </r>
  <r>
    <n v="5428"/>
    <x v="2702"/>
    <x v="0"/>
    <x v="403"/>
    <d v="2013-06-15T00:00:00"/>
    <s v="Same Day"/>
    <s v="MH-17290"/>
    <s v="Marc Harrigan"/>
    <x v="2"/>
    <s v="United States"/>
    <x v="1"/>
    <x v="1"/>
    <n v="90036"/>
    <x v="1"/>
    <s v="FUR-BO-10004218"/>
    <x v="0"/>
    <x v="0"/>
    <x v="1584"/>
    <n v="599.16499999999996"/>
    <n v="5"/>
    <n v="0.15"/>
    <n v="35.244999999999997"/>
  </r>
  <r>
    <n v="5429"/>
    <x v="2703"/>
    <x v="0"/>
    <x v="476"/>
    <d v="2013-05-09T00:00:00"/>
    <s v="First Class"/>
    <s v="SZ-20035"/>
    <s v="Sam Zeldin"/>
    <x v="2"/>
    <s v="United States"/>
    <x v="8"/>
    <x v="1"/>
    <n v="94122"/>
    <x v="1"/>
    <s v="OFF-ST-10003455"/>
    <x v="1"/>
    <x v="4"/>
    <x v="169"/>
    <n v="46.53"/>
    <n v="3"/>
    <n v="0"/>
    <n v="12.097799999999999"/>
  </r>
  <r>
    <n v="5430"/>
    <x v="2704"/>
    <x v="2"/>
    <x v="742"/>
    <d v="2011-07-09T00:00:00"/>
    <s v="First Class"/>
    <s v="PR-18880"/>
    <s v="Patrick Ryan"/>
    <x v="0"/>
    <s v="United States"/>
    <x v="84"/>
    <x v="2"/>
    <n v="33710"/>
    <x v="0"/>
    <s v="FUR-FU-10001967"/>
    <x v="0"/>
    <x v="5"/>
    <x v="293"/>
    <n v="31.984000000000002"/>
    <n v="2"/>
    <n v="0.2"/>
    <n v="1.9990000000000001"/>
  </r>
  <r>
    <n v="5431"/>
    <x v="2705"/>
    <x v="3"/>
    <x v="208"/>
    <d v="2014-10-26T00:00:00"/>
    <s v="Standard Class"/>
    <s v="FC-14245"/>
    <s v="Frank Carlisle"/>
    <x v="2"/>
    <s v="United States"/>
    <x v="80"/>
    <x v="24"/>
    <n v="44107"/>
    <x v="3"/>
    <s v="OFF-AP-10000938"/>
    <x v="1"/>
    <x v="9"/>
    <x v="1703"/>
    <n v="161.56800000000001"/>
    <n v="2"/>
    <n v="0.2"/>
    <n v="16.1568"/>
  </r>
  <r>
    <n v="5432"/>
    <x v="2705"/>
    <x v="3"/>
    <x v="208"/>
    <d v="2014-10-26T00:00:00"/>
    <s v="Standard Class"/>
    <s v="FC-14245"/>
    <s v="Frank Carlisle"/>
    <x v="2"/>
    <s v="United States"/>
    <x v="80"/>
    <x v="24"/>
    <n v="44107"/>
    <x v="3"/>
    <s v="OFF-PA-10002195"/>
    <x v="1"/>
    <x v="10"/>
    <x v="719"/>
    <n v="4.0640000000000001"/>
    <n v="1"/>
    <n v="0.2"/>
    <n v="1.3715999999999999"/>
  </r>
  <r>
    <n v="5433"/>
    <x v="2705"/>
    <x v="3"/>
    <x v="208"/>
    <d v="2014-10-26T00:00:00"/>
    <s v="Standard Class"/>
    <s v="FC-14245"/>
    <s v="Frank Carlisle"/>
    <x v="2"/>
    <s v="United States"/>
    <x v="80"/>
    <x v="24"/>
    <n v="44107"/>
    <x v="3"/>
    <s v="OFF-BI-10002799"/>
    <x v="1"/>
    <x v="8"/>
    <x v="1450"/>
    <n v="6.2160000000000002"/>
    <n v="4"/>
    <n v="0.7"/>
    <n v="-4.9728000000000003"/>
  </r>
  <r>
    <n v="5434"/>
    <x v="2706"/>
    <x v="3"/>
    <x v="1016"/>
    <d v="2014-04-30T00:00:00"/>
    <s v="Standard Class"/>
    <s v="LH-16750"/>
    <s v="Larry Hughes"/>
    <x v="0"/>
    <s v="United States"/>
    <x v="432"/>
    <x v="16"/>
    <n v="85224"/>
    <x v="1"/>
    <s v="OFF-AR-10000246"/>
    <x v="1"/>
    <x v="6"/>
    <x v="21"/>
    <n v="8.8960000000000008"/>
    <n v="4"/>
    <n v="0.2"/>
    <n v="0.66720000000000002"/>
  </r>
  <r>
    <n v="5435"/>
    <x v="2707"/>
    <x v="1"/>
    <x v="324"/>
    <d v="2012-10-24T00:00:00"/>
    <s v="Standard Class"/>
    <s v="RM-19675"/>
    <s v="Robert Marley"/>
    <x v="2"/>
    <s v="United States"/>
    <x v="1"/>
    <x v="1"/>
    <n v="90008"/>
    <x v="1"/>
    <s v="OFF-AP-10000275"/>
    <x v="1"/>
    <x v="9"/>
    <x v="1719"/>
    <n v="1640.7"/>
    <n v="5"/>
    <n v="0"/>
    <n v="459.39600000000002"/>
  </r>
  <r>
    <n v="5436"/>
    <x v="2707"/>
    <x v="1"/>
    <x v="324"/>
    <d v="2012-10-24T00:00:00"/>
    <s v="Standard Class"/>
    <s v="RM-19675"/>
    <s v="Robert Marley"/>
    <x v="2"/>
    <s v="United States"/>
    <x v="1"/>
    <x v="1"/>
    <n v="90008"/>
    <x v="1"/>
    <s v="TEC-AC-10000892"/>
    <x v="2"/>
    <x v="11"/>
    <x v="290"/>
    <n v="270"/>
    <n v="3"/>
    <n v="0"/>
    <n v="97.2"/>
  </r>
  <r>
    <n v="5437"/>
    <x v="2708"/>
    <x v="2"/>
    <x v="260"/>
    <d v="2011-08-07T00:00:00"/>
    <s v="First Class"/>
    <s v="DM-13525"/>
    <s v="Don Miller"/>
    <x v="1"/>
    <s v="United States"/>
    <x v="144"/>
    <x v="2"/>
    <n v="32137"/>
    <x v="0"/>
    <s v="FUR-FU-10001591"/>
    <x v="0"/>
    <x v="5"/>
    <x v="1101"/>
    <n v="19.52"/>
    <n v="2"/>
    <n v="0.2"/>
    <n v="5.3680000000000003"/>
  </r>
  <r>
    <n v="5438"/>
    <x v="2708"/>
    <x v="2"/>
    <x v="260"/>
    <d v="2011-08-07T00:00:00"/>
    <s v="First Class"/>
    <s v="DM-13525"/>
    <s v="Don Miller"/>
    <x v="1"/>
    <s v="United States"/>
    <x v="144"/>
    <x v="2"/>
    <n v="32137"/>
    <x v="0"/>
    <s v="OFF-BI-10001787"/>
    <x v="1"/>
    <x v="8"/>
    <x v="1482"/>
    <n v="9.81"/>
    <n v="5"/>
    <n v="0.7"/>
    <n v="-6.867"/>
  </r>
  <r>
    <n v="5439"/>
    <x v="2708"/>
    <x v="2"/>
    <x v="260"/>
    <d v="2011-08-07T00:00:00"/>
    <s v="First Class"/>
    <s v="DM-13525"/>
    <s v="Don Miller"/>
    <x v="1"/>
    <s v="United States"/>
    <x v="144"/>
    <x v="2"/>
    <n v="32137"/>
    <x v="0"/>
    <s v="FUR-FU-10003192"/>
    <x v="0"/>
    <x v="5"/>
    <x v="1720"/>
    <n v="213.21600000000001"/>
    <n v="3"/>
    <n v="0.2"/>
    <n v="15.991199999999999"/>
  </r>
  <r>
    <n v="5440"/>
    <x v="2709"/>
    <x v="0"/>
    <x v="958"/>
    <d v="2013-10-04T00:00:00"/>
    <s v="Standard Class"/>
    <s v="EH-14185"/>
    <s v="Evan Henry"/>
    <x v="0"/>
    <s v="United States"/>
    <x v="20"/>
    <x v="15"/>
    <n v="10035"/>
    <x v="3"/>
    <s v="OFF-BI-10004600"/>
    <x v="1"/>
    <x v="8"/>
    <x v="1477"/>
    <n v="588.78399999999999"/>
    <n v="2"/>
    <n v="0.2"/>
    <n v="183.995"/>
  </r>
  <r>
    <n v="5441"/>
    <x v="2710"/>
    <x v="3"/>
    <x v="38"/>
    <d v="2014-11-19T00:00:00"/>
    <s v="Second Class"/>
    <s v="TC-21295"/>
    <s v="Toby Carlisle"/>
    <x v="0"/>
    <s v="United States"/>
    <x v="442"/>
    <x v="2"/>
    <n v="33458"/>
    <x v="0"/>
    <s v="OFF-AR-10002335"/>
    <x v="1"/>
    <x v="6"/>
    <x v="673"/>
    <n v="2.0640000000000001"/>
    <n v="1"/>
    <n v="0.2"/>
    <n v="0.15479999999999999"/>
  </r>
  <r>
    <n v="5442"/>
    <x v="2711"/>
    <x v="3"/>
    <x v="428"/>
    <d v="2014-09-14T00:00:00"/>
    <s v="Standard Class"/>
    <s v="AI-10855"/>
    <s v="Arianne Irving"/>
    <x v="0"/>
    <s v="United States"/>
    <x v="220"/>
    <x v="16"/>
    <n v="85301"/>
    <x v="1"/>
    <s v="OFF-PA-10000859"/>
    <x v="1"/>
    <x v="10"/>
    <x v="1721"/>
    <n v="6.3680000000000003"/>
    <n v="2"/>
    <n v="0.2"/>
    <n v="2.3879999999999999"/>
  </r>
  <r>
    <n v="5443"/>
    <x v="2712"/>
    <x v="1"/>
    <x v="786"/>
    <d v="2012-04-23T00:00:00"/>
    <s v="Standard Class"/>
    <s v="JM-15535"/>
    <s v="Jessica Myrick"/>
    <x v="0"/>
    <s v="United States"/>
    <x v="20"/>
    <x v="15"/>
    <n v="10035"/>
    <x v="3"/>
    <s v="TEC-AC-10003198"/>
    <x v="2"/>
    <x v="11"/>
    <x v="761"/>
    <n v="99.6"/>
    <n v="1"/>
    <n v="0"/>
    <n v="36.851999999999997"/>
  </r>
  <r>
    <n v="5444"/>
    <x v="2712"/>
    <x v="1"/>
    <x v="786"/>
    <d v="2012-04-23T00:00:00"/>
    <s v="Standard Class"/>
    <s v="JM-15535"/>
    <s v="Jessica Myrick"/>
    <x v="0"/>
    <s v="United States"/>
    <x v="20"/>
    <x v="15"/>
    <n v="10035"/>
    <x v="3"/>
    <s v="OFF-BI-10001900"/>
    <x v="1"/>
    <x v="8"/>
    <x v="1099"/>
    <n v="62.295999999999999"/>
    <n v="13"/>
    <n v="0.2"/>
    <n v="21.024899999999999"/>
  </r>
  <r>
    <n v="5445"/>
    <x v="2712"/>
    <x v="1"/>
    <x v="786"/>
    <d v="2012-04-23T00:00:00"/>
    <s v="Standard Class"/>
    <s v="JM-15535"/>
    <s v="Jessica Myrick"/>
    <x v="0"/>
    <s v="United States"/>
    <x v="20"/>
    <x v="15"/>
    <n v="10035"/>
    <x v="3"/>
    <s v="OFF-AR-10000614"/>
    <x v="1"/>
    <x v="6"/>
    <x v="1722"/>
    <n v="10.71"/>
    <n v="3"/>
    <n v="0"/>
    <n v="2.7846000000000002"/>
  </r>
  <r>
    <n v="5446"/>
    <x v="2713"/>
    <x v="0"/>
    <x v="197"/>
    <d v="2013-07-30T00:00:00"/>
    <s v="Standard Class"/>
    <s v="BE-11335"/>
    <s v="Bill Eplett"/>
    <x v="2"/>
    <s v="United States"/>
    <x v="12"/>
    <x v="5"/>
    <n v="77041"/>
    <x v="2"/>
    <s v="OFF-EN-10003040"/>
    <x v="1"/>
    <x v="12"/>
    <x v="1224"/>
    <n v="20.936"/>
    <n v="1"/>
    <n v="0.2"/>
    <n v="7.0659000000000001"/>
  </r>
  <r>
    <n v="5447"/>
    <x v="2714"/>
    <x v="0"/>
    <x v="370"/>
    <d v="2013-01-09T00:00:00"/>
    <s v="Standard Class"/>
    <s v="DR-12880"/>
    <s v="Dan Reichenbach"/>
    <x v="1"/>
    <s v="United States"/>
    <x v="20"/>
    <x v="15"/>
    <n v="10035"/>
    <x v="3"/>
    <s v="TEC-PH-10003442"/>
    <x v="2"/>
    <x v="7"/>
    <x v="879"/>
    <n v="33"/>
    <n v="6"/>
    <n v="0"/>
    <n v="8.25"/>
  </r>
  <r>
    <n v="5448"/>
    <x v="2714"/>
    <x v="0"/>
    <x v="370"/>
    <d v="2013-01-09T00:00:00"/>
    <s v="Standard Class"/>
    <s v="DR-12880"/>
    <s v="Dan Reichenbach"/>
    <x v="1"/>
    <s v="United States"/>
    <x v="20"/>
    <x v="15"/>
    <n v="10035"/>
    <x v="3"/>
    <s v="TEC-AC-10002800"/>
    <x v="2"/>
    <x v="11"/>
    <x v="1207"/>
    <n v="249.95"/>
    <n v="5"/>
    <n v="0"/>
    <n v="87.482500000000002"/>
  </r>
  <r>
    <n v="5449"/>
    <x v="2715"/>
    <x v="2"/>
    <x v="171"/>
    <d v="2011-09-19T00:00:00"/>
    <s v="Standard Class"/>
    <s v="TA-21385"/>
    <s v="Tom Ashbrook"/>
    <x v="2"/>
    <s v="United States"/>
    <x v="250"/>
    <x v="41"/>
    <n v="66062"/>
    <x v="2"/>
    <s v="OFF-SU-10000157"/>
    <x v="1"/>
    <x v="14"/>
    <x v="1399"/>
    <n v="357.93"/>
    <n v="3"/>
    <n v="0"/>
    <n v="7.1585999999999999"/>
  </r>
  <r>
    <n v="5450"/>
    <x v="2715"/>
    <x v="2"/>
    <x v="171"/>
    <d v="2011-09-19T00:00:00"/>
    <s v="Standard Class"/>
    <s v="TA-21385"/>
    <s v="Tom Ashbrook"/>
    <x v="2"/>
    <s v="United States"/>
    <x v="250"/>
    <x v="41"/>
    <n v="66062"/>
    <x v="2"/>
    <s v="TEC-AC-10001542"/>
    <x v="2"/>
    <x v="11"/>
    <x v="1669"/>
    <n v="57.4"/>
    <n v="5"/>
    <n v="0"/>
    <n v="10.906000000000001"/>
  </r>
  <r>
    <n v="5451"/>
    <x v="2715"/>
    <x v="2"/>
    <x v="171"/>
    <d v="2011-09-19T00:00:00"/>
    <s v="Standard Class"/>
    <s v="TA-21385"/>
    <s v="Tom Ashbrook"/>
    <x v="2"/>
    <s v="United States"/>
    <x v="250"/>
    <x v="41"/>
    <n v="66062"/>
    <x v="2"/>
    <s v="OFF-BI-10004519"/>
    <x v="1"/>
    <x v="8"/>
    <x v="880"/>
    <n v="331.96"/>
    <n v="2"/>
    <n v="0"/>
    <n v="149.38200000000001"/>
  </r>
  <r>
    <n v="5452"/>
    <x v="2715"/>
    <x v="2"/>
    <x v="171"/>
    <d v="2011-09-19T00:00:00"/>
    <s v="Standard Class"/>
    <s v="TA-21385"/>
    <s v="Tom Ashbrook"/>
    <x v="2"/>
    <s v="United States"/>
    <x v="250"/>
    <x v="41"/>
    <n v="66062"/>
    <x v="2"/>
    <s v="FUR-FU-10003464"/>
    <x v="0"/>
    <x v="5"/>
    <x v="1470"/>
    <n v="40.56"/>
    <n v="2"/>
    <n v="0"/>
    <n v="12.979200000000001"/>
  </r>
  <r>
    <n v="5453"/>
    <x v="2716"/>
    <x v="0"/>
    <x v="405"/>
    <d v="2013-07-30T00:00:00"/>
    <s v="Standard Class"/>
    <s v="KN-16705"/>
    <s v="Kristina Nunn"/>
    <x v="2"/>
    <s v="United States"/>
    <x v="306"/>
    <x v="33"/>
    <n v="89431"/>
    <x v="1"/>
    <s v="OFF-SU-10004261"/>
    <x v="1"/>
    <x v="14"/>
    <x v="605"/>
    <n v="86.2"/>
    <n v="5"/>
    <n v="0"/>
    <n v="24.998000000000001"/>
  </r>
  <r>
    <n v="5454"/>
    <x v="2717"/>
    <x v="3"/>
    <x v="240"/>
    <d v="2014-05-24T00:00:00"/>
    <s v="Standard Class"/>
    <s v="PJ-18835"/>
    <s v="Patrick Jones"/>
    <x v="1"/>
    <s v="United States"/>
    <x v="179"/>
    <x v="10"/>
    <n v="61107"/>
    <x v="2"/>
    <s v="OFF-PA-10004733"/>
    <x v="1"/>
    <x v="10"/>
    <x v="1571"/>
    <n v="38.015999999999998"/>
    <n v="6"/>
    <n v="0.2"/>
    <n v="13.780799999999999"/>
  </r>
  <r>
    <n v="5455"/>
    <x v="2718"/>
    <x v="3"/>
    <x v="1045"/>
    <d v="2014-03-05T00:00:00"/>
    <s v="Standard Class"/>
    <s v="MC-17605"/>
    <s v="Matt Connell"/>
    <x v="1"/>
    <s v="United States"/>
    <x v="10"/>
    <x v="9"/>
    <n v="19143"/>
    <x v="3"/>
    <s v="OFF-ST-10001325"/>
    <x v="1"/>
    <x v="4"/>
    <x v="466"/>
    <n v="8.3840000000000003"/>
    <n v="1"/>
    <n v="0.2"/>
    <n v="0.73360000000000003"/>
  </r>
  <r>
    <n v="5456"/>
    <x v="2718"/>
    <x v="3"/>
    <x v="1045"/>
    <d v="2014-03-05T00:00:00"/>
    <s v="Standard Class"/>
    <s v="MC-17605"/>
    <s v="Matt Connell"/>
    <x v="1"/>
    <s v="United States"/>
    <x v="10"/>
    <x v="9"/>
    <n v="19143"/>
    <x v="3"/>
    <s v="OFF-AR-10003056"/>
    <x v="1"/>
    <x v="6"/>
    <x v="18"/>
    <n v="6.8479999999999999"/>
    <n v="2"/>
    <n v="0.2"/>
    <n v="0.77039999999999997"/>
  </r>
  <r>
    <n v="5457"/>
    <x v="2719"/>
    <x v="3"/>
    <x v="614"/>
    <d v="2015-03-01T00:00:00"/>
    <s v="Standard Class"/>
    <s v="BS-11755"/>
    <s v="Bruce Stewart"/>
    <x v="0"/>
    <s v="United States"/>
    <x v="156"/>
    <x v="4"/>
    <n v="98026"/>
    <x v="1"/>
    <s v="OFF-FA-10000089"/>
    <x v="1"/>
    <x v="13"/>
    <x v="1723"/>
    <n v="19.600000000000001"/>
    <n v="5"/>
    <n v="0"/>
    <n v="9.6039999999999992"/>
  </r>
  <r>
    <n v="5458"/>
    <x v="2719"/>
    <x v="3"/>
    <x v="614"/>
    <d v="2015-03-01T00:00:00"/>
    <s v="Standard Class"/>
    <s v="BS-11755"/>
    <s v="Bruce Stewart"/>
    <x v="0"/>
    <s v="United States"/>
    <x v="156"/>
    <x v="4"/>
    <n v="98026"/>
    <x v="1"/>
    <s v="FUR-FU-10004093"/>
    <x v="0"/>
    <x v="5"/>
    <x v="1159"/>
    <n v="68.459999999999994"/>
    <n v="2"/>
    <n v="0"/>
    <n v="20.538"/>
  </r>
  <r>
    <n v="5459"/>
    <x v="2720"/>
    <x v="3"/>
    <x v="507"/>
    <d v="2014-07-09T00:00:00"/>
    <s v="Second Class"/>
    <s v="PK-19075"/>
    <s v="Pete Kriz"/>
    <x v="0"/>
    <s v="United States"/>
    <x v="8"/>
    <x v="1"/>
    <n v="94122"/>
    <x v="1"/>
    <s v="OFF-BI-10004022"/>
    <x v="1"/>
    <x v="8"/>
    <x v="748"/>
    <n v="13.343999999999999"/>
    <n v="6"/>
    <n v="0.2"/>
    <n v="4.3368000000000002"/>
  </r>
  <r>
    <n v="5460"/>
    <x v="2720"/>
    <x v="3"/>
    <x v="507"/>
    <d v="2014-07-09T00:00:00"/>
    <s v="Second Class"/>
    <s v="PK-19075"/>
    <s v="Pete Kriz"/>
    <x v="0"/>
    <s v="United States"/>
    <x v="8"/>
    <x v="1"/>
    <n v="94122"/>
    <x v="1"/>
    <s v="FUR-TA-10001771"/>
    <x v="0"/>
    <x v="3"/>
    <x v="1724"/>
    <n v="1478.2719999999999"/>
    <n v="8"/>
    <n v="0.2"/>
    <n v="92.391999999999996"/>
  </r>
  <r>
    <n v="5461"/>
    <x v="2721"/>
    <x v="2"/>
    <x v="90"/>
    <d v="2011-03-25T00:00:00"/>
    <s v="Standard Class"/>
    <s v="TS-21205"/>
    <s v="Thomas Seio"/>
    <x v="1"/>
    <s v="United States"/>
    <x v="153"/>
    <x v="3"/>
    <n v="28806"/>
    <x v="0"/>
    <s v="OFF-ST-10002301"/>
    <x v="1"/>
    <x v="4"/>
    <x v="1490"/>
    <n v="16.271999999999998"/>
    <n v="1"/>
    <n v="0.2"/>
    <n v="-3.8645999999999998"/>
  </r>
  <r>
    <n v="5462"/>
    <x v="2722"/>
    <x v="3"/>
    <x v="394"/>
    <d v="2014-05-10T00:00:00"/>
    <s v="Standard Class"/>
    <s v="BD-11725"/>
    <s v="Bruce Degenhardt"/>
    <x v="0"/>
    <s v="United States"/>
    <x v="1"/>
    <x v="1"/>
    <n v="90032"/>
    <x v="1"/>
    <s v="FUR-FU-10001706"/>
    <x v="0"/>
    <x v="5"/>
    <x v="50"/>
    <n v="9.24"/>
    <n v="3"/>
    <n v="0"/>
    <n v="4.4352"/>
  </r>
  <r>
    <n v="5463"/>
    <x v="2723"/>
    <x v="2"/>
    <x v="1046"/>
    <d v="2011-01-21T00:00:00"/>
    <s v="First Class"/>
    <s v="TS-21340"/>
    <s v="Toby Swindell"/>
    <x v="0"/>
    <s v="United States"/>
    <x v="48"/>
    <x v="16"/>
    <n v="85254"/>
    <x v="1"/>
    <s v="OFF-BI-10003676"/>
    <x v="1"/>
    <x v="8"/>
    <x v="816"/>
    <n v="32.340000000000003"/>
    <n v="10"/>
    <n v="0.7"/>
    <n v="-23.716000000000001"/>
  </r>
  <r>
    <n v="5464"/>
    <x v="2723"/>
    <x v="2"/>
    <x v="1046"/>
    <d v="2011-01-21T00:00:00"/>
    <s v="First Class"/>
    <s v="TS-21340"/>
    <s v="Toby Swindell"/>
    <x v="0"/>
    <s v="United States"/>
    <x v="48"/>
    <x v="16"/>
    <n v="85254"/>
    <x v="1"/>
    <s v="OFF-PA-10000659"/>
    <x v="1"/>
    <x v="10"/>
    <x v="1286"/>
    <n v="56.064"/>
    <n v="4"/>
    <n v="0.2"/>
    <n v="19.622399999999999"/>
  </r>
  <r>
    <n v="5465"/>
    <x v="2723"/>
    <x v="2"/>
    <x v="1046"/>
    <d v="2011-01-21T00:00:00"/>
    <s v="First Class"/>
    <s v="TS-21340"/>
    <s v="Toby Swindell"/>
    <x v="0"/>
    <s v="United States"/>
    <x v="48"/>
    <x v="16"/>
    <n v="85254"/>
    <x v="1"/>
    <s v="OFF-EN-10002504"/>
    <x v="1"/>
    <x v="12"/>
    <x v="113"/>
    <n v="108.72"/>
    <n v="5"/>
    <n v="0.2"/>
    <n v="36.692999999999998"/>
  </r>
  <r>
    <n v="5466"/>
    <x v="2723"/>
    <x v="2"/>
    <x v="1046"/>
    <d v="2011-01-21T00:00:00"/>
    <s v="First Class"/>
    <s v="TS-21340"/>
    <s v="Toby Swindell"/>
    <x v="0"/>
    <s v="United States"/>
    <x v="48"/>
    <x v="16"/>
    <n v="85254"/>
    <x v="1"/>
    <s v="FUR-BO-10001972"/>
    <x v="0"/>
    <x v="0"/>
    <x v="362"/>
    <n v="181.47"/>
    <n v="5"/>
    <n v="0.7"/>
    <n v="-320.59699999999998"/>
  </r>
  <r>
    <n v="5467"/>
    <x v="2724"/>
    <x v="2"/>
    <x v="1047"/>
    <d v="2011-02-20T00:00:00"/>
    <s v="Second Class"/>
    <s v="ST-20530"/>
    <s v="Shui Tom"/>
    <x v="0"/>
    <s v="United States"/>
    <x v="12"/>
    <x v="5"/>
    <n v="77095"/>
    <x v="2"/>
    <s v="OFF-PA-10000466"/>
    <x v="1"/>
    <x v="10"/>
    <x v="933"/>
    <n v="16.175999999999998"/>
    <n v="3"/>
    <n v="0.2"/>
    <n v="6.0659999999999998"/>
  </r>
  <r>
    <n v="5468"/>
    <x v="2725"/>
    <x v="0"/>
    <x v="632"/>
    <d v="2013-06-15T00:00:00"/>
    <s v="Standard Class"/>
    <s v="DB-13210"/>
    <s v="Dean Braden"/>
    <x v="0"/>
    <s v="United States"/>
    <x v="8"/>
    <x v="1"/>
    <n v="94109"/>
    <x v="1"/>
    <s v="FUR-CH-10002774"/>
    <x v="0"/>
    <x v="1"/>
    <x v="23"/>
    <n v="122.352"/>
    <n v="3"/>
    <n v="0.2"/>
    <n v="13.7646"/>
  </r>
  <r>
    <n v="5469"/>
    <x v="2726"/>
    <x v="2"/>
    <x v="467"/>
    <d v="2011-09-27T00:00:00"/>
    <s v="First Class"/>
    <s v="KF-16285"/>
    <s v="Karen Ferguson"/>
    <x v="2"/>
    <s v="United States"/>
    <x v="70"/>
    <x v="1"/>
    <n v="92105"/>
    <x v="1"/>
    <s v="FUR-CH-10000454"/>
    <x v="0"/>
    <x v="1"/>
    <x v="1"/>
    <n v="585.55200000000002"/>
    <n v="3"/>
    <n v="0.2"/>
    <n v="73.194000000000003"/>
  </r>
  <r>
    <n v="5470"/>
    <x v="2726"/>
    <x v="2"/>
    <x v="467"/>
    <d v="2011-09-27T00:00:00"/>
    <s v="First Class"/>
    <s v="KF-16285"/>
    <s v="Karen Ferguson"/>
    <x v="2"/>
    <s v="United States"/>
    <x v="70"/>
    <x v="1"/>
    <n v="92105"/>
    <x v="1"/>
    <s v="OFF-PA-10004888"/>
    <x v="1"/>
    <x v="10"/>
    <x v="959"/>
    <n v="19.440000000000001"/>
    <n v="3"/>
    <n v="0"/>
    <n v="9.3312000000000008"/>
  </r>
  <r>
    <n v="5471"/>
    <x v="2727"/>
    <x v="0"/>
    <x v="198"/>
    <d v="2013-05-06T00:00:00"/>
    <s v="Standard Class"/>
    <s v="JM-16195"/>
    <s v="Justin MacKendrick"/>
    <x v="0"/>
    <s v="United States"/>
    <x v="57"/>
    <x v="24"/>
    <n v="45011"/>
    <x v="3"/>
    <s v="OFF-AP-10003842"/>
    <x v="1"/>
    <x v="9"/>
    <x v="1247"/>
    <n v="123.92"/>
    <n v="5"/>
    <n v="0.2"/>
    <n v="9.2940000000000005"/>
  </r>
  <r>
    <n v="5472"/>
    <x v="2728"/>
    <x v="3"/>
    <x v="484"/>
    <d v="2014-12-24T00:00:00"/>
    <s v="Standard Class"/>
    <s v="TS-21505"/>
    <s v="Tony Sayre"/>
    <x v="0"/>
    <s v="United States"/>
    <x v="117"/>
    <x v="22"/>
    <n v="80134"/>
    <x v="1"/>
    <s v="FUR-FU-10000320"/>
    <x v="0"/>
    <x v="5"/>
    <x v="1512"/>
    <n v="13.36"/>
    <n v="5"/>
    <n v="0.2"/>
    <n v="4.008"/>
  </r>
  <r>
    <n v="5473"/>
    <x v="2728"/>
    <x v="3"/>
    <x v="484"/>
    <d v="2014-12-24T00:00:00"/>
    <s v="Standard Class"/>
    <s v="TS-21505"/>
    <s v="Tony Sayre"/>
    <x v="0"/>
    <s v="United States"/>
    <x v="117"/>
    <x v="22"/>
    <n v="80134"/>
    <x v="1"/>
    <s v="OFF-ST-10002554"/>
    <x v="1"/>
    <x v="4"/>
    <x v="1144"/>
    <n v="78.256"/>
    <n v="2"/>
    <n v="0.2"/>
    <n v="-17.607600000000001"/>
  </r>
  <r>
    <n v="5474"/>
    <x v="2728"/>
    <x v="3"/>
    <x v="484"/>
    <d v="2014-12-24T00:00:00"/>
    <s v="Standard Class"/>
    <s v="TS-21505"/>
    <s v="Tony Sayre"/>
    <x v="0"/>
    <s v="United States"/>
    <x v="117"/>
    <x v="22"/>
    <n v="80134"/>
    <x v="1"/>
    <s v="FUR-BO-10000468"/>
    <x v="0"/>
    <x v="0"/>
    <x v="1171"/>
    <n v="102.018"/>
    <n v="7"/>
    <n v="0.7"/>
    <n v="-183.63239999999999"/>
  </r>
  <r>
    <n v="5475"/>
    <x v="2729"/>
    <x v="3"/>
    <x v="377"/>
    <d v="2014-12-27T00:00:00"/>
    <s v="Same Day"/>
    <s v="YC-21895"/>
    <s v="Yoseph Carroll"/>
    <x v="1"/>
    <s v="United States"/>
    <x v="9"/>
    <x v="8"/>
    <n v="68025"/>
    <x v="2"/>
    <s v="OFF-ST-10004459"/>
    <x v="1"/>
    <x v="4"/>
    <x v="454"/>
    <n v="750.68"/>
    <n v="2"/>
    <n v="0"/>
    <n v="37.533999999999999"/>
  </r>
  <r>
    <n v="5476"/>
    <x v="2730"/>
    <x v="3"/>
    <x v="140"/>
    <d v="2014-06-19T00:00:00"/>
    <s v="First Class"/>
    <s v="Dp-13240"/>
    <s v="Dean percer"/>
    <x v="2"/>
    <s v="United States"/>
    <x v="349"/>
    <x v="11"/>
    <n v="55369"/>
    <x v="2"/>
    <s v="OFF-LA-10002312"/>
    <x v="1"/>
    <x v="2"/>
    <x v="574"/>
    <n v="44.4"/>
    <n v="3"/>
    <n v="0"/>
    <n v="22.2"/>
  </r>
  <r>
    <n v="5477"/>
    <x v="2730"/>
    <x v="3"/>
    <x v="140"/>
    <d v="2014-06-19T00:00:00"/>
    <s v="First Class"/>
    <s v="Dp-13240"/>
    <s v="Dean percer"/>
    <x v="2"/>
    <s v="United States"/>
    <x v="349"/>
    <x v="11"/>
    <n v="55369"/>
    <x v="2"/>
    <s v="OFF-ST-10001291"/>
    <x v="1"/>
    <x v="4"/>
    <x v="1017"/>
    <n v="84.55"/>
    <n v="5"/>
    <n v="0"/>
    <n v="22.828499999999998"/>
  </r>
  <r>
    <n v="5478"/>
    <x v="2730"/>
    <x v="3"/>
    <x v="140"/>
    <d v="2014-06-19T00:00:00"/>
    <s v="First Class"/>
    <s v="Dp-13240"/>
    <s v="Dean percer"/>
    <x v="2"/>
    <s v="United States"/>
    <x v="349"/>
    <x v="11"/>
    <n v="55369"/>
    <x v="2"/>
    <s v="OFF-PA-10003022"/>
    <x v="1"/>
    <x v="10"/>
    <x v="1644"/>
    <n v="17.940000000000001"/>
    <n v="3"/>
    <n v="0"/>
    <n v="8.7905999999999995"/>
  </r>
  <r>
    <n v="5479"/>
    <x v="2731"/>
    <x v="0"/>
    <x v="73"/>
    <d v="2013-11-25T00:00:00"/>
    <s v="Standard Class"/>
    <s v="SJ-20500"/>
    <s v="Shirley Jackson"/>
    <x v="0"/>
    <s v="United States"/>
    <x v="46"/>
    <x v="13"/>
    <n v="19711"/>
    <x v="3"/>
    <s v="OFF-BI-10002133"/>
    <x v="1"/>
    <x v="8"/>
    <x v="1138"/>
    <n v="128.4"/>
    <n v="3"/>
    <n v="0"/>
    <n v="62.915999999999997"/>
  </r>
  <r>
    <n v="5480"/>
    <x v="2732"/>
    <x v="2"/>
    <x v="691"/>
    <d v="2011-04-04T00:00:00"/>
    <s v="Standard Class"/>
    <s v="KB-16240"/>
    <s v="Karen Bern"/>
    <x v="1"/>
    <s v="United States"/>
    <x v="100"/>
    <x v="2"/>
    <n v="33180"/>
    <x v="0"/>
    <s v="OFF-BI-10001097"/>
    <x v="1"/>
    <x v="8"/>
    <x v="789"/>
    <n v="1.869"/>
    <n v="1"/>
    <n v="0.7"/>
    <n v="-1.3083"/>
  </r>
  <r>
    <n v="5481"/>
    <x v="2733"/>
    <x v="3"/>
    <x v="1048"/>
    <d v="2014-10-15T00:00:00"/>
    <s v="Standard Class"/>
    <s v="CS-12250"/>
    <s v="Chris Selesnick"/>
    <x v="1"/>
    <s v="United States"/>
    <x v="70"/>
    <x v="1"/>
    <n v="92105"/>
    <x v="1"/>
    <s v="TEC-PH-10001336"/>
    <x v="2"/>
    <x v="7"/>
    <x v="941"/>
    <n v="103.19199999999999"/>
    <n v="1"/>
    <n v="0.2"/>
    <n v="11.6091"/>
  </r>
  <r>
    <n v="5482"/>
    <x v="2733"/>
    <x v="3"/>
    <x v="1048"/>
    <d v="2014-10-15T00:00:00"/>
    <s v="Standard Class"/>
    <s v="CS-12250"/>
    <s v="Chris Selesnick"/>
    <x v="1"/>
    <s v="United States"/>
    <x v="70"/>
    <x v="1"/>
    <n v="92105"/>
    <x v="1"/>
    <s v="TEC-AC-10002305"/>
    <x v="2"/>
    <x v="11"/>
    <x v="1521"/>
    <n v="36"/>
    <n v="2"/>
    <n v="0"/>
    <n v="6.48"/>
  </r>
  <r>
    <n v="5483"/>
    <x v="2733"/>
    <x v="3"/>
    <x v="1048"/>
    <d v="2014-10-15T00:00:00"/>
    <s v="Standard Class"/>
    <s v="CS-12250"/>
    <s v="Chris Selesnick"/>
    <x v="1"/>
    <s v="United States"/>
    <x v="70"/>
    <x v="1"/>
    <n v="92105"/>
    <x v="1"/>
    <s v="TEC-AC-10003610"/>
    <x v="2"/>
    <x v="11"/>
    <x v="598"/>
    <n v="239.96"/>
    <n v="4"/>
    <n v="0"/>
    <n v="115.1808"/>
  </r>
  <r>
    <n v="5484"/>
    <x v="2733"/>
    <x v="3"/>
    <x v="1048"/>
    <d v="2014-10-15T00:00:00"/>
    <s v="Standard Class"/>
    <s v="CS-12250"/>
    <s v="Chris Selesnick"/>
    <x v="1"/>
    <s v="United States"/>
    <x v="70"/>
    <x v="1"/>
    <n v="92105"/>
    <x v="1"/>
    <s v="OFF-ST-10002301"/>
    <x v="1"/>
    <x v="4"/>
    <x v="1490"/>
    <n v="40.68"/>
    <n v="2"/>
    <n v="0"/>
    <n v="0.40679999999999999"/>
  </r>
  <r>
    <n v="5485"/>
    <x v="2734"/>
    <x v="3"/>
    <x v="289"/>
    <d v="2014-05-02T00:00:00"/>
    <s v="Standard Class"/>
    <s v="EB-13870"/>
    <s v="Emily Burns"/>
    <x v="0"/>
    <s v="United States"/>
    <x v="100"/>
    <x v="2"/>
    <n v="33142"/>
    <x v="0"/>
    <s v="FUR-CH-10002044"/>
    <x v="0"/>
    <x v="1"/>
    <x v="1725"/>
    <n v="419.13600000000002"/>
    <n v="4"/>
    <n v="0.2"/>
    <n v="-68.1096"/>
  </r>
  <r>
    <n v="5486"/>
    <x v="2735"/>
    <x v="2"/>
    <x v="432"/>
    <d v="2011-12-17T00:00:00"/>
    <s v="Standard Class"/>
    <s v="PB-19150"/>
    <s v="Philip Brown"/>
    <x v="0"/>
    <s v="United States"/>
    <x v="100"/>
    <x v="2"/>
    <n v="33178"/>
    <x v="0"/>
    <s v="OFF-EN-10001099"/>
    <x v="1"/>
    <x v="12"/>
    <x v="33"/>
    <n v="23.472000000000001"/>
    <n v="3"/>
    <n v="0.2"/>
    <n v="7.6284000000000001"/>
  </r>
  <r>
    <n v="5487"/>
    <x v="2736"/>
    <x v="1"/>
    <x v="1040"/>
    <d v="2012-10-29T00:00:00"/>
    <s v="Standard Class"/>
    <s v="MT-18070"/>
    <s v="Michelle Tran"/>
    <x v="2"/>
    <s v="United States"/>
    <x v="52"/>
    <x v="5"/>
    <n v="78207"/>
    <x v="2"/>
    <s v="OFF-BI-10004140"/>
    <x v="1"/>
    <x v="8"/>
    <x v="304"/>
    <n v="3.5920000000000001"/>
    <n v="4"/>
    <n v="0.8"/>
    <n v="-6.2859999999999996"/>
  </r>
  <r>
    <n v="5488"/>
    <x v="2737"/>
    <x v="3"/>
    <x v="719"/>
    <d v="2014-05-04T00:00:00"/>
    <s v="Second Class"/>
    <s v="BF-11020"/>
    <s v="Barry FranzÃ¶sisch"/>
    <x v="1"/>
    <s v="United States"/>
    <x v="108"/>
    <x v="2"/>
    <n v="32216"/>
    <x v="0"/>
    <s v="TEC-PH-10004897"/>
    <x v="2"/>
    <x v="7"/>
    <x v="1115"/>
    <n v="23.975999999999999"/>
    <n v="3"/>
    <n v="0.2"/>
    <n v="-5.6943000000000001"/>
  </r>
  <r>
    <n v="5489"/>
    <x v="2737"/>
    <x v="3"/>
    <x v="719"/>
    <d v="2014-05-04T00:00:00"/>
    <s v="Second Class"/>
    <s v="BF-11020"/>
    <s v="Barry FranzÃ¶sisch"/>
    <x v="1"/>
    <s v="United States"/>
    <x v="108"/>
    <x v="2"/>
    <n v="32216"/>
    <x v="0"/>
    <s v="OFF-LA-10000262"/>
    <x v="1"/>
    <x v="2"/>
    <x v="932"/>
    <n v="6.2640000000000002"/>
    <n v="3"/>
    <n v="0.2"/>
    <n v="2.0358000000000001"/>
  </r>
  <r>
    <n v="5490"/>
    <x v="2737"/>
    <x v="3"/>
    <x v="719"/>
    <d v="2014-05-04T00:00:00"/>
    <s v="Second Class"/>
    <s v="BF-11020"/>
    <s v="Barry FranzÃ¶sisch"/>
    <x v="1"/>
    <s v="United States"/>
    <x v="108"/>
    <x v="2"/>
    <n v="32216"/>
    <x v="0"/>
    <s v="OFF-AP-10002222"/>
    <x v="1"/>
    <x v="9"/>
    <x v="33"/>
    <n v="20.808"/>
    <n v="3"/>
    <n v="0.2"/>
    <n v="1.8207"/>
  </r>
  <r>
    <n v="5491"/>
    <x v="2737"/>
    <x v="3"/>
    <x v="719"/>
    <d v="2014-05-04T00:00:00"/>
    <s v="Second Class"/>
    <s v="BF-11020"/>
    <s v="Barry FranzÃ¶sisch"/>
    <x v="1"/>
    <s v="United States"/>
    <x v="108"/>
    <x v="2"/>
    <n v="32216"/>
    <x v="0"/>
    <s v="FUR-CH-10003774"/>
    <x v="0"/>
    <x v="1"/>
    <x v="1185"/>
    <n v="218.352"/>
    <n v="3"/>
    <n v="0.2"/>
    <n v="-19.105799999999999"/>
  </r>
  <r>
    <n v="5492"/>
    <x v="2738"/>
    <x v="3"/>
    <x v="795"/>
    <d v="2014-01-28T00:00:00"/>
    <s v="First Class"/>
    <s v="CG-12520"/>
    <s v="Claire Gute"/>
    <x v="0"/>
    <s v="United States"/>
    <x v="12"/>
    <x v="5"/>
    <n v="77070"/>
    <x v="2"/>
    <s v="OFF-ST-10000615"/>
    <x v="1"/>
    <x v="4"/>
    <x v="75"/>
    <n v="18.16"/>
    <n v="2"/>
    <n v="0.2"/>
    <n v="1.8160000000000001"/>
  </r>
  <r>
    <n v="5493"/>
    <x v="2739"/>
    <x v="2"/>
    <x v="683"/>
    <d v="2011-11-28T00:00:00"/>
    <s v="Same Day"/>
    <s v="DH-13675"/>
    <s v="Duane Huffman"/>
    <x v="2"/>
    <s v="United States"/>
    <x v="8"/>
    <x v="1"/>
    <n v="94122"/>
    <x v="1"/>
    <s v="OFF-SU-10001225"/>
    <x v="1"/>
    <x v="14"/>
    <x v="33"/>
    <n v="7.36"/>
    <n v="2"/>
    <n v="0"/>
    <n v="0.1472"/>
  </r>
  <r>
    <n v="5494"/>
    <x v="2739"/>
    <x v="2"/>
    <x v="683"/>
    <d v="2011-11-28T00:00:00"/>
    <s v="Same Day"/>
    <s v="DH-13675"/>
    <s v="Duane Huffman"/>
    <x v="2"/>
    <s v="United States"/>
    <x v="8"/>
    <x v="1"/>
    <n v="94122"/>
    <x v="1"/>
    <s v="OFF-LA-10002043"/>
    <x v="1"/>
    <x v="2"/>
    <x v="252"/>
    <n v="41.4"/>
    <n v="4"/>
    <n v="0"/>
    <n v="19.872"/>
  </r>
  <r>
    <n v="5495"/>
    <x v="2739"/>
    <x v="2"/>
    <x v="683"/>
    <d v="2011-11-28T00:00:00"/>
    <s v="Same Day"/>
    <s v="DH-13675"/>
    <s v="Duane Huffman"/>
    <x v="2"/>
    <s v="United States"/>
    <x v="8"/>
    <x v="1"/>
    <n v="94122"/>
    <x v="1"/>
    <s v="FUR-BO-10000330"/>
    <x v="0"/>
    <x v="0"/>
    <x v="1098"/>
    <n v="411.33199999999999"/>
    <n v="4"/>
    <n v="0.15"/>
    <n v="-4.8391999999999999"/>
  </r>
  <r>
    <n v="5496"/>
    <x v="2740"/>
    <x v="1"/>
    <x v="406"/>
    <d v="2012-08-09T00:00:00"/>
    <s v="Standard Class"/>
    <s v="SC-20440"/>
    <s v="Shaun Chance"/>
    <x v="1"/>
    <s v="United States"/>
    <x v="10"/>
    <x v="9"/>
    <n v="19140"/>
    <x v="3"/>
    <s v="OFF-BI-10001249"/>
    <x v="1"/>
    <x v="8"/>
    <x v="1182"/>
    <n v="7.6559999999999997"/>
    <n v="4"/>
    <n v="0.7"/>
    <n v="-6.1247999999999996"/>
  </r>
  <r>
    <n v="5497"/>
    <x v="2741"/>
    <x v="3"/>
    <x v="492"/>
    <d v="2014-06-17T00:00:00"/>
    <s v="Standard Class"/>
    <s v="HG-15025"/>
    <s v="Hunter Glantz"/>
    <x v="0"/>
    <s v="United States"/>
    <x v="292"/>
    <x v="24"/>
    <n v="43302"/>
    <x v="3"/>
    <s v="TEC-AC-10004469"/>
    <x v="2"/>
    <x v="11"/>
    <x v="238"/>
    <n v="63.92"/>
    <n v="2"/>
    <n v="0.2"/>
    <n v="19.175999999999998"/>
  </r>
  <r>
    <n v="5498"/>
    <x v="2742"/>
    <x v="3"/>
    <x v="663"/>
    <d v="2014-07-19T00:00:00"/>
    <s v="Second Class"/>
    <s v="MM-18055"/>
    <s v="Michelle Moray"/>
    <x v="0"/>
    <s v="United States"/>
    <x v="20"/>
    <x v="15"/>
    <n v="10024"/>
    <x v="3"/>
    <s v="OFF-AR-10001177"/>
    <x v="1"/>
    <x v="6"/>
    <x v="1215"/>
    <n v="6.56"/>
    <n v="2"/>
    <n v="0"/>
    <n v="1.9024000000000001"/>
  </r>
  <r>
    <n v="5499"/>
    <x v="2742"/>
    <x v="3"/>
    <x v="663"/>
    <d v="2014-07-19T00:00:00"/>
    <s v="Second Class"/>
    <s v="MM-18055"/>
    <s v="Michelle Moray"/>
    <x v="0"/>
    <s v="United States"/>
    <x v="20"/>
    <x v="15"/>
    <n v="10024"/>
    <x v="3"/>
    <s v="OFF-LA-10000634"/>
    <x v="1"/>
    <x v="2"/>
    <x v="283"/>
    <n v="7.83"/>
    <n v="3"/>
    <n v="0"/>
    <n v="3.6017999999999999"/>
  </r>
  <r>
    <n v="5500"/>
    <x v="2742"/>
    <x v="3"/>
    <x v="663"/>
    <d v="2014-07-19T00:00:00"/>
    <s v="Second Class"/>
    <s v="MM-18055"/>
    <s v="Michelle Moray"/>
    <x v="0"/>
    <s v="United States"/>
    <x v="20"/>
    <x v="15"/>
    <n v="10024"/>
    <x v="3"/>
    <s v="TEC-AC-10004708"/>
    <x v="2"/>
    <x v="11"/>
    <x v="337"/>
    <n v="41.9"/>
    <n v="2"/>
    <n v="0"/>
    <n v="8.7989999999999995"/>
  </r>
  <r>
    <n v="5501"/>
    <x v="2742"/>
    <x v="3"/>
    <x v="663"/>
    <d v="2014-07-19T00:00:00"/>
    <s v="Second Class"/>
    <s v="MM-18055"/>
    <s v="Michelle Moray"/>
    <x v="0"/>
    <s v="United States"/>
    <x v="20"/>
    <x v="15"/>
    <n v="10024"/>
    <x v="3"/>
    <s v="FUR-CH-10002084"/>
    <x v="0"/>
    <x v="1"/>
    <x v="1240"/>
    <n v="664.14599999999996"/>
    <n v="6"/>
    <n v="0.1"/>
    <n v="88.552800000000005"/>
  </r>
  <r>
    <n v="5502"/>
    <x v="2742"/>
    <x v="3"/>
    <x v="663"/>
    <d v="2014-07-19T00:00:00"/>
    <s v="Second Class"/>
    <s v="MM-18055"/>
    <s v="Michelle Moray"/>
    <x v="0"/>
    <s v="United States"/>
    <x v="20"/>
    <x v="15"/>
    <n v="10024"/>
    <x v="3"/>
    <s v="OFF-PA-10004519"/>
    <x v="1"/>
    <x v="10"/>
    <x v="1036"/>
    <n v="8.9600000000000009"/>
    <n v="2"/>
    <n v="0"/>
    <n v="4.3903999999999996"/>
  </r>
  <r>
    <n v="5503"/>
    <x v="2743"/>
    <x v="3"/>
    <x v="808"/>
    <d v="2014-07-11T00:00:00"/>
    <s v="Standard Class"/>
    <s v="TH-21115"/>
    <s v="Thea Hudgings"/>
    <x v="1"/>
    <s v="United States"/>
    <x v="10"/>
    <x v="9"/>
    <n v="19140"/>
    <x v="3"/>
    <s v="FUR-FU-10001847"/>
    <x v="0"/>
    <x v="5"/>
    <x v="1355"/>
    <n v="3.3119999999999998"/>
    <n v="1"/>
    <n v="0.2"/>
    <n v="0.66239999999999999"/>
  </r>
  <r>
    <n v="5504"/>
    <x v="2743"/>
    <x v="3"/>
    <x v="808"/>
    <d v="2014-07-11T00:00:00"/>
    <s v="Standard Class"/>
    <s v="TH-21115"/>
    <s v="Thea Hudgings"/>
    <x v="1"/>
    <s v="United States"/>
    <x v="10"/>
    <x v="9"/>
    <n v="19140"/>
    <x v="3"/>
    <s v="OFF-AP-10001962"/>
    <x v="1"/>
    <x v="9"/>
    <x v="1594"/>
    <n v="20.135999999999999"/>
    <n v="3"/>
    <n v="0.2"/>
    <n v="1.2585"/>
  </r>
  <r>
    <n v="5505"/>
    <x v="2743"/>
    <x v="3"/>
    <x v="808"/>
    <d v="2014-07-11T00:00:00"/>
    <s v="Standard Class"/>
    <s v="TH-21115"/>
    <s v="Thea Hudgings"/>
    <x v="1"/>
    <s v="United States"/>
    <x v="10"/>
    <x v="9"/>
    <n v="19140"/>
    <x v="3"/>
    <s v="OFF-EN-10003845"/>
    <x v="1"/>
    <x v="12"/>
    <x v="431"/>
    <n v="8.8559999999999999"/>
    <n v="3"/>
    <n v="0.2"/>
    <n v="2.8782000000000001"/>
  </r>
  <r>
    <n v="5506"/>
    <x v="2743"/>
    <x v="3"/>
    <x v="808"/>
    <d v="2014-07-11T00:00:00"/>
    <s v="Standard Class"/>
    <s v="TH-21115"/>
    <s v="Thea Hudgings"/>
    <x v="1"/>
    <s v="United States"/>
    <x v="10"/>
    <x v="9"/>
    <n v="19140"/>
    <x v="3"/>
    <s v="TEC-PH-10001817"/>
    <x v="2"/>
    <x v="7"/>
    <x v="1097"/>
    <n v="859.2"/>
    <n v="4"/>
    <n v="0.4"/>
    <n v="-186.16"/>
  </r>
  <r>
    <n v="5507"/>
    <x v="2744"/>
    <x v="0"/>
    <x v="750"/>
    <d v="2013-09-10T00:00:00"/>
    <s v="Same Day"/>
    <s v="JE-15745"/>
    <s v="Joel Eaton"/>
    <x v="0"/>
    <s v="United States"/>
    <x v="1"/>
    <x v="1"/>
    <n v="90036"/>
    <x v="1"/>
    <s v="OFF-PA-10000167"/>
    <x v="1"/>
    <x v="10"/>
    <x v="1071"/>
    <n v="61.96"/>
    <n v="2"/>
    <n v="0"/>
    <n v="27.882000000000001"/>
  </r>
  <r>
    <n v="5508"/>
    <x v="2745"/>
    <x v="0"/>
    <x v="143"/>
    <d v="2013-04-15T00:00:00"/>
    <s v="Standard Class"/>
    <s v="PG-18820"/>
    <s v="Patrick Gardner"/>
    <x v="0"/>
    <s v="United States"/>
    <x v="214"/>
    <x v="32"/>
    <n v="30080"/>
    <x v="0"/>
    <s v="OFF-EN-10002973"/>
    <x v="1"/>
    <x v="12"/>
    <x v="1319"/>
    <n v="17.920000000000002"/>
    <n v="4"/>
    <n v="0"/>
    <n v="8.6015999999999995"/>
  </r>
  <r>
    <n v="5509"/>
    <x v="2746"/>
    <x v="1"/>
    <x v="1049"/>
    <d v="2012-12-10T00:00:00"/>
    <s v="Standard Class"/>
    <s v="MB-17305"/>
    <s v="Maria Bertelson"/>
    <x v="0"/>
    <s v="United States"/>
    <x v="8"/>
    <x v="1"/>
    <n v="94122"/>
    <x v="1"/>
    <s v="FUR-FU-10001588"/>
    <x v="0"/>
    <x v="5"/>
    <x v="284"/>
    <n v="145.9"/>
    <n v="5"/>
    <n v="0"/>
    <n v="62.737000000000002"/>
  </r>
  <r>
    <n v="5510"/>
    <x v="2747"/>
    <x v="3"/>
    <x v="356"/>
    <d v="2014-05-21T00:00:00"/>
    <s v="Standard Class"/>
    <s v="JD-16015"/>
    <s v="Joy Daniels"/>
    <x v="0"/>
    <s v="United States"/>
    <x v="22"/>
    <x v="10"/>
    <n v="60653"/>
    <x v="2"/>
    <s v="OFF-PA-10001736"/>
    <x v="1"/>
    <x v="10"/>
    <x v="129"/>
    <n v="56.704000000000001"/>
    <n v="2"/>
    <n v="0.2"/>
    <n v="19.137599999999999"/>
  </r>
  <r>
    <n v="5511"/>
    <x v="2747"/>
    <x v="3"/>
    <x v="356"/>
    <d v="2014-05-21T00:00:00"/>
    <s v="Standard Class"/>
    <s v="JD-16015"/>
    <s v="Joy Daniels"/>
    <x v="0"/>
    <s v="United States"/>
    <x v="22"/>
    <x v="10"/>
    <n v="60653"/>
    <x v="2"/>
    <s v="TEC-PH-10002185"/>
    <x v="2"/>
    <x v="7"/>
    <x v="1072"/>
    <n v="11.12"/>
    <n v="2"/>
    <n v="0.2"/>
    <n v="3.4750000000000001"/>
  </r>
  <r>
    <n v="5512"/>
    <x v="2748"/>
    <x v="2"/>
    <x v="1050"/>
    <d v="2011-02-03T00:00:00"/>
    <s v="Standard Class"/>
    <s v="JH-15430"/>
    <s v="Jennifer Halladay"/>
    <x v="0"/>
    <s v="United States"/>
    <x v="261"/>
    <x v="21"/>
    <n v="97504"/>
    <x v="1"/>
    <s v="OFF-PA-10000174"/>
    <x v="1"/>
    <x v="10"/>
    <x v="1515"/>
    <n v="32.896000000000001"/>
    <n v="4"/>
    <n v="0.2"/>
    <n v="11.102399999999999"/>
  </r>
  <r>
    <n v="5513"/>
    <x v="2748"/>
    <x v="2"/>
    <x v="1050"/>
    <d v="2011-02-03T00:00:00"/>
    <s v="Standard Class"/>
    <s v="JH-15430"/>
    <s v="Jennifer Halladay"/>
    <x v="0"/>
    <s v="United States"/>
    <x v="261"/>
    <x v="21"/>
    <n v="97504"/>
    <x v="1"/>
    <s v="OFF-PA-10000069"/>
    <x v="1"/>
    <x v="10"/>
    <x v="1569"/>
    <n v="22.776"/>
    <n v="3"/>
    <n v="0.2"/>
    <n v="7.6868999999999996"/>
  </r>
  <r>
    <n v="5514"/>
    <x v="2749"/>
    <x v="1"/>
    <x v="1051"/>
    <d v="2012-01-06T00:00:00"/>
    <s v="First Class"/>
    <s v="EN-13780"/>
    <s v="Edward Nazzal"/>
    <x v="0"/>
    <s v="United States"/>
    <x v="20"/>
    <x v="15"/>
    <n v="10009"/>
    <x v="3"/>
    <s v="TEC-PH-10001795"/>
    <x v="2"/>
    <x v="7"/>
    <x v="1726"/>
    <n v="239.97"/>
    <n v="3"/>
    <n v="0"/>
    <n v="2.3997000000000002"/>
  </r>
  <r>
    <n v="5515"/>
    <x v="2749"/>
    <x v="1"/>
    <x v="1051"/>
    <d v="2012-01-06T00:00:00"/>
    <s v="First Class"/>
    <s v="EN-13780"/>
    <s v="Edward Nazzal"/>
    <x v="0"/>
    <s v="United States"/>
    <x v="20"/>
    <x v="15"/>
    <n v="10009"/>
    <x v="3"/>
    <s v="OFF-AP-10004540"/>
    <x v="1"/>
    <x v="9"/>
    <x v="1294"/>
    <n v="160.32"/>
    <n v="2"/>
    <n v="0"/>
    <n v="44.889600000000002"/>
  </r>
  <r>
    <n v="5516"/>
    <x v="2749"/>
    <x v="1"/>
    <x v="1051"/>
    <d v="2012-01-06T00:00:00"/>
    <s v="First Class"/>
    <s v="EN-13780"/>
    <s v="Edward Nazzal"/>
    <x v="0"/>
    <s v="United States"/>
    <x v="20"/>
    <x v="15"/>
    <n v="10009"/>
    <x v="3"/>
    <s v="TEC-PH-10001527"/>
    <x v="2"/>
    <x v="7"/>
    <x v="1276"/>
    <n v="128.85"/>
    <n v="3"/>
    <n v="0"/>
    <n v="3.8654999999999999"/>
  </r>
  <r>
    <n v="5517"/>
    <x v="2750"/>
    <x v="0"/>
    <x v="741"/>
    <d v="2013-11-22T00:00:00"/>
    <s v="Second Class"/>
    <s v="KC-16255"/>
    <s v="Karen Carlisle"/>
    <x v="1"/>
    <s v="United States"/>
    <x v="114"/>
    <x v="19"/>
    <n v="35810"/>
    <x v="0"/>
    <s v="TEC-AC-10003870"/>
    <x v="2"/>
    <x v="11"/>
    <x v="1718"/>
    <n v="1319.96"/>
    <n v="4"/>
    <n v="0"/>
    <n v="527.98400000000004"/>
  </r>
  <r>
    <n v="5518"/>
    <x v="2751"/>
    <x v="3"/>
    <x v="769"/>
    <d v="2014-10-12T00:00:00"/>
    <s v="Standard Class"/>
    <s v="MS-17980"/>
    <s v="Michael Stewart"/>
    <x v="1"/>
    <s v="United States"/>
    <x v="10"/>
    <x v="9"/>
    <n v="19134"/>
    <x v="3"/>
    <s v="FUR-CH-10004540"/>
    <x v="0"/>
    <x v="1"/>
    <x v="862"/>
    <n v="239.96"/>
    <n v="10"/>
    <n v="0.3"/>
    <n v="-10.284000000000001"/>
  </r>
  <r>
    <n v="5519"/>
    <x v="2751"/>
    <x v="3"/>
    <x v="769"/>
    <d v="2014-10-12T00:00:00"/>
    <s v="Standard Class"/>
    <s v="MS-17980"/>
    <s v="Michael Stewart"/>
    <x v="1"/>
    <s v="United States"/>
    <x v="10"/>
    <x v="9"/>
    <n v="19134"/>
    <x v="3"/>
    <s v="FUR-FU-10004093"/>
    <x v="0"/>
    <x v="5"/>
    <x v="1159"/>
    <n v="54.768000000000001"/>
    <n v="2"/>
    <n v="0.2"/>
    <n v="6.8460000000000001"/>
  </r>
  <r>
    <n v="5520"/>
    <x v="2751"/>
    <x v="3"/>
    <x v="769"/>
    <d v="2014-10-12T00:00:00"/>
    <s v="Standard Class"/>
    <s v="MS-17980"/>
    <s v="Michael Stewart"/>
    <x v="1"/>
    <s v="United States"/>
    <x v="10"/>
    <x v="9"/>
    <n v="19134"/>
    <x v="3"/>
    <s v="OFF-AR-10000716"/>
    <x v="1"/>
    <x v="6"/>
    <x v="786"/>
    <n v="13.391999999999999"/>
    <n v="3"/>
    <n v="0.2"/>
    <n v="3.1806000000000001"/>
  </r>
  <r>
    <n v="5521"/>
    <x v="2751"/>
    <x v="3"/>
    <x v="769"/>
    <d v="2014-10-12T00:00:00"/>
    <s v="Standard Class"/>
    <s v="MS-17980"/>
    <s v="Michael Stewart"/>
    <x v="1"/>
    <s v="United States"/>
    <x v="10"/>
    <x v="9"/>
    <n v="19134"/>
    <x v="3"/>
    <s v="OFF-PA-10002709"/>
    <x v="1"/>
    <x v="10"/>
    <x v="1658"/>
    <n v="23.92"/>
    <n v="5"/>
    <n v="0.2"/>
    <n v="8.6709999999999994"/>
  </r>
  <r>
    <n v="5522"/>
    <x v="2751"/>
    <x v="3"/>
    <x v="769"/>
    <d v="2014-10-12T00:00:00"/>
    <s v="Standard Class"/>
    <s v="MS-17980"/>
    <s v="Michael Stewart"/>
    <x v="1"/>
    <s v="United States"/>
    <x v="10"/>
    <x v="9"/>
    <n v="19134"/>
    <x v="3"/>
    <s v="TEC-AC-10000580"/>
    <x v="2"/>
    <x v="11"/>
    <x v="897"/>
    <n v="255.96799999999999"/>
    <n v="4"/>
    <n v="0.2"/>
    <n v="-28.796399999999998"/>
  </r>
  <r>
    <n v="5523"/>
    <x v="2752"/>
    <x v="0"/>
    <x v="410"/>
    <d v="2013-08-06T00:00:00"/>
    <s v="First Class"/>
    <s v="CK-12205"/>
    <s v="Chloris Kastensmidt"/>
    <x v="0"/>
    <s v="United States"/>
    <x v="68"/>
    <x v="1"/>
    <n v="95051"/>
    <x v="1"/>
    <s v="OFF-BI-10000829"/>
    <x v="1"/>
    <x v="8"/>
    <x v="304"/>
    <n v="21.552"/>
    <n v="6"/>
    <n v="0.2"/>
    <n v="7.0044000000000004"/>
  </r>
  <r>
    <n v="5524"/>
    <x v="2752"/>
    <x v="0"/>
    <x v="410"/>
    <d v="2013-08-06T00:00:00"/>
    <s v="First Class"/>
    <s v="CK-12205"/>
    <s v="Chloris Kastensmidt"/>
    <x v="0"/>
    <s v="United States"/>
    <x v="68"/>
    <x v="1"/>
    <n v="95051"/>
    <x v="1"/>
    <s v="OFF-AP-10004859"/>
    <x v="1"/>
    <x v="9"/>
    <x v="921"/>
    <n v="58.24"/>
    <n v="4"/>
    <n v="0"/>
    <n v="15.7248"/>
  </r>
  <r>
    <n v="5525"/>
    <x v="2753"/>
    <x v="0"/>
    <x v="107"/>
    <d v="2013-12-13T00:00:00"/>
    <s v="First Class"/>
    <s v="SJ-20125"/>
    <s v="Sanjit Jacobs"/>
    <x v="2"/>
    <s v="United States"/>
    <x v="85"/>
    <x v="1"/>
    <n v="90805"/>
    <x v="1"/>
    <s v="OFF-PA-10000575"/>
    <x v="1"/>
    <x v="10"/>
    <x v="1050"/>
    <n v="80.28"/>
    <n v="12"/>
    <n v="0"/>
    <n v="36.928800000000003"/>
  </r>
  <r>
    <n v="5526"/>
    <x v="2754"/>
    <x v="3"/>
    <x v="504"/>
    <d v="2014-06-05T00:00:00"/>
    <s v="Standard Class"/>
    <s v="EA-14035"/>
    <s v="Erin Ashbrook"/>
    <x v="1"/>
    <s v="United States"/>
    <x v="1"/>
    <x v="1"/>
    <n v="90008"/>
    <x v="1"/>
    <s v="OFF-AR-10002804"/>
    <x v="1"/>
    <x v="6"/>
    <x v="279"/>
    <n v="9.7799999999999994"/>
    <n v="2"/>
    <n v="0"/>
    <n v="4.0098000000000003"/>
  </r>
  <r>
    <n v="5527"/>
    <x v="2755"/>
    <x v="3"/>
    <x v="558"/>
    <d v="2014-04-29T00:00:00"/>
    <s v="Standard Class"/>
    <s v="MG-17890"/>
    <s v="Michael Granlund"/>
    <x v="2"/>
    <s v="United States"/>
    <x v="443"/>
    <x v="1"/>
    <n v="93101"/>
    <x v="1"/>
    <s v="OFF-FA-10002676"/>
    <x v="1"/>
    <x v="13"/>
    <x v="1069"/>
    <n v="1.81"/>
    <n v="1"/>
    <n v="0"/>
    <n v="0.65159999999999996"/>
  </r>
  <r>
    <n v="5528"/>
    <x v="2756"/>
    <x v="1"/>
    <x v="412"/>
    <d v="2012-10-05T00:00:00"/>
    <s v="First Class"/>
    <s v="AB-10255"/>
    <s v="Alejandro Ballentine"/>
    <x v="2"/>
    <s v="United States"/>
    <x v="20"/>
    <x v="15"/>
    <n v="10009"/>
    <x v="3"/>
    <s v="OFF-PA-10003465"/>
    <x v="1"/>
    <x v="10"/>
    <x v="418"/>
    <n v="37.94"/>
    <n v="2"/>
    <n v="0"/>
    <n v="18.211200000000002"/>
  </r>
  <r>
    <n v="5529"/>
    <x v="2757"/>
    <x v="1"/>
    <x v="1052"/>
    <d v="2012-04-04T00:00:00"/>
    <s v="Standard Class"/>
    <s v="SC-20260"/>
    <s v="Scott Cohen"/>
    <x v="1"/>
    <s v="United States"/>
    <x v="108"/>
    <x v="2"/>
    <n v="32216"/>
    <x v="0"/>
    <s v="TEC-PH-10000011"/>
    <x v="2"/>
    <x v="7"/>
    <x v="220"/>
    <n v="79.959999999999994"/>
    <n v="5"/>
    <n v="0.2"/>
    <n v="27.986000000000001"/>
  </r>
  <r>
    <n v="5530"/>
    <x v="2758"/>
    <x v="3"/>
    <x v="634"/>
    <d v="2014-12-08T00:00:00"/>
    <s v="Standard Class"/>
    <s v="TB-21355"/>
    <s v="Todd Boyes"/>
    <x v="1"/>
    <s v="United States"/>
    <x v="444"/>
    <x v="5"/>
    <n v="75104"/>
    <x v="2"/>
    <s v="OFF-PA-10004381"/>
    <x v="1"/>
    <x v="10"/>
    <x v="1675"/>
    <n v="115.29600000000001"/>
    <n v="3"/>
    <n v="0.2"/>
    <n v="40.3536"/>
  </r>
  <r>
    <n v="5531"/>
    <x v="2759"/>
    <x v="3"/>
    <x v="574"/>
    <d v="2014-07-12T00:00:00"/>
    <s v="Standard Class"/>
    <s v="JK-16090"/>
    <s v="Juliana Krohn"/>
    <x v="0"/>
    <s v="United States"/>
    <x v="155"/>
    <x v="8"/>
    <n v="68104"/>
    <x v="2"/>
    <s v="TEC-PH-10001795"/>
    <x v="2"/>
    <x v="7"/>
    <x v="641"/>
    <n v="2479.96"/>
    <n v="4"/>
    <n v="0"/>
    <n v="743.98800000000006"/>
  </r>
  <r>
    <n v="5532"/>
    <x v="2760"/>
    <x v="0"/>
    <x v="112"/>
    <d v="2013-08-06T00:00:00"/>
    <s v="First Class"/>
    <s v="CK-12595"/>
    <s v="Clytie Kelty"/>
    <x v="0"/>
    <s v="United States"/>
    <x v="290"/>
    <x v="36"/>
    <n v="72209"/>
    <x v="0"/>
    <s v="TEC-AC-10001109"/>
    <x v="2"/>
    <x v="11"/>
    <x v="998"/>
    <n v="179.94"/>
    <n v="6"/>
    <n v="0"/>
    <n v="75.574799999999996"/>
  </r>
  <r>
    <n v="5533"/>
    <x v="2760"/>
    <x v="0"/>
    <x v="112"/>
    <d v="2013-08-06T00:00:00"/>
    <s v="First Class"/>
    <s v="CK-12595"/>
    <s v="Clytie Kelty"/>
    <x v="0"/>
    <s v="United States"/>
    <x v="290"/>
    <x v="36"/>
    <n v="72209"/>
    <x v="0"/>
    <s v="TEC-AC-10003038"/>
    <x v="2"/>
    <x v="11"/>
    <x v="1024"/>
    <n v="26.85"/>
    <n v="3"/>
    <n v="0"/>
    <n v="5.1014999999999997"/>
  </r>
  <r>
    <n v="5534"/>
    <x v="2760"/>
    <x v="0"/>
    <x v="112"/>
    <d v="2013-08-06T00:00:00"/>
    <s v="First Class"/>
    <s v="CK-12595"/>
    <s v="Clytie Kelty"/>
    <x v="0"/>
    <s v="United States"/>
    <x v="290"/>
    <x v="36"/>
    <n v="72209"/>
    <x v="0"/>
    <s v="TEC-AC-10003174"/>
    <x v="2"/>
    <x v="11"/>
    <x v="614"/>
    <n v="323.37"/>
    <n v="3"/>
    <n v="0"/>
    <n v="129.34800000000001"/>
  </r>
  <r>
    <n v="5535"/>
    <x v="2760"/>
    <x v="0"/>
    <x v="112"/>
    <d v="2013-08-06T00:00:00"/>
    <s v="First Class"/>
    <s v="CK-12595"/>
    <s v="Clytie Kelty"/>
    <x v="0"/>
    <s v="United States"/>
    <x v="290"/>
    <x v="36"/>
    <n v="72209"/>
    <x v="0"/>
    <s v="OFF-PA-10000157"/>
    <x v="1"/>
    <x v="10"/>
    <x v="364"/>
    <n v="59.94"/>
    <n v="3"/>
    <n v="0"/>
    <n v="28.171800000000001"/>
  </r>
  <r>
    <n v="5536"/>
    <x v="2760"/>
    <x v="0"/>
    <x v="112"/>
    <d v="2013-08-06T00:00:00"/>
    <s v="First Class"/>
    <s v="CK-12595"/>
    <s v="Clytie Kelty"/>
    <x v="0"/>
    <s v="United States"/>
    <x v="290"/>
    <x v="36"/>
    <n v="72209"/>
    <x v="0"/>
    <s v="OFF-BI-10001721"/>
    <x v="1"/>
    <x v="8"/>
    <x v="94"/>
    <n v="64.14"/>
    <n v="3"/>
    <n v="0"/>
    <n v="30.787199999999999"/>
  </r>
  <r>
    <n v="5537"/>
    <x v="2760"/>
    <x v="0"/>
    <x v="112"/>
    <d v="2013-08-06T00:00:00"/>
    <s v="First Class"/>
    <s v="CK-12595"/>
    <s v="Clytie Kelty"/>
    <x v="0"/>
    <s v="United States"/>
    <x v="290"/>
    <x v="36"/>
    <n v="72209"/>
    <x v="0"/>
    <s v="OFF-BI-10000591"/>
    <x v="1"/>
    <x v="8"/>
    <x v="1045"/>
    <n v="11.67"/>
    <n v="3"/>
    <n v="0"/>
    <n v="5.6016000000000004"/>
  </r>
  <r>
    <n v="5538"/>
    <x v="2760"/>
    <x v="0"/>
    <x v="112"/>
    <d v="2013-08-06T00:00:00"/>
    <s v="First Class"/>
    <s v="CK-12595"/>
    <s v="Clytie Kelty"/>
    <x v="0"/>
    <s v="United States"/>
    <x v="290"/>
    <x v="36"/>
    <n v="72209"/>
    <x v="0"/>
    <s v="OFF-PA-10001534"/>
    <x v="1"/>
    <x v="10"/>
    <x v="1461"/>
    <n v="12.96"/>
    <n v="2"/>
    <n v="0"/>
    <n v="6.2207999999999997"/>
  </r>
  <r>
    <n v="5539"/>
    <x v="2761"/>
    <x v="1"/>
    <x v="657"/>
    <d v="2012-04-20T00:00:00"/>
    <s v="Standard Class"/>
    <s v="SS-20590"/>
    <s v="Sonia Sunley"/>
    <x v="0"/>
    <s v="United States"/>
    <x v="445"/>
    <x v="8"/>
    <n v="68701"/>
    <x v="2"/>
    <s v="OFF-BI-10002071"/>
    <x v="1"/>
    <x v="8"/>
    <x v="692"/>
    <n v="17.43"/>
    <n v="3"/>
    <n v="0"/>
    <n v="8.0177999999999994"/>
  </r>
  <r>
    <n v="5540"/>
    <x v="2762"/>
    <x v="3"/>
    <x v="1053"/>
    <d v="2014-05-27T00:00:00"/>
    <s v="Standard Class"/>
    <s v="LE-16810"/>
    <s v="Laurel Elliston"/>
    <x v="0"/>
    <s v="United States"/>
    <x v="22"/>
    <x v="10"/>
    <n v="60653"/>
    <x v="2"/>
    <s v="FUR-CH-10000513"/>
    <x v="0"/>
    <x v="1"/>
    <x v="70"/>
    <n v="181.98599999999999"/>
    <n v="2"/>
    <n v="0.3"/>
    <n v="-54.595799999999997"/>
  </r>
  <r>
    <n v="5541"/>
    <x v="2762"/>
    <x v="3"/>
    <x v="1053"/>
    <d v="2014-05-27T00:00:00"/>
    <s v="Standard Class"/>
    <s v="LE-16810"/>
    <s v="Laurel Elliston"/>
    <x v="0"/>
    <s v="United States"/>
    <x v="22"/>
    <x v="10"/>
    <n v="60653"/>
    <x v="2"/>
    <s v="OFF-BI-10003274"/>
    <x v="1"/>
    <x v="8"/>
    <x v="122"/>
    <n v="1.5920000000000001"/>
    <n v="2"/>
    <n v="0.8"/>
    <n v="-2.6267999999999998"/>
  </r>
  <r>
    <n v="5542"/>
    <x v="2762"/>
    <x v="3"/>
    <x v="1053"/>
    <d v="2014-05-27T00:00:00"/>
    <s v="Standard Class"/>
    <s v="LE-16810"/>
    <s v="Laurel Elliston"/>
    <x v="0"/>
    <s v="United States"/>
    <x v="22"/>
    <x v="10"/>
    <n v="60653"/>
    <x v="2"/>
    <s v="OFF-SU-10000381"/>
    <x v="1"/>
    <x v="14"/>
    <x v="654"/>
    <n v="22.344000000000001"/>
    <n v="3"/>
    <n v="0.2"/>
    <n v="2.5137"/>
  </r>
  <r>
    <n v="5543"/>
    <x v="2763"/>
    <x v="0"/>
    <x v="1054"/>
    <d v="2013-12-26T00:00:00"/>
    <s v="Standard Class"/>
    <s v="ES-14080"/>
    <s v="Erin Smith"/>
    <x v="1"/>
    <s v="United States"/>
    <x v="93"/>
    <x v="16"/>
    <n v="85705"/>
    <x v="1"/>
    <s v="FUR-TA-10001086"/>
    <x v="0"/>
    <x v="3"/>
    <x v="1727"/>
    <n v="455.97"/>
    <n v="6"/>
    <n v="0.5"/>
    <n v="-218.8656"/>
  </r>
  <r>
    <n v="5544"/>
    <x v="2763"/>
    <x v="0"/>
    <x v="1054"/>
    <d v="2013-12-26T00:00:00"/>
    <s v="Standard Class"/>
    <s v="ES-14080"/>
    <s v="Erin Smith"/>
    <x v="1"/>
    <s v="United States"/>
    <x v="93"/>
    <x v="16"/>
    <n v="85705"/>
    <x v="1"/>
    <s v="OFF-BI-10000174"/>
    <x v="1"/>
    <x v="8"/>
    <x v="1435"/>
    <n v="10.44"/>
    <n v="6"/>
    <n v="0.7"/>
    <n v="-7.6559999999999997"/>
  </r>
  <r>
    <n v="5545"/>
    <x v="2763"/>
    <x v="0"/>
    <x v="1054"/>
    <d v="2013-12-26T00:00:00"/>
    <s v="Standard Class"/>
    <s v="ES-14080"/>
    <s v="Erin Smith"/>
    <x v="1"/>
    <s v="United States"/>
    <x v="93"/>
    <x v="16"/>
    <n v="85705"/>
    <x v="1"/>
    <s v="OFF-BI-10002103"/>
    <x v="1"/>
    <x v="8"/>
    <x v="525"/>
    <n v="5.2140000000000004"/>
    <n v="2"/>
    <n v="0.7"/>
    <n v="-4.1711999999999998"/>
  </r>
  <r>
    <n v="5546"/>
    <x v="2764"/>
    <x v="3"/>
    <x v="585"/>
    <d v="2014-09-27T00:00:00"/>
    <s v="Standard Class"/>
    <s v="MG-17890"/>
    <s v="Michael Granlund"/>
    <x v="2"/>
    <s v="United States"/>
    <x v="3"/>
    <x v="38"/>
    <n v="3301"/>
    <x v="3"/>
    <s v="OFF-ST-10001590"/>
    <x v="1"/>
    <x v="4"/>
    <x v="146"/>
    <n v="67.400000000000006"/>
    <n v="5"/>
    <n v="0"/>
    <n v="17.524000000000001"/>
  </r>
  <r>
    <n v="5547"/>
    <x v="2765"/>
    <x v="3"/>
    <x v="210"/>
    <d v="2014-09-09T00:00:00"/>
    <s v="First Class"/>
    <s v="JM-16195"/>
    <s v="Justin MacKendrick"/>
    <x v="0"/>
    <s v="United States"/>
    <x v="446"/>
    <x v="7"/>
    <n v="84020"/>
    <x v="1"/>
    <s v="FUR-FU-10002396"/>
    <x v="0"/>
    <x v="5"/>
    <x v="1581"/>
    <n v="25.16"/>
    <n v="2"/>
    <n v="0"/>
    <n v="10.5672"/>
  </r>
  <r>
    <n v="5548"/>
    <x v="2765"/>
    <x v="3"/>
    <x v="210"/>
    <d v="2014-09-09T00:00:00"/>
    <s v="First Class"/>
    <s v="JM-16195"/>
    <s v="Justin MacKendrick"/>
    <x v="0"/>
    <s v="United States"/>
    <x v="446"/>
    <x v="7"/>
    <n v="84020"/>
    <x v="1"/>
    <s v="TEC-PH-10002807"/>
    <x v="2"/>
    <x v="7"/>
    <x v="1230"/>
    <n v="126.56"/>
    <n v="4"/>
    <n v="0.2"/>
    <n v="47.46"/>
  </r>
  <r>
    <n v="5549"/>
    <x v="2766"/>
    <x v="2"/>
    <x v="683"/>
    <d v="2011-01-12T00:00:00"/>
    <s v="First Class"/>
    <s v="SG-20470"/>
    <s v="Sheri Gordon"/>
    <x v="0"/>
    <s v="United States"/>
    <x v="8"/>
    <x v="1"/>
    <n v="94109"/>
    <x v="1"/>
    <s v="OFF-AP-10004859"/>
    <x v="1"/>
    <x v="9"/>
    <x v="921"/>
    <n v="43.68"/>
    <n v="3"/>
    <n v="0"/>
    <n v="11.7936"/>
  </r>
  <r>
    <n v="5550"/>
    <x v="2766"/>
    <x v="2"/>
    <x v="683"/>
    <d v="2011-01-12T00:00:00"/>
    <s v="First Class"/>
    <s v="SG-20470"/>
    <s v="Sheri Gordon"/>
    <x v="0"/>
    <s v="United States"/>
    <x v="8"/>
    <x v="1"/>
    <n v="94109"/>
    <x v="1"/>
    <s v="TEC-AC-10003447"/>
    <x v="2"/>
    <x v="11"/>
    <x v="798"/>
    <n v="139.93"/>
    <n v="7"/>
    <n v="0"/>
    <n v="34.982500000000002"/>
  </r>
  <r>
    <n v="5551"/>
    <x v="2767"/>
    <x v="2"/>
    <x v="607"/>
    <d v="2011-11-16T00:00:00"/>
    <s v="Standard Class"/>
    <s v="DB-12970"/>
    <s v="Darren Budd"/>
    <x v="1"/>
    <s v="United States"/>
    <x v="12"/>
    <x v="5"/>
    <n v="77036"/>
    <x v="2"/>
    <s v="OFF-AR-10003183"/>
    <x v="1"/>
    <x v="6"/>
    <x v="1390"/>
    <n v="2.6720000000000002"/>
    <n v="1"/>
    <n v="0.2"/>
    <n v="0.33400000000000002"/>
  </r>
  <r>
    <n v="5552"/>
    <x v="2767"/>
    <x v="2"/>
    <x v="607"/>
    <d v="2011-11-16T00:00:00"/>
    <s v="Standard Class"/>
    <s v="DB-12970"/>
    <s v="Darren Budd"/>
    <x v="1"/>
    <s v="United States"/>
    <x v="12"/>
    <x v="5"/>
    <n v="77036"/>
    <x v="2"/>
    <s v="OFF-SU-10000432"/>
    <x v="1"/>
    <x v="14"/>
    <x v="1549"/>
    <n v="16.655999999999999"/>
    <n v="6"/>
    <n v="0.2"/>
    <n v="-3.1230000000000002"/>
  </r>
  <r>
    <n v="5553"/>
    <x v="2767"/>
    <x v="2"/>
    <x v="607"/>
    <d v="2011-11-16T00:00:00"/>
    <s v="Standard Class"/>
    <s v="DB-12970"/>
    <s v="Darren Budd"/>
    <x v="1"/>
    <s v="United States"/>
    <x v="12"/>
    <x v="5"/>
    <n v="77036"/>
    <x v="2"/>
    <s v="TEC-AC-10003832"/>
    <x v="2"/>
    <x v="11"/>
    <x v="458"/>
    <n v="79.512"/>
    <n v="3"/>
    <n v="0.2"/>
    <n v="20.8719"/>
  </r>
  <r>
    <n v="5554"/>
    <x v="2767"/>
    <x v="2"/>
    <x v="607"/>
    <d v="2011-11-16T00:00:00"/>
    <s v="Standard Class"/>
    <s v="DB-12970"/>
    <s v="Darren Budd"/>
    <x v="1"/>
    <s v="United States"/>
    <x v="12"/>
    <x v="5"/>
    <n v="77036"/>
    <x v="2"/>
    <s v="OFF-PA-10004100"/>
    <x v="1"/>
    <x v="10"/>
    <x v="257"/>
    <n v="36.287999999999997"/>
    <n v="7"/>
    <n v="0.2"/>
    <n v="12.700799999999999"/>
  </r>
  <r>
    <n v="5555"/>
    <x v="2767"/>
    <x v="2"/>
    <x v="607"/>
    <d v="2011-11-16T00:00:00"/>
    <s v="Standard Class"/>
    <s v="DB-12970"/>
    <s v="Darren Budd"/>
    <x v="1"/>
    <s v="United States"/>
    <x v="12"/>
    <x v="5"/>
    <n v="77036"/>
    <x v="2"/>
    <s v="FUR-BO-10004467"/>
    <x v="0"/>
    <x v="0"/>
    <x v="883"/>
    <n v="67.993200000000002"/>
    <n v="1"/>
    <n v="0.32"/>
    <n v="-12.998699999999999"/>
  </r>
  <r>
    <n v="5556"/>
    <x v="2768"/>
    <x v="3"/>
    <x v="280"/>
    <d v="2014-07-10T00:00:00"/>
    <s v="Second Class"/>
    <s v="JW-15220"/>
    <s v="Jane Waco"/>
    <x v="1"/>
    <s v="United States"/>
    <x v="122"/>
    <x v="19"/>
    <n v="36116"/>
    <x v="0"/>
    <s v="FUR-FU-10002963"/>
    <x v="0"/>
    <x v="5"/>
    <x v="1502"/>
    <n v="10.16"/>
    <n v="2"/>
    <n v="0"/>
    <n v="3.4544000000000001"/>
  </r>
  <r>
    <n v="5557"/>
    <x v="2769"/>
    <x v="1"/>
    <x v="639"/>
    <d v="2012-12-18T00:00:00"/>
    <s v="Standard Class"/>
    <s v="KD-16495"/>
    <s v="Keith Dawkins"/>
    <x v="1"/>
    <s v="United States"/>
    <x v="25"/>
    <x v="35"/>
    <n v="39212"/>
    <x v="0"/>
    <s v="FUR-FU-10003829"/>
    <x v="0"/>
    <x v="5"/>
    <x v="1369"/>
    <n v="6.16"/>
    <n v="2"/>
    <n v="0"/>
    <n v="1.9712000000000001"/>
  </r>
  <r>
    <n v="5558"/>
    <x v="2769"/>
    <x v="1"/>
    <x v="639"/>
    <d v="2012-12-18T00:00:00"/>
    <s v="Standard Class"/>
    <s v="KD-16495"/>
    <s v="Keith Dawkins"/>
    <x v="1"/>
    <s v="United States"/>
    <x v="25"/>
    <x v="35"/>
    <n v="39212"/>
    <x v="0"/>
    <s v="OFF-AR-10003582"/>
    <x v="1"/>
    <x v="6"/>
    <x v="1451"/>
    <n v="56.3"/>
    <n v="2"/>
    <n v="0"/>
    <n v="15.763999999999999"/>
  </r>
  <r>
    <n v="5559"/>
    <x v="2770"/>
    <x v="1"/>
    <x v="401"/>
    <d v="2012-10-12T00:00:00"/>
    <s v="Standard Class"/>
    <s v="IL-15100"/>
    <s v="Ivan Liston"/>
    <x v="0"/>
    <s v="United States"/>
    <x v="226"/>
    <x v="33"/>
    <n v="89031"/>
    <x v="1"/>
    <s v="OFF-PA-10000048"/>
    <x v="1"/>
    <x v="10"/>
    <x v="1728"/>
    <n v="6.48"/>
    <n v="1"/>
    <n v="0"/>
    <n v="3.1103999999999998"/>
  </r>
  <r>
    <n v="5560"/>
    <x v="2770"/>
    <x v="1"/>
    <x v="401"/>
    <d v="2012-10-12T00:00:00"/>
    <s v="Standard Class"/>
    <s v="IL-15100"/>
    <s v="Ivan Liston"/>
    <x v="0"/>
    <s v="United States"/>
    <x v="226"/>
    <x v="33"/>
    <n v="89031"/>
    <x v="1"/>
    <s v="OFF-ST-10000078"/>
    <x v="1"/>
    <x v="4"/>
    <x v="1218"/>
    <n v="1325.85"/>
    <n v="5"/>
    <n v="0"/>
    <n v="238.65299999999999"/>
  </r>
  <r>
    <n v="5561"/>
    <x v="2770"/>
    <x v="1"/>
    <x v="401"/>
    <d v="2012-10-12T00:00:00"/>
    <s v="Standard Class"/>
    <s v="IL-15100"/>
    <s v="Ivan Liston"/>
    <x v="0"/>
    <s v="United States"/>
    <x v="226"/>
    <x v="33"/>
    <n v="89031"/>
    <x v="1"/>
    <s v="OFF-LA-10004853"/>
    <x v="1"/>
    <x v="2"/>
    <x v="683"/>
    <n v="14.94"/>
    <n v="3"/>
    <n v="0"/>
    <n v="6.8723999999999998"/>
  </r>
  <r>
    <n v="5562"/>
    <x v="2771"/>
    <x v="3"/>
    <x v="185"/>
    <d v="2014-03-04T00:00:00"/>
    <s v="Second Class"/>
    <s v="JE-15610"/>
    <s v="Jim Epp"/>
    <x v="1"/>
    <s v="United States"/>
    <x v="118"/>
    <x v="32"/>
    <n v="30318"/>
    <x v="0"/>
    <s v="OFF-BI-10001153"/>
    <x v="1"/>
    <x v="8"/>
    <x v="300"/>
    <n v="34.54"/>
    <n v="1"/>
    <n v="0"/>
    <n v="17.27"/>
  </r>
  <r>
    <n v="5563"/>
    <x v="2771"/>
    <x v="3"/>
    <x v="185"/>
    <d v="2014-03-04T00:00:00"/>
    <s v="Second Class"/>
    <s v="JE-15610"/>
    <s v="Jim Epp"/>
    <x v="1"/>
    <s v="United States"/>
    <x v="118"/>
    <x v="32"/>
    <n v="30318"/>
    <x v="0"/>
    <s v="TEC-CO-10001449"/>
    <x v="2"/>
    <x v="16"/>
    <x v="303"/>
    <n v="2999.95"/>
    <n v="5"/>
    <n v="0"/>
    <n v="1439.9760000000001"/>
  </r>
  <r>
    <n v="5564"/>
    <x v="2771"/>
    <x v="3"/>
    <x v="185"/>
    <d v="2014-03-04T00:00:00"/>
    <s v="Second Class"/>
    <s v="JE-15610"/>
    <s v="Jim Epp"/>
    <x v="1"/>
    <s v="United States"/>
    <x v="118"/>
    <x v="32"/>
    <n v="30318"/>
    <x v="0"/>
    <s v="OFF-BI-10000474"/>
    <x v="1"/>
    <x v="8"/>
    <x v="27"/>
    <n v="64.12"/>
    <n v="4"/>
    <n v="0"/>
    <n v="30.7776"/>
  </r>
  <r>
    <n v="5565"/>
    <x v="2772"/>
    <x v="3"/>
    <x v="677"/>
    <d v="2014-03-14T00:00:00"/>
    <s v="Same Day"/>
    <s v="SU-20665"/>
    <s v="Stephanie Ulpright"/>
    <x v="2"/>
    <s v="United States"/>
    <x v="22"/>
    <x v="10"/>
    <n v="60610"/>
    <x v="2"/>
    <s v="OFF-AR-10000799"/>
    <x v="1"/>
    <x v="6"/>
    <x v="1493"/>
    <n v="19.456"/>
    <n v="4"/>
    <n v="0.2"/>
    <n v="2.1888000000000001"/>
  </r>
  <r>
    <n v="5566"/>
    <x v="2772"/>
    <x v="3"/>
    <x v="677"/>
    <d v="2014-03-14T00:00:00"/>
    <s v="Same Day"/>
    <s v="SU-20665"/>
    <s v="Stephanie Ulpright"/>
    <x v="2"/>
    <s v="United States"/>
    <x v="22"/>
    <x v="10"/>
    <n v="60610"/>
    <x v="2"/>
    <s v="TEC-MA-10002109"/>
    <x v="2"/>
    <x v="15"/>
    <x v="1729"/>
    <n v="209.98599999999999"/>
    <n v="2"/>
    <n v="0.3"/>
    <n v="8.9993999999999996"/>
  </r>
  <r>
    <n v="5567"/>
    <x v="2772"/>
    <x v="3"/>
    <x v="677"/>
    <d v="2014-03-14T00:00:00"/>
    <s v="Same Day"/>
    <s v="SU-20665"/>
    <s v="Stephanie Ulpright"/>
    <x v="2"/>
    <s v="United States"/>
    <x v="22"/>
    <x v="10"/>
    <n v="60610"/>
    <x v="2"/>
    <s v="OFF-AR-10003338"/>
    <x v="1"/>
    <x v="6"/>
    <x v="1430"/>
    <n v="29.76"/>
    <n v="5"/>
    <n v="0.2"/>
    <n v="1.86"/>
  </r>
  <r>
    <n v="5568"/>
    <x v="2772"/>
    <x v="3"/>
    <x v="677"/>
    <d v="2014-03-14T00:00:00"/>
    <s v="Same Day"/>
    <s v="SU-20665"/>
    <s v="Stephanie Ulpright"/>
    <x v="2"/>
    <s v="United States"/>
    <x v="22"/>
    <x v="10"/>
    <n v="60610"/>
    <x v="2"/>
    <s v="FUR-CH-10003606"/>
    <x v="0"/>
    <x v="1"/>
    <x v="1566"/>
    <n v="89.768000000000001"/>
    <n v="1"/>
    <n v="0.3"/>
    <n v="-2.5648"/>
  </r>
  <r>
    <n v="5569"/>
    <x v="2772"/>
    <x v="3"/>
    <x v="677"/>
    <d v="2014-03-14T00:00:00"/>
    <s v="Same Day"/>
    <s v="SU-20665"/>
    <s v="Stephanie Ulpright"/>
    <x v="2"/>
    <s v="United States"/>
    <x v="22"/>
    <x v="10"/>
    <n v="60610"/>
    <x v="2"/>
    <s v="TEC-CO-10001449"/>
    <x v="2"/>
    <x v="16"/>
    <x v="303"/>
    <n v="959.98400000000004"/>
    <n v="2"/>
    <n v="0.2"/>
    <n v="335.99439999999998"/>
  </r>
  <r>
    <n v="5570"/>
    <x v="2772"/>
    <x v="3"/>
    <x v="677"/>
    <d v="2014-03-14T00:00:00"/>
    <s v="Same Day"/>
    <s v="SU-20665"/>
    <s v="Stephanie Ulpright"/>
    <x v="2"/>
    <s v="United States"/>
    <x v="22"/>
    <x v="10"/>
    <n v="60610"/>
    <x v="2"/>
    <s v="OFF-PA-10001934"/>
    <x v="1"/>
    <x v="10"/>
    <x v="543"/>
    <n v="15.552"/>
    <n v="3"/>
    <n v="0.2"/>
    <n v="5.6375999999999999"/>
  </r>
  <r>
    <n v="5571"/>
    <x v="2772"/>
    <x v="3"/>
    <x v="677"/>
    <d v="2014-03-14T00:00:00"/>
    <s v="Same Day"/>
    <s v="SU-20665"/>
    <s v="Stephanie Ulpright"/>
    <x v="2"/>
    <s v="United States"/>
    <x v="22"/>
    <x v="10"/>
    <n v="60610"/>
    <x v="2"/>
    <s v="TEC-PH-10001527"/>
    <x v="2"/>
    <x v="7"/>
    <x v="1276"/>
    <n v="34.36"/>
    <n v="1"/>
    <n v="0.2"/>
    <n v="-7.3014999999999999"/>
  </r>
  <r>
    <n v="5572"/>
    <x v="2773"/>
    <x v="2"/>
    <x v="29"/>
    <d v="2011-09-12T00:00:00"/>
    <s v="Standard Class"/>
    <s v="EA-14035"/>
    <s v="Erin Ashbrook"/>
    <x v="1"/>
    <s v="United States"/>
    <x v="38"/>
    <x v="24"/>
    <n v="43229"/>
    <x v="3"/>
    <s v="OFF-PA-10001033"/>
    <x v="1"/>
    <x v="10"/>
    <x v="1500"/>
    <n v="98.376000000000005"/>
    <n v="3"/>
    <n v="0.2"/>
    <n v="35.661299999999997"/>
  </r>
  <r>
    <n v="5573"/>
    <x v="2773"/>
    <x v="2"/>
    <x v="29"/>
    <d v="2011-09-12T00:00:00"/>
    <s v="Standard Class"/>
    <s v="EA-14035"/>
    <s v="Erin Ashbrook"/>
    <x v="1"/>
    <s v="United States"/>
    <x v="38"/>
    <x v="24"/>
    <n v="43229"/>
    <x v="3"/>
    <s v="OFF-BI-10003719"/>
    <x v="1"/>
    <x v="8"/>
    <x v="684"/>
    <n v="29.94"/>
    <n v="4"/>
    <n v="0.7"/>
    <n v="-23.952000000000002"/>
  </r>
  <r>
    <n v="5574"/>
    <x v="2773"/>
    <x v="2"/>
    <x v="29"/>
    <d v="2011-09-12T00:00:00"/>
    <s v="Standard Class"/>
    <s v="EA-14035"/>
    <s v="Erin Ashbrook"/>
    <x v="1"/>
    <s v="United States"/>
    <x v="38"/>
    <x v="24"/>
    <n v="43229"/>
    <x v="3"/>
    <s v="OFF-PA-10003036"/>
    <x v="1"/>
    <x v="10"/>
    <x v="1730"/>
    <n v="17.472000000000001"/>
    <n v="3"/>
    <n v="0.2"/>
    <n v="5.6783999999999999"/>
  </r>
  <r>
    <n v="5575"/>
    <x v="2773"/>
    <x v="2"/>
    <x v="29"/>
    <d v="2011-09-12T00:00:00"/>
    <s v="Standard Class"/>
    <s v="EA-14035"/>
    <s v="Erin Ashbrook"/>
    <x v="1"/>
    <s v="United States"/>
    <x v="38"/>
    <x v="24"/>
    <n v="43229"/>
    <x v="3"/>
    <s v="TEC-PH-10001870"/>
    <x v="2"/>
    <x v="7"/>
    <x v="1731"/>
    <n v="36.738"/>
    <n v="1"/>
    <n v="0.4"/>
    <n v="-9.1844999999999999"/>
  </r>
  <r>
    <n v="5576"/>
    <x v="2773"/>
    <x v="2"/>
    <x v="29"/>
    <d v="2011-09-12T00:00:00"/>
    <s v="Standard Class"/>
    <s v="EA-14035"/>
    <s v="Erin Ashbrook"/>
    <x v="1"/>
    <s v="United States"/>
    <x v="38"/>
    <x v="24"/>
    <n v="43229"/>
    <x v="3"/>
    <s v="TEC-PH-10001809"/>
    <x v="2"/>
    <x v="7"/>
    <x v="1164"/>
    <n v="179.94"/>
    <n v="2"/>
    <n v="0.4"/>
    <n v="-44.984999999999999"/>
  </r>
  <r>
    <n v="5577"/>
    <x v="2774"/>
    <x v="0"/>
    <x v="939"/>
    <d v="2013-12-17T00:00:00"/>
    <s v="Standard Class"/>
    <s v="RF-19840"/>
    <s v="Roy FranzÃ¶sisch"/>
    <x v="0"/>
    <s v="United States"/>
    <x v="45"/>
    <x v="1"/>
    <n v="91104"/>
    <x v="1"/>
    <s v="FUR-FU-10004864"/>
    <x v="0"/>
    <x v="5"/>
    <x v="436"/>
    <n v="383.64"/>
    <n v="6"/>
    <n v="0"/>
    <n v="122.76479999999999"/>
  </r>
  <r>
    <n v="5578"/>
    <x v="2774"/>
    <x v="0"/>
    <x v="939"/>
    <d v="2013-12-17T00:00:00"/>
    <s v="Standard Class"/>
    <s v="RF-19840"/>
    <s v="Roy FranzÃ¶sisch"/>
    <x v="0"/>
    <s v="United States"/>
    <x v="45"/>
    <x v="1"/>
    <n v="91104"/>
    <x v="1"/>
    <s v="OFF-AP-10002350"/>
    <x v="1"/>
    <x v="9"/>
    <x v="545"/>
    <n v="56.52"/>
    <n v="3"/>
    <n v="0"/>
    <n v="15.8256"/>
  </r>
  <r>
    <n v="5579"/>
    <x v="2775"/>
    <x v="3"/>
    <x v="428"/>
    <d v="2014-09-15T00:00:00"/>
    <s v="Second Class"/>
    <s v="LC-17050"/>
    <s v="Liz Carlisle"/>
    <x v="0"/>
    <s v="United States"/>
    <x v="1"/>
    <x v="1"/>
    <n v="90004"/>
    <x v="1"/>
    <s v="OFF-AR-10003829"/>
    <x v="1"/>
    <x v="6"/>
    <x v="934"/>
    <n v="6.56"/>
    <n v="2"/>
    <n v="0"/>
    <n v="1.9024000000000001"/>
  </r>
  <r>
    <n v="5580"/>
    <x v="2775"/>
    <x v="3"/>
    <x v="428"/>
    <d v="2014-09-15T00:00:00"/>
    <s v="Second Class"/>
    <s v="LC-17050"/>
    <s v="Liz Carlisle"/>
    <x v="0"/>
    <s v="United States"/>
    <x v="1"/>
    <x v="1"/>
    <n v="90004"/>
    <x v="1"/>
    <s v="FUR-CH-10003833"/>
    <x v="0"/>
    <x v="1"/>
    <x v="1200"/>
    <n v="243.92"/>
    <n v="5"/>
    <n v="0.2"/>
    <n v="-15.244999999999999"/>
  </r>
  <r>
    <n v="5581"/>
    <x v="2775"/>
    <x v="3"/>
    <x v="428"/>
    <d v="2014-09-15T00:00:00"/>
    <s v="Second Class"/>
    <s v="LC-17050"/>
    <s v="Liz Carlisle"/>
    <x v="0"/>
    <s v="United States"/>
    <x v="1"/>
    <x v="1"/>
    <n v="90004"/>
    <x v="1"/>
    <s v="OFF-PA-10000143"/>
    <x v="1"/>
    <x v="10"/>
    <x v="1692"/>
    <n v="47.52"/>
    <n v="9"/>
    <n v="0"/>
    <n v="22.8096"/>
  </r>
  <r>
    <n v="5582"/>
    <x v="2776"/>
    <x v="3"/>
    <x v="1055"/>
    <d v="2014-09-10T00:00:00"/>
    <s v="Standard Class"/>
    <s v="PS-18970"/>
    <s v="Paul Stevenson"/>
    <x v="2"/>
    <s v="United States"/>
    <x v="183"/>
    <x v="39"/>
    <n v="20735"/>
    <x v="3"/>
    <s v="FUR-FU-10000076"/>
    <x v="0"/>
    <x v="5"/>
    <x v="875"/>
    <n v="19.98"/>
    <n v="1"/>
    <n v="0"/>
    <n v="8.5914000000000001"/>
  </r>
  <r>
    <n v="5583"/>
    <x v="2777"/>
    <x v="0"/>
    <x v="195"/>
    <d v="2013-05-14T00:00:00"/>
    <s v="Standard Class"/>
    <s v="PS-18970"/>
    <s v="Paul Stevenson"/>
    <x v="2"/>
    <s v="United States"/>
    <x v="20"/>
    <x v="15"/>
    <n v="10024"/>
    <x v="3"/>
    <s v="OFF-AR-10000462"/>
    <x v="1"/>
    <x v="6"/>
    <x v="885"/>
    <n v="8"/>
    <n v="5"/>
    <n v="0"/>
    <n v="3.44"/>
  </r>
  <r>
    <n v="5584"/>
    <x v="2778"/>
    <x v="2"/>
    <x v="534"/>
    <d v="2011-12-19T00:00:00"/>
    <s v="Second Class"/>
    <s v="JO-15280"/>
    <s v="Jas O'Carroll"/>
    <x v="0"/>
    <s v="United States"/>
    <x v="70"/>
    <x v="1"/>
    <n v="92037"/>
    <x v="1"/>
    <s v="FUR-FU-10003829"/>
    <x v="0"/>
    <x v="5"/>
    <x v="1369"/>
    <n v="6.16"/>
    <n v="2"/>
    <n v="0"/>
    <n v="1.9712000000000001"/>
  </r>
  <r>
    <n v="5585"/>
    <x v="2779"/>
    <x v="3"/>
    <x v="329"/>
    <d v="2014-05-12T00:00:00"/>
    <s v="Standard Class"/>
    <s v="VP-21730"/>
    <s v="Victor Preis"/>
    <x v="2"/>
    <s v="United States"/>
    <x v="20"/>
    <x v="15"/>
    <n v="10011"/>
    <x v="3"/>
    <s v="OFF-ST-10002182"/>
    <x v="1"/>
    <x v="4"/>
    <x v="1732"/>
    <n v="83.56"/>
    <n v="4"/>
    <n v="0"/>
    <n v="1.6712"/>
  </r>
  <r>
    <n v="5586"/>
    <x v="2779"/>
    <x v="3"/>
    <x v="329"/>
    <d v="2014-05-12T00:00:00"/>
    <s v="Standard Class"/>
    <s v="VP-21730"/>
    <s v="Victor Preis"/>
    <x v="2"/>
    <s v="United States"/>
    <x v="20"/>
    <x v="15"/>
    <n v="10011"/>
    <x v="3"/>
    <s v="TEC-PH-10001468"/>
    <x v="2"/>
    <x v="7"/>
    <x v="1733"/>
    <n v="546.05999999999995"/>
    <n v="3"/>
    <n v="0"/>
    <n v="163.81800000000001"/>
  </r>
  <r>
    <n v="5587"/>
    <x v="2779"/>
    <x v="3"/>
    <x v="329"/>
    <d v="2014-05-12T00:00:00"/>
    <s v="Standard Class"/>
    <s v="VP-21730"/>
    <s v="Victor Preis"/>
    <x v="2"/>
    <s v="United States"/>
    <x v="20"/>
    <x v="15"/>
    <n v="10011"/>
    <x v="3"/>
    <s v="OFF-ST-10001809"/>
    <x v="1"/>
    <x v="4"/>
    <x v="430"/>
    <n v="269.49"/>
    <n v="3"/>
    <n v="0"/>
    <n v="5.3898000000000001"/>
  </r>
  <r>
    <n v="5588"/>
    <x v="2780"/>
    <x v="1"/>
    <x v="531"/>
    <d v="2012-03-20T00:00:00"/>
    <s v="First Class"/>
    <s v="GA-14725"/>
    <s v="Guy Armstrong"/>
    <x v="0"/>
    <s v="United States"/>
    <x v="152"/>
    <x v="1"/>
    <n v="93534"/>
    <x v="1"/>
    <s v="OFF-FA-10001561"/>
    <x v="1"/>
    <x v="13"/>
    <x v="831"/>
    <n v="10.9"/>
    <n v="5"/>
    <n v="0"/>
    <n v="3.597"/>
  </r>
  <r>
    <n v="5589"/>
    <x v="2781"/>
    <x v="2"/>
    <x v="866"/>
    <d v="2011-07-24T00:00:00"/>
    <s v="Standard Class"/>
    <s v="EM-14140"/>
    <s v="Eugene Moren"/>
    <x v="2"/>
    <s v="United States"/>
    <x v="120"/>
    <x v="37"/>
    <n v="59405"/>
    <x v="1"/>
    <s v="OFF-BI-10001759"/>
    <x v="1"/>
    <x v="8"/>
    <x v="725"/>
    <n v="6.0960000000000001"/>
    <n v="2"/>
    <n v="0.2"/>
    <n v="2.2098"/>
  </r>
  <r>
    <n v="5590"/>
    <x v="2782"/>
    <x v="0"/>
    <x v="16"/>
    <d v="2013-12-12T00:00:00"/>
    <s v="Second Class"/>
    <s v="DB-13615"/>
    <s v="Doug Bickford"/>
    <x v="0"/>
    <s v="United States"/>
    <x v="8"/>
    <x v="1"/>
    <n v="94110"/>
    <x v="1"/>
    <s v="OFF-ST-10000615"/>
    <x v="1"/>
    <x v="4"/>
    <x v="75"/>
    <n v="34.049999999999997"/>
    <n v="3"/>
    <n v="0"/>
    <n v="9.5340000000000007"/>
  </r>
  <r>
    <n v="5591"/>
    <x v="2782"/>
    <x v="0"/>
    <x v="16"/>
    <d v="2013-12-12T00:00:00"/>
    <s v="Second Class"/>
    <s v="DB-13615"/>
    <s v="Doug Bickford"/>
    <x v="0"/>
    <s v="United States"/>
    <x v="8"/>
    <x v="1"/>
    <n v="94110"/>
    <x v="1"/>
    <s v="OFF-ST-10003816"/>
    <x v="1"/>
    <x v="4"/>
    <x v="710"/>
    <n v="352.38"/>
    <n v="2"/>
    <n v="0"/>
    <n v="81.047399999999996"/>
  </r>
  <r>
    <n v="5592"/>
    <x v="2783"/>
    <x v="2"/>
    <x v="303"/>
    <d v="2011-10-18T00:00:00"/>
    <s v="Second Class"/>
    <s v="ML-17395"/>
    <s v="Marina Lichtenstein"/>
    <x v="1"/>
    <s v="United States"/>
    <x v="80"/>
    <x v="30"/>
    <n v="8701"/>
    <x v="3"/>
    <s v="FUR-CH-10002880"/>
    <x v="0"/>
    <x v="1"/>
    <x v="801"/>
    <n v="245.98"/>
    <n v="2"/>
    <n v="0"/>
    <n v="27.0578"/>
  </r>
  <r>
    <n v="5593"/>
    <x v="2783"/>
    <x v="2"/>
    <x v="303"/>
    <d v="2011-10-18T00:00:00"/>
    <s v="Second Class"/>
    <s v="ML-17395"/>
    <s v="Marina Lichtenstein"/>
    <x v="1"/>
    <s v="United States"/>
    <x v="80"/>
    <x v="30"/>
    <n v="8701"/>
    <x v="3"/>
    <s v="OFF-BI-10004738"/>
    <x v="1"/>
    <x v="8"/>
    <x v="92"/>
    <n v="18.940000000000001"/>
    <n v="1"/>
    <n v="0"/>
    <n v="9.4700000000000006"/>
  </r>
  <r>
    <n v="5594"/>
    <x v="2784"/>
    <x v="3"/>
    <x v="123"/>
    <d v="2014-11-26T00:00:00"/>
    <s v="Standard Class"/>
    <s v="JH-15430"/>
    <s v="Jennifer Halladay"/>
    <x v="0"/>
    <s v="United States"/>
    <x v="138"/>
    <x v="24"/>
    <n v="44105"/>
    <x v="3"/>
    <s v="OFF-BI-10003984"/>
    <x v="1"/>
    <x v="8"/>
    <x v="690"/>
    <n v="59.912999999999997"/>
    <n v="7"/>
    <n v="0.7"/>
    <n v="-45.933300000000003"/>
  </r>
  <r>
    <n v="5595"/>
    <x v="2785"/>
    <x v="3"/>
    <x v="241"/>
    <d v="2014-09-25T00:00:00"/>
    <s v="Same Day"/>
    <s v="BP-11095"/>
    <s v="Bart Pistole"/>
    <x v="1"/>
    <s v="United States"/>
    <x v="104"/>
    <x v="31"/>
    <n v="1841"/>
    <x v="3"/>
    <s v="TEC-PH-10000984"/>
    <x v="2"/>
    <x v="7"/>
    <x v="465"/>
    <n v="391.98"/>
    <n v="2"/>
    <n v="0"/>
    <n v="109.7544"/>
  </r>
  <r>
    <n v="5596"/>
    <x v="2785"/>
    <x v="3"/>
    <x v="241"/>
    <d v="2014-09-25T00:00:00"/>
    <s v="Same Day"/>
    <s v="BP-11095"/>
    <s v="Bart Pistole"/>
    <x v="1"/>
    <s v="United States"/>
    <x v="104"/>
    <x v="31"/>
    <n v="1841"/>
    <x v="3"/>
    <s v="TEC-PH-10001944"/>
    <x v="2"/>
    <x v="7"/>
    <x v="1262"/>
    <n v="437.85"/>
    <n v="3"/>
    <n v="0"/>
    <n v="131.35499999999999"/>
  </r>
  <r>
    <n v="5597"/>
    <x v="2786"/>
    <x v="1"/>
    <x v="12"/>
    <d v="2012-09-29T00:00:00"/>
    <s v="Standard Class"/>
    <s v="SB-20185"/>
    <s v="Sarah Brown"/>
    <x v="0"/>
    <s v="United States"/>
    <x v="3"/>
    <x v="38"/>
    <n v="3301"/>
    <x v="3"/>
    <s v="OFF-BI-10002735"/>
    <x v="1"/>
    <x v="8"/>
    <x v="141"/>
    <n v="68.62"/>
    <n v="2"/>
    <n v="0"/>
    <n v="32.251399999999997"/>
  </r>
  <r>
    <n v="5598"/>
    <x v="2787"/>
    <x v="3"/>
    <x v="778"/>
    <d v="2014-02-21T00:00:00"/>
    <s v="Standard Class"/>
    <s v="SV-20785"/>
    <s v="Stewart Visinsky"/>
    <x v="0"/>
    <s v="United States"/>
    <x v="248"/>
    <x v="39"/>
    <n v="21215"/>
    <x v="3"/>
    <s v="OFF-SU-10001165"/>
    <x v="1"/>
    <x v="14"/>
    <x v="1039"/>
    <n v="25.02"/>
    <n v="3"/>
    <n v="0"/>
    <n v="6.5052000000000003"/>
  </r>
  <r>
    <n v="5599"/>
    <x v="2787"/>
    <x v="3"/>
    <x v="778"/>
    <d v="2014-02-21T00:00:00"/>
    <s v="Standard Class"/>
    <s v="SV-20785"/>
    <s v="Stewart Visinsky"/>
    <x v="0"/>
    <s v="United States"/>
    <x v="248"/>
    <x v="39"/>
    <n v="21215"/>
    <x v="3"/>
    <s v="OFF-AR-10000614"/>
    <x v="1"/>
    <x v="6"/>
    <x v="1722"/>
    <n v="10.71"/>
    <n v="3"/>
    <n v="0"/>
    <n v="2.7846000000000002"/>
  </r>
  <r>
    <n v="5600"/>
    <x v="2788"/>
    <x v="2"/>
    <x v="462"/>
    <d v="2011-03-10T00:00:00"/>
    <s v="Same Day"/>
    <s v="DO-13435"/>
    <s v="Denny Ordway"/>
    <x v="0"/>
    <s v="United States"/>
    <x v="38"/>
    <x v="24"/>
    <n v="43229"/>
    <x v="3"/>
    <s v="OFF-AR-10004010"/>
    <x v="1"/>
    <x v="6"/>
    <x v="1734"/>
    <n v="55.984000000000002"/>
    <n v="2"/>
    <n v="0.2"/>
    <n v="4.1988000000000003"/>
  </r>
  <r>
    <n v="5601"/>
    <x v="2788"/>
    <x v="2"/>
    <x v="462"/>
    <d v="2011-03-10T00:00:00"/>
    <s v="Same Day"/>
    <s v="DO-13435"/>
    <s v="Denny Ordway"/>
    <x v="0"/>
    <s v="United States"/>
    <x v="38"/>
    <x v="24"/>
    <n v="43229"/>
    <x v="3"/>
    <s v="OFF-EN-10004030"/>
    <x v="1"/>
    <x v="12"/>
    <x v="135"/>
    <n v="14.48"/>
    <n v="5"/>
    <n v="0.2"/>
    <n v="4.8869999999999996"/>
  </r>
  <r>
    <n v="5602"/>
    <x v="2788"/>
    <x v="2"/>
    <x v="462"/>
    <d v="2011-03-10T00:00:00"/>
    <s v="Same Day"/>
    <s v="DO-13435"/>
    <s v="Denny Ordway"/>
    <x v="0"/>
    <s v="United States"/>
    <x v="38"/>
    <x v="24"/>
    <n v="43229"/>
    <x v="3"/>
    <s v="TEC-AC-10003023"/>
    <x v="2"/>
    <x v="11"/>
    <x v="1070"/>
    <n v="142.488"/>
    <n v="3"/>
    <n v="0.2"/>
    <n v="-3.5621999999999998"/>
  </r>
  <r>
    <n v="5603"/>
    <x v="2789"/>
    <x v="0"/>
    <x v="278"/>
    <d v="2013-08-30T00:00:00"/>
    <s v="Second Class"/>
    <s v="TB-21355"/>
    <s v="Todd Boyes"/>
    <x v="1"/>
    <s v="United States"/>
    <x v="12"/>
    <x v="5"/>
    <n v="77041"/>
    <x v="2"/>
    <s v="OFF-ST-10003572"/>
    <x v="1"/>
    <x v="4"/>
    <x v="1735"/>
    <n v="14.16"/>
    <n v="1"/>
    <n v="0.2"/>
    <n v="1.0620000000000001"/>
  </r>
  <r>
    <n v="5604"/>
    <x v="2789"/>
    <x v="0"/>
    <x v="278"/>
    <d v="2013-08-30T00:00:00"/>
    <s v="Second Class"/>
    <s v="TB-21355"/>
    <s v="Todd Boyes"/>
    <x v="1"/>
    <s v="United States"/>
    <x v="12"/>
    <x v="5"/>
    <n v="77041"/>
    <x v="2"/>
    <s v="OFF-PA-10004353"/>
    <x v="1"/>
    <x v="10"/>
    <x v="1652"/>
    <n v="79.92"/>
    <n v="5"/>
    <n v="0.2"/>
    <n v="27.972000000000001"/>
  </r>
  <r>
    <n v="5605"/>
    <x v="2790"/>
    <x v="1"/>
    <x v="155"/>
    <d v="2012-07-12T00:00:00"/>
    <s v="Standard Class"/>
    <s v="BS-11380"/>
    <s v="Bill Stewart"/>
    <x v="1"/>
    <s v="United States"/>
    <x v="20"/>
    <x v="15"/>
    <n v="10011"/>
    <x v="3"/>
    <s v="OFF-BI-10003718"/>
    <x v="1"/>
    <x v="8"/>
    <x v="1660"/>
    <n v="590.35199999999998"/>
    <n v="6"/>
    <n v="0.2"/>
    <n v="206.6232"/>
  </r>
  <r>
    <n v="5606"/>
    <x v="2791"/>
    <x v="0"/>
    <x v="873"/>
    <d v="2013-09-26T00:00:00"/>
    <s v="Standard Class"/>
    <s v="FM-14215"/>
    <s v="Filia McAdams"/>
    <x v="1"/>
    <s v="United States"/>
    <x v="247"/>
    <x v="3"/>
    <n v="27405"/>
    <x v="0"/>
    <s v="FUR-FU-10001546"/>
    <x v="0"/>
    <x v="5"/>
    <x v="1423"/>
    <n v="17.088000000000001"/>
    <n v="2"/>
    <n v="0.2"/>
    <n v="1.0680000000000001"/>
  </r>
  <r>
    <n v="5607"/>
    <x v="2791"/>
    <x v="0"/>
    <x v="873"/>
    <d v="2013-09-26T00:00:00"/>
    <s v="Standard Class"/>
    <s v="FM-14215"/>
    <s v="Filia McAdams"/>
    <x v="1"/>
    <s v="United States"/>
    <x v="247"/>
    <x v="3"/>
    <n v="27405"/>
    <x v="0"/>
    <s v="FUR-CH-10002880"/>
    <x v="0"/>
    <x v="1"/>
    <x v="801"/>
    <n v="98.391999999999996"/>
    <n v="1"/>
    <n v="0.2"/>
    <n v="-11.069100000000001"/>
  </r>
  <r>
    <n v="5608"/>
    <x v="2792"/>
    <x v="3"/>
    <x v="613"/>
    <d v="2014-01-04T00:00:00"/>
    <s v="Standard Class"/>
    <s v="JL-15835"/>
    <s v="John Lee"/>
    <x v="0"/>
    <s v="United States"/>
    <x v="20"/>
    <x v="15"/>
    <n v="10024"/>
    <x v="3"/>
    <s v="OFF-AR-10001547"/>
    <x v="1"/>
    <x v="6"/>
    <x v="147"/>
    <n v="11.05"/>
    <n v="5"/>
    <n v="0"/>
    <n v="2.9834999999999998"/>
  </r>
  <r>
    <n v="5609"/>
    <x v="2793"/>
    <x v="1"/>
    <x v="401"/>
    <d v="2012-11-12T00:00:00"/>
    <s v="Standard Class"/>
    <s v="AF-10870"/>
    <s v="Art Ferguson"/>
    <x v="0"/>
    <s v="United States"/>
    <x v="8"/>
    <x v="1"/>
    <n v="94109"/>
    <x v="1"/>
    <s v="OFF-AP-10001626"/>
    <x v="1"/>
    <x v="9"/>
    <x v="1016"/>
    <n v="7.78"/>
    <n v="2"/>
    <n v="0"/>
    <n v="2.0228000000000002"/>
  </r>
  <r>
    <n v="5610"/>
    <x v="2794"/>
    <x v="3"/>
    <x v="515"/>
    <d v="2014-06-09T00:00:00"/>
    <s v="Standard Class"/>
    <s v="BG-11035"/>
    <s v="Barry Gonzalez"/>
    <x v="0"/>
    <s v="United States"/>
    <x v="53"/>
    <x v="28"/>
    <n v="71203"/>
    <x v="0"/>
    <s v="TEC-AC-10003033"/>
    <x v="2"/>
    <x v="11"/>
    <x v="756"/>
    <n v="659.9"/>
    <n v="2"/>
    <n v="0"/>
    <n v="217.767"/>
  </r>
  <r>
    <n v="5611"/>
    <x v="2795"/>
    <x v="1"/>
    <x v="348"/>
    <d v="2012-07-10T00:00:00"/>
    <s v="First Class"/>
    <s v="MB-17305"/>
    <s v="Maria Bertelson"/>
    <x v="0"/>
    <s v="United States"/>
    <x v="74"/>
    <x v="24"/>
    <n v="45231"/>
    <x v="3"/>
    <s v="TEC-AC-10002323"/>
    <x v="2"/>
    <x v="11"/>
    <x v="175"/>
    <n v="53.04"/>
    <n v="3"/>
    <n v="0.2"/>
    <n v="-4.641"/>
  </r>
  <r>
    <n v="5612"/>
    <x v="2796"/>
    <x v="3"/>
    <x v="238"/>
    <d v="2014-08-23T00:00:00"/>
    <s v="Standard Class"/>
    <s v="HW-14935"/>
    <s v="Helen Wasserman"/>
    <x v="1"/>
    <s v="United States"/>
    <x v="4"/>
    <x v="4"/>
    <n v="98105"/>
    <x v="1"/>
    <s v="TEC-AC-10002049"/>
    <x v="2"/>
    <x v="11"/>
    <x v="1053"/>
    <n v="843.9"/>
    <n v="2"/>
    <n v="0"/>
    <n v="371.31599999999997"/>
  </r>
  <r>
    <n v="5613"/>
    <x v="2796"/>
    <x v="3"/>
    <x v="238"/>
    <d v="2014-08-23T00:00:00"/>
    <s v="Standard Class"/>
    <s v="HW-14935"/>
    <s v="Helen Wasserman"/>
    <x v="1"/>
    <s v="United States"/>
    <x v="4"/>
    <x v="4"/>
    <n v="98105"/>
    <x v="1"/>
    <s v="TEC-AC-10002253"/>
    <x v="2"/>
    <x v="11"/>
    <x v="572"/>
    <n v="1496.16"/>
    <n v="9"/>
    <n v="0"/>
    <n v="224.42400000000001"/>
  </r>
  <r>
    <n v="5614"/>
    <x v="2797"/>
    <x v="0"/>
    <x v="1056"/>
    <d v="2013-07-02T00:00:00"/>
    <s v="Standard Class"/>
    <s v="AB-10105"/>
    <s v="Adrian Barton"/>
    <x v="0"/>
    <s v="United States"/>
    <x v="20"/>
    <x v="15"/>
    <n v="10011"/>
    <x v="3"/>
    <s v="OFF-ST-10003994"/>
    <x v="1"/>
    <x v="4"/>
    <x v="1736"/>
    <n v="117.96"/>
    <n v="2"/>
    <n v="0"/>
    <n v="5.8979999999999997"/>
  </r>
  <r>
    <n v="5615"/>
    <x v="2798"/>
    <x v="0"/>
    <x v="828"/>
    <d v="2013-08-28T00:00:00"/>
    <s v="Standard Class"/>
    <s v="JP-15460"/>
    <s v="Jennifer Patt"/>
    <x v="1"/>
    <s v="United States"/>
    <x v="20"/>
    <x v="15"/>
    <n v="10035"/>
    <x v="3"/>
    <s v="OFF-AR-10002399"/>
    <x v="1"/>
    <x v="6"/>
    <x v="316"/>
    <n v="21.3"/>
    <n v="5"/>
    <n v="0"/>
    <n v="8.7330000000000005"/>
  </r>
  <r>
    <n v="5616"/>
    <x v="2798"/>
    <x v="0"/>
    <x v="828"/>
    <d v="2013-08-28T00:00:00"/>
    <s v="Standard Class"/>
    <s v="JP-15460"/>
    <s v="Jennifer Patt"/>
    <x v="1"/>
    <s v="United States"/>
    <x v="20"/>
    <x v="15"/>
    <n v="10035"/>
    <x v="3"/>
    <s v="OFF-AP-10002118"/>
    <x v="1"/>
    <x v="9"/>
    <x v="77"/>
    <n v="1040.8"/>
    <n v="5"/>
    <n v="0"/>
    <n v="281.01600000000002"/>
  </r>
  <r>
    <n v="5617"/>
    <x v="2798"/>
    <x v="0"/>
    <x v="828"/>
    <d v="2013-08-28T00:00:00"/>
    <s v="Standard Class"/>
    <s v="JP-15460"/>
    <s v="Jennifer Patt"/>
    <x v="1"/>
    <s v="United States"/>
    <x v="20"/>
    <x v="15"/>
    <n v="10035"/>
    <x v="3"/>
    <s v="OFF-AR-10001954"/>
    <x v="1"/>
    <x v="6"/>
    <x v="558"/>
    <n v="29.34"/>
    <n v="6"/>
    <n v="0"/>
    <n v="7.9218000000000002"/>
  </r>
  <r>
    <n v="5618"/>
    <x v="2799"/>
    <x v="3"/>
    <x v="160"/>
    <d v="2014-05-07T00:00:00"/>
    <s v="Standard Class"/>
    <s v="DV-13045"/>
    <s v="Darrin Van Huff"/>
    <x v="1"/>
    <s v="United States"/>
    <x v="26"/>
    <x v="18"/>
    <n v="38109"/>
    <x v="0"/>
    <s v="FUR-FU-10001591"/>
    <x v="0"/>
    <x v="5"/>
    <x v="1101"/>
    <n v="19.52"/>
    <n v="2"/>
    <n v="0.2"/>
    <n v="5.3680000000000003"/>
  </r>
  <r>
    <n v="5619"/>
    <x v="2800"/>
    <x v="1"/>
    <x v="227"/>
    <d v="2012-09-21T00:00:00"/>
    <s v="First Class"/>
    <s v="CM-12190"/>
    <s v="Charlotte Melton"/>
    <x v="0"/>
    <s v="United States"/>
    <x v="70"/>
    <x v="1"/>
    <n v="92105"/>
    <x v="1"/>
    <s v="OFF-ST-10004186"/>
    <x v="1"/>
    <x v="4"/>
    <x v="16"/>
    <n v="443.92"/>
    <n v="4"/>
    <n v="0"/>
    <n v="8.8783999999999992"/>
  </r>
  <r>
    <n v="5620"/>
    <x v="2801"/>
    <x v="0"/>
    <x v="477"/>
    <d v="2013-01-10T00:00:00"/>
    <s v="Standard Class"/>
    <s v="SC-20695"/>
    <s v="Steve Chapman"/>
    <x v="1"/>
    <s v="United States"/>
    <x v="411"/>
    <x v="6"/>
    <n v="54601"/>
    <x v="2"/>
    <s v="TEC-AC-10001908"/>
    <x v="2"/>
    <x v="11"/>
    <x v="292"/>
    <n v="499.95"/>
    <n v="5"/>
    <n v="0"/>
    <n v="174.98249999999999"/>
  </r>
  <r>
    <n v="5621"/>
    <x v="2801"/>
    <x v="0"/>
    <x v="477"/>
    <d v="2013-01-10T00:00:00"/>
    <s v="Standard Class"/>
    <s v="SC-20695"/>
    <s v="Steve Chapman"/>
    <x v="1"/>
    <s v="United States"/>
    <x v="411"/>
    <x v="6"/>
    <n v="54601"/>
    <x v="2"/>
    <s v="OFF-AR-10000817"/>
    <x v="1"/>
    <x v="6"/>
    <x v="1255"/>
    <n v="3.04"/>
    <n v="1"/>
    <n v="0"/>
    <n v="1.0336000000000001"/>
  </r>
  <r>
    <n v="5622"/>
    <x v="2801"/>
    <x v="0"/>
    <x v="477"/>
    <d v="2013-01-10T00:00:00"/>
    <s v="Standard Class"/>
    <s v="SC-20695"/>
    <s v="Steve Chapman"/>
    <x v="1"/>
    <s v="United States"/>
    <x v="411"/>
    <x v="6"/>
    <n v="54601"/>
    <x v="2"/>
    <s v="FUR-CH-10004218"/>
    <x v="0"/>
    <x v="1"/>
    <x v="38"/>
    <n v="201.96"/>
    <n v="2"/>
    <n v="0"/>
    <n v="50.49"/>
  </r>
  <r>
    <n v="5623"/>
    <x v="2801"/>
    <x v="0"/>
    <x v="477"/>
    <d v="2013-01-10T00:00:00"/>
    <s v="Standard Class"/>
    <s v="SC-20695"/>
    <s v="Steve Chapman"/>
    <x v="1"/>
    <s v="United States"/>
    <x v="411"/>
    <x v="6"/>
    <n v="54601"/>
    <x v="2"/>
    <s v="FUR-FU-10000755"/>
    <x v="0"/>
    <x v="5"/>
    <x v="1443"/>
    <n v="68.64"/>
    <n v="11"/>
    <n v="0"/>
    <n v="17.16"/>
  </r>
  <r>
    <n v="5624"/>
    <x v="2802"/>
    <x v="0"/>
    <x v="1057"/>
    <d v="2013-10-29T00:00:00"/>
    <s v="Second Class"/>
    <s v="VW-21775"/>
    <s v="Victoria Wilson"/>
    <x v="1"/>
    <s v="United States"/>
    <x v="1"/>
    <x v="1"/>
    <n v="90032"/>
    <x v="1"/>
    <s v="TEC-AC-10003063"/>
    <x v="2"/>
    <x v="11"/>
    <x v="1052"/>
    <n v="100"/>
    <n v="4"/>
    <n v="0"/>
    <n v="21"/>
  </r>
  <r>
    <n v="5625"/>
    <x v="2802"/>
    <x v="0"/>
    <x v="1057"/>
    <d v="2013-10-29T00:00:00"/>
    <s v="Second Class"/>
    <s v="VW-21775"/>
    <s v="Victoria Wilson"/>
    <x v="1"/>
    <s v="United States"/>
    <x v="1"/>
    <x v="1"/>
    <n v="90032"/>
    <x v="1"/>
    <s v="TEC-AC-10002637"/>
    <x v="2"/>
    <x v="11"/>
    <x v="1308"/>
    <n v="359.98"/>
    <n v="2"/>
    <n v="0"/>
    <n v="21.598800000000001"/>
  </r>
  <r>
    <n v="5626"/>
    <x v="2803"/>
    <x v="2"/>
    <x v="411"/>
    <d v="2011-01-10T00:00:00"/>
    <s v="Second Class"/>
    <s v="PP-18955"/>
    <s v="Paul Prost"/>
    <x v="2"/>
    <s v="United States"/>
    <x v="4"/>
    <x v="4"/>
    <n v="98115"/>
    <x v="1"/>
    <s v="FUR-FU-10001706"/>
    <x v="0"/>
    <x v="5"/>
    <x v="50"/>
    <n v="6.16"/>
    <n v="2"/>
    <n v="0"/>
    <n v="2.9567999999999999"/>
  </r>
  <r>
    <n v="5627"/>
    <x v="2803"/>
    <x v="2"/>
    <x v="411"/>
    <d v="2011-01-10T00:00:00"/>
    <s v="Second Class"/>
    <s v="PP-18955"/>
    <s v="Paul Prost"/>
    <x v="2"/>
    <s v="United States"/>
    <x v="4"/>
    <x v="4"/>
    <n v="98115"/>
    <x v="1"/>
    <s v="FUR-TA-10002958"/>
    <x v="0"/>
    <x v="3"/>
    <x v="956"/>
    <n v="2348.8200000000002"/>
    <n v="9"/>
    <n v="0"/>
    <n v="399.29939999999999"/>
  </r>
  <r>
    <n v="5628"/>
    <x v="2804"/>
    <x v="3"/>
    <x v="335"/>
    <d v="2014-02-07T00:00:00"/>
    <s v="Standard Class"/>
    <s v="DR-12880"/>
    <s v="Dan Reichenbach"/>
    <x v="1"/>
    <s v="United States"/>
    <x v="100"/>
    <x v="2"/>
    <n v="33180"/>
    <x v="0"/>
    <s v="OFF-LA-10004689"/>
    <x v="1"/>
    <x v="2"/>
    <x v="261"/>
    <n v="13.872"/>
    <n v="6"/>
    <n v="0.2"/>
    <n v="4.6818"/>
  </r>
  <r>
    <n v="5629"/>
    <x v="2804"/>
    <x v="3"/>
    <x v="335"/>
    <d v="2014-02-07T00:00:00"/>
    <s v="Standard Class"/>
    <s v="DR-12880"/>
    <s v="Dan Reichenbach"/>
    <x v="1"/>
    <s v="United States"/>
    <x v="100"/>
    <x v="2"/>
    <n v="33180"/>
    <x v="0"/>
    <s v="FUR-CH-10001545"/>
    <x v="0"/>
    <x v="1"/>
    <x v="1737"/>
    <n v="273.55200000000002"/>
    <n v="3"/>
    <n v="0.2"/>
    <n v="-13.6776"/>
  </r>
  <r>
    <n v="5630"/>
    <x v="2805"/>
    <x v="0"/>
    <x v="1036"/>
    <d v="2013-08-24T00:00:00"/>
    <s v="Second Class"/>
    <s v="RB-19465"/>
    <s v="Rick Bensley"/>
    <x v="2"/>
    <s v="United States"/>
    <x v="10"/>
    <x v="9"/>
    <n v="19143"/>
    <x v="3"/>
    <s v="FUR-TA-10002530"/>
    <x v="0"/>
    <x v="3"/>
    <x v="983"/>
    <n v="815.29200000000003"/>
    <n v="9"/>
    <n v="0.4"/>
    <n v="-339.70499999999998"/>
  </r>
  <r>
    <n v="5631"/>
    <x v="2806"/>
    <x v="2"/>
    <x v="1058"/>
    <d v="2011-02-16T00:00:00"/>
    <s v="Standard Class"/>
    <s v="NF-18385"/>
    <s v="Natalie Fritzler"/>
    <x v="0"/>
    <s v="United States"/>
    <x v="269"/>
    <x v="17"/>
    <n v="23320"/>
    <x v="0"/>
    <s v="TEC-AC-10001432"/>
    <x v="2"/>
    <x v="11"/>
    <x v="471"/>
    <n v="234.45"/>
    <n v="3"/>
    <n v="0"/>
    <n v="103.158"/>
  </r>
  <r>
    <n v="5632"/>
    <x v="2806"/>
    <x v="2"/>
    <x v="1058"/>
    <d v="2011-02-16T00:00:00"/>
    <s v="Standard Class"/>
    <s v="NF-18385"/>
    <s v="Natalie Fritzler"/>
    <x v="0"/>
    <s v="United States"/>
    <x v="269"/>
    <x v="17"/>
    <n v="23320"/>
    <x v="0"/>
    <s v="FUR-TA-10003715"/>
    <x v="0"/>
    <x v="3"/>
    <x v="1003"/>
    <n v="1256.22"/>
    <n v="6"/>
    <n v="0"/>
    <n v="75.373199999999997"/>
  </r>
  <r>
    <n v="5633"/>
    <x v="2806"/>
    <x v="2"/>
    <x v="1058"/>
    <d v="2011-02-16T00:00:00"/>
    <s v="Standard Class"/>
    <s v="NF-18385"/>
    <s v="Natalie Fritzler"/>
    <x v="0"/>
    <s v="United States"/>
    <x v="269"/>
    <x v="17"/>
    <n v="23320"/>
    <x v="0"/>
    <s v="OFF-BI-10003291"/>
    <x v="1"/>
    <x v="8"/>
    <x v="44"/>
    <n v="17.46"/>
    <n v="2"/>
    <n v="0"/>
    <n v="8.2062000000000008"/>
  </r>
  <r>
    <n v="5634"/>
    <x v="2807"/>
    <x v="0"/>
    <x v="713"/>
    <d v="2013-09-29T00:00:00"/>
    <s v="Second Class"/>
    <s v="CR-12580"/>
    <s v="Clay Rozendal"/>
    <x v="2"/>
    <s v="United States"/>
    <x v="20"/>
    <x v="15"/>
    <n v="10009"/>
    <x v="3"/>
    <s v="OFF-BI-10004187"/>
    <x v="1"/>
    <x v="8"/>
    <x v="33"/>
    <n v="10.528"/>
    <n v="7"/>
    <n v="0.2"/>
    <n v="3.6848000000000001"/>
  </r>
  <r>
    <n v="5635"/>
    <x v="2808"/>
    <x v="1"/>
    <x v="901"/>
    <d v="2012-06-12T00:00:00"/>
    <s v="First Class"/>
    <s v="SU-20665"/>
    <s v="Stephanie Ulpright"/>
    <x v="2"/>
    <s v="United States"/>
    <x v="447"/>
    <x v="12"/>
    <n v="48104"/>
    <x v="2"/>
    <s v="OFF-BI-10000666"/>
    <x v="1"/>
    <x v="8"/>
    <x v="980"/>
    <n v="152.80000000000001"/>
    <n v="5"/>
    <n v="0"/>
    <n v="76.400000000000006"/>
  </r>
  <r>
    <n v="5636"/>
    <x v="2809"/>
    <x v="3"/>
    <x v="213"/>
    <d v="2014-09-09T00:00:00"/>
    <s v="Standard Class"/>
    <s v="SC-20050"/>
    <s v="Sample Company A"/>
    <x v="2"/>
    <s v="United States"/>
    <x v="448"/>
    <x v="1"/>
    <n v="91941"/>
    <x v="1"/>
    <s v="OFF-BI-10002225"/>
    <x v="1"/>
    <x v="8"/>
    <x v="336"/>
    <n v="82.56"/>
    <n v="5"/>
    <n v="0.2"/>
    <n v="28.896000000000001"/>
  </r>
  <r>
    <n v="5637"/>
    <x v="2809"/>
    <x v="3"/>
    <x v="213"/>
    <d v="2014-09-09T00:00:00"/>
    <s v="Standard Class"/>
    <s v="SC-20050"/>
    <s v="Sample Company A"/>
    <x v="2"/>
    <s v="United States"/>
    <x v="448"/>
    <x v="1"/>
    <n v="91941"/>
    <x v="1"/>
    <s v="TEC-AC-10000474"/>
    <x v="2"/>
    <x v="11"/>
    <x v="1501"/>
    <n v="284.97000000000003"/>
    <n v="3"/>
    <n v="0"/>
    <n v="85.491"/>
  </r>
  <r>
    <n v="5638"/>
    <x v="2810"/>
    <x v="3"/>
    <x v="606"/>
    <d v="2014-03-04T00:00:00"/>
    <s v="Standard Class"/>
    <s v="ML-18040"/>
    <s v="Michelle Lonsdale"/>
    <x v="1"/>
    <s v="United States"/>
    <x v="130"/>
    <x v="12"/>
    <n v="48126"/>
    <x v="2"/>
    <s v="FUR-FU-10004245"/>
    <x v="0"/>
    <x v="5"/>
    <x v="1738"/>
    <n v="60.84"/>
    <n v="3"/>
    <n v="0"/>
    <n v="23.119199999999999"/>
  </r>
  <r>
    <n v="5639"/>
    <x v="2811"/>
    <x v="2"/>
    <x v="1059"/>
    <d v="2011-12-27T00:00:00"/>
    <s v="Standard Class"/>
    <s v="GM-14440"/>
    <s v="Gary McGarr"/>
    <x v="0"/>
    <s v="United States"/>
    <x v="70"/>
    <x v="1"/>
    <n v="92024"/>
    <x v="1"/>
    <s v="FUR-CH-10004287"/>
    <x v="0"/>
    <x v="1"/>
    <x v="156"/>
    <n v="1325.76"/>
    <n v="6"/>
    <n v="0.2"/>
    <n v="149.148"/>
  </r>
  <r>
    <n v="5640"/>
    <x v="2811"/>
    <x v="2"/>
    <x v="1059"/>
    <d v="2011-12-27T00:00:00"/>
    <s v="Standard Class"/>
    <s v="GM-14440"/>
    <s v="Gary McGarr"/>
    <x v="0"/>
    <s v="United States"/>
    <x v="70"/>
    <x v="1"/>
    <n v="92024"/>
    <x v="1"/>
    <s v="FUR-CH-10000595"/>
    <x v="0"/>
    <x v="1"/>
    <x v="463"/>
    <n v="572.16"/>
    <n v="3"/>
    <n v="0.2"/>
    <n v="35.76"/>
  </r>
  <r>
    <n v="5641"/>
    <x v="2812"/>
    <x v="2"/>
    <x v="865"/>
    <d v="2011-09-28T00:00:00"/>
    <s v="Standard Class"/>
    <s v="JK-15640"/>
    <s v="Jim Kriz"/>
    <x v="2"/>
    <s v="United States"/>
    <x v="80"/>
    <x v="24"/>
    <n v="44107"/>
    <x v="3"/>
    <s v="OFF-PA-10003063"/>
    <x v="1"/>
    <x v="10"/>
    <x v="1711"/>
    <n v="28.8"/>
    <n v="9"/>
    <n v="0.2"/>
    <n v="10.08"/>
  </r>
  <r>
    <n v="5642"/>
    <x v="2813"/>
    <x v="3"/>
    <x v="459"/>
    <d v="2014-06-04T00:00:00"/>
    <s v="First Class"/>
    <s v="AT-10435"/>
    <s v="Alyssa Tate"/>
    <x v="2"/>
    <s v="United States"/>
    <x v="255"/>
    <x v="29"/>
    <n v="6450"/>
    <x v="3"/>
    <s v="OFF-AR-10000246"/>
    <x v="1"/>
    <x v="6"/>
    <x v="21"/>
    <n v="11.12"/>
    <n v="4"/>
    <n v="0"/>
    <n v="2.8912"/>
  </r>
  <r>
    <n v="5643"/>
    <x v="2814"/>
    <x v="0"/>
    <x v="178"/>
    <d v="2013-06-04T00:00:00"/>
    <s v="Second Class"/>
    <s v="DB-12910"/>
    <s v="Daniel Byrd"/>
    <x v="2"/>
    <s v="United States"/>
    <x v="38"/>
    <x v="32"/>
    <n v="31907"/>
    <x v="0"/>
    <s v="FUR-FU-10003274"/>
    <x v="0"/>
    <x v="5"/>
    <x v="245"/>
    <n v="7.04"/>
    <n v="4"/>
    <n v="0"/>
    <n v="3.0975999999999999"/>
  </r>
  <r>
    <n v="5644"/>
    <x v="2815"/>
    <x v="1"/>
    <x v="1060"/>
    <d v="2012-05-20T00:00:00"/>
    <s v="Second Class"/>
    <s v="AH-10690"/>
    <s v="Anna HÃ¤berlin"/>
    <x v="1"/>
    <s v="United States"/>
    <x v="185"/>
    <x v="32"/>
    <n v="30076"/>
    <x v="0"/>
    <s v="OFF-EN-10004147"/>
    <x v="1"/>
    <x v="12"/>
    <x v="1279"/>
    <n v="17.940000000000001"/>
    <n v="3"/>
    <n v="0"/>
    <n v="8.7905999999999995"/>
  </r>
  <r>
    <n v="5645"/>
    <x v="2816"/>
    <x v="3"/>
    <x v="721"/>
    <d v="2014-03-27T00:00:00"/>
    <s v="First Class"/>
    <s v="SJ-20125"/>
    <s v="Sanjit Jacobs"/>
    <x v="2"/>
    <s v="United States"/>
    <x v="4"/>
    <x v="4"/>
    <n v="98105"/>
    <x v="1"/>
    <s v="OFF-BI-10002103"/>
    <x v="1"/>
    <x v="8"/>
    <x v="525"/>
    <n v="34.76"/>
    <n v="5"/>
    <n v="0.2"/>
    <n v="11.297000000000001"/>
  </r>
  <r>
    <n v="5646"/>
    <x v="2817"/>
    <x v="3"/>
    <x v="349"/>
    <d v="2014-04-20T00:00:00"/>
    <s v="Standard Class"/>
    <s v="HM-14860"/>
    <s v="Harry Marie"/>
    <x v="1"/>
    <s v="United States"/>
    <x v="73"/>
    <x v="30"/>
    <n v="7960"/>
    <x v="3"/>
    <s v="FUR-FU-10004018"/>
    <x v="0"/>
    <x v="5"/>
    <x v="927"/>
    <n v="74.45"/>
    <n v="5"/>
    <n v="0"/>
    <n v="20.101500000000001"/>
  </r>
  <r>
    <n v="5647"/>
    <x v="2818"/>
    <x v="1"/>
    <x v="1038"/>
    <d v="2012-09-01T00:00:00"/>
    <s v="Standard Class"/>
    <s v="AG-10495"/>
    <s v="Andrew Gjertsen"/>
    <x v="1"/>
    <s v="United States"/>
    <x v="166"/>
    <x v="17"/>
    <n v="22304"/>
    <x v="0"/>
    <s v="FUR-FU-10001473"/>
    <x v="0"/>
    <x v="5"/>
    <x v="984"/>
    <n v="192.22"/>
    <n v="14"/>
    <n v="0"/>
    <n v="69.199200000000005"/>
  </r>
  <r>
    <n v="5648"/>
    <x v="2819"/>
    <x v="3"/>
    <x v="808"/>
    <d v="2014-08-11T00:00:00"/>
    <s v="Standard Class"/>
    <s v="JB-16000"/>
    <s v="Joy Bell-"/>
    <x v="0"/>
    <s v="United States"/>
    <x v="288"/>
    <x v="7"/>
    <n v="84106"/>
    <x v="1"/>
    <s v="OFF-PA-10001800"/>
    <x v="1"/>
    <x v="10"/>
    <x v="580"/>
    <n v="19.440000000000001"/>
    <n v="3"/>
    <n v="0"/>
    <n v="9.3312000000000008"/>
  </r>
  <r>
    <n v="5649"/>
    <x v="2820"/>
    <x v="3"/>
    <x v="729"/>
    <d v="2014-07-20T00:00:00"/>
    <s v="Second Class"/>
    <s v="AJ-10795"/>
    <s v="Anthony Johnson"/>
    <x v="1"/>
    <s v="United States"/>
    <x v="339"/>
    <x v="1"/>
    <n v="92307"/>
    <x v="1"/>
    <s v="OFF-PA-10004609"/>
    <x v="1"/>
    <x v="10"/>
    <x v="1494"/>
    <n v="32.4"/>
    <n v="5"/>
    <n v="0"/>
    <n v="15.552"/>
  </r>
  <r>
    <n v="5650"/>
    <x v="2820"/>
    <x v="3"/>
    <x v="729"/>
    <d v="2014-07-20T00:00:00"/>
    <s v="Second Class"/>
    <s v="AJ-10795"/>
    <s v="Anthony Johnson"/>
    <x v="1"/>
    <s v="United States"/>
    <x v="339"/>
    <x v="1"/>
    <n v="92307"/>
    <x v="1"/>
    <s v="OFF-EN-10002592"/>
    <x v="1"/>
    <x v="12"/>
    <x v="1702"/>
    <n v="57.9"/>
    <n v="5"/>
    <n v="0"/>
    <n v="28.95"/>
  </r>
  <r>
    <n v="5651"/>
    <x v="2820"/>
    <x v="3"/>
    <x v="729"/>
    <d v="2014-07-20T00:00:00"/>
    <s v="Second Class"/>
    <s v="AJ-10795"/>
    <s v="Anthony Johnson"/>
    <x v="1"/>
    <s v="United States"/>
    <x v="339"/>
    <x v="1"/>
    <n v="92307"/>
    <x v="1"/>
    <s v="OFF-ST-10002957"/>
    <x v="1"/>
    <x v="4"/>
    <x v="1483"/>
    <n v="10.56"/>
    <n v="2"/>
    <n v="0"/>
    <n v="0"/>
  </r>
  <r>
    <n v="5652"/>
    <x v="2820"/>
    <x v="3"/>
    <x v="729"/>
    <d v="2014-07-20T00:00:00"/>
    <s v="Second Class"/>
    <s v="AJ-10795"/>
    <s v="Anthony Johnson"/>
    <x v="1"/>
    <s v="United States"/>
    <x v="339"/>
    <x v="1"/>
    <n v="92307"/>
    <x v="1"/>
    <s v="FUR-BO-10002613"/>
    <x v="0"/>
    <x v="0"/>
    <x v="177"/>
    <n v="1194.165"/>
    <n v="5"/>
    <n v="0.15"/>
    <n v="210.73500000000001"/>
  </r>
  <r>
    <n v="5653"/>
    <x v="2821"/>
    <x v="3"/>
    <x v="833"/>
    <d v="2014-12-10T00:00:00"/>
    <s v="Standard Class"/>
    <s v="MM-18280"/>
    <s v="Muhammed MacIntyre"/>
    <x v="1"/>
    <s v="United States"/>
    <x v="20"/>
    <x v="15"/>
    <n v="10009"/>
    <x v="3"/>
    <s v="OFF-PA-10001033"/>
    <x v="1"/>
    <x v="10"/>
    <x v="1500"/>
    <n v="40.99"/>
    <n v="1"/>
    <n v="0"/>
    <n v="20.085100000000001"/>
  </r>
  <r>
    <n v="5654"/>
    <x v="2822"/>
    <x v="2"/>
    <x v="130"/>
    <d v="2011-11-11T00:00:00"/>
    <s v="Standard Class"/>
    <s v="TH-21235"/>
    <s v="Tiffany House"/>
    <x v="1"/>
    <s v="United States"/>
    <x v="85"/>
    <x v="1"/>
    <n v="90805"/>
    <x v="1"/>
    <s v="OFF-AR-10000940"/>
    <x v="1"/>
    <x v="6"/>
    <x v="134"/>
    <n v="2.94"/>
    <n v="1"/>
    <n v="0"/>
    <n v="0.79379999999999995"/>
  </r>
  <r>
    <n v="5655"/>
    <x v="2823"/>
    <x v="0"/>
    <x v="122"/>
    <d v="2013-12-22T00:00:00"/>
    <s v="First Class"/>
    <s v="AH-10120"/>
    <s v="Adrian Hane"/>
    <x v="2"/>
    <s v="United States"/>
    <x v="127"/>
    <x v="21"/>
    <n v="97301"/>
    <x v="1"/>
    <s v="OFF-BI-10001670"/>
    <x v="1"/>
    <x v="8"/>
    <x v="438"/>
    <n v="45.24"/>
    <n v="4"/>
    <n v="0.7"/>
    <n v="-30.16"/>
  </r>
  <r>
    <n v="5656"/>
    <x v="2823"/>
    <x v="0"/>
    <x v="122"/>
    <d v="2013-12-22T00:00:00"/>
    <s v="First Class"/>
    <s v="AH-10120"/>
    <s v="Adrian Hane"/>
    <x v="2"/>
    <s v="United States"/>
    <x v="127"/>
    <x v="21"/>
    <n v="97301"/>
    <x v="1"/>
    <s v="OFF-AR-10004078"/>
    <x v="1"/>
    <x v="6"/>
    <x v="507"/>
    <n v="18.687999999999999"/>
    <n v="4"/>
    <n v="0.2"/>
    <n v="2.3359999999999999"/>
  </r>
  <r>
    <n v="5657"/>
    <x v="2823"/>
    <x v="0"/>
    <x v="122"/>
    <d v="2013-12-22T00:00:00"/>
    <s v="First Class"/>
    <s v="AH-10120"/>
    <s v="Adrian Hane"/>
    <x v="2"/>
    <s v="United States"/>
    <x v="127"/>
    <x v="21"/>
    <n v="97301"/>
    <x v="1"/>
    <s v="OFF-PA-10003036"/>
    <x v="1"/>
    <x v="10"/>
    <x v="1730"/>
    <n v="11.648"/>
    <n v="2"/>
    <n v="0.2"/>
    <n v="3.7856000000000001"/>
  </r>
  <r>
    <n v="5658"/>
    <x v="2823"/>
    <x v="0"/>
    <x v="122"/>
    <d v="2013-12-22T00:00:00"/>
    <s v="First Class"/>
    <s v="AH-10120"/>
    <s v="Adrian Hane"/>
    <x v="2"/>
    <s v="United States"/>
    <x v="127"/>
    <x v="21"/>
    <n v="97301"/>
    <x v="1"/>
    <s v="TEC-AC-10000991"/>
    <x v="2"/>
    <x v="11"/>
    <x v="432"/>
    <n v="112.776"/>
    <n v="3"/>
    <n v="0.2"/>
    <n v="-8.4581999999999997"/>
  </r>
  <r>
    <n v="5659"/>
    <x v="2823"/>
    <x v="0"/>
    <x v="122"/>
    <d v="2013-12-22T00:00:00"/>
    <s v="First Class"/>
    <s v="AH-10120"/>
    <s v="Adrian Hane"/>
    <x v="2"/>
    <s v="United States"/>
    <x v="127"/>
    <x v="21"/>
    <n v="97301"/>
    <x v="1"/>
    <s v="FUR-TA-10002530"/>
    <x v="0"/>
    <x v="3"/>
    <x v="983"/>
    <n v="377.45"/>
    <n v="5"/>
    <n v="0.5"/>
    <n v="-264.21499999999997"/>
  </r>
  <r>
    <n v="5660"/>
    <x v="2823"/>
    <x v="0"/>
    <x v="122"/>
    <d v="2013-12-22T00:00:00"/>
    <s v="First Class"/>
    <s v="AH-10120"/>
    <s v="Adrian Hane"/>
    <x v="2"/>
    <s v="United States"/>
    <x v="127"/>
    <x v="21"/>
    <n v="97301"/>
    <x v="1"/>
    <s v="OFF-LA-10000407"/>
    <x v="1"/>
    <x v="2"/>
    <x v="1486"/>
    <n v="15.936"/>
    <n v="4"/>
    <n v="0.2"/>
    <n v="5.1791999999999998"/>
  </r>
  <r>
    <n v="5661"/>
    <x v="2823"/>
    <x v="0"/>
    <x v="122"/>
    <d v="2013-12-22T00:00:00"/>
    <s v="First Class"/>
    <s v="AH-10120"/>
    <s v="Adrian Hane"/>
    <x v="2"/>
    <s v="United States"/>
    <x v="127"/>
    <x v="21"/>
    <n v="97301"/>
    <x v="1"/>
    <s v="TEC-PH-10004833"/>
    <x v="2"/>
    <x v="7"/>
    <x v="1354"/>
    <n v="28.68"/>
    <n v="3"/>
    <n v="0.2"/>
    <n v="-7.17"/>
  </r>
  <r>
    <n v="5662"/>
    <x v="2824"/>
    <x v="0"/>
    <x v="446"/>
    <d v="2013-02-10T00:00:00"/>
    <s v="Standard Class"/>
    <s v="CL-12700"/>
    <s v="Craig Leslie"/>
    <x v="2"/>
    <s v="United States"/>
    <x v="34"/>
    <x v="22"/>
    <n v="80013"/>
    <x v="1"/>
    <s v="FUR-FU-10002671"/>
    <x v="0"/>
    <x v="5"/>
    <x v="275"/>
    <n v="21.44"/>
    <n v="2"/>
    <n v="0.2"/>
    <n v="7.5039999999999996"/>
  </r>
  <r>
    <n v="5663"/>
    <x v="2824"/>
    <x v="0"/>
    <x v="446"/>
    <d v="2013-02-10T00:00:00"/>
    <s v="Standard Class"/>
    <s v="CL-12700"/>
    <s v="Craig Leslie"/>
    <x v="2"/>
    <s v="United States"/>
    <x v="34"/>
    <x v="22"/>
    <n v="80013"/>
    <x v="1"/>
    <s v="OFF-ST-10001370"/>
    <x v="1"/>
    <x v="4"/>
    <x v="1023"/>
    <n v="511.05599999999998"/>
    <n v="9"/>
    <n v="0.2"/>
    <n v="-95.822999999999993"/>
  </r>
  <r>
    <n v="5664"/>
    <x v="2825"/>
    <x v="0"/>
    <x v="658"/>
    <d v="2013-07-22T00:00:00"/>
    <s v="Same Day"/>
    <s v="JG-15310"/>
    <s v="Jason Gross"/>
    <x v="1"/>
    <s v="United States"/>
    <x v="46"/>
    <x v="24"/>
    <n v="43055"/>
    <x v="3"/>
    <s v="OFF-AR-10000914"/>
    <x v="1"/>
    <x v="6"/>
    <x v="1739"/>
    <n v="18.655999999999999"/>
    <n v="2"/>
    <n v="0.2"/>
    <n v="1.3992"/>
  </r>
  <r>
    <n v="5665"/>
    <x v="2825"/>
    <x v="0"/>
    <x v="658"/>
    <d v="2013-07-22T00:00:00"/>
    <s v="Same Day"/>
    <s v="JG-15310"/>
    <s v="Jason Gross"/>
    <x v="1"/>
    <s v="United States"/>
    <x v="46"/>
    <x v="24"/>
    <n v="43055"/>
    <x v="3"/>
    <s v="OFF-BI-10001116"/>
    <x v="1"/>
    <x v="8"/>
    <x v="1066"/>
    <n v="11.087999999999999"/>
    <n v="7"/>
    <n v="0.7"/>
    <n v="-8.1311999999999998"/>
  </r>
  <r>
    <n v="5666"/>
    <x v="2825"/>
    <x v="0"/>
    <x v="658"/>
    <d v="2013-07-22T00:00:00"/>
    <s v="Same Day"/>
    <s v="JG-15310"/>
    <s v="Jason Gross"/>
    <x v="1"/>
    <s v="United States"/>
    <x v="46"/>
    <x v="24"/>
    <n v="43055"/>
    <x v="3"/>
    <s v="OFF-ST-10002276"/>
    <x v="1"/>
    <x v="4"/>
    <x v="223"/>
    <n v="66.688000000000002"/>
    <n v="1"/>
    <n v="0.2"/>
    <n v="4.1680000000000001"/>
  </r>
  <r>
    <n v="5667"/>
    <x v="2825"/>
    <x v="0"/>
    <x v="658"/>
    <d v="2013-07-22T00:00:00"/>
    <s v="Same Day"/>
    <s v="JG-15310"/>
    <s v="Jason Gross"/>
    <x v="1"/>
    <s v="United States"/>
    <x v="46"/>
    <x v="24"/>
    <n v="43055"/>
    <x v="3"/>
    <s v="OFF-ST-10004340"/>
    <x v="1"/>
    <x v="4"/>
    <x v="809"/>
    <n v="99.488"/>
    <n v="2"/>
    <n v="0.2"/>
    <n v="8.7051999999999996"/>
  </r>
  <r>
    <n v="5668"/>
    <x v="2826"/>
    <x v="0"/>
    <x v="725"/>
    <d v="2013-06-16T00:00:00"/>
    <s v="Standard Class"/>
    <s v="SE-20110"/>
    <s v="Sanjit Engle"/>
    <x v="0"/>
    <s v="United States"/>
    <x v="4"/>
    <x v="4"/>
    <n v="98103"/>
    <x v="1"/>
    <s v="OFF-LA-10004093"/>
    <x v="1"/>
    <x v="2"/>
    <x v="670"/>
    <n v="14.62"/>
    <n v="2"/>
    <n v="0"/>
    <n v="6.8714000000000004"/>
  </r>
  <r>
    <n v="5669"/>
    <x v="2826"/>
    <x v="0"/>
    <x v="725"/>
    <d v="2013-06-16T00:00:00"/>
    <s v="Standard Class"/>
    <s v="SE-20110"/>
    <s v="Sanjit Engle"/>
    <x v="0"/>
    <s v="United States"/>
    <x v="4"/>
    <x v="4"/>
    <n v="98103"/>
    <x v="1"/>
    <s v="OFF-BI-10004728"/>
    <x v="1"/>
    <x v="8"/>
    <x v="539"/>
    <n v="53.984000000000002"/>
    <n v="14"/>
    <n v="0.2"/>
    <n v="17.544799999999999"/>
  </r>
  <r>
    <n v="5670"/>
    <x v="2826"/>
    <x v="0"/>
    <x v="725"/>
    <d v="2013-06-16T00:00:00"/>
    <s v="Standard Class"/>
    <s v="SE-20110"/>
    <s v="Sanjit Engle"/>
    <x v="0"/>
    <s v="United States"/>
    <x v="4"/>
    <x v="4"/>
    <n v="98103"/>
    <x v="1"/>
    <s v="TEC-AC-10003095"/>
    <x v="2"/>
    <x v="11"/>
    <x v="1277"/>
    <n v="389.97"/>
    <n v="3"/>
    <n v="0"/>
    <n v="132.5898"/>
  </r>
  <r>
    <n v="5671"/>
    <x v="2827"/>
    <x v="1"/>
    <x v="988"/>
    <d v="2012-11-06T00:00:00"/>
    <s v="Second Class"/>
    <s v="TG-21640"/>
    <s v="Trudy Glocke"/>
    <x v="0"/>
    <s v="United States"/>
    <x v="449"/>
    <x v="45"/>
    <n v="83201"/>
    <x v="1"/>
    <s v="FUR-FU-10003192"/>
    <x v="0"/>
    <x v="5"/>
    <x v="1720"/>
    <n v="355.36"/>
    <n v="4"/>
    <n v="0"/>
    <n v="92.393600000000006"/>
  </r>
  <r>
    <n v="5672"/>
    <x v="2827"/>
    <x v="1"/>
    <x v="988"/>
    <d v="2012-11-06T00:00:00"/>
    <s v="Second Class"/>
    <s v="TG-21640"/>
    <s v="Trudy Glocke"/>
    <x v="0"/>
    <s v="United States"/>
    <x v="449"/>
    <x v="45"/>
    <n v="83201"/>
    <x v="1"/>
    <s v="TEC-PH-10004522"/>
    <x v="2"/>
    <x v="7"/>
    <x v="1695"/>
    <n v="140.376"/>
    <n v="3"/>
    <n v="0.2"/>
    <n v="8.7735000000000003"/>
  </r>
  <r>
    <n v="5673"/>
    <x v="2828"/>
    <x v="3"/>
    <x v="855"/>
    <d v="2014-04-11T00:00:00"/>
    <s v="Standard Class"/>
    <s v="SH-19975"/>
    <s v="Sally Hughsby"/>
    <x v="1"/>
    <s v="United States"/>
    <x v="61"/>
    <x v="5"/>
    <n v="75081"/>
    <x v="2"/>
    <s v="OFF-EN-10003068"/>
    <x v="1"/>
    <x v="12"/>
    <x v="1632"/>
    <n v="15.84"/>
    <n v="2"/>
    <n v="0.2"/>
    <n v="5.5439999999999996"/>
  </r>
  <r>
    <n v="5674"/>
    <x v="2828"/>
    <x v="3"/>
    <x v="855"/>
    <d v="2014-04-11T00:00:00"/>
    <s v="Standard Class"/>
    <s v="SH-19975"/>
    <s v="Sally Hughsby"/>
    <x v="1"/>
    <s v="United States"/>
    <x v="61"/>
    <x v="5"/>
    <n v="75081"/>
    <x v="2"/>
    <s v="OFF-PA-10001204"/>
    <x v="1"/>
    <x v="10"/>
    <x v="518"/>
    <n v="8.4480000000000004"/>
    <n v="2"/>
    <n v="0.2"/>
    <n v="2.64"/>
  </r>
  <r>
    <n v="5675"/>
    <x v="2829"/>
    <x v="0"/>
    <x v="115"/>
    <d v="2013-01-27T00:00:00"/>
    <s v="Standard Class"/>
    <s v="MC-17275"/>
    <s v="Marc Crier"/>
    <x v="0"/>
    <s v="United States"/>
    <x v="4"/>
    <x v="4"/>
    <n v="98105"/>
    <x v="1"/>
    <s v="OFF-PA-10003953"/>
    <x v="1"/>
    <x v="10"/>
    <x v="638"/>
    <n v="12.96"/>
    <n v="2"/>
    <n v="0"/>
    <n v="6.2207999999999997"/>
  </r>
  <r>
    <n v="5676"/>
    <x v="2830"/>
    <x v="2"/>
    <x v="1061"/>
    <d v="2011-02-06T00:00:00"/>
    <s v="Standard Class"/>
    <s v="PJ-18835"/>
    <s v="Patrick Jones"/>
    <x v="1"/>
    <s v="United States"/>
    <x v="4"/>
    <x v="4"/>
    <n v="98115"/>
    <x v="1"/>
    <s v="TEC-PH-10001552"/>
    <x v="2"/>
    <x v="7"/>
    <x v="178"/>
    <n v="57.408000000000001"/>
    <n v="6"/>
    <n v="0.2"/>
    <n v="5.7408000000000001"/>
  </r>
  <r>
    <n v="5677"/>
    <x v="2830"/>
    <x v="2"/>
    <x v="1061"/>
    <d v="2011-02-06T00:00:00"/>
    <s v="Standard Class"/>
    <s v="PJ-18835"/>
    <s v="Patrick Jones"/>
    <x v="1"/>
    <s v="United States"/>
    <x v="4"/>
    <x v="4"/>
    <n v="98115"/>
    <x v="1"/>
    <s v="TEC-AC-10004877"/>
    <x v="2"/>
    <x v="11"/>
    <x v="1670"/>
    <n v="27.6"/>
    <n v="4"/>
    <n v="0"/>
    <n v="2.2080000000000002"/>
  </r>
  <r>
    <n v="5678"/>
    <x v="2831"/>
    <x v="2"/>
    <x v="282"/>
    <d v="2012-05-01T00:00:00"/>
    <s v="Standard Class"/>
    <s v="ZC-21910"/>
    <s v="Zuschuss Carroll"/>
    <x v="0"/>
    <s v="United States"/>
    <x v="22"/>
    <x v="10"/>
    <n v="60610"/>
    <x v="2"/>
    <s v="FUR-FU-10000193"/>
    <x v="0"/>
    <x v="5"/>
    <x v="1503"/>
    <n v="38.975999999999999"/>
    <n v="3"/>
    <n v="0.6"/>
    <n v="-50.668799999999997"/>
  </r>
  <r>
    <n v="5679"/>
    <x v="2832"/>
    <x v="0"/>
    <x v="1062"/>
    <d v="2013-04-08T00:00:00"/>
    <s v="Standard Class"/>
    <s v="SC-20680"/>
    <s v="Steve Carroll"/>
    <x v="2"/>
    <s v="United States"/>
    <x v="450"/>
    <x v="12"/>
    <n v="49423"/>
    <x v="2"/>
    <s v="OFF-FA-10000735"/>
    <x v="1"/>
    <x v="13"/>
    <x v="33"/>
    <n v="20.440000000000001"/>
    <n v="7"/>
    <n v="0"/>
    <n v="9.1980000000000004"/>
  </r>
  <r>
    <n v="5680"/>
    <x v="2832"/>
    <x v="0"/>
    <x v="1062"/>
    <d v="2013-04-08T00:00:00"/>
    <s v="Standard Class"/>
    <s v="SC-20680"/>
    <s v="Steve Carroll"/>
    <x v="2"/>
    <s v="United States"/>
    <x v="450"/>
    <x v="12"/>
    <n v="49423"/>
    <x v="2"/>
    <s v="OFF-PA-10002120"/>
    <x v="1"/>
    <x v="10"/>
    <x v="514"/>
    <n v="109.92"/>
    <n v="2"/>
    <n v="0"/>
    <n v="53.860799999999998"/>
  </r>
  <r>
    <n v="5681"/>
    <x v="2833"/>
    <x v="0"/>
    <x v="446"/>
    <d v="2013-01-10T00:00:00"/>
    <s v="Standard Class"/>
    <s v="BP-11230"/>
    <s v="Benjamin Patterson"/>
    <x v="0"/>
    <s v="United States"/>
    <x v="387"/>
    <x v="26"/>
    <n v="74012"/>
    <x v="2"/>
    <s v="OFF-BI-10001249"/>
    <x v="1"/>
    <x v="8"/>
    <x v="1182"/>
    <n v="6.38"/>
    <n v="1"/>
    <n v="0"/>
    <n v="2.9348000000000001"/>
  </r>
  <r>
    <n v="5682"/>
    <x v="2833"/>
    <x v="0"/>
    <x v="446"/>
    <d v="2013-01-10T00:00:00"/>
    <s v="Standard Class"/>
    <s v="BP-11230"/>
    <s v="Benjamin Patterson"/>
    <x v="0"/>
    <s v="United States"/>
    <x v="387"/>
    <x v="26"/>
    <n v="74012"/>
    <x v="2"/>
    <s v="OFF-PA-10001569"/>
    <x v="1"/>
    <x v="10"/>
    <x v="55"/>
    <n v="6.48"/>
    <n v="1"/>
    <n v="0"/>
    <n v="3.1103999999999998"/>
  </r>
  <r>
    <n v="5683"/>
    <x v="2834"/>
    <x v="2"/>
    <x v="1063"/>
    <d v="2011-08-04T00:00:00"/>
    <s v="Standard Class"/>
    <s v="RD-19585"/>
    <s v="Rob Dowd"/>
    <x v="0"/>
    <s v="United States"/>
    <x v="417"/>
    <x v="32"/>
    <n v="30605"/>
    <x v="0"/>
    <s v="OFF-PA-10004248"/>
    <x v="1"/>
    <x v="10"/>
    <x v="1615"/>
    <n v="15.84"/>
    <n v="3"/>
    <n v="0"/>
    <n v="7.1280000000000001"/>
  </r>
  <r>
    <n v="5684"/>
    <x v="2834"/>
    <x v="2"/>
    <x v="1063"/>
    <d v="2011-08-04T00:00:00"/>
    <s v="Standard Class"/>
    <s v="RD-19585"/>
    <s v="Rob Dowd"/>
    <x v="0"/>
    <s v="United States"/>
    <x v="417"/>
    <x v="32"/>
    <n v="30605"/>
    <x v="0"/>
    <s v="TEC-PH-10001128"/>
    <x v="2"/>
    <x v="7"/>
    <x v="1499"/>
    <n v="1049.93"/>
    <n v="7"/>
    <n v="0"/>
    <n v="293.98039999999997"/>
  </r>
  <r>
    <n v="5685"/>
    <x v="2834"/>
    <x v="2"/>
    <x v="1063"/>
    <d v="2011-08-04T00:00:00"/>
    <s v="Standard Class"/>
    <s v="RD-19585"/>
    <s v="Rob Dowd"/>
    <x v="0"/>
    <s v="United States"/>
    <x v="417"/>
    <x v="32"/>
    <n v="30605"/>
    <x v="0"/>
    <s v="OFF-AP-10003842"/>
    <x v="1"/>
    <x v="9"/>
    <x v="1247"/>
    <n v="154.9"/>
    <n v="5"/>
    <n v="0"/>
    <n v="40.274000000000001"/>
  </r>
  <r>
    <n v="5686"/>
    <x v="2835"/>
    <x v="1"/>
    <x v="599"/>
    <d v="2012-05-11T00:00:00"/>
    <s v="Same Day"/>
    <s v="KL-16645"/>
    <s v="Ken Lonsdale"/>
    <x v="0"/>
    <s v="United States"/>
    <x v="4"/>
    <x v="4"/>
    <n v="98105"/>
    <x v="1"/>
    <s v="OFF-BI-10002794"/>
    <x v="1"/>
    <x v="8"/>
    <x v="102"/>
    <n v="98.352000000000004"/>
    <n v="3"/>
    <n v="0.2"/>
    <n v="35.6526"/>
  </r>
  <r>
    <n v="5687"/>
    <x v="2836"/>
    <x v="2"/>
    <x v="1064"/>
    <d v="2011-07-28T00:00:00"/>
    <s v="Same Day"/>
    <s v="CK-12205"/>
    <s v="Chloris Kastensmidt"/>
    <x v="0"/>
    <s v="United States"/>
    <x v="264"/>
    <x v="2"/>
    <n v="32712"/>
    <x v="0"/>
    <s v="OFF-FA-10000621"/>
    <x v="1"/>
    <x v="13"/>
    <x v="110"/>
    <n v="14.32"/>
    <n v="5"/>
    <n v="0.2"/>
    <n v="5.1909999999999998"/>
  </r>
  <r>
    <n v="5688"/>
    <x v="2836"/>
    <x v="2"/>
    <x v="1064"/>
    <d v="2011-07-28T00:00:00"/>
    <s v="Same Day"/>
    <s v="CK-12205"/>
    <s v="Chloris Kastensmidt"/>
    <x v="0"/>
    <s v="United States"/>
    <x v="264"/>
    <x v="2"/>
    <n v="32712"/>
    <x v="0"/>
    <s v="FUR-FU-10003623"/>
    <x v="0"/>
    <x v="5"/>
    <x v="1226"/>
    <n v="129.88800000000001"/>
    <n v="6"/>
    <n v="0.2"/>
    <n v="12.988799999999999"/>
  </r>
  <r>
    <n v="5689"/>
    <x v="2836"/>
    <x v="2"/>
    <x v="1064"/>
    <d v="2011-07-28T00:00:00"/>
    <s v="Same Day"/>
    <s v="CK-12205"/>
    <s v="Chloris Kastensmidt"/>
    <x v="0"/>
    <s v="United States"/>
    <x v="264"/>
    <x v="2"/>
    <n v="32712"/>
    <x v="0"/>
    <s v="OFF-EN-10000781"/>
    <x v="1"/>
    <x v="12"/>
    <x v="746"/>
    <n v="48.944000000000003"/>
    <n v="7"/>
    <n v="0.2"/>
    <n v="16.518599999999999"/>
  </r>
  <r>
    <n v="5690"/>
    <x v="2837"/>
    <x v="1"/>
    <x v="207"/>
    <d v="2012-12-31T00:00:00"/>
    <s v="Standard Class"/>
    <s v="RB-19705"/>
    <s v="Roger Barcio"/>
    <x v="2"/>
    <s v="United States"/>
    <x v="12"/>
    <x v="5"/>
    <n v="77070"/>
    <x v="2"/>
    <s v="FUR-CH-10002044"/>
    <x v="0"/>
    <x v="1"/>
    <x v="1725"/>
    <n v="275.05799999999999"/>
    <n v="3"/>
    <n v="0.3"/>
    <n v="-90.376199999999997"/>
  </r>
  <r>
    <n v="5691"/>
    <x v="2838"/>
    <x v="1"/>
    <x v="895"/>
    <d v="2012-12-16T00:00:00"/>
    <s v="Standard Class"/>
    <s v="KM-16225"/>
    <s v="Kalyca Meade"/>
    <x v="1"/>
    <s v="United States"/>
    <x v="248"/>
    <x v="39"/>
    <n v="21215"/>
    <x v="3"/>
    <s v="OFF-AR-10000817"/>
    <x v="1"/>
    <x v="6"/>
    <x v="1255"/>
    <n v="27.36"/>
    <n v="9"/>
    <n v="0"/>
    <n v="9.3024000000000004"/>
  </r>
  <r>
    <n v="5692"/>
    <x v="2838"/>
    <x v="1"/>
    <x v="895"/>
    <d v="2012-12-16T00:00:00"/>
    <s v="Standard Class"/>
    <s v="KM-16225"/>
    <s v="Kalyca Meade"/>
    <x v="1"/>
    <s v="United States"/>
    <x v="248"/>
    <x v="39"/>
    <n v="21215"/>
    <x v="3"/>
    <s v="OFF-PA-10001509"/>
    <x v="1"/>
    <x v="10"/>
    <x v="417"/>
    <n v="44.75"/>
    <n v="5"/>
    <n v="0"/>
    <n v="20.585000000000001"/>
  </r>
  <r>
    <n v="5693"/>
    <x v="2838"/>
    <x v="1"/>
    <x v="895"/>
    <d v="2012-12-16T00:00:00"/>
    <s v="Standard Class"/>
    <s v="KM-16225"/>
    <s v="Kalyca Meade"/>
    <x v="1"/>
    <s v="United States"/>
    <x v="248"/>
    <x v="39"/>
    <n v="21215"/>
    <x v="3"/>
    <s v="TEC-PH-10004667"/>
    <x v="2"/>
    <x v="7"/>
    <x v="519"/>
    <n v="134.99"/>
    <n v="1"/>
    <n v="0"/>
    <n v="36.447299999999998"/>
  </r>
  <r>
    <n v="5694"/>
    <x v="2838"/>
    <x v="1"/>
    <x v="895"/>
    <d v="2012-12-16T00:00:00"/>
    <s v="Standard Class"/>
    <s v="KM-16225"/>
    <s v="Kalyca Meade"/>
    <x v="1"/>
    <s v="United States"/>
    <x v="248"/>
    <x v="39"/>
    <n v="21215"/>
    <x v="3"/>
    <s v="OFF-PA-10000143"/>
    <x v="1"/>
    <x v="10"/>
    <x v="1692"/>
    <n v="26.4"/>
    <n v="5"/>
    <n v="0"/>
    <n v="12.672000000000001"/>
  </r>
  <r>
    <n v="5695"/>
    <x v="2838"/>
    <x v="1"/>
    <x v="895"/>
    <d v="2012-12-16T00:00:00"/>
    <s v="Standard Class"/>
    <s v="KM-16225"/>
    <s v="Kalyca Meade"/>
    <x v="1"/>
    <s v="United States"/>
    <x v="248"/>
    <x v="39"/>
    <n v="21215"/>
    <x v="3"/>
    <s v="FUR-CH-10000785"/>
    <x v="0"/>
    <x v="1"/>
    <x v="320"/>
    <n v="542.94000000000005"/>
    <n v="3"/>
    <n v="0"/>
    <n v="141.1644"/>
  </r>
  <r>
    <n v="5696"/>
    <x v="2839"/>
    <x v="0"/>
    <x v="465"/>
    <d v="2013-08-05T00:00:00"/>
    <s v="Second Class"/>
    <s v="AH-10465"/>
    <s v="Amy Hunt"/>
    <x v="0"/>
    <s v="United States"/>
    <x v="8"/>
    <x v="1"/>
    <n v="94109"/>
    <x v="1"/>
    <s v="FUR-TA-10001676"/>
    <x v="0"/>
    <x v="3"/>
    <x v="957"/>
    <n v="71.087999999999994"/>
    <n v="2"/>
    <n v="0.2"/>
    <n v="-1.7771999999999999"/>
  </r>
  <r>
    <n v="5697"/>
    <x v="2840"/>
    <x v="3"/>
    <x v="336"/>
    <d v="2014-10-19T00:00:00"/>
    <s v="Standard Class"/>
    <s v="AG-10765"/>
    <s v="Anthony Garverick"/>
    <x v="2"/>
    <s v="United States"/>
    <x v="22"/>
    <x v="10"/>
    <n v="60623"/>
    <x v="2"/>
    <s v="OFF-BI-10000309"/>
    <x v="1"/>
    <x v="8"/>
    <x v="334"/>
    <n v="27.396000000000001"/>
    <n v="9"/>
    <n v="0.8"/>
    <n v="-42.463799999999999"/>
  </r>
  <r>
    <n v="5698"/>
    <x v="2840"/>
    <x v="3"/>
    <x v="336"/>
    <d v="2014-10-19T00:00:00"/>
    <s v="Standard Class"/>
    <s v="AG-10765"/>
    <s v="Anthony Garverick"/>
    <x v="2"/>
    <s v="United States"/>
    <x v="22"/>
    <x v="10"/>
    <n v="60623"/>
    <x v="2"/>
    <s v="OFF-BI-10004224"/>
    <x v="1"/>
    <x v="8"/>
    <x v="1061"/>
    <n v="13.456"/>
    <n v="1"/>
    <n v="0.8"/>
    <n v="-23.547999999999998"/>
  </r>
  <r>
    <n v="5699"/>
    <x v="2841"/>
    <x v="0"/>
    <x v="732"/>
    <d v="2013-06-11T00:00:00"/>
    <s v="Same Day"/>
    <s v="EB-14170"/>
    <s v="Evan Bailliet"/>
    <x v="0"/>
    <s v="United States"/>
    <x v="128"/>
    <x v="5"/>
    <n v="78041"/>
    <x v="2"/>
    <s v="OFF-LA-10002312"/>
    <x v="1"/>
    <x v="2"/>
    <x v="574"/>
    <n v="11.84"/>
    <n v="1"/>
    <n v="0.2"/>
    <n v="4.4400000000000004"/>
  </r>
  <r>
    <n v="5700"/>
    <x v="2842"/>
    <x v="3"/>
    <x v="132"/>
    <d v="2014-09-11T00:00:00"/>
    <s v="Standard Class"/>
    <s v="PG-18895"/>
    <s v="Paul Gonzalez"/>
    <x v="0"/>
    <s v="United States"/>
    <x v="8"/>
    <x v="1"/>
    <n v="94109"/>
    <x v="1"/>
    <s v="OFF-PA-10003022"/>
    <x v="1"/>
    <x v="10"/>
    <x v="1644"/>
    <n v="35.880000000000003"/>
    <n v="6"/>
    <n v="0"/>
    <n v="17.581199999999999"/>
  </r>
  <r>
    <n v="5701"/>
    <x v="2843"/>
    <x v="0"/>
    <x v="390"/>
    <d v="2013-11-27T00:00:00"/>
    <s v="First Class"/>
    <s v="CA-12055"/>
    <s v="Cathy Armstrong"/>
    <x v="2"/>
    <s v="United States"/>
    <x v="138"/>
    <x v="24"/>
    <n v="44105"/>
    <x v="3"/>
    <s v="OFF-EN-10001532"/>
    <x v="1"/>
    <x v="12"/>
    <x v="613"/>
    <n v="40.752000000000002"/>
    <n v="3"/>
    <n v="0.2"/>
    <n v="15.282"/>
  </r>
  <r>
    <n v="5702"/>
    <x v="2843"/>
    <x v="0"/>
    <x v="390"/>
    <d v="2013-11-27T00:00:00"/>
    <s v="First Class"/>
    <s v="CA-12055"/>
    <s v="Cathy Armstrong"/>
    <x v="2"/>
    <s v="United States"/>
    <x v="138"/>
    <x v="24"/>
    <n v="44105"/>
    <x v="3"/>
    <s v="TEC-AC-10004855"/>
    <x v="2"/>
    <x v="11"/>
    <x v="1047"/>
    <n v="139.96"/>
    <n v="5"/>
    <n v="0.2"/>
    <n v="-22.743500000000001"/>
  </r>
  <r>
    <n v="5703"/>
    <x v="2844"/>
    <x v="2"/>
    <x v="637"/>
    <d v="2011-12-21T00:00:00"/>
    <s v="Standard Class"/>
    <s v="SS-20875"/>
    <s v="Sung Shariari"/>
    <x v="0"/>
    <s v="United States"/>
    <x v="292"/>
    <x v="24"/>
    <n v="43302"/>
    <x v="3"/>
    <s v="OFF-AR-10003829"/>
    <x v="1"/>
    <x v="6"/>
    <x v="934"/>
    <n v="2.6240000000000001"/>
    <n v="1"/>
    <n v="0.2"/>
    <n v="0.29520000000000002"/>
  </r>
  <r>
    <n v="5704"/>
    <x v="2844"/>
    <x v="2"/>
    <x v="637"/>
    <d v="2011-12-21T00:00:00"/>
    <s v="Standard Class"/>
    <s v="SS-20875"/>
    <s v="Sung Shariari"/>
    <x v="0"/>
    <s v="United States"/>
    <x v="292"/>
    <x v="24"/>
    <n v="43302"/>
    <x v="3"/>
    <s v="FUR-TA-10002645"/>
    <x v="0"/>
    <x v="3"/>
    <x v="1313"/>
    <n v="136.53"/>
    <n v="1"/>
    <n v="0.4"/>
    <n v="-52.336500000000001"/>
  </r>
  <r>
    <n v="5705"/>
    <x v="2844"/>
    <x v="2"/>
    <x v="637"/>
    <d v="2011-12-21T00:00:00"/>
    <s v="Standard Class"/>
    <s v="SS-20875"/>
    <s v="Sung Shariari"/>
    <x v="0"/>
    <s v="United States"/>
    <x v="292"/>
    <x v="24"/>
    <n v="43302"/>
    <x v="3"/>
    <s v="TEC-AC-10003033"/>
    <x v="2"/>
    <x v="11"/>
    <x v="756"/>
    <n v="263.95999999999998"/>
    <n v="1"/>
    <n v="0.2"/>
    <n v="42.893500000000003"/>
  </r>
  <r>
    <n v="5706"/>
    <x v="2845"/>
    <x v="2"/>
    <x v="935"/>
    <d v="2011-08-11T00:00:00"/>
    <s v="Standard Class"/>
    <s v="RP-19390"/>
    <s v="Resi PÃ¶lking"/>
    <x v="0"/>
    <s v="United States"/>
    <x v="54"/>
    <x v="29"/>
    <n v="6824"/>
    <x v="3"/>
    <s v="OFF-SU-10002522"/>
    <x v="1"/>
    <x v="14"/>
    <x v="1544"/>
    <n v="11.64"/>
    <n v="3"/>
    <n v="0"/>
    <n v="3.3755999999999999"/>
  </r>
  <r>
    <n v="5707"/>
    <x v="2846"/>
    <x v="3"/>
    <x v="585"/>
    <d v="2014-09-26T00:00:00"/>
    <s v="Second Class"/>
    <s v="SC-20440"/>
    <s v="Shaun Chance"/>
    <x v="1"/>
    <s v="United States"/>
    <x v="20"/>
    <x v="15"/>
    <n v="10009"/>
    <x v="3"/>
    <s v="OFF-BI-10004828"/>
    <x v="1"/>
    <x v="8"/>
    <x v="1578"/>
    <n v="40.176000000000002"/>
    <n v="3"/>
    <n v="0.2"/>
    <n v="14.563800000000001"/>
  </r>
  <r>
    <n v="5708"/>
    <x v="2847"/>
    <x v="1"/>
    <x v="412"/>
    <d v="2012-05-15T00:00:00"/>
    <s v="Standard Class"/>
    <s v="NW-18400"/>
    <s v="Natalie Webber"/>
    <x v="0"/>
    <s v="United States"/>
    <x v="20"/>
    <x v="15"/>
    <n v="10024"/>
    <x v="3"/>
    <s v="FUR-FU-10001095"/>
    <x v="0"/>
    <x v="5"/>
    <x v="741"/>
    <n v="79.44"/>
    <n v="3"/>
    <n v="0"/>
    <n v="30.187200000000001"/>
  </r>
  <r>
    <n v="5709"/>
    <x v="2847"/>
    <x v="1"/>
    <x v="412"/>
    <d v="2012-05-15T00:00:00"/>
    <s v="Standard Class"/>
    <s v="NW-18400"/>
    <s v="Natalie Webber"/>
    <x v="0"/>
    <s v="United States"/>
    <x v="20"/>
    <x v="15"/>
    <n v="10024"/>
    <x v="3"/>
    <s v="OFF-SU-10000157"/>
    <x v="1"/>
    <x v="14"/>
    <x v="1399"/>
    <n v="357.93"/>
    <n v="3"/>
    <n v="0"/>
    <n v="7.1585999999999999"/>
  </r>
  <r>
    <n v="5710"/>
    <x v="2847"/>
    <x v="1"/>
    <x v="412"/>
    <d v="2012-05-15T00:00:00"/>
    <s v="Standard Class"/>
    <s v="NW-18400"/>
    <s v="Natalie Webber"/>
    <x v="0"/>
    <s v="United States"/>
    <x v="20"/>
    <x v="15"/>
    <n v="10024"/>
    <x v="3"/>
    <s v="FUR-CH-10002647"/>
    <x v="0"/>
    <x v="1"/>
    <x v="470"/>
    <n v="127.764"/>
    <n v="2"/>
    <n v="0.1"/>
    <n v="21.294"/>
  </r>
  <r>
    <n v="5711"/>
    <x v="2847"/>
    <x v="1"/>
    <x v="412"/>
    <d v="2012-05-15T00:00:00"/>
    <s v="Standard Class"/>
    <s v="NW-18400"/>
    <s v="Natalie Webber"/>
    <x v="0"/>
    <s v="United States"/>
    <x v="20"/>
    <x v="15"/>
    <n v="10024"/>
    <x v="3"/>
    <s v="TEC-CO-10004115"/>
    <x v="2"/>
    <x v="16"/>
    <x v="356"/>
    <n v="2799.944"/>
    <n v="7"/>
    <n v="0.2"/>
    <n v="1014.9797"/>
  </r>
  <r>
    <n v="5712"/>
    <x v="2847"/>
    <x v="1"/>
    <x v="412"/>
    <d v="2012-05-15T00:00:00"/>
    <s v="Standard Class"/>
    <s v="NW-18400"/>
    <s v="Natalie Webber"/>
    <x v="0"/>
    <s v="United States"/>
    <x v="20"/>
    <x v="15"/>
    <n v="10024"/>
    <x v="3"/>
    <s v="OFF-PA-10003363"/>
    <x v="1"/>
    <x v="10"/>
    <x v="1520"/>
    <n v="19.440000000000001"/>
    <n v="3"/>
    <n v="0"/>
    <n v="9.3312000000000008"/>
  </r>
  <r>
    <n v="5713"/>
    <x v="2848"/>
    <x v="3"/>
    <x v="689"/>
    <d v="2014-01-08T00:00:00"/>
    <s v="Same Day"/>
    <s v="KW-16435"/>
    <s v="Katrina Willman"/>
    <x v="0"/>
    <s v="United States"/>
    <x v="22"/>
    <x v="10"/>
    <n v="60653"/>
    <x v="2"/>
    <s v="TEC-PH-10003092"/>
    <x v="2"/>
    <x v="7"/>
    <x v="516"/>
    <n v="36.792000000000002"/>
    <n v="1"/>
    <n v="0.2"/>
    <n v="4.1391"/>
  </r>
  <r>
    <n v="5714"/>
    <x v="2849"/>
    <x v="2"/>
    <x v="72"/>
    <d v="2011-05-03T00:00:00"/>
    <s v="Standard Class"/>
    <s v="HR-14770"/>
    <s v="Hallie Redmond"/>
    <x v="2"/>
    <s v="United States"/>
    <x v="20"/>
    <x v="15"/>
    <n v="10035"/>
    <x v="3"/>
    <s v="TEC-PH-10003655"/>
    <x v="2"/>
    <x v="7"/>
    <x v="854"/>
    <n v="5.94"/>
    <n v="3"/>
    <n v="0"/>
    <n v="1.6037999999999999"/>
  </r>
  <r>
    <n v="5715"/>
    <x v="2850"/>
    <x v="3"/>
    <x v="145"/>
    <d v="2014-09-30T00:00:00"/>
    <s v="Standard Class"/>
    <s v="AG-10900"/>
    <s v="Arthur Gainer"/>
    <x v="0"/>
    <s v="United States"/>
    <x v="102"/>
    <x v="17"/>
    <n v="23223"/>
    <x v="0"/>
    <s v="OFF-ST-10001476"/>
    <x v="1"/>
    <x v="4"/>
    <x v="827"/>
    <n v="177.55"/>
    <n v="5"/>
    <n v="0"/>
    <n v="47.938499999999998"/>
  </r>
  <r>
    <n v="5716"/>
    <x v="2851"/>
    <x v="1"/>
    <x v="330"/>
    <d v="2012-12-10T00:00:00"/>
    <s v="Second Class"/>
    <s v="BM-11650"/>
    <s v="Brian Moss"/>
    <x v="1"/>
    <s v="United States"/>
    <x v="447"/>
    <x v="12"/>
    <n v="48104"/>
    <x v="2"/>
    <s v="TEC-AC-10002049"/>
    <x v="2"/>
    <x v="11"/>
    <x v="688"/>
    <n v="619.95000000000005"/>
    <n v="5"/>
    <n v="0"/>
    <n v="111.59099999999999"/>
  </r>
  <r>
    <n v="5717"/>
    <x v="2851"/>
    <x v="1"/>
    <x v="330"/>
    <d v="2012-12-10T00:00:00"/>
    <s v="Second Class"/>
    <s v="BM-11650"/>
    <s v="Brian Moss"/>
    <x v="1"/>
    <s v="United States"/>
    <x v="447"/>
    <x v="12"/>
    <n v="48104"/>
    <x v="2"/>
    <s v="TEC-PH-10003875"/>
    <x v="2"/>
    <x v="7"/>
    <x v="119"/>
    <n v="29.16"/>
    <n v="3"/>
    <n v="0"/>
    <n v="8.4564000000000004"/>
  </r>
  <r>
    <n v="5718"/>
    <x v="2851"/>
    <x v="1"/>
    <x v="330"/>
    <d v="2012-12-10T00:00:00"/>
    <s v="Second Class"/>
    <s v="BM-11650"/>
    <s v="Brian Moss"/>
    <x v="1"/>
    <s v="United States"/>
    <x v="447"/>
    <x v="12"/>
    <n v="48104"/>
    <x v="2"/>
    <s v="OFF-EN-10003286"/>
    <x v="1"/>
    <x v="12"/>
    <x v="33"/>
    <n v="57.96"/>
    <n v="7"/>
    <n v="0"/>
    <n v="27.241199999999999"/>
  </r>
  <r>
    <n v="5719"/>
    <x v="2851"/>
    <x v="1"/>
    <x v="330"/>
    <d v="2012-12-10T00:00:00"/>
    <s v="Second Class"/>
    <s v="BM-11650"/>
    <s v="Brian Moss"/>
    <x v="1"/>
    <s v="United States"/>
    <x v="447"/>
    <x v="12"/>
    <n v="48104"/>
    <x v="2"/>
    <s v="OFF-AP-10003971"/>
    <x v="1"/>
    <x v="9"/>
    <x v="914"/>
    <n v="29.402999999999999"/>
    <n v="3"/>
    <n v="0.1"/>
    <n v="5.2271999999999998"/>
  </r>
  <r>
    <n v="5720"/>
    <x v="2852"/>
    <x v="3"/>
    <x v="1065"/>
    <d v="2014-03-04T00:00:00"/>
    <s v="Second Class"/>
    <s v="RD-19720"/>
    <s v="Roger Demir"/>
    <x v="0"/>
    <s v="United States"/>
    <x v="240"/>
    <x v="14"/>
    <n v="47905"/>
    <x v="2"/>
    <s v="OFF-ST-10001031"/>
    <x v="1"/>
    <x v="4"/>
    <x v="1551"/>
    <n v="81.400000000000006"/>
    <n v="5"/>
    <n v="0"/>
    <n v="21.164000000000001"/>
  </r>
  <r>
    <n v="5721"/>
    <x v="2853"/>
    <x v="1"/>
    <x v="717"/>
    <d v="2012-11-17T00:00:00"/>
    <s v="First Class"/>
    <s v="KB-16585"/>
    <s v="Ken Black"/>
    <x v="1"/>
    <s v="United States"/>
    <x v="24"/>
    <x v="21"/>
    <n v="97477"/>
    <x v="1"/>
    <s v="OFF-FA-10000304"/>
    <x v="1"/>
    <x v="13"/>
    <x v="52"/>
    <n v="8.7200000000000006"/>
    <n v="5"/>
    <n v="0.2"/>
    <n v="2.2890000000000001"/>
  </r>
  <r>
    <n v="5722"/>
    <x v="2853"/>
    <x v="1"/>
    <x v="717"/>
    <d v="2012-11-17T00:00:00"/>
    <s v="First Class"/>
    <s v="KB-16585"/>
    <s v="Ken Black"/>
    <x v="1"/>
    <s v="United States"/>
    <x v="24"/>
    <x v="21"/>
    <n v="97477"/>
    <x v="1"/>
    <s v="TEC-AC-10000358"/>
    <x v="2"/>
    <x v="11"/>
    <x v="1278"/>
    <n v="91.176000000000002"/>
    <n v="3"/>
    <n v="0.2"/>
    <n v="4.5587999999999997"/>
  </r>
  <r>
    <n v="5723"/>
    <x v="2853"/>
    <x v="1"/>
    <x v="717"/>
    <d v="2012-11-17T00:00:00"/>
    <s v="First Class"/>
    <s v="KB-16585"/>
    <s v="Ken Black"/>
    <x v="1"/>
    <s v="United States"/>
    <x v="24"/>
    <x v="21"/>
    <n v="97477"/>
    <x v="1"/>
    <s v="TEC-AC-10002800"/>
    <x v="2"/>
    <x v="11"/>
    <x v="1207"/>
    <n v="159.96799999999999"/>
    <n v="4"/>
    <n v="0.2"/>
    <n v="29.994"/>
  </r>
  <r>
    <n v="5724"/>
    <x v="2854"/>
    <x v="0"/>
    <x v="182"/>
    <d v="2013-01-10T00:00:00"/>
    <s v="Standard Class"/>
    <s v="DW-13585"/>
    <s v="Dorothy Wardle"/>
    <x v="1"/>
    <s v="United States"/>
    <x v="8"/>
    <x v="1"/>
    <n v="94109"/>
    <x v="1"/>
    <s v="OFF-PA-10004735"/>
    <x v="1"/>
    <x v="10"/>
    <x v="819"/>
    <n v="12.96"/>
    <n v="2"/>
    <n v="0"/>
    <n v="6.2207999999999997"/>
  </r>
  <r>
    <n v="5725"/>
    <x v="2855"/>
    <x v="2"/>
    <x v="358"/>
    <d v="2011-09-27T00:00:00"/>
    <s v="Standard Class"/>
    <s v="VG-21805"/>
    <s v="Vivek Grady"/>
    <x v="1"/>
    <s v="United States"/>
    <x v="22"/>
    <x v="10"/>
    <n v="60653"/>
    <x v="2"/>
    <s v="OFF-ST-10002574"/>
    <x v="1"/>
    <x v="4"/>
    <x v="926"/>
    <n v="331.536"/>
    <n v="3"/>
    <n v="0.2"/>
    <n v="-82.884"/>
  </r>
  <r>
    <n v="5726"/>
    <x v="2856"/>
    <x v="1"/>
    <x v="12"/>
    <d v="2012-09-27T00:00:00"/>
    <s v="First Class"/>
    <s v="DR-12880"/>
    <s v="Dan Reichenbach"/>
    <x v="1"/>
    <s v="United States"/>
    <x v="20"/>
    <x v="15"/>
    <n v="10011"/>
    <x v="3"/>
    <s v="TEC-AC-10004171"/>
    <x v="2"/>
    <x v="11"/>
    <x v="1312"/>
    <n v="899.91"/>
    <n v="9"/>
    <n v="0"/>
    <n v="395.96039999999999"/>
  </r>
  <r>
    <n v="5727"/>
    <x v="2857"/>
    <x v="1"/>
    <x v="124"/>
    <d v="2012-08-05T00:00:00"/>
    <s v="Standard Class"/>
    <s v="AH-10690"/>
    <s v="Anna HÃ¤berlin"/>
    <x v="1"/>
    <s v="United States"/>
    <x v="12"/>
    <x v="5"/>
    <n v="77095"/>
    <x v="2"/>
    <s v="TEC-PH-10002922"/>
    <x v="2"/>
    <x v="7"/>
    <x v="965"/>
    <n v="946.34400000000005"/>
    <n v="7"/>
    <n v="0.2"/>
    <n v="118.29300000000001"/>
  </r>
  <r>
    <n v="5728"/>
    <x v="2858"/>
    <x v="3"/>
    <x v="166"/>
    <d v="2014-12-14T00:00:00"/>
    <s v="Standard Class"/>
    <s v="JP-15520"/>
    <s v="Jeremy Pistek"/>
    <x v="0"/>
    <s v="United States"/>
    <x v="6"/>
    <x v="6"/>
    <n v="53711"/>
    <x v="2"/>
    <s v="TEC-AC-10003023"/>
    <x v="2"/>
    <x v="11"/>
    <x v="1070"/>
    <n v="178.11"/>
    <n v="3"/>
    <n v="0"/>
    <n v="32.059800000000003"/>
  </r>
  <r>
    <n v="5729"/>
    <x v="2858"/>
    <x v="3"/>
    <x v="166"/>
    <d v="2014-12-14T00:00:00"/>
    <s v="Standard Class"/>
    <s v="JP-15520"/>
    <s v="Jeremy Pistek"/>
    <x v="0"/>
    <s v="United States"/>
    <x v="6"/>
    <x v="6"/>
    <n v="53711"/>
    <x v="2"/>
    <s v="OFF-AP-10003590"/>
    <x v="1"/>
    <x v="9"/>
    <x v="947"/>
    <n v="1089.75"/>
    <n v="3"/>
    <n v="0"/>
    <n v="305.13"/>
  </r>
  <r>
    <n v="5730"/>
    <x v="2858"/>
    <x v="3"/>
    <x v="166"/>
    <d v="2014-12-14T00:00:00"/>
    <s v="Standard Class"/>
    <s v="JP-15520"/>
    <s v="Jeremy Pistek"/>
    <x v="0"/>
    <s v="United States"/>
    <x v="6"/>
    <x v="6"/>
    <n v="53711"/>
    <x v="2"/>
    <s v="OFF-LA-10003510"/>
    <x v="1"/>
    <x v="2"/>
    <x v="575"/>
    <n v="61.06"/>
    <n v="2"/>
    <n v="0"/>
    <n v="28.087599999999998"/>
  </r>
  <r>
    <n v="5731"/>
    <x v="2858"/>
    <x v="3"/>
    <x v="166"/>
    <d v="2014-12-14T00:00:00"/>
    <s v="Standard Class"/>
    <s v="JP-15520"/>
    <s v="Jeremy Pistek"/>
    <x v="0"/>
    <s v="United States"/>
    <x v="6"/>
    <x v="6"/>
    <n v="53711"/>
    <x v="2"/>
    <s v="FUR-BO-10003159"/>
    <x v="0"/>
    <x v="0"/>
    <x v="1100"/>
    <n v="459.92"/>
    <n v="4"/>
    <n v="0"/>
    <n v="41.392800000000001"/>
  </r>
  <r>
    <n v="5732"/>
    <x v="2858"/>
    <x v="3"/>
    <x v="166"/>
    <d v="2014-12-14T00:00:00"/>
    <s v="Standard Class"/>
    <s v="JP-15520"/>
    <s v="Jeremy Pistek"/>
    <x v="0"/>
    <s v="United States"/>
    <x v="6"/>
    <x v="6"/>
    <n v="53711"/>
    <x v="2"/>
    <s v="OFF-PA-10002713"/>
    <x v="1"/>
    <x v="10"/>
    <x v="317"/>
    <n v="27.52"/>
    <n v="4"/>
    <n v="0"/>
    <n v="12.6592"/>
  </r>
  <r>
    <n v="5733"/>
    <x v="2859"/>
    <x v="3"/>
    <x v="222"/>
    <d v="2014-03-07T00:00:00"/>
    <s v="First Class"/>
    <s v="DR-12880"/>
    <s v="Dan Reichenbach"/>
    <x v="1"/>
    <s v="United States"/>
    <x v="451"/>
    <x v="29"/>
    <n v="6460"/>
    <x v="3"/>
    <s v="FUR-BO-10002598"/>
    <x v="0"/>
    <x v="0"/>
    <x v="1509"/>
    <n v="638.82000000000005"/>
    <n v="9"/>
    <n v="0"/>
    <n v="185.2578"/>
  </r>
  <r>
    <n v="5734"/>
    <x v="2859"/>
    <x v="3"/>
    <x v="222"/>
    <d v="2014-03-07T00:00:00"/>
    <s v="First Class"/>
    <s v="DR-12880"/>
    <s v="Dan Reichenbach"/>
    <x v="1"/>
    <s v="United States"/>
    <x v="451"/>
    <x v="29"/>
    <n v="6460"/>
    <x v="3"/>
    <s v="OFF-SU-10002537"/>
    <x v="1"/>
    <x v="14"/>
    <x v="676"/>
    <n v="30.69"/>
    <n v="3"/>
    <n v="0"/>
    <n v="7.9794"/>
  </r>
  <r>
    <n v="5735"/>
    <x v="2859"/>
    <x v="3"/>
    <x v="222"/>
    <d v="2014-03-07T00:00:00"/>
    <s v="First Class"/>
    <s v="DR-12880"/>
    <s v="Dan Reichenbach"/>
    <x v="1"/>
    <s v="United States"/>
    <x v="451"/>
    <x v="29"/>
    <n v="6460"/>
    <x v="3"/>
    <s v="FUR-FU-10003976"/>
    <x v="0"/>
    <x v="5"/>
    <x v="964"/>
    <n v="25.16"/>
    <n v="2"/>
    <n v="0"/>
    <n v="8.5543999999999993"/>
  </r>
  <r>
    <n v="5736"/>
    <x v="2860"/>
    <x v="2"/>
    <x v="290"/>
    <d v="2011-03-07T00:00:00"/>
    <s v="Standard Class"/>
    <s v="JK-15625"/>
    <s v="Jim Karlsson"/>
    <x v="0"/>
    <s v="United States"/>
    <x v="20"/>
    <x v="15"/>
    <n v="10024"/>
    <x v="3"/>
    <s v="OFF-BI-10000174"/>
    <x v="1"/>
    <x v="8"/>
    <x v="1435"/>
    <n v="13.92"/>
    <n v="3"/>
    <n v="0.2"/>
    <n v="4.8719999999999999"/>
  </r>
  <r>
    <n v="5737"/>
    <x v="2861"/>
    <x v="2"/>
    <x v="407"/>
    <d v="2011-01-26T00:00:00"/>
    <s v="Standard Class"/>
    <s v="MV-17485"/>
    <s v="Mark Van Huff"/>
    <x v="0"/>
    <s v="United States"/>
    <x v="1"/>
    <x v="1"/>
    <n v="90049"/>
    <x v="1"/>
    <s v="OFF-PA-10002893"/>
    <x v="1"/>
    <x v="10"/>
    <x v="359"/>
    <n v="19.36"/>
    <n v="2"/>
    <n v="0"/>
    <n v="9.2927999999999997"/>
  </r>
  <r>
    <n v="5738"/>
    <x v="2861"/>
    <x v="2"/>
    <x v="407"/>
    <d v="2011-01-26T00:00:00"/>
    <s v="Standard Class"/>
    <s v="MV-17485"/>
    <s v="Mark Van Huff"/>
    <x v="0"/>
    <s v="United States"/>
    <x v="1"/>
    <x v="1"/>
    <n v="90049"/>
    <x v="1"/>
    <s v="FUR-FU-10003194"/>
    <x v="0"/>
    <x v="5"/>
    <x v="76"/>
    <n v="19.3"/>
    <n v="2"/>
    <n v="0"/>
    <n v="5.79"/>
  </r>
  <r>
    <n v="5739"/>
    <x v="2862"/>
    <x v="3"/>
    <x v="413"/>
    <d v="2014-07-01T00:00:00"/>
    <s v="Standard Class"/>
    <s v="BP-11155"/>
    <s v="Becky Pak"/>
    <x v="0"/>
    <s v="United States"/>
    <x v="8"/>
    <x v="1"/>
    <n v="94109"/>
    <x v="1"/>
    <s v="OFF-BI-10004233"/>
    <x v="1"/>
    <x v="8"/>
    <x v="1377"/>
    <n v="38.375999999999998"/>
    <n v="3"/>
    <n v="0.2"/>
    <n v="13.4316"/>
  </r>
  <r>
    <n v="5740"/>
    <x v="2863"/>
    <x v="3"/>
    <x v="615"/>
    <d v="2014-01-04T00:00:00"/>
    <s v="First Class"/>
    <s v="DH-13075"/>
    <s v="Dave Hallsten"/>
    <x v="1"/>
    <s v="United States"/>
    <x v="54"/>
    <x v="1"/>
    <n v="94533"/>
    <x v="1"/>
    <s v="OFF-PA-10000232"/>
    <x v="1"/>
    <x v="10"/>
    <x v="1622"/>
    <n v="12.96"/>
    <n v="2"/>
    <n v="0"/>
    <n v="6.3503999999999996"/>
  </r>
  <r>
    <n v="5741"/>
    <x v="2863"/>
    <x v="3"/>
    <x v="615"/>
    <d v="2014-01-04T00:00:00"/>
    <s v="First Class"/>
    <s v="DH-13075"/>
    <s v="Dave Hallsten"/>
    <x v="1"/>
    <s v="United States"/>
    <x v="54"/>
    <x v="1"/>
    <n v="94533"/>
    <x v="1"/>
    <s v="FUR-FU-10001095"/>
    <x v="0"/>
    <x v="5"/>
    <x v="741"/>
    <n v="26.48"/>
    <n v="1"/>
    <n v="0"/>
    <n v="10.0624"/>
  </r>
  <r>
    <n v="5742"/>
    <x v="2863"/>
    <x v="3"/>
    <x v="615"/>
    <d v="2014-01-04T00:00:00"/>
    <s v="First Class"/>
    <s v="DH-13075"/>
    <s v="Dave Hallsten"/>
    <x v="1"/>
    <s v="United States"/>
    <x v="54"/>
    <x v="1"/>
    <n v="94533"/>
    <x v="1"/>
    <s v="TEC-MA-10004679"/>
    <x v="2"/>
    <x v="15"/>
    <x v="1074"/>
    <n v="532.72"/>
    <n v="2"/>
    <n v="0.2"/>
    <n v="53.271999999999998"/>
  </r>
  <r>
    <n v="5743"/>
    <x v="2863"/>
    <x v="3"/>
    <x v="615"/>
    <d v="2014-01-04T00:00:00"/>
    <s v="First Class"/>
    <s v="DH-13075"/>
    <s v="Dave Hallsten"/>
    <x v="1"/>
    <s v="United States"/>
    <x v="54"/>
    <x v="1"/>
    <n v="94533"/>
    <x v="1"/>
    <s v="OFF-PA-10003651"/>
    <x v="1"/>
    <x v="10"/>
    <x v="646"/>
    <n v="26.72"/>
    <n v="4"/>
    <n v="0"/>
    <n v="12.8256"/>
  </r>
  <r>
    <n v="5744"/>
    <x v="2863"/>
    <x v="3"/>
    <x v="615"/>
    <d v="2014-01-04T00:00:00"/>
    <s v="First Class"/>
    <s v="DH-13075"/>
    <s v="Dave Hallsten"/>
    <x v="1"/>
    <s v="United States"/>
    <x v="54"/>
    <x v="1"/>
    <n v="94533"/>
    <x v="1"/>
    <s v="OFF-PA-10000743"/>
    <x v="1"/>
    <x v="10"/>
    <x v="573"/>
    <n v="20.04"/>
    <n v="3"/>
    <n v="0"/>
    <n v="9.6191999999999993"/>
  </r>
  <r>
    <n v="5745"/>
    <x v="2863"/>
    <x v="3"/>
    <x v="615"/>
    <d v="2014-01-04T00:00:00"/>
    <s v="First Class"/>
    <s v="DH-13075"/>
    <s v="Dave Hallsten"/>
    <x v="1"/>
    <s v="United States"/>
    <x v="54"/>
    <x v="1"/>
    <n v="94533"/>
    <x v="1"/>
    <s v="OFF-ST-10002743"/>
    <x v="1"/>
    <x v="4"/>
    <x v="413"/>
    <n v="795.48"/>
    <n v="7"/>
    <n v="0"/>
    <n v="7.9547999999999996"/>
  </r>
  <r>
    <n v="5746"/>
    <x v="2863"/>
    <x v="3"/>
    <x v="615"/>
    <d v="2014-01-04T00:00:00"/>
    <s v="First Class"/>
    <s v="DH-13075"/>
    <s v="Dave Hallsten"/>
    <x v="1"/>
    <s v="United States"/>
    <x v="54"/>
    <x v="1"/>
    <n v="94533"/>
    <x v="1"/>
    <s v="FUR-FU-10003829"/>
    <x v="0"/>
    <x v="5"/>
    <x v="1369"/>
    <n v="21.56"/>
    <n v="7"/>
    <n v="0"/>
    <n v="6.8992000000000004"/>
  </r>
  <r>
    <n v="5747"/>
    <x v="2864"/>
    <x v="0"/>
    <x v="16"/>
    <d v="2013-12-13T00:00:00"/>
    <s v="Standard Class"/>
    <s v="LH-16900"/>
    <s v="Lena Hernandez"/>
    <x v="0"/>
    <s v="United States"/>
    <x v="202"/>
    <x v="3"/>
    <n v="27834"/>
    <x v="0"/>
    <s v="TEC-PH-10002496"/>
    <x v="2"/>
    <x v="7"/>
    <x v="490"/>
    <n v="249.584"/>
    <n v="2"/>
    <n v="0.2"/>
    <n v="31.198"/>
  </r>
  <r>
    <n v="5748"/>
    <x v="2864"/>
    <x v="0"/>
    <x v="16"/>
    <d v="2013-12-13T00:00:00"/>
    <s v="Standard Class"/>
    <s v="LH-16900"/>
    <s v="Lena Hernandez"/>
    <x v="0"/>
    <s v="United States"/>
    <x v="202"/>
    <x v="3"/>
    <n v="27834"/>
    <x v="0"/>
    <s v="TEC-AC-10002473"/>
    <x v="2"/>
    <x v="11"/>
    <x v="713"/>
    <n v="68.111999999999995"/>
    <n v="3"/>
    <n v="0.2"/>
    <n v="17.8794"/>
  </r>
  <r>
    <n v="5749"/>
    <x v="2864"/>
    <x v="0"/>
    <x v="16"/>
    <d v="2013-12-13T00:00:00"/>
    <s v="Standard Class"/>
    <s v="LH-16900"/>
    <s v="Lena Hernandez"/>
    <x v="0"/>
    <s v="United States"/>
    <x v="202"/>
    <x v="3"/>
    <n v="27834"/>
    <x v="0"/>
    <s v="TEC-AC-10004877"/>
    <x v="2"/>
    <x v="11"/>
    <x v="1670"/>
    <n v="16.559999999999999"/>
    <n v="3"/>
    <n v="0.2"/>
    <n v="-2.484"/>
  </r>
  <r>
    <n v="5750"/>
    <x v="2865"/>
    <x v="3"/>
    <x v="551"/>
    <d v="2014-11-23T00:00:00"/>
    <s v="Standard Class"/>
    <s v="DK-13090"/>
    <s v="Dave Kipp"/>
    <x v="0"/>
    <s v="United States"/>
    <x v="85"/>
    <x v="15"/>
    <n v="11561"/>
    <x v="3"/>
    <s v="TEC-PH-10000923"/>
    <x v="2"/>
    <x v="7"/>
    <x v="1225"/>
    <n v="74.95"/>
    <n v="5"/>
    <n v="0"/>
    <n v="36.725499999999997"/>
  </r>
  <r>
    <n v="5751"/>
    <x v="2866"/>
    <x v="2"/>
    <x v="992"/>
    <d v="2011-05-06T00:00:00"/>
    <s v="Standard Class"/>
    <s v="SS-20410"/>
    <s v="Shahid Shariari"/>
    <x v="0"/>
    <s v="United States"/>
    <x v="452"/>
    <x v="10"/>
    <n v="60089"/>
    <x v="2"/>
    <s v="FUR-TA-10001539"/>
    <x v="0"/>
    <x v="3"/>
    <x v="10"/>
    <n v="355.45499999999998"/>
    <n v="3"/>
    <n v="0.5"/>
    <n v="-184.8366"/>
  </r>
  <r>
    <n v="5752"/>
    <x v="2867"/>
    <x v="0"/>
    <x v="115"/>
    <d v="2013-01-28T00:00:00"/>
    <s v="Standard Class"/>
    <s v="FP-14320"/>
    <s v="Frank Preis"/>
    <x v="0"/>
    <s v="United States"/>
    <x v="70"/>
    <x v="1"/>
    <n v="92037"/>
    <x v="1"/>
    <s v="OFF-LA-10003498"/>
    <x v="1"/>
    <x v="2"/>
    <x v="1740"/>
    <n v="44.4"/>
    <n v="3"/>
    <n v="0"/>
    <n v="22.2"/>
  </r>
  <r>
    <n v="5753"/>
    <x v="2867"/>
    <x v="0"/>
    <x v="115"/>
    <d v="2013-01-28T00:00:00"/>
    <s v="Standard Class"/>
    <s v="FP-14320"/>
    <s v="Frank Preis"/>
    <x v="0"/>
    <s v="United States"/>
    <x v="70"/>
    <x v="1"/>
    <n v="92037"/>
    <x v="1"/>
    <s v="OFF-LA-10004484"/>
    <x v="1"/>
    <x v="2"/>
    <x v="612"/>
    <n v="20.65"/>
    <n v="5"/>
    <n v="0"/>
    <n v="9.4990000000000006"/>
  </r>
  <r>
    <n v="5754"/>
    <x v="2868"/>
    <x v="0"/>
    <x v="1066"/>
    <d v="2013-10-02T00:00:00"/>
    <s v="Standard Class"/>
    <s v="LC-17050"/>
    <s v="Liz Carlisle"/>
    <x v="0"/>
    <s v="United States"/>
    <x v="102"/>
    <x v="0"/>
    <n v="40475"/>
    <x v="0"/>
    <s v="FUR-CH-10000015"/>
    <x v="0"/>
    <x v="1"/>
    <x v="373"/>
    <n v="866.4"/>
    <n v="4"/>
    <n v="0"/>
    <n v="225.26400000000001"/>
  </r>
  <r>
    <n v="5755"/>
    <x v="2869"/>
    <x v="1"/>
    <x v="368"/>
    <d v="2012-03-04T00:00:00"/>
    <s v="Second Class"/>
    <s v="AS-10240"/>
    <s v="Alan Shonely"/>
    <x v="0"/>
    <s v="United States"/>
    <x v="24"/>
    <x v="17"/>
    <n v="22153"/>
    <x v="0"/>
    <s v="OFF-AR-10003732"/>
    <x v="1"/>
    <x v="6"/>
    <x v="321"/>
    <n v="5.56"/>
    <n v="2"/>
    <n v="0"/>
    <n v="1.4456"/>
  </r>
  <r>
    <n v="5756"/>
    <x v="2870"/>
    <x v="2"/>
    <x v="1005"/>
    <d v="2011-10-18T00:00:00"/>
    <s v="Standard Class"/>
    <s v="HG-15025"/>
    <s v="Hunter Glantz"/>
    <x v="0"/>
    <s v="United States"/>
    <x v="5"/>
    <x v="5"/>
    <n v="76106"/>
    <x v="2"/>
    <s v="OFF-AP-10004052"/>
    <x v="1"/>
    <x v="9"/>
    <x v="1662"/>
    <n v="3.16"/>
    <n v="4"/>
    <n v="0.8"/>
    <n v="-8.532"/>
  </r>
  <r>
    <n v="5757"/>
    <x v="2870"/>
    <x v="2"/>
    <x v="1005"/>
    <d v="2011-10-18T00:00:00"/>
    <s v="Standard Class"/>
    <s v="HG-15025"/>
    <s v="Hunter Glantz"/>
    <x v="0"/>
    <s v="United States"/>
    <x v="5"/>
    <x v="5"/>
    <n v="76106"/>
    <x v="2"/>
    <s v="TEC-CO-10002095"/>
    <x v="2"/>
    <x v="16"/>
    <x v="610"/>
    <n v="1999.96"/>
    <n v="5"/>
    <n v="0.2"/>
    <n v="624.98749999999995"/>
  </r>
  <r>
    <n v="5758"/>
    <x v="2871"/>
    <x v="1"/>
    <x v="1067"/>
    <d v="2012-08-16T00:00:00"/>
    <s v="Standard Class"/>
    <s v="BW-11065"/>
    <s v="Barry Weirich"/>
    <x v="0"/>
    <s v="United States"/>
    <x v="253"/>
    <x v="3"/>
    <n v="27604"/>
    <x v="0"/>
    <s v="FUR-FU-10004270"/>
    <x v="0"/>
    <x v="5"/>
    <x v="1372"/>
    <n v="46.152000000000001"/>
    <n v="3"/>
    <n v="0.2"/>
    <n v="12.1149"/>
  </r>
  <r>
    <n v="5759"/>
    <x v="2872"/>
    <x v="1"/>
    <x v="6"/>
    <d v="2012-11-23T00:00:00"/>
    <s v="First Class"/>
    <s v="BH-11710"/>
    <s v="Brosina Hoffman"/>
    <x v="0"/>
    <s v="United States"/>
    <x v="146"/>
    <x v="2"/>
    <n v="33012"/>
    <x v="0"/>
    <s v="TEC-MA-10000423"/>
    <x v="2"/>
    <x v="15"/>
    <x v="1713"/>
    <n v="32.984999999999999"/>
    <n v="3"/>
    <n v="0.5"/>
    <n v="-1.9791000000000001"/>
  </r>
  <r>
    <n v="5760"/>
    <x v="2873"/>
    <x v="0"/>
    <x v="945"/>
    <d v="2013-12-31T00:00:00"/>
    <s v="Same Day"/>
    <s v="JP-16135"/>
    <s v="Julie Prescott"/>
    <x v="2"/>
    <s v="United States"/>
    <x v="1"/>
    <x v="1"/>
    <n v="90032"/>
    <x v="1"/>
    <s v="OFF-ST-10001526"/>
    <x v="1"/>
    <x v="4"/>
    <x v="764"/>
    <n v="481.32"/>
    <n v="4"/>
    <n v="0"/>
    <n v="125.14319999999999"/>
  </r>
  <r>
    <n v="5761"/>
    <x v="2873"/>
    <x v="0"/>
    <x v="945"/>
    <d v="2013-12-31T00:00:00"/>
    <s v="Same Day"/>
    <s v="JP-16135"/>
    <s v="Julie Prescott"/>
    <x v="2"/>
    <s v="United States"/>
    <x v="1"/>
    <x v="1"/>
    <n v="90032"/>
    <x v="1"/>
    <s v="OFF-BI-10002194"/>
    <x v="1"/>
    <x v="8"/>
    <x v="411"/>
    <n v="6.3840000000000003"/>
    <n v="1"/>
    <n v="0.2"/>
    <n v="2.1545999999999998"/>
  </r>
  <r>
    <n v="5762"/>
    <x v="2874"/>
    <x v="3"/>
    <x v="801"/>
    <d v="2014-08-16T00:00:00"/>
    <s v="First Class"/>
    <s v="JM-16195"/>
    <s v="Justin MacKendrick"/>
    <x v="0"/>
    <s v="United States"/>
    <x v="453"/>
    <x v="1"/>
    <n v="92630"/>
    <x v="1"/>
    <s v="OFF-AP-10000828"/>
    <x v="1"/>
    <x v="9"/>
    <x v="1087"/>
    <n v="542.94000000000005"/>
    <n v="3"/>
    <n v="0"/>
    <n v="152.0232"/>
  </r>
  <r>
    <n v="5763"/>
    <x v="2874"/>
    <x v="3"/>
    <x v="801"/>
    <d v="2014-08-16T00:00:00"/>
    <s v="First Class"/>
    <s v="JM-16195"/>
    <s v="Justin MacKendrick"/>
    <x v="0"/>
    <s v="United States"/>
    <x v="453"/>
    <x v="1"/>
    <n v="92630"/>
    <x v="1"/>
    <s v="FUR-FU-10001473"/>
    <x v="0"/>
    <x v="5"/>
    <x v="984"/>
    <n v="54.92"/>
    <n v="4"/>
    <n v="0"/>
    <n v="19.7712"/>
  </r>
  <r>
    <n v="5764"/>
    <x v="2875"/>
    <x v="1"/>
    <x v="502"/>
    <d v="2012-05-11T00:00:00"/>
    <s v="First Class"/>
    <s v="FH-14365"/>
    <s v="Fred Hopkins"/>
    <x v="1"/>
    <s v="United States"/>
    <x v="85"/>
    <x v="15"/>
    <n v="11561"/>
    <x v="3"/>
    <s v="FUR-CH-10004983"/>
    <x v="0"/>
    <x v="1"/>
    <x v="1560"/>
    <n v="1448.82"/>
    <n v="10"/>
    <n v="0.1"/>
    <n v="209.274"/>
  </r>
  <r>
    <n v="5765"/>
    <x v="2876"/>
    <x v="1"/>
    <x v="229"/>
    <d v="2012-12-09T00:00:00"/>
    <s v="Second Class"/>
    <s v="MC-17575"/>
    <s v="Matt Collins"/>
    <x v="0"/>
    <s v="United States"/>
    <x v="4"/>
    <x v="4"/>
    <n v="98103"/>
    <x v="1"/>
    <s v="OFF-ST-10003994"/>
    <x v="1"/>
    <x v="4"/>
    <x v="1736"/>
    <n v="353.88"/>
    <n v="6"/>
    <n v="0"/>
    <n v="17.693999999999999"/>
  </r>
  <r>
    <n v="5766"/>
    <x v="2877"/>
    <x v="2"/>
    <x v="1068"/>
    <d v="2011-11-14T00:00:00"/>
    <s v="Standard Class"/>
    <s v="EB-13870"/>
    <s v="Emily Burns"/>
    <x v="0"/>
    <s v="United States"/>
    <x v="454"/>
    <x v="1"/>
    <n v="96003"/>
    <x v="1"/>
    <s v="TEC-PH-10004447"/>
    <x v="2"/>
    <x v="7"/>
    <x v="857"/>
    <n v="333.57600000000002"/>
    <n v="3"/>
    <n v="0.2"/>
    <n v="25.0182"/>
  </r>
  <r>
    <n v="5767"/>
    <x v="2878"/>
    <x v="0"/>
    <x v="750"/>
    <d v="2013-10-16T00:00:00"/>
    <s v="Standard Class"/>
    <s v="PM-19135"/>
    <s v="Peter McVee"/>
    <x v="2"/>
    <s v="United States"/>
    <x v="52"/>
    <x v="5"/>
    <n v="78207"/>
    <x v="2"/>
    <s v="OFF-LA-10004545"/>
    <x v="1"/>
    <x v="2"/>
    <x v="1328"/>
    <n v="60.143999999999998"/>
    <n v="6"/>
    <n v="0.2"/>
    <n v="20.2986"/>
  </r>
  <r>
    <n v="5768"/>
    <x v="2879"/>
    <x v="3"/>
    <x v="565"/>
    <d v="2014-09-13T00:00:00"/>
    <s v="Second Class"/>
    <s v="AR-10345"/>
    <s v="Alex Russell"/>
    <x v="1"/>
    <s v="United States"/>
    <x v="12"/>
    <x v="5"/>
    <n v="77070"/>
    <x v="2"/>
    <s v="TEC-AC-10003116"/>
    <x v="2"/>
    <x v="11"/>
    <x v="920"/>
    <n v="85.2"/>
    <n v="6"/>
    <n v="0.2"/>
    <n v="20.234999999999999"/>
  </r>
  <r>
    <n v="5769"/>
    <x v="2880"/>
    <x v="1"/>
    <x v="1069"/>
    <d v="2012-01-03T00:00:00"/>
    <s v="Standard Class"/>
    <s v="SS-20875"/>
    <s v="Sung Shariari"/>
    <x v="0"/>
    <s v="United States"/>
    <x v="273"/>
    <x v="31"/>
    <n v="1453"/>
    <x v="3"/>
    <s v="OFF-LA-10001641"/>
    <x v="1"/>
    <x v="2"/>
    <x v="1022"/>
    <n v="3.15"/>
    <n v="1"/>
    <n v="0"/>
    <n v="1.512"/>
  </r>
  <r>
    <n v="5770"/>
    <x v="2880"/>
    <x v="1"/>
    <x v="1069"/>
    <d v="2012-01-03T00:00:00"/>
    <s v="Standard Class"/>
    <s v="SS-20875"/>
    <s v="Sung Shariari"/>
    <x v="0"/>
    <s v="United States"/>
    <x v="273"/>
    <x v="31"/>
    <n v="1453"/>
    <x v="3"/>
    <s v="OFF-PA-10002377"/>
    <x v="1"/>
    <x v="10"/>
    <x v="557"/>
    <n v="22.72"/>
    <n v="4"/>
    <n v="0"/>
    <n v="10.224"/>
  </r>
  <r>
    <n v="5771"/>
    <x v="2881"/>
    <x v="1"/>
    <x v="496"/>
    <d v="2012-09-28T00:00:00"/>
    <s v="Standard Class"/>
    <s v="SC-20440"/>
    <s v="Shaun Chance"/>
    <x v="1"/>
    <s v="United States"/>
    <x v="1"/>
    <x v="1"/>
    <n v="90032"/>
    <x v="1"/>
    <s v="FUR-FU-10000010"/>
    <x v="0"/>
    <x v="5"/>
    <x v="522"/>
    <n v="14.91"/>
    <n v="3"/>
    <n v="0"/>
    <n v="4.6220999999999997"/>
  </r>
  <r>
    <n v="5772"/>
    <x v="2881"/>
    <x v="1"/>
    <x v="496"/>
    <d v="2012-09-28T00:00:00"/>
    <s v="Standard Class"/>
    <s v="SC-20440"/>
    <s v="Shaun Chance"/>
    <x v="1"/>
    <s v="United States"/>
    <x v="1"/>
    <x v="1"/>
    <n v="90032"/>
    <x v="1"/>
    <s v="OFF-AP-10002651"/>
    <x v="1"/>
    <x v="9"/>
    <x v="1341"/>
    <n v="1158.1199999999999"/>
    <n v="4"/>
    <n v="0"/>
    <n v="335.85480000000001"/>
  </r>
  <r>
    <n v="5773"/>
    <x v="2882"/>
    <x v="1"/>
    <x v="650"/>
    <d v="2012-01-12T00:00:00"/>
    <s v="Standard Class"/>
    <s v="EA-14035"/>
    <s v="Erin Ashbrook"/>
    <x v="1"/>
    <s v="United States"/>
    <x v="24"/>
    <x v="25"/>
    <n v="65807"/>
    <x v="2"/>
    <s v="TEC-CO-10002313"/>
    <x v="2"/>
    <x v="16"/>
    <x v="345"/>
    <n v="599.99"/>
    <n v="1"/>
    <n v="0"/>
    <n v="233.99610000000001"/>
  </r>
  <r>
    <n v="5774"/>
    <x v="2883"/>
    <x v="0"/>
    <x v="1070"/>
    <d v="2013-07-09T00:00:00"/>
    <s v="Standard Class"/>
    <s v="TP-21130"/>
    <s v="Theone Pippenger"/>
    <x v="0"/>
    <s v="United States"/>
    <x v="435"/>
    <x v="5"/>
    <n v="76706"/>
    <x v="2"/>
    <s v="OFF-ST-10001580"/>
    <x v="1"/>
    <x v="4"/>
    <x v="351"/>
    <n v="23.968"/>
    <n v="2"/>
    <n v="0.2"/>
    <n v="2.3967999999999998"/>
  </r>
  <r>
    <n v="5775"/>
    <x v="2884"/>
    <x v="0"/>
    <x v="408"/>
    <d v="2013-04-17T00:00:00"/>
    <s v="Standard Class"/>
    <s v="BP-11290"/>
    <s v="Beth Paige"/>
    <x v="0"/>
    <s v="United States"/>
    <x v="1"/>
    <x v="1"/>
    <n v="90036"/>
    <x v="1"/>
    <s v="FUR-CH-10001545"/>
    <x v="0"/>
    <x v="1"/>
    <x v="1737"/>
    <n v="638.28800000000001"/>
    <n v="7"/>
    <n v="0.2"/>
    <n v="-31.914400000000001"/>
  </r>
  <r>
    <n v="5776"/>
    <x v="2884"/>
    <x v="0"/>
    <x v="408"/>
    <d v="2013-04-17T00:00:00"/>
    <s v="Standard Class"/>
    <s v="BP-11290"/>
    <s v="Beth Paige"/>
    <x v="0"/>
    <s v="United States"/>
    <x v="1"/>
    <x v="1"/>
    <n v="90036"/>
    <x v="1"/>
    <s v="OFF-BI-10004826"/>
    <x v="1"/>
    <x v="8"/>
    <x v="721"/>
    <n v="13.208"/>
    <n v="1"/>
    <n v="0.2"/>
    <n v="4.6227999999999998"/>
  </r>
  <r>
    <n v="5777"/>
    <x v="2885"/>
    <x v="0"/>
    <x v="429"/>
    <d v="2013-09-12T00:00:00"/>
    <s v="Standard Class"/>
    <s v="LM-17065"/>
    <s v="Liz MacKendrick"/>
    <x v="0"/>
    <s v="United States"/>
    <x v="109"/>
    <x v="15"/>
    <n v="13021"/>
    <x v="3"/>
    <s v="OFF-BI-10000301"/>
    <x v="1"/>
    <x v="8"/>
    <x v="619"/>
    <n v="15.528"/>
    <n v="3"/>
    <n v="0.2"/>
    <n v="5.8230000000000004"/>
  </r>
  <r>
    <n v="5778"/>
    <x v="2886"/>
    <x v="0"/>
    <x v="429"/>
    <d v="2013-10-12T00:00:00"/>
    <s v="Standard Class"/>
    <s v="KT-16465"/>
    <s v="Kean Takahito"/>
    <x v="0"/>
    <s v="United States"/>
    <x v="8"/>
    <x v="1"/>
    <n v="94109"/>
    <x v="1"/>
    <s v="OFF-PA-10000994"/>
    <x v="1"/>
    <x v="10"/>
    <x v="904"/>
    <n v="104.85"/>
    <n v="1"/>
    <n v="0"/>
    <n v="50.328000000000003"/>
  </r>
  <r>
    <n v="5779"/>
    <x v="2887"/>
    <x v="2"/>
    <x v="7"/>
    <d v="2011-11-18T00:00:00"/>
    <s v="Standard Class"/>
    <s v="AP-10915"/>
    <s v="Arthur Prichep"/>
    <x v="0"/>
    <s v="United States"/>
    <x v="1"/>
    <x v="1"/>
    <n v="90008"/>
    <x v="1"/>
    <s v="OFF-AR-10003156"/>
    <x v="1"/>
    <x v="6"/>
    <x v="396"/>
    <n v="30.48"/>
    <n v="3"/>
    <n v="0"/>
    <n v="7.9248000000000003"/>
  </r>
  <r>
    <n v="5780"/>
    <x v="2887"/>
    <x v="2"/>
    <x v="7"/>
    <d v="2011-11-18T00:00:00"/>
    <s v="Standard Class"/>
    <s v="AP-10915"/>
    <s v="Arthur Prichep"/>
    <x v="0"/>
    <s v="United States"/>
    <x v="1"/>
    <x v="1"/>
    <n v="90008"/>
    <x v="1"/>
    <s v="FUR-CH-10000988"/>
    <x v="0"/>
    <x v="1"/>
    <x v="1132"/>
    <n v="112.648"/>
    <n v="1"/>
    <n v="0.2"/>
    <n v="11.264799999999999"/>
  </r>
  <r>
    <n v="5781"/>
    <x v="2888"/>
    <x v="1"/>
    <x v="788"/>
    <d v="2012-09-04T00:00:00"/>
    <s v="Standard Class"/>
    <s v="JD-15790"/>
    <s v="John Dryer"/>
    <x v="0"/>
    <s v="United States"/>
    <x v="1"/>
    <x v="1"/>
    <n v="90049"/>
    <x v="1"/>
    <s v="TEC-MA-10003329"/>
    <x v="2"/>
    <x v="15"/>
    <x v="1741"/>
    <n v="71.975999999999999"/>
    <n v="3"/>
    <n v="0.2"/>
    <n v="24.291899999999998"/>
  </r>
  <r>
    <n v="5782"/>
    <x v="2889"/>
    <x v="1"/>
    <x v="295"/>
    <d v="2012-12-16T00:00:00"/>
    <s v="Second Class"/>
    <s v="XP-21865"/>
    <s v="Xylona Preis"/>
    <x v="0"/>
    <s v="United States"/>
    <x v="455"/>
    <x v="1"/>
    <n v="95928"/>
    <x v="1"/>
    <s v="OFF-AR-10001547"/>
    <x v="1"/>
    <x v="6"/>
    <x v="147"/>
    <n v="2.21"/>
    <n v="1"/>
    <n v="0"/>
    <n v="0.59670000000000001"/>
  </r>
  <r>
    <n v="5783"/>
    <x v="2889"/>
    <x v="1"/>
    <x v="295"/>
    <d v="2012-12-16T00:00:00"/>
    <s v="Second Class"/>
    <s v="XP-21865"/>
    <s v="Xylona Preis"/>
    <x v="0"/>
    <s v="United States"/>
    <x v="455"/>
    <x v="1"/>
    <n v="95928"/>
    <x v="1"/>
    <s v="OFF-EN-10003072"/>
    <x v="1"/>
    <x v="12"/>
    <x v="767"/>
    <n v="15.52"/>
    <n v="4"/>
    <n v="0"/>
    <n v="7.4496000000000002"/>
  </r>
  <r>
    <n v="5784"/>
    <x v="2889"/>
    <x v="1"/>
    <x v="295"/>
    <d v="2012-12-16T00:00:00"/>
    <s v="Second Class"/>
    <s v="XP-21865"/>
    <s v="Xylona Preis"/>
    <x v="0"/>
    <s v="United States"/>
    <x v="455"/>
    <x v="1"/>
    <n v="95928"/>
    <x v="1"/>
    <s v="OFF-PA-10000726"/>
    <x v="1"/>
    <x v="10"/>
    <x v="1322"/>
    <n v="36.44"/>
    <n v="4"/>
    <n v="0"/>
    <n v="16.398"/>
  </r>
  <r>
    <n v="5785"/>
    <x v="2890"/>
    <x v="3"/>
    <x v="280"/>
    <d v="2014-09-10T00:00:00"/>
    <s v="Standard Class"/>
    <s v="JK-16090"/>
    <s v="Juliana Krohn"/>
    <x v="0"/>
    <s v="United States"/>
    <x v="24"/>
    <x v="21"/>
    <n v="97477"/>
    <x v="1"/>
    <s v="FUR-BO-10001972"/>
    <x v="0"/>
    <x v="0"/>
    <x v="362"/>
    <n v="217.76400000000001"/>
    <n v="6"/>
    <n v="0.7"/>
    <n v="-384.71640000000002"/>
  </r>
  <r>
    <n v="5786"/>
    <x v="2890"/>
    <x v="3"/>
    <x v="280"/>
    <d v="2014-09-10T00:00:00"/>
    <s v="Standard Class"/>
    <s v="JK-16090"/>
    <s v="Juliana Krohn"/>
    <x v="0"/>
    <s v="United States"/>
    <x v="24"/>
    <x v="21"/>
    <n v="97477"/>
    <x v="1"/>
    <s v="OFF-SU-10004664"/>
    <x v="1"/>
    <x v="14"/>
    <x v="592"/>
    <n v="39.072000000000003"/>
    <n v="6"/>
    <n v="0.2"/>
    <n v="4.3956"/>
  </r>
  <r>
    <n v="5787"/>
    <x v="2890"/>
    <x v="3"/>
    <x v="280"/>
    <d v="2014-09-10T00:00:00"/>
    <s v="Standard Class"/>
    <s v="JK-16090"/>
    <s v="Juliana Krohn"/>
    <x v="0"/>
    <s v="United States"/>
    <x v="24"/>
    <x v="21"/>
    <n v="97477"/>
    <x v="1"/>
    <s v="OFF-BI-10003676"/>
    <x v="1"/>
    <x v="8"/>
    <x v="816"/>
    <n v="22.638000000000002"/>
    <n v="7"/>
    <n v="0.7"/>
    <n v="-16.601199999999999"/>
  </r>
  <r>
    <n v="5788"/>
    <x v="2890"/>
    <x v="3"/>
    <x v="280"/>
    <d v="2014-09-10T00:00:00"/>
    <s v="Standard Class"/>
    <s v="JK-16090"/>
    <s v="Juliana Krohn"/>
    <x v="0"/>
    <s v="United States"/>
    <x v="24"/>
    <x v="21"/>
    <n v="97477"/>
    <x v="1"/>
    <s v="OFF-AR-10003727"/>
    <x v="1"/>
    <x v="6"/>
    <x v="1362"/>
    <n v="95.144000000000005"/>
    <n v="7"/>
    <n v="0.2"/>
    <n v="10.7037"/>
  </r>
  <r>
    <n v="5789"/>
    <x v="2891"/>
    <x v="3"/>
    <x v="318"/>
    <d v="2014-04-15T00:00:00"/>
    <s v="Second Class"/>
    <s v="MG-18205"/>
    <s v="Mitch Gastineau"/>
    <x v="1"/>
    <s v="United States"/>
    <x v="108"/>
    <x v="2"/>
    <n v="32216"/>
    <x v="0"/>
    <s v="FUR-FU-10003829"/>
    <x v="0"/>
    <x v="5"/>
    <x v="1369"/>
    <n v="12.32"/>
    <n v="5"/>
    <n v="0.2"/>
    <n v="1.8480000000000001"/>
  </r>
  <r>
    <n v="5790"/>
    <x v="2891"/>
    <x v="3"/>
    <x v="318"/>
    <d v="2014-04-15T00:00:00"/>
    <s v="Second Class"/>
    <s v="MG-18205"/>
    <s v="Mitch Gastineau"/>
    <x v="1"/>
    <s v="United States"/>
    <x v="108"/>
    <x v="2"/>
    <n v="32216"/>
    <x v="0"/>
    <s v="OFF-BI-10003712"/>
    <x v="1"/>
    <x v="8"/>
    <x v="689"/>
    <n v="4.4189999999999996"/>
    <n v="3"/>
    <n v="0.7"/>
    <n v="-3.0933000000000002"/>
  </r>
  <r>
    <n v="5791"/>
    <x v="2892"/>
    <x v="3"/>
    <x v="365"/>
    <d v="2014-03-10T00:00:00"/>
    <s v="First Class"/>
    <s v="PG-18820"/>
    <s v="Patrick Gardner"/>
    <x v="0"/>
    <s v="United States"/>
    <x v="329"/>
    <x v="1"/>
    <n v="93309"/>
    <x v="1"/>
    <s v="OFF-FA-10002280"/>
    <x v="1"/>
    <x v="13"/>
    <x v="653"/>
    <n v="35"/>
    <n v="7"/>
    <n v="0"/>
    <n v="16.8"/>
  </r>
  <r>
    <n v="5792"/>
    <x v="2892"/>
    <x v="3"/>
    <x v="365"/>
    <d v="2014-03-10T00:00:00"/>
    <s v="First Class"/>
    <s v="PG-18820"/>
    <s v="Patrick Gardner"/>
    <x v="0"/>
    <s v="United States"/>
    <x v="329"/>
    <x v="1"/>
    <n v="93309"/>
    <x v="1"/>
    <s v="FUR-CH-10002961"/>
    <x v="0"/>
    <x v="1"/>
    <x v="939"/>
    <n v="72.784000000000006"/>
    <n v="1"/>
    <n v="0.2"/>
    <n v="0"/>
  </r>
  <r>
    <n v="5793"/>
    <x v="2892"/>
    <x v="3"/>
    <x v="365"/>
    <d v="2014-03-10T00:00:00"/>
    <s v="First Class"/>
    <s v="PG-18820"/>
    <s v="Patrick Gardner"/>
    <x v="0"/>
    <s v="United States"/>
    <x v="329"/>
    <x v="1"/>
    <n v="93309"/>
    <x v="1"/>
    <s v="OFF-AP-10002578"/>
    <x v="1"/>
    <x v="9"/>
    <x v="409"/>
    <n v="97.84"/>
    <n v="2"/>
    <n v="0"/>
    <n v="25.438400000000001"/>
  </r>
  <r>
    <n v="5794"/>
    <x v="2892"/>
    <x v="3"/>
    <x v="365"/>
    <d v="2014-03-10T00:00:00"/>
    <s v="First Class"/>
    <s v="PG-18820"/>
    <s v="Patrick Gardner"/>
    <x v="0"/>
    <s v="United States"/>
    <x v="329"/>
    <x v="1"/>
    <n v="93309"/>
    <x v="1"/>
    <s v="FUR-FU-10004848"/>
    <x v="0"/>
    <x v="5"/>
    <x v="28"/>
    <n v="51.75"/>
    <n v="1"/>
    <n v="0"/>
    <n v="15.525"/>
  </r>
  <r>
    <n v="5795"/>
    <x v="2892"/>
    <x v="3"/>
    <x v="365"/>
    <d v="2014-03-10T00:00:00"/>
    <s v="First Class"/>
    <s v="PG-18820"/>
    <s v="Patrick Gardner"/>
    <x v="0"/>
    <s v="United States"/>
    <x v="329"/>
    <x v="1"/>
    <n v="93309"/>
    <x v="1"/>
    <s v="OFF-BI-10003364"/>
    <x v="1"/>
    <x v="8"/>
    <x v="698"/>
    <n v="46.671999999999997"/>
    <n v="2"/>
    <n v="0.2"/>
    <n v="16.3352"/>
  </r>
  <r>
    <n v="5796"/>
    <x v="2893"/>
    <x v="2"/>
    <x v="411"/>
    <d v="2011-03-10T00:00:00"/>
    <s v="Second Class"/>
    <s v="LD-17005"/>
    <s v="Lisa DeCherney"/>
    <x v="0"/>
    <s v="United States"/>
    <x v="20"/>
    <x v="15"/>
    <n v="10011"/>
    <x v="3"/>
    <s v="OFF-ST-10002615"/>
    <x v="1"/>
    <x v="4"/>
    <x v="1427"/>
    <n v="1395.54"/>
    <n v="9"/>
    <n v="0"/>
    <n v="362.84039999999999"/>
  </r>
  <r>
    <n v="5797"/>
    <x v="2893"/>
    <x v="2"/>
    <x v="411"/>
    <d v="2011-03-10T00:00:00"/>
    <s v="Second Class"/>
    <s v="LD-17005"/>
    <s v="Lisa DeCherney"/>
    <x v="0"/>
    <s v="United States"/>
    <x v="20"/>
    <x v="15"/>
    <n v="10011"/>
    <x v="3"/>
    <s v="FUR-FU-10000521"/>
    <x v="0"/>
    <x v="5"/>
    <x v="138"/>
    <n v="117.36"/>
    <n v="4"/>
    <n v="0"/>
    <n v="36.381599999999999"/>
  </r>
  <r>
    <n v="5798"/>
    <x v="2893"/>
    <x v="2"/>
    <x v="411"/>
    <d v="2011-03-10T00:00:00"/>
    <s v="Second Class"/>
    <s v="LD-17005"/>
    <s v="Lisa DeCherney"/>
    <x v="0"/>
    <s v="United States"/>
    <x v="20"/>
    <x v="15"/>
    <n v="10011"/>
    <x v="3"/>
    <s v="OFF-LA-10000121"/>
    <x v="1"/>
    <x v="2"/>
    <x v="902"/>
    <n v="18.899999999999999"/>
    <n v="3"/>
    <n v="0"/>
    <n v="8.6940000000000008"/>
  </r>
  <r>
    <n v="5799"/>
    <x v="2893"/>
    <x v="2"/>
    <x v="411"/>
    <d v="2011-03-10T00:00:00"/>
    <s v="Second Class"/>
    <s v="LD-17005"/>
    <s v="Lisa DeCherney"/>
    <x v="0"/>
    <s v="United States"/>
    <x v="20"/>
    <x v="15"/>
    <n v="10011"/>
    <x v="3"/>
    <s v="OFF-PA-10001289"/>
    <x v="1"/>
    <x v="10"/>
    <x v="952"/>
    <n v="77.52"/>
    <n v="2"/>
    <n v="0"/>
    <n v="37.9848"/>
  </r>
  <r>
    <n v="5800"/>
    <x v="2894"/>
    <x v="2"/>
    <x v="1071"/>
    <d v="2011-08-25T00:00:00"/>
    <s v="Second Class"/>
    <s v="CR-12730"/>
    <s v="Craig Reiter"/>
    <x v="0"/>
    <s v="United States"/>
    <x v="22"/>
    <x v="10"/>
    <n v="60610"/>
    <x v="2"/>
    <s v="FUR-CH-10004495"/>
    <x v="0"/>
    <x v="1"/>
    <x v="1475"/>
    <n v="421.37200000000001"/>
    <n v="2"/>
    <n v="0.3"/>
    <n v="-6.0195999999999996"/>
  </r>
  <r>
    <n v="5801"/>
    <x v="2895"/>
    <x v="2"/>
    <x v="384"/>
    <d v="2011-07-14T00:00:00"/>
    <s v="First Class"/>
    <s v="MN-17935"/>
    <s v="Michael Nguyen"/>
    <x v="0"/>
    <s v="United States"/>
    <x v="236"/>
    <x v="5"/>
    <n v="79907"/>
    <x v="2"/>
    <s v="TEC-PH-10000895"/>
    <x v="2"/>
    <x v="7"/>
    <x v="1128"/>
    <n v="575.96799999999996"/>
    <n v="4"/>
    <n v="0.2"/>
    <n v="43.197600000000001"/>
  </r>
  <r>
    <n v="5802"/>
    <x v="2895"/>
    <x v="2"/>
    <x v="384"/>
    <d v="2011-07-14T00:00:00"/>
    <s v="First Class"/>
    <s v="MN-17935"/>
    <s v="Michael Nguyen"/>
    <x v="0"/>
    <s v="United States"/>
    <x v="236"/>
    <x v="5"/>
    <n v="79907"/>
    <x v="2"/>
    <s v="OFF-PA-10000552"/>
    <x v="1"/>
    <x v="10"/>
    <x v="1532"/>
    <n v="10.368"/>
    <n v="2"/>
    <n v="0.2"/>
    <n v="3.6288"/>
  </r>
  <r>
    <n v="5803"/>
    <x v="2896"/>
    <x v="1"/>
    <x v="204"/>
    <d v="2012-03-24T00:00:00"/>
    <s v="First Class"/>
    <s v="RD-19900"/>
    <s v="Ruben Dartt"/>
    <x v="0"/>
    <s v="United States"/>
    <x v="302"/>
    <x v="1"/>
    <n v="91360"/>
    <x v="1"/>
    <s v="TEC-PH-10000376"/>
    <x v="2"/>
    <x v="7"/>
    <x v="428"/>
    <n v="15.984"/>
    <n v="2"/>
    <n v="0.2"/>
    <n v="1.1988000000000001"/>
  </r>
  <r>
    <n v="5804"/>
    <x v="2897"/>
    <x v="3"/>
    <x v="605"/>
    <d v="2014-05-20T00:00:00"/>
    <s v="Standard Class"/>
    <s v="JP-16135"/>
    <s v="Julie Prescott"/>
    <x v="2"/>
    <s v="United States"/>
    <x v="24"/>
    <x v="24"/>
    <n v="45503"/>
    <x v="3"/>
    <s v="OFF-AR-10003504"/>
    <x v="1"/>
    <x v="6"/>
    <x v="1026"/>
    <n v="10.272"/>
    <n v="3"/>
    <n v="0.2"/>
    <n v="1.1556"/>
  </r>
  <r>
    <n v="5805"/>
    <x v="2898"/>
    <x v="3"/>
    <x v="38"/>
    <d v="2014-11-20T00:00:00"/>
    <s v="Standard Class"/>
    <s v="KE-16420"/>
    <s v="Katrina Edelman"/>
    <x v="1"/>
    <s v="United States"/>
    <x v="61"/>
    <x v="5"/>
    <n v="75220"/>
    <x v="2"/>
    <s v="OFF-ST-10000943"/>
    <x v="1"/>
    <x v="4"/>
    <x v="1195"/>
    <n v="61.792000000000002"/>
    <n v="4"/>
    <n v="0.2"/>
    <n v="6.1791999999999998"/>
  </r>
  <r>
    <n v="5806"/>
    <x v="2898"/>
    <x v="3"/>
    <x v="38"/>
    <d v="2014-11-20T00:00:00"/>
    <s v="Standard Class"/>
    <s v="KE-16420"/>
    <s v="Katrina Edelman"/>
    <x v="1"/>
    <s v="United States"/>
    <x v="61"/>
    <x v="5"/>
    <n v="75220"/>
    <x v="2"/>
    <s v="FUR-BO-10003441"/>
    <x v="0"/>
    <x v="0"/>
    <x v="705"/>
    <n v="205.9992"/>
    <n v="3"/>
    <n v="0.32"/>
    <n v="-27.264600000000002"/>
  </r>
  <r>
    <n v="5807"/>
    <x v="2899"/>
    <x v="0"/>
    <x v="913"/>
    <d v="2013-08-09T00:00:00"/>
    <s v="Second Class"/>
    <s v="DL-13315"/>
    <s v="Delfina Latchford"/>
    <x v="0"/>
    <s v="United States"/>
    <x v="289"/>
    <x v="18"/>
    <n v="37918"/>
    <x v="0"/>
    <s v="OFF-PA-10002195"/>
    <x v="1"/>
    <x v="10"/>
    <x v="719"/>
    <n v="12.192"/>
    <n v="3"/>
    <n v="0.2"/>
    <n v="4.1147999999999998"/>
  </r>
  <r>
    <n v="5808"/>
    <x v="2899"/>
    <x v="0"/>
    <x v="913"/>
    <d v="2013-08-09T00:00:00"/>
    <s v="Second Class"/>
    <s v="DL-13315"/>
    <s v="Delfina Latchford"/>
    <x v="0"/>
    <s v="United States"/>
    <x v="289"/>
    <x v="18"/>
    <n v="37918"/>
    <x v="0"/>
    <s v="OFF-AP-10001205"/>
    <x v="1"/>
    <x v="9"/>
    <x v="1285"/>
    <n v="87.168000000000006"/>
    <n v="2"/>
    <n v="0.2"/>
    <n v="8.7167999999999992"/>
  </r>
  <r>
    <n v="5809"/>
    <x v="2899"/>
    <x v="0"/>
    <x v="913"/>
    <d v="2013-08-09T00:00:00"/>
    <s v="Second Class"/>
    <s v="DL-13315"/>
    <s v="Delfina Latchford"/>
    <x v="0"/>
    <s v="United States"/>
    <x v="289"/>
    <x v="18"/>
    <n v="37918"/>
    <x v="0"/>
    <s v="OFF-AR-10002987"/>
    <x v="1"/>
    <x v="6"/>
    <x v="1553"/>
    <n v="31.744"/>
    <n v="2"/>
    <n v="0.2"/>
    <n v="8.3328000000000007"/>
  </r>
  <r>
    <n v="5810"/>
    <x v="2900"/>
    <x v="0"/>
    <x v="1072"/>
    <d v="2013-11-02T00:00:00"/>
    <s v="Standard Class"/>
    <s v="KB-16240"/>
    <s v="Karen Bern"/>
    <x v="1"/>
    <s v="United States"/>
    <x v="346"/>
    <x v="18"/>
    <n v="37421"/>
    <x v="0"/>
    <s v="FUR-FU-10000723"/>
    <x v="0"/>
    <x v="5"/>
    <x v="475"/>
    <n v="132.22399999999999"/>
    <n v="4"/>
    <n v="0.2"/>
    <n v="-18.180800000000001"/>
  </r>
  <r>
    <n v="5811"/>
    <x v="2901"/>
    <x v="1"/>
    <x v="204"/>
    <d v="2012-03-26T00:00:00"/>
    <s v="Standard Class"/>
    <s v="JD-16150"/>
    <s v="Justin Deggeller"/>
    <x v="1"/>
    <s v="United States"/>
    <x v="70"/>
    <x v="1"/>
    <n v="92037"/>
    <x v="1"/>
    <s v="OFF-PA-10003127"/>
    <x v="1"/>
    <x v="10"/>
    <x v="33"/>
    <n v="105.52"/>
    <n v="4"/>
    <n v="0"/>
    <n v="48.539200000000001"/>
  </r>
  <r>
    <n v="5812"/>
    <x v="2901"/>
    <x v="1"/>
    <x v="204"/>
    <d v="2012-03-26T00:00:00"/>
    <s v="Standard Class"/>
    <s v="JD-16150"/>
    <s v="Justin Deggeller"/>
    <x v="1"/>
    <s v="United States"/>
    <x v="70"/>
    <x v="1"/>
    <n v="92037"/>
    <x v="1"/>
    <s v="FUR-FU-10000747"/>
    <x v="0"/>
    <x v="5"/>
    <x v="1742"/>
    <n v="91.96"/>
    <n v="2"/>
    <n v="0"/>
    <n v="15.6332"/>
  </r>
  <r>
    <n v="5813"/>
    <x v="2901"/>
    <x v="1"/>
    <x v="204"/>
    <d v="2012-03-26T00:00:00"/>
    <s v="Standard Class"/>
    <s v="JD-16150"/>
    <s v="Justin Deggeller"/>
    <x v="1"/>
    <s v="United States"/>
    <x v="70"/>
    <x v="1"/>
    <n v="92037"/>
    <x v="1"/>
    <s v="TEC-PH-10001795"/>
    <x v="2"/>
    <x v="7"/>
    <x v="641"/>
    <n v="1487.9760000000001"/>
    <n v="3"/>
    <n v="0.2"/>
    <n v="185.99700000000001"/>
  </r>
  <r>
    <n v="5814"/>
    <x v="2902"/>
    <x v="1"/>
    <x v="740"/>
    <d v="2012-03-07T00:00:00"/>
    <s v="First Class"/>
    <s v="SR-20740"/>
    <s v="Steven Roelle"/>
    <x v="2"/>
    <s v="United States"/>
    <x v="20"/>
    <x v="15"/>
    <n v="10024"/>
    <x v="3"/>
    <s v="OFF-PA-10003797"/>
    <x v="1"/>
    <x v="10"/>
    <x v="1701"/>
    <n v="19.440000000000001"/>
    <n v="3"/>
    <n v="0"/>
    <n v="9.3312000000000008"/>
  </r>
  <r>
    <n v="5815"/>
    <x v="2903"/>
    <x v="1"/>
    <x v="925"/>
    <d v="2012-06-17T00:00:00"/>
    <s v="First Class"/>
    <s v="AC-10450"/>
    <s v="Amy Cox"/>
    <x v="0"/>
    <s v="United States"/>
    <x v="67"/>
    <x v="2"/>
    <n v="33614"/>
    <x v="0"/>
    <s v="TEC-AC-10002718"/>
    <x v="2"/>
    <x v="11"/>
    <x v="1183"/>
    <n v="11.672000000000001"/>
    <n v="1"/>
    <n v="0.2"/>
    <n v="-0.72950000000000004"/>
  </r>
  <r>
    <n v="5816"/>
    <x v="2904"/>
    <x v="2"/>
    <x v="35"/>
    <d v="2011-11-26T00:00:00"/>
    <s v="Same Day"/>
    <s v="LS-17245"/>
    <s v="Lynn Smith"/>
    <x v="0"/>
    <s v="United States"/>
    <x v="456"/>
    <x v="15"/>
    <n v="13501"/>
    <x v="3"/>
    <s v="TEC-PH-10002170"/>
    <x v="2"/>
    <x v="7"/>
    <x v="594"/>
    <n v="279.95999999999998"/>
    <n v="4"/>
    <n v="0"/>
    <n v="78.388800000000003"/>
  </r>
  <r>
    <n v="5817"/>
    <x v="2904"/>
    <x v="2"/>
    <x v="35"/>
    <d v="2011-11-26T00:00:00"/>
    <s v="Same Day"/>
    <s v="LS-17245"/>
    <s v="Lynn Smith"/>
    <x v="0"/>
    <s v="United States"/>
    <x v="456"/>
    <x v="15"/>
    <n v="13501"/>
    <x v="3"/>
    <s v="OFF-BI-10001078"/>
    <x v="1"/>
    <x v="8"/>
    <x v="61"/>
    <n v="12.912000000000001"/>
    <n v="3"/>
    <n v="0.2"/>
    <n v="4.6806000000000001"/>
  </r>
  <r>
    <n v="5818"/>
    <x v="2904"/>
    <x v="2"/>
    <x v="35"/>
    <d v="2011-11-26T00:00:00"/>
    <s v="Same Day"/>
    <s v="LS-17245"/>
    <s v="Lynn Smith"/>
    <x v="0"/>
    <s v="United States"/>
    <x v="456"/>
    <x v="15"/>
    <n v="13501"/>
    <x v="3"/>
    <s v="OFF-BI-10001031"/>
    <x v="1"/>
    <x v="8"/>
    <x v="865"/>
    <n v="17.088000000000001"/>
    <n v="4"/>
    <n v="0.2"/>
    <n v="5.7671999999999999"/>
  </r>
  <r>
    <n v="5819"/>
    <x v="2904"/>
    <x v="2"/>
    <x v="35"/>
    <d v="2011-11-26T00:00:00"/>
    <s v="Same Day"/>
    <s v="LS-17245"/>
    <s v="Lynn Smith"/>
    <x v="0"/>
    <s v="United States"/>
    <x v="456"/>
    <x v="15"/>
    <n v="13501"/>
    <x v="3"/>
    <s v="OFF-LA-10001158"/>
    <x v="1"/>
    <x v="2"/>
    <x v="319"/>
    <n v="93.15"/>
    <n v="9"/>
    <n v="0"/>
    <n v="44.712000000000003"/>
  </r>
  <r>
    <n v="5820"/>
    <x v="2904"/>
    <x v="2"/>
    <x v="35"/>
    <d v="2011-11-26T00:00:00"/>
    <s v="Same Day"/>
    <s v="LS-17245"/>
    <s v="Lynn Smith"/>
    <x v="0"/>
    <s v="United States"/>
    <x v="456"/>
    <x v="15"/>
    <n v="13501"/>
    <x v="3"/>
    <s v="OFF-LA-10001613"/>
    <x v="1"/>
    <x v="2"/>
    <x v="736"/>
    <n v="11.52"/>
    <n v="4"/>
    <n v="0"/>
    <n v="5.6448"/>
  </r>
  <r>
    <n v="5821"/>
    <x v="2905"/>
    <x v="3"/>
    <x v="605"/>
    <d v="2014-05-19T00:00:00"/>
    <s v="Standard Class"/>
    <s v="CS-12175"/>
    <s v="Charles Sheldon"/>
    <x v="1"/>
    <s v="United States"/>
    <x v="8"/>
    <x v="1"/>
    <n v="94122"/>
    <x v="1"/>
    <s v="OFF-SU-10000157"/>
    <x v="1"/>
    <x v="14"/>
    <x v="1399"/>
    <n v="238.62"/>
    <n v="2"/>
    <n v="0"/>
    <n v="4.7724000000000002"/>
  </r>
  <r>
    <n v="5822"/>
    <x v="2905"/>
    <x v="3"/>
    <x v="605"/>
    <d v="2014-05-19T00:00:00"/>
    <s v="Standard Class"/>
    <s v="CS-12175"/>
    <s v="Charles Sheldon"/>
    <x v="1"/>
    <s v="United States"/>
    <x v="8"/>
    <x v="1"/>
    <n v="94122"/>
    <x v="1"/>
    <s v="OFF-AP-10004868"/>
    <x v="1"/>
    <x v="9"/>
    <x v="1018"/>
    <n v="7.77"/>
    <n v="1"/>
    <n v="0"/>
    <n v="2.0979000000000001"/>
  </r>
  <r>
    <n v="5823"/>
    <x v="2905"/>
    <x v="3"/>
    <x v="605"/>
    <d v="2014-05-19T00:00:00"/>
    <s v="Standard Class"/>
    <s v="CS-12175"/>
    <s v="Charles Sheldon"/>
    <x v="1"/>
    <s v="United States"/>
    <x v="8"/>
    <x v="1"/>
    <n v="94122"/>
    <x v="1"/>
    <s v="FUR-TA-10001520"/>
    <x v="0"/>
    <x v="3"/>
    <x v="711"/>
    <n v="285.48"/>
    <n v="5"/>
    <n v="0.2"/>
    <n v="-10.705500000000001"/>
  </r>
  <r>
    <n v="5824"/>
    <x v="2905"/>
    <x v="3"/>
    <x v="605"/>
    <d v="2014-05-19T00:00:00"/>
    <s v="Standard Class"/>
    <s v="CS-12175"/>
    <s v="Charles Sheldon"/>
    <x v="1"/>
    <s v="United States"/>
    <x v="8"/>
    <x v="1"/>
    <n v="94122"/>
    <x v="1"/>
    <s v="OFF-BI-10001900"/>
    <x v="1"/>
    <x v="8"/>
    <x v="1099"/>
    <n v="19.167999999999999"/>
    <n v="4"/>
    <n v="0.2"/>
    <n v="6.4691999999999998"/>
  </r>
  <r>
    <n v="5825"/>
    <x v="2906"/>
    <x v="2"/>
    <x v="1073"/>
    <d v="2011-02-05T00:00:00"/>
    <s v="Same Day"/>
    <s v="AR-10510"/>
    <s v="Andrew Roberts"/>
    <x v="0"/>
    <s v="United States"/>
    <x v="38"/>
    <x v="24"/>
    <n v="43229"/>
    <x v="3"/>
    <s v="OFF-AP-10003971"/>
    <x v="1"/>
    <x v="9"/>
    <x v="914"/>
    <n v="26.135999999999999"/>
    <n v="3"/>
    <n v="0.2"/>
    <n v="1.9601999999999999"/>
  </r>
  <r>
    <n v="5826"/>
    <x v="2907"/>
    <x v="3"/>
    <x v="213"/>
    <d v="2014-07-09T00:00:00"/>
    <s v="Second Class"/>
    <s v="KB-16405"/>
    <s v="Katrina Bavinger"/>
    <x v="2"/>
    <s v="United States"/>
    <x v="20"/>
    <x v="15"/>
    <n v="10035"/>
    <x v="3"/>
    <s v="OFF-PA-10000418"/>
    <x v="1"/>
    <x v="10"/>
    <x v="961"/>
    <n v="419.4"/>
    <n v="4"/>
    <n v="0"/>
    <n v="201.31200000000001"/>
  </r>
  <r>
    <n v="5827"/>
    <x v="2907"/>
    <x v="3"/>
    <x v="213"/>
    <d v="2014-07-09T00:00:00"/>
    <s v="Second Class"/>
    <s v="KB-16405"/>
    <s v="Katrina Bavinger"/>
    <x v="2"/>
    <s v="United States"/>
    <x v="20"/>
    <x v="15"/>
    <n v="10035"/>
    <x v="3"/>
    <s v="FUR-CH-10004626"/>
    <x v="0"/>
    <x v="1"/>
    <x v="1697"/>
    <n v="90.801000000000002"/>
    <n v="1"/>
    <n v="0.1"/>
    <n v="14.124599999999999"/>
  </r>
  <r>
    <n v="5828"/>
    <x v="2907"/>
    <x v="3"/>
    <x v="213"/>
    <d v="2014-07-09T00:00:00"/>
    <s v="Second Class"/>
    <s v="KB-16405"/>
    <s v="Katrina Bavinger"/>
    <x v="2"/>
    <s v="United States"/>
    <x v="20"/>
    <x v="15"/>
    <n v="10035"/>
    <x v="3"/>
    <s v="FUR-CH-10004860"/>
    <x v="0"/>
    <x v="1"/>
    <x v="210"/>
    <n v="181.76400000000001"/>
    <n v="2"/>
    <n v="0.1"/>
    <n v="-8.0784000000000002"/>
  </r>
  <r>
    <n v="5829"/>
    <x v="2907"/>
    <x v="3"/>
    <x v="213"/>
    <d v="2014-07-09T00:00:00"/>
    <s v="Second Class"/>
    <s v="KB-16405"/>
    <s v="Katrina Bavinger"/>
    <x v="2"/>
    <s v="United States"/>
    <x v="20"/>
    <x v="15"/>
    <n v="10035"/>
    <x v="3"/>
    <s v="OFF-AR-10003251"/>
    <x v="1"/>
    <x v="6"/>
    <x v="1041"/>
    <n v="5.56"/>
    <n v="2"/>
    <n v="0"/>
    <n v="2.2240000000000002"/>
  </r>
  <r>
    <n v="5830"/>
    <x v="2908"/>
    <x v="0"/>
    <x v="275"/>
    <d v="2013-08-12T00:00:00"/>
    <s v="Standard Class"/>
    <s v="MM-17920"/>
    <s v="Michael Moore"/>
    <x v="0"/>
    <s v="United States"/>
    <x v="102"/>
    <x v="14"/>
    <n v="47374"/>
    <x v="2"/>
    <s v="FUR-TA-10004575"/>
    <x v="0"/>
    <x v="3"/>
    <x v="306"/>
    <n v="581.96"/>
    <n v="2"/>
    <n v="0"/>
    <n v="104.75279999999999"/>
  </r>
  <r>
    <n v="5831"/>
    <x v="2908"/>
    <x v="0"/>
    <x v="275"/>
    <d v="2013-08-12T00:00:00"/>
    <s v="Standard Class"/>
    <s v="MM-17920"/>
    <s v="Michael Moore"/>
    <x v="0"/>
    <s v="United States"/>
    <x v="102"/>
    <x v="14"/>
    <n v="47374"/>
    <x v="2"/>
    <s v="FUR-CH-10004754"/>
    <x v="0"/>
    <x v="1"/>
    <x v="1123"/>
    <n v="29.98"/>
    <n v="1"/>
    <n v="0"/>
    <n v="8.0945999999999998"/>
  </r>
  <r>
    <n v="5832"/>
    <x v="2909"/>
    <x v="1"/>
    <x v="1074"/>
    <d v="2012-07-22T00:00:00"/>
    <s v="Standard Class"/>
    <s v="RF-19735"/>
    <s v="Roland Fjeld"/>
    <x v="0"/>
    <s v="United States"/>
    <x v="70"/>
    <x v="1"/>
    <n v="92105"/>
    <x v="1"/>
    <s v="TEC-AC-10003095"/>
    <x v="2"/>
    <x v="11"/>
    <x v="1277"/>
    <n v="519.96"/>
    <n v="4"/>
    <n v="0"/>
    <n v="176.78639999999999"/>
  </r>
  <r>
    <n v="5833"/>
    <x v="2910"/>
    <x v="0"/>
    <x v="658"/>
    <d v="2013-07-27T00:00:00"/>
    <s v="Standard Class"/>
    <s v="BP-11290"/>
    <s v="Beth Paige"/>
    <x v="0"/>
    <s v="United States"/>
    <x v="3"/>
    <x v="3"/>
    <n v="28027"/>
    <x v="0"/>
    <s v="OFF-LA-10000262"/>
    <x v="1"/>
    <x v="2"/>
    <x v="932"/>
    <n v="6.2640000000000002"/>
    <n v="3"/>
    <n v="0.2"/>
    <n v="2.0358000000000001"/>
  </r>
  <r>
    <n v="5834"/>
    <x v="2910"/>
    <x v="0"/>
    <x v="658"/>
    <d v="2013-07-27T00:00:00"/>
    <s v="Standard Class"/>
    <s v="BP-11290"/>
    <s v="Beth Paige"/>
    <x v="0"/>
    <s v="United States"/>
    <x v="3"/>
    <x v="3"/>
    <n v="28027"/>
    <x v="0"/>
    <s v="FUR-CH-10002961"/>
    <x v="0"/>
    <x v="1"/>
    <x v="939"/>
    <n v="363.92"/>
    <n v="5"/>
    <n v="0.2"/>
    <n v="0"/>
  </r>
  <r>
    <n v="5835"/>
    <x v="2911"/>
    <x v="1"/>
    <x v="988"/>
    <d v="2012-06-16T00:00:00"/>
    <s v="Standard Class"/>
    <s v="MJ-17740"/>
    <s v="Max Jones"/>
    <x v="0"/>
    <s v="United States"/>
    <x v="100"/>
    <x v="2"/>
    <n v="33178"/>
    <x v="0"/>
    <s v="OFF-BI-10003876"/>
    <x v="1"/>
    <x v="8"/>
    <x v="1617"/>
    <n v="64.2"/>
    <n v="5"/>
    <n v="0.7"/>
    <n v="-42.8"/>
  </r>
  <r>
    <n v="5836"/>
    <x v="2911"/>
    <x v="1"/>
    <x v="988"/>
    <d v="2012-06-16T00:00:00"/>
    <s v="Standard Class"/>
    <s v="MJ-17740"/>
    <s v="Max Jones"/>
    <x v="0"/>
    <s v="United States"/>
    <x v="100"/>
    <x v="2"/>
    <n v="33178"/>
    <x v="0"/>
    <s v="OFF-BI-10002133"/>
    <x v="1"/>
    <x v="8"/>
    <x v="1138"/>
    <n v="38.520000000000003"/>
    <n v="3"/>
    <n v="0.7"/>
    <n v="-26.963999999999999"/>
  </r>
  <r>
    <n v="5837"/>
    <x v="2911"/>
    <x v="1"/>
    <x v="988"/>
    <d v="2012-06-16T00:00:00"/>
    <s v="Standard Class"/>
    <s v="MJ-17740"/>
    <s v="Max Jones"/>
    <x v="0"/>
    <s v="United States"/>
    <x v="100"/>
    <x v="2"/>
    <n v="33178"/>
    <x v="0"/>
    <s v="TEC-AC-10004396"/>
    <x v="2"/>
    <x v="11"/>
    <x v="1679"/>
    <n v="72.599999999999994"/>
    <n v="5"/>
    <n v="0.2"/>
    <n v="-8.1675000000000004"/>
  </r>
  <r>
    <n v="5838"/>
    <x v="2912"/>
    <x v="3"/>
    <x v="344"/>
    <d v="2014-04-12T00:00:00"/>
    <s v="Standard Class"/>
    <s v="DO-13645"/>
    <s v="Doug O'Connell"/>
    <x v="0"/>
    <s v="United States"/>
    <x v="1"/>
    <x v="1"/>
    <n v="90036"/>
    <x v="1"/>
    <s v="TEC-PH-10004100"/>
    <x v="2"/>
    <x v="7"/>
    <x v="1743"/>
    <n v="57.567999999999998"/>
    <n v="4"/>
    <n v="0.2"/>
    <n v="5.7568000000000001"/>
  </r>
  <r>
    <n v="5839"/>
    <x v="2913"/>
    <x v="1"/>
    <x v="1075"/>
    <d v="2012-03-04T00:00:00"/>
    <s v="Standard Class"/>
    <s v="MV-17485"/>
    <s v="Mark Van Huff"/>
    <x v="0"/>
    <s v="United States"/>
    <x v="4"/>
    <x v="4"/>
    <n v="98115"/>
    <x v="1"/>
    <s v="OFF-ST-10000636"/>
    <x v="1"/>
    <x v="4"/>
    <x v="1744"/>
    <n v="83.7"/>
    <n v="5"/>
    <n v="0"/>
    <n v="3.3479999999999999"/>
  </r>
  <r>
    <n v="5840"/>
    <x v="2914"/>
    <x v="1"/>
    <x v="357"/>
    <d v="2012-09-26T00:00:00"/>
    <s v="Second Class"/>
    <s v="MG-17875"/>
    <s v="Michael Grace"/>
    <x v="2"/>
    <s v="United States"/>
    <x v="81"/>
    <x v="17"/>
    <n v="22204"/>
    <x v="0"/>
    <s v="OFF-PA-10001972"/>
    <x v="1"/>
    <x v="10"/>
    <x v="1169"/>
    <n v="32.4"/>
    <n v="5"/>
    <n v="0"/>
    <n v="15.552"/>
  </r>
  <r>
    <n v="5841"/>
    <x v="2914"/>
    <x v="1"/>
    <x v="357"/>
    <d v="2012-09-26T00:00:00"/>
    <s v="Second Class"/>
    <s v="MG-17875"/>
    <s v="Michael Grace"/>
    <x v="2"/>
    <s v="United States"/>
    <x v="81"/>
    <x v="17"/>
    <n v="22204"/>
    <x v="0"/>
    <s v="FUR-FU-10002554"/>
    <x v="0"/>
    <x v="5"/>
    <x v="912"/>
    <n v="47.98"/>
    <n v="2"/>
    <n v="0"/>
    <n v="11.035399999999999"/>
  </r>
  <r>
    <n v="5842"/>
    <x v="2915"/>
    <x v="1"/>
    <x v="972"/>
    <d v="2012-11-21T00:00:00"/>
    <s v="Standard Class"/>
    <s v="BS-11665"/>
    <s v="Brian Stugart"/>
    <x v="0"/>
    <s v="United States"/>
    <x v="70"/>
    <x v="1"/>
    <n v="92105"/>
    <x v="1"/>
    <s v="TEC-PH-10003174"/>
    <x v="2"/>
    <x v="7"/>
    <x v="1745"/>
    <n v="415.96800000000002"/>
    <n v="4"/>
    <n v="0.2"/>
    <n v="51.996000000000002"/>
  </r>
  <r>
    <n v="5843"/>
    <x v="2915"/>
    <x v="1"/>
    <x v="972"/>
    <d v="2012-11-21T00:00:00"/>
    <s v="Standard Class"/>
    <s v="BS-11665"/>
    <s v="Brian Stugart"/>
    <x v="0"/>
    <s v="United States"/>
    <x v="70"/>
    <x v="1"/>
    <n v="92105"/>
    <x v="1"/>
    <s v="OFF-ST-10001418"/>
    <x v="1"/>
    <x v="4"/>
    <x v="870"/>
    <n v="304.89999999999998"/>
    <n v="5"/>
    <n v="0"/>
    <n v="6.0979999999999999"/>
  </r>
  <r>
    <n v="5844"/>
    <x v="2915"/>
    <x v="1"/>
    <x v="972"/>
    <d v="2012-11-21T00:00:00"/>
    <s v="Standard Class"/>
    <s v="BS-11665"/>
    <s v="Brian Stugart"/>
    <x v="0"/>
    <s v="United States"/>
    <x v="70"/>
    <x v="1"/>
    <n v="92105"/>
    <x v="1"/>
    <s v="FUR-FU-10002813"/>
    <x v="0"/>
    <x v="5"/>
    <x v="1682"/>
    <n v="80.959999999999994"/>
    <n v="4"/>
    <n v="0"/>
    <n v="29.145600000000002"/>
  </r>
  <r>
    <n v="5845"/>
    <x v="2915"/>
    <x v="1"/>
    <x v="972"/>
    <d v="2012-11-21T00:00:00"/>
    <s v="Standard Class"/>
    <s v="BS-11665"/>
    <s v="Brian Stugart"/>
    <x v="0"/>
    <s v="United States"/>
    <x v="70"/>
    <x v="1"/>
    <n v="92105"/>
    <x v="1"/>
    <s v="OFF-ST-10000129"/>
    <x v="1"/>
    <x v="4"/>
    <x v="1646"/>
    <n v="777.21"/>
    <n v="7"/>
    <n v="0"/>
    <n v="54.404699999999998"/>
  </r>
  <r>
    <n v="5846"/>
    <x v="2915"/>
    <x v="1"/>
    <x v="972"/>
    <d v="2012-11-21T00:00:00"/>
    <s v="Standard Class"/>
    <s v="BS-11665"/>
    <s v="Brian Stugart"/>
    <x v="0"/>
    <s v="United States"/>
    <x v="70"/>
    <x v="1"/>
    <n v="92105"/>
    <x v="1"/>
    <s v="OFF-PA-10001639"/>
    <x v="1"/>
    <x v="10"/>
    <x v="972"/>
    <n v="32.4"/>
    <n v="5"/>
    <n v="0"/>
    <n v="15.552"/>
  </r>
  <r>
    <n v="5847"/>
    <x v="2915"/>
    <x v="1"/>
    <x v="972"/>
    <d v="2012-11-21T00:00:00"/>
    <s v="Standard Class"/>
    <s v="BS-11665"/>
    <s v="Brian Stugart"/>
    <x v="0"/>
    <s v="United States"/>
    <x v="70"/>
    <x v="1"/>
    <n v="92105"/>
    <x v="1"/>
    <s v="FUR-CH-10001708"/>
    <x v="0"/>
    <x v="1"/>
    <x v="884"/>
    <n v="225.56800000000001"/>
    <n v="2"/>
    <n v="0.2"/>
    <n v="2.8195999999999999"/>
  </r>
  <r>
    <n v="5848"/>
    <x v="2915"/>
    <x v="1"/>
    <x v="972"/>
    <d v="2012-11-21T00:00:00"/>
    <s v="Standard Class"/>
    <s v="BS-11665"/>
    <s v="Brian Stugart"/>
    <x v="0"/>
    <s v="United States"/>
    <x v="70"/>
    <x v="1"/>
    <n v="92105"/>
    <x v="1"/>
    <s v="FUR-FU-10001591"/>
    <x v="0"/>
    <x v="5"/>
    <x v="1101"/>
    <n v="36.6"/>
    <n v="3"/>
    <n v="0"/>
    <n v="15.372"/>
  </r>
  <r>
    <n v="5849"/>
    <x v="2916"/>
    <x v="1"/>
    <x v="113"/>
    <d v="2012-11-14T00:00:00"/>
    <s v="Standard Class"/>
    <s v="PO-19180"/>
    <s v="Philisse Overcash"/>
    <x v="2"/>
    <s v="United States"/>
    <x v="43"/>
    <x v="11"/>
    <n v="55113"/>
    <x v="2"/>
    <s v="OFF-AP-10003849"/>
    <x v="1"/>
    <x v="9"/>
    <x v="833"/>
    <n v="715.64"/>
    <n v="2"/>
    <n v="0"/>
    <n v="178.91"/>
  </r>
  <r>
    <n v="5850"/>
    <x v="2916"/>
    <x v="1"/>
    <x v="113"/>
    <d v="2012-11-14T00:00:00"/>
    <s v="Standard Class"/>
    <s v="PO-19180"/>
    <s v="Philisse Overcash"/>
    <x v="2"/>
    <s v="United States"/>
    <x v="43"/>
    <x v="11"/>
    <n v="55113"/>
    <x v="2"/>
    <s v="OFF-ST-10000078"/>
    <x v="1"/>
    <x v="4"/>
    <x v="1218"/>
    <n v="795.51"/>
    <n v="3"/>
    <n v="0"/>
    <n v="143.1918"/>
  </r>
  <r>
    <n v="5851"/>
    <x v="2916"/>
    <x v="1"/>
    <x v="113"/>
    <d v="2012-11-14T00:00:00"/>
    <s v="Standard Class"/>
    <s v="PO-19180"/>
    <s v="Philisse Overcash"/>
    <x v="2"/>
    <s v="United States"/>
    <x v="43"/>
    <x v="11"/>
    <n v="55113"/>
    <x v="2"/>
    <s v="TEC-CO-10001571"/>
    <x v="2"/>
    <x v="16"/>
    <x v="1554"/>
    <n v="549.99"/>
    <n v="1"/>
    <n v="0"/>
    <n v="274.995"/>
  </r>
  <r>
    <n v="5852"/>
    <x v="2916"/>
    <x v="1"/>
    <x v="113"/>
    <d v="2012-11-14T00:00:00"/>
    <s v="Standard Class"/>
    <s v="PO-19180"/>
    <s v="Philisse Overcash"/>
    <x v="2"/>
    <s v="United States"/>
    <x v="43"/>
    <x v="11"/>
    <n v="55113"/>
    <x v="2"/>
    <s v="OFF-BI-10001658"/>
    <x v="1"/>
    <x v="8"/>
    <x v="439"/>
    <n v="74.760000000000005"/>
    <n v="3"/>
    <n v="0"/>
    <n v="34.389600000000002"/>
  </r>
  <r>
    <n v="5853"/>
    <x v="2916"/>
    <x v="1"/>
    <x v="113"/>
    <d v="2012-11-14T00:00:00"/>
    <s v="Standard Class"/>
    <s v="PO-19180"/>
    <s v="Philisse Overcash"/>
    <x v="2"/>
    <s v="United States"/>
    <x v="43"/>
    <x v="11"/>
    <n v="55113"/>
    <x v="2"/>
    <s v="FUR-FU-10004351"/>
    <x v="0"/>
    <x v="5"/>
    <x v="33"/>
    <n v="29.22"/>
    <n v="3"/>
    <n v="0"/>
    <n v="12.8568"/>
  </r>
  <r>
    <n v="5854"/>
    <x v="2917"/>
    <x v="2"/>
    <x v="1076"/>
    <d v="2011-09-14T00:00:00"/>
    <s v="Standard Class"/>
    <s v="DA-13450"/>
    <s v="Dianna Arnett"/>
    <x v="2"/>
    <s v="United States"/>
    <x v="173"/>
    <x v="17"/>
    <n v="23464"/>
    <x v="0"/>
    <s v="OFF-BI-10003314"/>
    <x v="1"/>
    <x v="8"/>
    <x v="305"/>
    <n v="9.64"/>
    <n v="2"/>
    <n v="0"/>
    <n v="4.7236000000000002"/>
  </r>
  <r>
    <n v="5855"/>
    <x v="2918"/>
    <x v="1"/>
    <x v="1077"/>
    <d v="2012-11-08T00:00:00"/>
    <s v="Standard Class"/>
    <s v="AH-10690"/>
    <s v="Anna HÃ¤berlin"/>
    <x v="1"/>
    <s v="United States"/>
    <x v="61"/>
    <x v="5"/>
    <n v="75220"/>
    <x v="2"/>
    <s v="OFF-ST-10001505"/>
    <x v="1"/>
    <x v="4"/>
    <x v="1174"/>
    <n v="33.488"/>
    <n v="7"/>
    <n v="0.2"/>
    <n v="-1.2558"/>
  </r>
  <r>
    <n v="5856"/>
    <x v="2918"/>
    <x v="1"/>
    <x v="1077"/>
    <d v="2012-11-08T00:00:00"/>
    <s v="Standard Class"/>
    <s v="AH-10690"/>
    <s v="Anna HÃ¤berlin"/>
    <x v="1"/>
    <s v="United States"/>
    <x v="61"/>
    <x v="5"/>
    <n v="75220"/>
    <x v="2"/>
    <s v="OFF-SU-10003567"/>
    <x v="1"/>
    <x v="14"/>
    <x v="1489"/>
    <n v="23.04"/>
    <n v="3"/>
    <n v="0.2"/>
    <n v="-4.8959999999999999"/>
  </r>
  <r>
    <n v="5857"/>
    <x v="2918"/>
    <x v="1"/>
    <x v="1077"/>
    <d v="2012-11-08T00:00:00"/>
    <s v="Standard Class"/>
    <s v="AH-10690"/>
    <s v="Anna HÃ¤berlin"/>
    <x v="1"/>
    <s v="United States"/>
    <x v="61"/>
    <x v="5"/>
    <n v="75220"/>
    <x v="2"/>
    <s v="OFF-BI-10002982"/>
    <x v="1"/>
    <x v="8"/>
    <x v="1258"/>
    <n v="1.3620000000000001"/>
    <n v="1"/>
    <n v="0.8"/>
    <n v="-2.1791999999999998"/>
  </r>
  <r>
    <n v="5858"/>
    <x v="2918"/>
    <x v="1"/>
    <x v="1077"/>
    <d v="2012-11-08T00:00:00"/>
    <s v="Standard Class"/>
    <s v="AH-10690"/>
    <s v="Anna HÃ¤berlin"/>
    <x v="1"/>
    <s v="United States"/>
    <x v="61"/>
    <x v="5"/>
    <n v="75220"/>
    <x v="2"/>
    <s v="FUR-FU-10002364"/>
    <x v="0"/>
    <x v="5"/>
    <x v="1231"/>
    <n v="14.76"/>
    <n v="5"/>
    <n v="0.6"/>
    <n v="-11.439"/>
  </r>
  <r>
    <n v="5859"/>
    <x v="2919"/>
    <x v="3"/>
    <x v="213"/>
    <d v="2014-08-09T00:00:00"/>
    <s v="Second Class"/>
    <s v="JK-15730"/>
    <s v="Joe Kamberova"/>
    <x v="0"/>
    <s v="United States"/>
    <x v="3"/>
    <x v="1"/>
    <n v="94521"/>
    <x v="1"/>
    <s v="FUR-BO-10004218"/>
    <x v="0"/>
    <x v="0"/>
    <x v="1584"/>
    <n v="239.666"/>
    <n v="2"/>
    <n v="0.15"/>
    <n v="14.098000000000001"/>
  </r>
  <r>
    <n v="5860"/>
    <x v="2920"/>
    <x v="1"/>
    <x v="549"/>
    <d v="2012-08-11T00:00:00"/>
    <s v="Standard Class"/>
    <s v="MS-17530"/>
    <s v="MaryBeth Skach"/>
    <x v="0"/>
    <s v="United States"/>
    <x v="457"/>
    <x v="36"/>
    <n v="72032"/>
    <x v="0"/>
    <s v="FUR-TA-10002530"/>
    <x v="0"/>
    <x v="3"/>
    <x v="983"/>
    <n v="301.95999999999998"/>
    <n v="2"/>
    <n v="0"/>
    <n v="45.293999999999997"/>
  </r>
  <r>
    <n v="5861"/>
    <x v="2921"/>
    <x v="1"/>
    <x v="1078"/>
    <d v="2012-04-05T00:00:00"/>
    <s v="Second Class"/>
    <s v="JK-15640"/>
    <s v="Jim Kriz"/>
    <x v="2"/>
    <s v="United States"/>
    <x v="10"/>
    <x v="9"/>
    <n v="19120"/>
    <x v="3"/>
    <s v="OFF-PA-10001526"/>
    <x v="1"/>
    <x v="10"/>
    <x v="1030"/>
    <n v="7.968"/>
    <n v="2"/>
    <n v="0.2"/>
    <n v="2.8883999999999999"/>
  </r>
  <r>
    <n v="5862"/>
    <x v="2922"/>
    <x v="0"/>
    <x v="766"/>
    <d v="2013-05-05T00:00:00"/>
    <s v="Second Class"/>
    <s v="CM-12235"/>
    <s v="Chris McAfee"/>
    <x v="0"/>
    <s v="United States"/>
    <x v="290"/>
    <x v="36"/>
    <n v="72209"/>
    <x v="0"/>
    <s v="OFF-PA-10001497"/>
    <x v="1"/>
    <x v="10"/>
    <x v="1746"/>
    <n v="109.92"/>
    <n v="2"/>
    <n v="0"/>
    <n v="53.860799999999998"/>
  </r>
  <r>
    <n v="5863"/>
    <x v="2922"/>
    <x v="0"/>
    <x v="766"/>
    <d v="2013-05-05T00:00:00"/>
    <s v="Second Class"/>
    <s v="CM-12235"/>
    <s v="Chris McAfee"/>
    <x v="0"/>
    <s v="United States"/>
    <x v="290"/>
    <x v="36"/>
    <n v="72209"/>
    <x v="0"/>
    <s v="OFF-PA-10003936"/>
    <x v="1"/>
    <x v="10"/>
    <x v="1283"/>
    <n v="19.440000000000001"/>
    <n v="3"/>
    <n v="0"/>
    <n v="9.3312000000000008"/>
  </r>
  <r>
    <n v="5864"/>
    <x v="2922"/>
    <x v="0"/>
    <x v="766"/>
    <d v="2013-05-05T00:00:00"/>
    <s v="Second Class"/>
    <s v="CM-12235"/>
    <s v="Chris McAfee"/>
    <x v="0"/>
    <s v="United States"/>
    <x v="290"/>
    <x v="36"/>
    <n v="72209"/>
    <x v="0"/>
    <s v="OFF-AR-10000716"/>
    <x v="1"/>
    <x v="6"/>
    <x v="786"/>
    <n v="11.16"/>
    <n v="2"/>
    <n v="0"/>
    <n v="4.3524000000000003"/>
  </r>
  <r>
    <n v="5865"/>
    <x v="2923"/>
    <x v="2"/>
    <x v="79"/>
    <d v="2011-07-08T00:00:00"/>
    <s v="Second Class"/>
    <s v="RS-19420"/>
    <s v="Ricardo Sperren"/>
    <x v="1"/>
    <s v="United States"/>
    <x v="255"/>
    <x v="29"/>
    <n v="6450"/>
    <x v="3"/>
    <s v="OFF-AP-10002765"/>
    <x v="1"/>
    <x v="9"/>
    <x v="1252"/>
    <n v="79.47"/>
    <n v="3"/>
    <n v="0"/>
    <n v="22.2516"/>
  </r>
  <r>
    <n v="5866"/>
    <x v="2923"/>
    <x v="2"/>
    <x v="79"/>
    <d v="2011-07-08T00:00:00"/>
    <s v="Second Class"/>
    <s v="RS-19420"/>
    <s v="Ricardo Sperren"/>
    <x v="1"/>
    <s v="United States"/>
    <x v="255"/>
    <x v="29"/>
    <n v="6450"/>
    <x v="3"/>
    <s v="OFF-AR-10004165"/>
    <x v="1"/>
    <x v="6"/>
    <x v="1588"/>
    <n v="4.5599999999999996"/>
    <n v="2"/>
    <n v="0"/>
    <n v="2.0064000000000002"/>
  </r>
  <r>
    <n v="5867"/>
    <x v="2923"/>
    <x v="2"/>
    <x v="79"/>
    <d v="2011-07-08T00:00:00"/>
    <s v="Second Class"/>
    <s v="RS-19420"/>
    <s v="Ricardo Sperren"/>
    <x v="1"/>
    <s v="United States"/>
    <x v="255"/>
    <x v="29"/>
    <n v="6450"/>
    <x v="3"/>
    <s v="FUR-CH-10002335"/>
    <x v="0"/>
    <x v="1"/>
    <x v="623"/>
    <n v="1133.3499999999999"/>
    <n v="5"/>
    <n v="0"/>
    <n v="294.67099999999999"/>
  </r>
  <r>
    <n v="5868"/>
    <x v="2924"/>
    <x v="0"/>
    <x v="810"/>
    <d v="2013-08-01T00:00:00"/>
    <s v="Standard Class"/>
    <s v="BP-11185"/>
    <s v="Ben Peterman"/>
    <x v="1"/>
    <s v="United States"/>
    <x v="10"/>
    <x v="9"/>
    <n v="19143"/>
    <x v="3"/>
    <s v="OFF-AR-10004078"/>
    <x v="1"/>
    <x v="6"/>
    <x v="507"/>
    <n v="4.6719999999999997"/>
    <n v="1"/>
    <n v="0.2"/>
    <n v="0.58399999999999996"/>
  </r>
  <r>
    <n v="5869"/>
    <x v="2924"/>
    <x v="0"/>
    <x v="810"/>
    <d v="2013-08-01T00:00:00"/>
    <s v="Standard Class"/>
    <s v="BP-11185"/>
    <s v="Ben Peterman"/>
    <x v="1"/>
    <s v="United States"/>
    <x v="10"/>
    <x v="9"/>
    <n v="19143"/>
    <x v="3"/>
    <s v="OFF-BI-10002026"/>
    <x v="1"/>
    <x v="8"/>
    <x v="903"/>
    <n v="104.58"/>
    <n v="6"/>
    <n v="0.7"/>
    <n v="-80.177999999999997"/>
  </r>
  <r>
    <n v="5870"/>
    <x v="2925"/>
    <x v="0"/>
    <x v="77"/>
    <d v="2013-11-13T00:00:00"/>
    <s v="Standard Class"/>
    <s v="MA-17995"/>
    <s v="Michelle Arnett"/>
    <x v="2"/>
    <s v="United States"/>
    <x v="458"/>
    <x v="47"/>
    <n v="82001"/>
    <x v="1"/>
    <s v="FUR-CH-10001215"/>
    <x v="0"/>
    <x v="1"/>
    <x v="440"/>
    <n v="1603.136"/>
    <n v="4"/>
    <n v="0.2"/>
    <n v="100.196"/>
  </r>
  <r>
    <n v="5871"/>
    <x v="2926"/>
    <x v="0"/>
    <x v="403"/>
    <d v="2013-06-15T00:00:00"/>
    <s v="Same Day"/>
    <s v="EB-13705"/>
    <s v="Ed Braxton"/>
    <x v="1"/>
    <s v="United States"/>
    <x v="125"/>
    <x v="1"/>
    <n v="92804"/>
    <x v="1"/>
    <s v="FUR-TA-10001771"/>
    <x v="0"/>
    <x v="3"/>
    <x v="1724"/>
    <n v="1293.4880000000001"/>
    <n v="7"/>
    <n v="0.2"/>
    <n v="80.843000000000004"/>
  </r>
  <r>
    <n v="5872"/>
    <x v="2927"/>
    <x v="0"/>
    <x v="446"/>
    <d v="2013-09-29T00:00:00"/>
    <s v="Standard Class"/>
    <s v="RD-19900"/>
    <s v="Ruben Dartt"/>
    <x v="0"/>
    <s v="United States"/>
    <x v="41"/>
    <x v="14"/>
    <n v="47401"/>
    <x v="2"/>
    <s v="FUR-FU-10004006"/>
    <x v="0"/>
    <x v="5"/>
    <x v="101"/>
    <n v="127.95"/>
    <n v="3"/>
    <n v="0"/>
    <n v="21.7515"/>
  </r>
  <r>
    <n v="5873"/>
    <x v="2928"/>
    <x v="3"/>
    <x v="983"/>
    <d v="2014-04-04T00:00:00"/>
    <s v="Standard Class"/>
    <s v="ME-17320"/>
    <s v="Maria Etezadi"/>
    <x v="2"/>
    <s v="United States"/>
    <x v="38"/>
    <x v="32"/>
    <n v="31907"/>
    <x v="0"/>
    <s v="OFF-ST-10003282"/>
    <x v="1"/>
    <x v="4"/>
    <x v="42"/>
    <n v="59.76"/>
    <n v="1"/>
    <n v="0"/>
    <n v="16.732800000000001"/>
  </r>
  <r>
    <n v="5874"/>
    <x v="2929"/>
    <x v="3"/>
    <x v="400"/>
    <d v="2014-05-06T00:00:00"/>
    <s v="Same Day"/>
    <s v="EH-14005"/>
    <s v="Erica Hernandez"/>
    <x v="2"/>
    <s v="United States"/>
    <x v="186"/>
    <x v="36"/>
    <n v="72401"/>
    <x v="0"/>
    <s v="OFF-BI-10002353"/>
    <x v="1"/>
    <x v="8"/>
    <x v="1068"/>
    <n v="108.08"/>
    <n v="7"/>
    <n v="0"/>
    <n v="54.04"/>
  </r>
  <r>
    <n v="5875"/>
    <x v="2929"/>
    <x v="3"/>
    <x v="400"/>
    <d v="2014-05-06T00:00:00"/>
    <s v="Same Day"/>
    <s v="EH-14005"/>
    <s v="Erica Hernandez"/>
    <x v="2"/>
    <s v="United States"/>
    <x v="186"/>
    <x v="36"/>
    <n v="72401"/>
    <x v="0"/>
    <s v="OFF-BI-10004141"/>
    <x v="1"/>
    <x v="8"/>
    <x v="1287"/>
    <n v="9.5399999999999991"/>
    <n v="3"/>
    <n v="0"/>
    <n v="4.3883999999999999"/>
  </r>
  <r>
    <n v="5876"/>
    <x v="2930"/>
    <x v="1"/>
    <x v="1003"/>
    <d v="2012-09-04T00:00:00"/>
    <s v="First Class"/>
    <s v="FM-14290"/>
    <s v="Frank Merwin"/>
    <x v="2"/>
    <s v="United States"/>
    <x v="10"/>
    <x v="9"/>
    <n v="19140"/>
    <x v="3"/>
    <s v="OFF-AR-10001954"/>
    <x v="1"/>
    <x v="6"/>
    <x v="558"/>
    <n v="11.736000000000001"/>
    <n v="3"/>
    <n v="0.2"/>
    <n v="1.0268999999999999"/>
  </r>
  <r>
    <n v="5877"/>
    <x v="2931"/>
    <x v="2"/>
    <x v="371"/>
    <d v="2011-05-26T00:00:00"/>
    <s v="Standard Class"/>
    <s v="FG-14260"/>
    <s v="Frank Gastineau"/>
    <x v="2"/>
    <s v="United States"/>
    <x v="104"/>
    <x v="31"/>
    <n v="1841"/>
    <x v="3"/>
    <s v="OFF-BI-10001071"/>
    <x v="1"/>
    <x v="8"/>
    <x v="663"/>
    <n v="447.86"/>
    <n v="7"/>
    <n v="0"/>
    <n v="219.45140000000001"/>
  </r>
  <r>
    <n v="5878"/>
    <x v="2931"/>
    <x v="2"/>
    <x v="371"/>
    <d v="2011-05-26T00:00:00"/>
    <s v="Standard Class"/>
    <s v="FG-14260"/>
    <s v="Frank Gastineau"/>
    <x v="2"/>
    <s v="United States"/>
    <x v="104"/>
    <x v="31"/>
    <n v="1841"/>
    <x v="3"/>
    <s v="OFF-PA-10003022"/>
    <x v="1"/>
    <x v="10"/>
    <x v="1644"/>
    <n v="17.940000000000001"/>
    <n v="3"/>
    <n v="0"/>
    <n v="8.7905999999999995"/>
  </r>
  <r>
    <n v="5879"/>
    <x v="2931"/>
    <x v="2"/>
    <x v="371"/>
    <d v="2011-05-26T00:00:00"/>
    <s v="Standard Class"/>
    <s v="FG-14260"/>
    <s v="Frank Gastineau"/>
    <x v="2"/>
    <s v="United States"/>
    <x v="104"/>
    <x v="31"/>
    <n v="1841"/>
    <x v="3"/>
    <s v="OFF-AP-10001293"/>
    <x v="1"/>
    <x v="9"/>
    <x v="1337"/>
    <n v="245.88"/>
    <n v="6"/>
    <n v="0"/>
    <n v="68.846400000000003"/>
  </r>
  <r>
    <n v="5880"/>
    <x v="2932"/>
    <x v="0"/>
    <x v="64"/>
    <d v="2013-12-09T00:00:00"/>
    <s v="Standard Class"/>
    <s v="MV-17485"/>
    <s v="Mark Van Huff"/>
    <x v="0"/>
    <s v="United States"/>
    <x v="20"/>
    <x v="15"/>
    <n v="10011"/>
    <x v="3"/>
    <s v="OFF-PA-10001815"/>
    <x v="1"/>
    <x v="10"/>
    <x v="1393"/>
    <n v="192.16"/>
    <n v="4"/>
    <n v="0"/>
    <n v="92.236800000000002"/>
  </r>
  <r>
    <n v="5881"/>
    <x v="2933"/>
    <x v="0"/>
    <x v="31"/>
    <d v="2013-09-23T00:00:00"/>
    <s v="Standard Class"/>
    <s v="JW-15220"/>
    <s v="Jane Waco"/>
    <x v="1"/>
    <s v="United States"/>
    <x v="70"/>
    <x v="1"/>
    <n v="92105"/>
    <x v="1"/>
    <s v="FUR-CH-10001215"/>
    <x v="0"/>
    <x v="1"/>
    <x v="440"/>
    <n v="801.56799999999998"/>
    <n v="2"/>
    <n v="0.2"/>
    <n v="50.097999999999999"/>
  </r>
  <r>
    <n v="5882"/>
    <x v="2933"/>
    <x v="0"/>
    <x v="31"/>
    <d v="2013-09-23T00:00:00"/>
    <s v="Standard Class"/>
    <s v="JW-15220"/>
    <s v="Jane Waco"/>
    <x v="1"/>
    <s v="United States"/>
    <x v="70"/>
    <x v="1"/>
    <n v="92105"/>
    <x v="1"/>
    <s v="OFF-PA-10000100"/>
    <x v="1"/>
    <x v="10"/>
    <x v="825"/>
    <n v="368.91"/>
    <n v="9"/>
    <n v="0"/>
    <n v="180.76589999999999"/>
  </r>
  <r>
    <n v="5883"/>
    <x v="2933"/>
    <x v="0"/>
    <x v="31"/>
    <d v="2013-09-23T00:00:00"/>
    <s v="Standard Class"/>
    <s v="JW-15220"/>
    <s v="Jane Waco"/>
    <x v="1"/>
    <s v="United States"/>
    <x v="70"/>
    <x v="1"/>
    <n v="92105"/>
    <x v="1"/>
    <s v="FUR-CH-10002880"/>
    <x v="0"/>
    <x v="1"/>
    <x v="801"/>
    <n v="885.52800000000002"/>
    <n v="9"/>
    <n v="0.2"/>
    <n v="-99.621899999999997"/>
  </r>
  <r>
    <n v="5884"/>
    <x v="2934"/>
    <x v="0"/>
    <x v="69"/>
    <d v="2013-03-16T00:00:00"/>
    <s v="Second Class"/>
    <s v="EH-13765"/>
    <s v="Edward Hooks"/>
    <x v="1"/>
    <s v="United States"/>
    <x v="8"/>
    <x v="1"/>
    <n v="94109"/>
    <x v="1"/>
    <s v="FUR-FU-10004712"/>
    <x v="0"/>
    <x v="5"/>
    <x v="371"/>
    <n v="28.28"/>
    <n v="2"/>
    <n v="0"/>
    <n v="7.3528000000000002"/>
  </r>
  <r>
    <n v="5885"/>
    <x v="2934"/>
    <x v="0"/>
    <x v="69"/>
    <d v="2013-03-16T00:00:00"/>
    <s v="Second Class"/>
    <s v="EH-13765"/>
    <s v="Edward Hooks"/>
    <x v="1"/>
    <s v="United States"/>
    <x v="8"/>
    <x v="1"/>
    <n v="94109"/>
    <x v="1"/>
    <s v="OFF-SU-10000151"/>
    <x v="1"/>
    <x v="14"/>
    <x v="1336"/>
    <n v="4912.59"/>
    <n v="3"/>
    <n v="0"/>
    <n v="196.50360000000001"/>
  </r>
  <r>
    <n v="5886"/>
    <x v="2935"/>
    <x v="2"/>
    <x v="1079"/>
    <d v="2011-10-17T00:00:00"/>
    <s v="Same Day"/>
    <s v="LS-17245"/>
    <s v="Lynn Smith"/>
    <x v="0"/>
    <s v="United States"/>
    <x v="8"/>
    <x v="1"/>
    <n v="94110"/>
    <x v="1"/>
    <s v="OFF-BI-10000136"/>
    <x v="1"/>
    <x v="8"/>
    <x v="936"/>
    <n v="14.352"/>
    <n v="3"/>
    <n v="0.2"/>
    <n v="5.0232000000000001"/>
  </r>
  <r>
    <n v="5887"/>
    <x v="2935"/>
    <x v="2"/>
    <x v="1079"/>
    <d v="2011-10-17T00:00:00"/>
    <s v="Same Day"/>
    <s v="LS-17245"/>
    <s v="Lynn Smith"/>
    <x v="0"/>
    <s v="United States"/>
    <x v="8"/>
    <x v="1"/>
    <n v="94110"/>
    <x v="1"/>
    <s v="TEC-AC-10003610"/>
    <x v="2"/>
    <x v="11"/>
    <x v="598"/>
    <n v="179.97"/>
    <n v="3"/>
    <n v="0"/>
    <n v="86.385599999999997"/>
  </r>
  <r>
    <n v="5888"/>
    <x v="2936"/>
    <x v="3"/>
    <x v="1048"/>
    <d v="2014-12-10T00:00:00"/>
    <s v="First Class"/>
    <s v="BP-11050"/>
    <s v="Barry Pond"/>
    <x v="1"/>
    <s v="United States"/>
    <x v="395"/>
    <x v="34"/>
    <n v="2920"/>
    <x v="3"/>
    <s v="OFF-ST-10001837"/>
    <x v="1"/>
    <x v="4"/>
    <x v="1331"/>
    <n v="42.76"/>
    <n v="1"/>
    <n v="0"/>
    <n v="11.117599999999999"/>
  </r>
  <r>
    <n v="5889"/>
    <x v="2937"/>
    <x v="1"/>
    <x v="820"/>
    <d v="2012-12-05T00:00:00"/>
    <s v="Standard Class"/>
    <s v="CC-12220"/>
    <s v="Chris Cortes"/>
    <x v="0"/>
    <s v="United States"/>
    <x v="459"/>
    <x v="0"/>
    <n v="42301"/>
    <x v="0"/>
    <s v="OFF-PA-10001952"/>
    <x v="1"/>
    <x v="10"/>
    <x v="1747"/>
    <n v="45.68"/>
    <n v="2"/>
    <n v="0"/>
    <n v="21.012799999999999"/>
  </r>
  <r>
    <n v="5890"/>
    <x v="2938"/>
    <x v="0"/>
    <x v="167"/>
    <d v="2013-04-18T00:00:00"/>
    <s v="First Class"/>
    <s v="JM-15580"/>
    <s v="Jill Matthias"/>
    <x v="0"/>
    <s v="United States"/>
    <x v="248"/>
    <x v="39"/>
    <n v="21215"/>
    <x v="3"/>
    <s v="OFF-BI-10002414"/>
    <x v="1"/>
    <x v="8"/>
    <x v="1076"/>
    <n v="25.06"/>
    <n v="2"/>
    <n v="0"/>
    <n v="11.7782"/>
  </r>
  <r>
    <n v="5891"/>
    <x v="2939"/>
    <x v="0"/>
    <x v="831"/>
    <d v="2013-11-27T00:00:00"/>
    <s v="Standard Class"/>
    <s v="RD-19720"/>
    <s v="Roger Demir"/>
    <x v="0"/>
    <s v="United States"/>
    <x v="22"/>
    <x v="10"/>
    <n v="60610"/>
    <x v="2"/>
    <s v="OFF-PA-10001790"/>
    <x v="1"/>
    <x v="10"/>
    <x v="687"/>
    <n v="38.432000000000002"/>
    <n v="1"/>
    <n v="0.2"/>
    <n v="13.4512"/>
  </r>
  <r>
    <n v="5892"/>
    <x v="2939"/>
    <x v="0"/>
    <x v="831"/>
    <d v="2013-11-27T00:00:00"/>
    <s v="Standard Class"/>
    <s v="RD-19720"/>
    <s v="Roger Demir"/>
    <x v="0"/>
    <s v="United States"/>
    <x v="22"/>
    <x v="10"/>
    <n v="60610"/>
    <x v="2"/>
    <s v="OFF-ST-10001590"/>
    <x v="1"/>
    <x v="4"/>
    <x v="146"/>
    <n v="21.568000000000001"/>
    <n v="2"/>
    <n v="0.2"/>
    <n v="1.6175999999999999"/>
  </r>
  <r>
    <n v="5893"/>
    <x v="2939"/>
    <x v="0"/>
    <x v="831"/>
    <d v="2013-11-27T00:00:00"/>
    <s v="Standard Class"/>
    <s v="RD-19720"/>
    <s v="Roger Demir"/>
    <x v="0"/>
    <s v="United States"/>
    <x v="22"/>
    <x v="10"/>
    <n v="60610"/>
    <x v="2"/>
    <s v="TEC-AC-10003657"/>
    <x v="2"/>
    <x v="11"/>
    <x v="151"/>
    <n v="81.575999999999993"/>
    <n v="3"/>
    <n v="0.2"/>
    <n v="2.0394000000000001"/>
  </r>
  <r>
    <n v="5894"/>
    <x v="2940"/>
    <x v="3"/>
    <x v="18"/>
    <d v="2014-09-15T00:00:00"/>
    <s v="Standard Class"/>
    <s v="SS-20410"/>
    <s v="Shahid Shariari"/>
    <x v="0"/>
    <s v="United States"/>
    <x v="118"/>
    <x v="32"/>
    <n v="30318"/>
    <x v="0"/>
    <s v="OFF-BI-10004876"/>
    <x v="1"/>
    <x v="8"/>
    <x v="977"/>
    <n v="2.78"/>
    <n v="1"/>
    <n v="0"/>
    <n v="1.3622000000000001"/>
  </r>
  <r>
    <n v="5895"/>
    <x v="2941"/>
    <x v="3"/>
    <x v="428"/>
    <d v="2014-09-15T00:00:00"/>
    <s v="Standard Class"/>
    <s v="KD-16495"/>
    <s v="Keith Dawkins"/>
    <x v="1"/>
    <s v="United States"/>
    <x v="1"/>
    <x v="1"/>
    <n v="90036"/>
    <x v="1"/>
    <s v="OFF-ST-10003123"/>
    <x v="1"/>
    <x v="4"/>
    <x v="1268"/>
    <n v="99.87"/>
    <n v="3"/>
    <n v="0"/>
    <n v="23.968800000000002"/>
  </r>
  <r>
    <n v="5896"/>
    <x v="2942"/>
    <x v="2"/>
    <x v="301"/>
    <d v="2011-08-11T00:00:00"/>
    <s v="Standard Class"/>
    <s v="PL-18925"/>
    <s v="Paul Lucas"/>
    <x v="2"/>
    <s v="United States"/>
    <x v="1"/>
    <x v="1"/>
    <n v="90049"/>
    <x v="1"/>
    <s v="OFF-LA-10003498"/>
    <x v="1"/>
    <x v="2"/>
    <x v="1740"/>
    <n v="44.4"/>
    <n v="3"/>
    <n v="0"/>
    <n v="22.2"/>
  </r>
  <r>
    <n v="5897"/>
    <x v="2942"/>
    <x v="2"/>
    <x v="301"/>
    <d v="2011-08-11T00:00:00"/>
    <s v="Standard Class"/>
    <s v="PL-18925"/>
    <s v="Paul Lucas"/>
    <x v="2"/>
    <s v="United States"/>
    <x v="1"/>
    <x v="1"/>
    <n v="90049"/>
    <x v="1"/>
    <s v="OFF-PA-10004947"/>
    <x v="1"/>
    <x v="10"/>
    <x v="33"/>
    <n v="21.4"/>
    <n v="5"/>
    <n v="0"/>
    <n v="9.6300000000000008"/>
  </r>
  <r>
    <n v="5898"/>
    <x v="2943"/>
    <x v="0"/>
    <x v="1015"/>
    <d v="2013-10-04T00:00:00"/>
    <s v="Standard Class"/>
    <s v="ZD-21925"/>
    <s v="Zuschuss Donatelli"/>
    <x v="0"/>
    <s v="United States"/>
    <x v="102"/>
    <x v="14"/>
    <n v="47374"/>
    <x v="2"/>
    <s v="FUR-FU-10003799"/>
    <x v="0"/>
    <x v="5"/>
    <x v="90"/>
    <n v="71.12"/>
    <n v="4"/>
    <n v="0"/>
    <n v="22.0472"/>
  </r>
  <r>
    <n v="5899"/>
    <x v="2943"/>
    <x v="0"/>
    <x v="1015"/>
    <d v="2013-10-04T00:00:00"/>
    <s v="Standard Class"/>
    <s v="ZD-21925"/>
    <s v="Zuschuss Donatelli"/>
    <x v="0"/>
    <s v="United States"/>
    <x v="102"/>
    <x v="14"/>
    <n v="47374"/>
    <x v="2"/>
    <s v="TEC-PH-10000673"/>
    <x v="2"/>
    <x v="7"/>
    <x v="1396"/>
    <n v="259.95999999999998"/>
    <n v="4"/>
    <n v="0"/>
    <n v="124.7808"/>
  </r>
  <r>
    <n v="5900"/>
    <x v="2944"/>
    <x v="3"/>
    <x v="602"/>
    <d v="2014-01-17T00:00:00"/>
    <s v="Standard Class"/>
    <s v="LS-16945"/>
    <s v="Linda Southworth"/>
    <x v="1"/>
    <s v="United States"/>
    <x v="8"/>
    <x v="1"/>
    <n v="94110"/>
    <x v="1"/>
    <s v="OFF-EN-10002621"/>
    <x v="1"/>
    <x v="12"/>
    <x v="33"/>
    <n v="9.7799999999999994"/>
    <n v="1"/>
    <n v="0"/>
    <n v="4.8899999999999997"/>
  </r>
  <r>
    <n v="5901"/>
    <x v="2945"/>
    <x v="1"/>
    <x v="312"/>
    <d v="2012-11-24T00:00:00"/>
    <s v="Standard Class"/>
    <s v="PB-18805"/>
    <s v="Patrick Bzostek"/>
    <x v="2"/>
    <s v="United States"/>
    <x v="8"/>
    <x v="1"/>
    <n v="94122"/>
    <x v="1"/>
    <s v="OFF-BI-10004528"/>
    <x v="1"/>
    <x v="8"/>
    <x v="468"/>
    <n v="24.192"/>
    <n v="9"/>
    <n v="0.2"/>
    <n v="7.56"/>
  </r>
  <r>
    <n v="5902"/>
    <x v="2946"/>
    <x v="0"/>
    <x v="581"/>
    <d v="2013-03-12T00:00:00"/>
    <s v="Standard Class"/>
    <s v="PC-18745"/>
    <s v="Pamela Coakley"/>
    <x v="1"/>
    <s v="United States"/>
    <x v="58"/>
    <x v="30"/>
    <n v="7090"/>
    <x v="3"/>
    <s v="FUR-FU-10001889"/>
    <x v="0"/>
    <x v="5"/>
    <x v="1149"/>
    <n v="31.56"/>
    <n v="3"/>
    <n v="0"/>
    <n v="10.4148"/>
  </r>
  <r>
    <n v="5903"/>
    <x v="2947"/>
    <x v="3"/>
    <x v="44"/>
    <d v="2014-07-11T00:00:00"/>
    <s v="Same Day"/>
    <s v="FM-14290"/>
    <s v="Frank Merwin"/>
    <x v="2"/>
    <s v="United States"/>
    <x v="8"/>
    <x v="1"/>
    <n v="94122"/>
    <x v="1"/>
    <s v="OFF-PA-10000157"/>
    <x v="1"/>
    <x v="10"/>
    <x v="364"/>
    <n v="59.94"/>
    <n v="3"/>
    <n v="0"/>
    <n v="28.171800000000001"/>
  </r>
  <r>
    <n v="5904"/>
    <x v="2947"/>
    <x v="3"/>
    <x v="44"/>
    <d v="2014-07-11T00:00:00"/>
    <s v="Same Day"/>
    <s v="FM-14290"/>
    <s v="Frank Merwin"/>
    <x v="2"/>
    <s v="United States"/>
    <x v="8"/>
    <x v="1"/>
    <n v="94122"/>
    <x v="1"/>
    <s v="OFF-PA-10002764"/>
    <x v="1"/>
    <x v="10"/>
    <x v="33"/>
    <n v="45.36"/>
    <n v="4"/>
    <n v="0"/>
    <n v="22.226400000000002"/>
  </r>
  <r>
    <n v="5905"/>
    <x v="2947"/>
    <x v="3"/>
    <x v="44"/>
    <d v="2014-07-11T00:00:00"/>
    <s v="Same Day"/>
    <s v="FM-14290"/>
    <s v="Frank Merwin"/>
    <x v="2"/>
    <s v="United States"/>
    <x v="8"/>
    <x v="1"/>
    <n v="94122"/>
    <x v="1"/>
    <s v="OFF-PA-10000143"/>
    <x v="1"/>
    <x v="10"/>
    <x v="1692"/>
    <n v="26.4"/>
    <n v="5"/>
    <n v="0"/>
    <n v="12.672000000000001"/>
  </r>
  <r>
    <n v="5906"/>
    <x v="2947"/>
    <x v="3"/>
    <x v="44"/>
    <d v="2014-07-11T00:00:00"/>
    <s v="Same Day"/>
    <s v="FM-14290"/>
    <s v="Frank Merwin"/>
    <x v="2"/>
    <s v="United States"/>
    <x v="8"/>
    <x v="1"/>
    <n v="94122"/>
    <x v="1"/>
    <s v="OFF-LA-10000414"/>
    <x v="1"/>
    <x v="2"/>
    <x v="1634"/>
    <n v="41.4"/>
    <n v="4"/>
    <n v="0"/>
    <n v="19.872"/>
  </r>
  <r>
    <n v="5907"/>
    <x v="2947"/>
    <x v="3"/>
    <x v="44"/>
    <d v="2014-07-11T00:00:00"/>
    <s v="Same Day"/>
    <s v="FM-14290"/>
    <s v="Frank Merwin"/>
    <x v="2"/>
    <s v="United States"/>
    <x v="8"/>
    <x v="1"/>
    <n v="94122"/>
    <x v="1"/>
    <s v="TEC-AC-10003441"/>
    <x v="2"/>
    <x v="11"/>
    <x v="652"/>
    <n v="16.95"/>
    <n v="1"/>
    <n v="0"/>
    <n v="1.0169999999999999"/>
  </r>
  <r>
    <n v="5908"/>
    <x v="2948"/>
    <x v="0"/>
    <x v="499"/>
    <d v="2013-08-12T00:00:00"/>
    <s v="Standard Class"/>
    <s v="KD-16495"/>
    <s v="Keith Dawkins"/>
    <x v="1"/>
    <s v="United States"/>
    <x v="49"/>
    <x v="1"/>
    <n v="95123"/>
    <x v="1"/>
    <s v="OFF-BI-10002353"/>
    <x v="1"/>
    <x v="8"/>
    <x v="1068"/>
    <n v="24.704000000000001"/>
    <n v="2"/>
    <n v="0.2"/>
    <n v="9.2639999999999993"/>
  </r>
  <r>
    <n v="5909"/>
    <x v="2948"/>
    <x v="0"/>
    <x v="499"/>
    <d v="2013-08-12T00:00:00"/>
    <s v="Standard Class"/>
    <s v="KD-16495"/>
    <s v="Keith Dawkins"/>
    <x v="1"/>
    <s v="United States"/>
    <x v="49"/>
    <x v="1"/>
    <n v="95123"/>
    <x v="1"/>
    <s v="OFF-AP-10001303"/>
    <x v="1"/>
    <x v="9"/>
    <x v="925"/>
    <n v="59.7"/>
    <n v="3"/>
    <n v="0"/>
    <n v="26.864999999999998"/>
  </r>
  <r>
    <n v="5910"/>
    <x v="2948"/>
    <x v="0"/>
    <x v="499"/>
    <d v="2013-08-12T00:00:00"/>
    <s v="Standard Class"/>
    <s v="KD-16495"/>
    <s v="Keith Dawkins"/>
    <x v="1"/>
    <s v="United States"/>
    <x v="49"/>
    <x v="1"/>
    <n v="95123"/>
    <x v="1"/>
    <s v="FUR-FU-10003026"/>
    <x v="0"/>
    <x v="5"/>
    <x v="1555"/>
    <n v="14.52"/>
    <n v="3"/>
    <n v="0"/>
    <n v="5.6627999999999998"/>
  </r>
  <r>
    <n v="5911"/>
    <x v="2948"/>
    <x v="0"/>
    <x v="499"/>
    <d v="2013-08-12T00:00:00"/>
    <s v="Standard Class"/>
    <s v="KD-16495"/>
    <s v="Keith Dawkins"/>
    <x v="1"/>
    <s v="United States"/>
    <x v="49"/>
    <x v="1"/>
    <n v="95123"/>
    <x v="1"/>
    <s v="OFF-BI-10000632"/>
    <x v="1"/>
    <x v="8"/>
    <x v="1288"/>
    <n v="104.184"/>
    <n v="3"/>
    <n v="0.2"/>
    <n v="33.8598"/>
  </r>
  <r>
    <n v="5912"/>
    <x v="2949"/>
    <x v="0"/>
    <x v="907"/>
    <d v="2013-12-23T00:00:00"/>
    <s v="Standard Class"/>
    <s v="SC-20680"/>
    <s v="Steve Carroll"/>
    <x v="2"/>
    <s v="United States"/>
    <x v="4"/>
    <x v="4"/>
    <n v="98115"/>
    <x v="1"/>
    <s v="OFF-ST-10001328"/>
    <x v="1"/>
    <x v="4"/>
    <x v="176"/>
    <n v="46.53"/>
    <n v="3"/>
    <n v="0"/>
    <n v="13.0284"/>
  </r>
  <r>
    <n v="5913"/>
    <x v="2950"/>
    <x v="2"/>
    <x v="829"/>
    <d v="2011-08-26T00:00:00"/>
    <s v="Second Class"/>
    <s v="DW-13585"/>
    <s v="Dorothy Wardle"/>
    <x v="1"/>
    <s v="United States"/>
    <x v="459"/>
    <x v="0"/>
    <n v="42301"/>
    <x v="0"/>
    <s v="OFF-SU-10004661"/>
    <x v="1"/>
    <x v="14"/>
    <x v="1748"/>
    <n v="25.5"/>
    <n v="3"/>
    <n v="0"/>
    <n v="6.63"/>
  </r>
  <r>
    <n v="5914"/>
    <x v="2951"/>
    <x v="1"/>
    <x v="14"/>
    <d v="2012-09-23T00:00:00"/>
    <s v="Standard Class"/>
    <s v="PF-19120"/>
    <s v="Peter Fuller"/>
    <x v="0"/>
    <s v="United States"/>
    <x v="20"/>
    <x v="15"/>
    <n v="10035"/>
    <x v="3"/>
    <s v="OFF-ST-10000617"/>
    <x v="1"/>
    <x v="4"/>
    <x v="379"/>
    <n v="14.9"/>
    <n v="5"/>
    <n v="0"/>
    <n v="1.0429999999999999"/>
  </r>
  <r>
    <n v="5915"/>
    <x v="2951"/>
    <x v="1"/>
    <x v="14"/>
    <d v="2012-09-23T00:00:00"/>
    <s v="Standard Class"/>
    <s v="PF-19120"/>
    <s v="Peter Fuller"/>
    <x v="0"/>
    <s v="United States"/>
    <x v="20"/>
    <x v="15"/>
    <n v="10035"/>
    <x v="3"/>
    <s v="OFF-LA-10002762"/>
    <x v="1"/>
    <x v="2"/>
    <x v="49"/>
    <n v="87.71"/>
    <n v="7"/>
    <n v="0"/>
    <n v="41.223700000000001"/>
  </r>
  <r>
    <n v="5916"/>
    <x v="2951"/>
    <x v="1"/>
    <x v="14"/>
    <d v="2012-09-23T00:00:00"/>
    <s v="Standard Class"/>
    <s v="PF-19120"/>
    <s v="Peter Fuller"/>
    <x v="0"/>
    <s v="United States"/>
    <x v="20"/>
    <x v="15"/>
    <n v="10035"/>
    <x v="3"/>
    <s v="FUR-CH-10001973"/>
    <x v="0"/>
    <x v="1"/>
    <x v="896"/>
    <n v="199.76400000000001"/>
    <n v="2"/>
    <n v="0.1"/>
    <n v="8.8783999999999992"/>
  </r>
  <r>
    <n v="5917"/>
    <x v="2951"/>
    <x v="1"/>
    <x v="14"/>
    <d v="2012-09-23T00:00:00"/>
    <s v="Standard Class"/>
    <s v="PF-19120"/>
    <s v="Peter Fuller"/>
    <x v="0"/>
    <s v="United States"/>
    <x v="20"/>
    <x v="15"/>
    <n v="10035"/>
    <x v="3"/>
    <s v="OFF-ST-10003058"/>
    <x v="1"/>
    <x v="4"/>
    <x v="388"/>
    <n v="94.6"/>
    <n v="4"/>
    <n v="0"/>
    <n v="27.434000000000001"/>
  </r>
  <r>
    <n v="5918"/>
    <x v="2951"/>
    <x v="1"/>
    <x v="14"/>
    <d v="2012-09-23T00:00:00"/>
    <s v="Standard Class"/>
    <s v="PF-19120"/>
    <s v="Peter Fuller"/>
    <x v="0"/>
    <s v="United States"/>
    <x v="20"/>
    <x v="15"/>
    <n v="10035"/>
    <x v="3"/>
    <s v="FUR-BO-10004834"/>
    <x v="0"/>
    <x v="0"/>
    <x v="26"/>
    <n v="4228.7039999999997"/>
    <n v="6"/>
    <n v="0.2"/>
    <n v="158.57640000000001"/>
  </r>
  <r>
    <n v="5919"/>
    <x v="2951"/>
    <x v="1"/>
    <x v="14"/>
    <d v="2012-09-23T00:00:00"/>
    <s v="Standard Class"/>
    <s v="PF-19120"/>
    <s v="Peter Fuller"/>
    <x v="0"/>
    <s v="United States"/>
    <x v="20"/>
    <x v="15"/>
    <n v="10035"/>
    <x v="3"/>
    <s v="FUR-BO-10002213"/>
    <x v="0"/>
    <x v="0"/>
    <x v="1223"/>
    <n v="2003.92"/>
    <n v="5"/>
    <n v="0.2"/>
    <n v="-25.048999999999999"/>
  </r>
  <r>
    <n v="5920"/>
    <x v="2951"/>
    <x v="1"/>
    <x v="14"/>
    <d v="2012-09-23T00:00:00"/>
    <s v="Standard Class"/>
    <s v="PF-19120"/>
    <s v="Peter Fuller"/>
    <x v="0"/>
    <s v="United States"/>
    <x v="20"/>
    <x v="15"/>
    <n v="10035"/>
    <x v="3"/>
    <s v="TEC-PH-10002170"/>
    <x v="2"/>
    <x v="7"/>
    <x v="594"/>
    <n v="209.97"/>
    <n v="3"/>
    <n v="0"/>
    <n v="58.791600000000003"/>
  </r>
  <r>
    <n v="5921"/>
    <x v="2951"/>
    <x v="1"/>
    <x v="14"/>
    <d v="2012-09-23T00:00:00"/>
    <s v="Standard Class"/>
    <s v="PF-19120"/>
    <s v="Peter Fuller"/>
    <x v="0"/>
    <s v="United States"/>
    <x v="20"/>
    <x v="15"/>
    <n v="10035"/>
    <x v="3"/>
    <s v="TEC-AC-10003033"/>
    <x v="2"/>
    <x v="11"/>
    <x v="756"/>
    <n v="659.9"/>
    <n v="2"/>
    <n v="0"/>
    <n v="217.767"/>
  </r>
  <r>
    <n v="5922"/>
    <x v="2951"/>
    <x v="1"/>
    <x v="14"/>
    <d v="2012-09-23T00:00:00"/>
    <s v="Standard Class"/>
    <s v="PF-19120"/>
    <s v="Peter Fuller"/>
    <x v="0"/>
    <s v="United States"/>
    <x v="20"/>
    <x v="15"/>
    <n v="10035"/>
    <x v="3"/>
    <s v="OFF-PA-10004071"/>
    <x v="1"/>
    <x v="10"/>
    <x v="412"/>
    <n v="110.96"/>
    <n v="2"/>
    <n v="0"/>
    <n v="53.260800000000003"/>
  </r>
  <r>
    <n v="5923"/>
    <x v="2951"/>
    <x v="1"/>
    <x v="14"/>
    <d v="2012-09-23T00:00:00"/>
    <s v="Standard Class"/>
    <s v="PF-19120"/>
    <s v="Peter Fuller"/>
    <x v="0"/>
    <s v="United States"/>
    <x v="20"/>
    <x v="15"/>
    <n v="10035"/>
    <x v="3"/>
    <s v="TEC-PH-10000169"/>
    <x v="2"/>
    <x v="7"/>
    <x v="1029"/>
    <n v="67.8"/>
    <n v="4"/>
    <n v="0"/>
    <n v="1.3560000000000001"/>
  </r>
  <r>
    <n v="5924"/>
    <x v="2952"/>
    <x v="0"/>
    <x v="491"/>
    <d v="2013-01-12T00:00:00"/>
    <s v="Second Class"/>
    <s v="DK-13225"/>
    <s v="Dean Katz"/>
    <x v="1"/>
    <s v="United States"/>
    <x v="20"/>
    <x v="15"/>
    <n v="10011"/>
    <x v="3"/>
    <s v="FUR-TA-10002958"/>
    <x v="0"/>
    <x v="3"/>
    <x v="956"/>
    <n v="313.17599999999999"/>
    <n v="2"/>
    <n v="0.4"/>
    <n v="-120.0508"/>
  </r>
  <r>
    <n v="5925"/>
    <x v="2953"/>
    <x v="3"/>
    <x v="123"/>
    <d v="2014-11-23T00:00:00"/>
    <s v="Second Class"/>
    <s v="RB-19435"/>
    <s v="Richard Bierner"/>
    <x v="0"/>
    <s v="United States"/>
    <x v="24"/>
    <x v="17"/>
    <n v="22153"/>
    <x v="0"/>
    <s v="OFF-AR-10001177"/>
    <x v="1"/>
    <x v="6"/>
    <x v="1215"/>
    <n v="22.96"/>
    <n v="7"/>
    <n v="0"/>
    <n v="6.6584000000000003"/>
  </r>
  <r>
    <n v="5926"/>
    <x v="2954"/>
    <x v="3"/>
    <x v="95"/>
    <d v="2014-09-06T00:00:00"/>
    <s v="Standard Class"/>
    <s v="GD-14590"/>
    <s v="Giulietta Dortch"/>
    <x v="1"/>
    <s v="United States"/>
    <x v="317"/>
    <x v="4"/>
    <n v="98226"/>
    <x v="1"/>
    <s v="TEC-AC-10004975"/>
    <x v="2"/>
    <x v="11"/>
    <x v="973"/>
    <n v="1099.5"/>
    <n v="10"/>
    <n v="0"/>
    <n v="362.83499999999998"/>
  </r>
  <r>
    <n v="5927"/>
    <x v="2955"/>
    <x v="2"/>
    <x v="918"/>
    <d v="2011-12-04T00:00:00"/>
    <s v="Standard Class"/>
    <s v="RA-19885"/>
    <s v="Ruben Ausman"/>
    <x v="1"/>
    <s v="United States"/>
    <x v="27"/>
    <x v="19"/>
    <n v="35601"/>
    <x v="0"/>
    <s v="FUR-TA-10001086"/>
    <x v="0"/>
    <x v="3"/>
    <x v="1727"/>
    <n v="1215.92"/>
    <n v="8"/>
    <n v="0"/>
    <n v="316.13920000000002"/>
  </r>
  <r>
    <n v="5928"/>
    <x v="2956"/>
    <x v="2"/>
    <x v="856"/>
    <d v="2011-10-15T00:00:00"/>
    <s v="Standard Class"/>
    <s v="DB-13555"/>
    <s v="Dorothy Badders"/>
    <x v="1"/>
    <s v="United States"/>
    <x v="115"/>
    <x v="36"/>
    <n v="72701"/>
    <x v="0"/>
    <s v="OFF-LA-10000240"/>
    <x v="1"/>
    <x v="2"/>
    <x v="2"/>
    <n v="7.31"/>
    <n v="1"/>
    <n v="0"/>
    <n v="3.4357000000000002"/>
  </r>
  <r>
    <n v="5929"/>
    <x v="2956"/>
    <x v="2"/>
    <x v="856"/>
    <d v="2011-10-15T00:00:00"/>
    <s v="Standard Class"/>
    <s v="DB-13555"/>
    <s v="Dorothy Badders"/>
    <x v="1"/>
    <s v="United States"/>
    <x v="115"/>
    <x v="36"/>
    <n v="72701"/>
    <x v="0"/>
    <s v="FUR-FU-10002107"/>
    <x v="0"/>
    <x v="5"/>
    <x v="1324"/>
    <n v="8.92"/>
    <n v="4"/>
    <n v="0"/>
    <n v="3.9247999999999998"/>
  </r>
  <r>
    <n v="5930"/>
    <x v="2957"/>
    <x v="3"/>
    <x v="437"/>
    <d v="2014-10-07T00:00:00"/>
    <s v="First Class"/>
    <s v="RL-19615"/>
    <s v="Rob Lucas"/>
    <x v="0"/>
    <s v="United States"/>
    <x v="10"/>
    <x v="9"/>
    <n v="19120"/>
    <x v="3"/>
    <s v="FUR-BO-10001519"/>
    <x v="0"/>
    <x v="0"/>
    <x v="666"/>
    <n v="87.21"/>
    <n v="3"/>
    <n v="0.5"/>
    <n v="-45.349200000000003"/>
  </r>
  <r>
    <n v="5931"/>
    <x v="2957"/>
    <x v="3"/>
    <x v="437"/>
    <d v="2014-10-07T00:00:00"/>
    <s v="First Class"/>
    <s v="RL-19615"/>
    <s v="Rob Lucas"/>
    <x v="0"/>
    <s v="United States"/>
    <x v="10"/>
    <x v="9"/>
    <n v="19120"/>
    <x v="3"/>
    <s v="OFF-PA-10004100"/>
    <x v="1"/>
    <x v="10"/>
    <x v="257"/>
    <n v="15.552"/>
    <n v="3"/>
    <n v="0.2"/>
    <n v="5.4432"/>
  </r>
  <r>
    <n v="5932"/>
    <x v="2957"/>
    <x v="3"/>
    <x v="437"/>
    <d v="2014-10-07T00:00:00"/>
    <s v="First Class"/>
    <s v="RL-19615"/>
    <s v="Rob Lucas"/>
    <x v="0"/>
    <s v="United States"/>
    <x v="10"/>
    <x v="9"/>
    <n v="19120"/>
    <x v="3"/>
    <s v="TEC-PH-10001363"/>
    <x v="2"/>
    <x v="7"/>
    <x v="427"/>
    <n v="683.98800000000006"/>
    <n v="2"/>
    <n v="0.4"/>
    <n v="-113.998"/>
  </r>
  <r>
    <n v="5933"/>
    <x v="2957"/>
    <x v="3"/>
    <x v="437"/>
    <d v="2014-10-07T00:00:00"/>
    <s v="First Class"/>
    <s v="RL-19615"/>
    <s v="Rob Lucas"/>
    <x v="0"/>
    <s v="United States"/>
    <x v="10"/>
    <x v="9"/>
    <n v="19120"/>
    <x v="3"/>
    <s v="OFF-ST-10004835"/>
    <x v="1"/>
    <x v="4"/>
    <x v="1406"/>
    <n v="13.391999999999999"/>
    <n v="3"/>
    <n v="0.2"/>
    <n v="1.0044"/>
  </r>
  <r>
    <n v="5934"/>
    <x v="2957"/>
    <x v="3"/>
    <x v="437"/>
    <d v="2014-10-07T00:00:00"/>
    <s v="First Class"/>
    <s v="RL-19615"/>
    <s v="Rob Lucas"/>
    <x v="0"/>
    <s v="United States"/>
    <x v="10"/>
    <x v="9"/>
    <n v="19120"/>
    <x v="3"/>
    <s v="TEC-AC-10002018"/>
    <x v="2"/>
    <x v="11"/>
    <x v="1674"/>
    <n v="16.776"/>
    <n v="3"/>
    <n v="0.2"/>
    <n v="4.8231000000000002"/>
  </r>
  <r>
    <n v="5935"/>
    <x v="2957"/>
    <x v="3"/>
    <x v="437"/>
    <d v="2014-10-07T00:00:00"/>
    <s v="First Class"/>
    <s v="RL-19615"/>
    <s v="Rob Lucas"/>
    <x v="0"/>
    <s v="United States"/>
    <x v="10"/>
    <x v="9"/>
    <n v="19120"/>
    <x v="3"/>
    <s v="TEC-AC-10003033"/>
    <x v="2"/>
    <x v="11"/>
    <x v="756"/>
    <n v="527.91999999999996"/>
    <n v="2"/>
    <n v="0.2"/>
    <n v="85.787000000000006"/>
  </r>
  <r>
    <n v="5936"/>
    <x v="2958"/>
    <x v="0"/>
    <x v="975"/>
    <d v="2013-05-07T00:00:00"/>
    <s v="Same Day"/>
    <s v="RB-19465"/>
    <s v="Rick Bensley"/>
    <x v="2"/>
    <s v="United States"/>
    <x v="4"/>
    <x v="4"/>
    <n v="98103"/>
    <x v="1"/>
    <s v="FUR-FU-10000221"/>
    <x v="0"/>
    <x v="5"/>
    <x v="529"/>
    <n v="25.4"/>
    <n v="5"/>
    <n v="0"/>
    <n v="8.6359999999999992"/>
  </r>
  <r>
    <n v="5937"/>
    <x v="2958"/>
    <x v="0"/>
    <x v="975"/>
    <d v="2013-05-07T00:00:00"/>
    <s v="Same Day"/>
    <s v="RB-19465"/>
    <s v="Rick Bensley"/>
    <x v="2"/>
    <s v="United States"/>
    <x v="4"/>
    <x v="4"/>
    <n v="98103"/>
    <x v="1"/>
    <s v="TEC-PH-10001198"/>
    <x v="2"/>
    <x v="7"/>
    <x v="1168"/>
    <n v="177.48"/>
    <n v="3"/>
    <n v="0.2"/>
    <n v="19.9665"/>
  </r>
  <r>
    <n v="5938"/>
    <x v="2958"/>
    <x v="0"/>
    <x v="975"/>
    <d v="2013-05-07T00:00:00"/>
    <s v="Same Day"/>
    <s v="RB-19465"/>
    <s v="Rick Bensley"/>
    <x v="2"/>
    <s v="United States"/>
    <x v="4"/>
    <x v="4"/>
    <n v="98103"/>
    <x v="1"/>
    <s v="TEC-PH-10002564"/>
    <x v="2"/>
    <x v="7"/>
    <x v="976"/>
    <n v="71.975999999999999"/>
    <n v="3"/>
    <n v="0.2"/>
    <n v="8.9969999999999999"/>
  </r>
  <r>
    <n v="5939"/>
    <x v="2959"/>
    <x v="3"/>
    <x v="240"/>
    <d v="2014-05-26T00:00:00"/>
    <s v="Standard Class"/>
    <s v="JF-15295"/>
    <s v="Jason Fortune-"/>
    <x v="0"/>
    <s v="United States"/>
    <x v="243"/>
    <x v="5"/>
    <n v="75023"/>
    <x v="2"/>
    <s v="TEC-PH-10003811"/>
    <x v="2"/>
    <x v="7"/>
    <x v="1187"/>
    <n v="95.992000000000004"/>
    <n v="1"/>
    <n v="0.2"/>
    <n v="9.5991999999999997"/>
  </r>
  <r>
    <n v="5940"/>
    <x v="2959"/>
    <x v="3"/>
    <x v="240"/>
    <d v="2014-05-26T00:00:00"/>
    <s v="Standard Class"/>
    <s v="JF-15295"/>
    <s v="Jason Fortune-"/>
    <x v="0"/>
    <s v="United States"/>
    <x v="243"/>
    <x v="5"/>
    <n v="75023"/>
    <x v="2"/>
    <s v="OFF-LA-10004178"/>
    <x v="1"/>
    <x v="2"/>
    <x v="1700"/>
    <n v="13.215999999999999"/>
    <n v="4"/>
    <n v="0.2"/>
    <n v="4.2952000000000004"/>
  </r>
  <r>
    <n v="5941"/>
    <x v="2960"/>
    <x v="3"/>
    <x v="386"/>
    <d v="2014-10-15T00:00:00"/>
    <s v="Second Class"/>
    <s v="RW-19690"/>
    <s v="Robert Waldorf"/>
    <x v="0"/>
    <s v="United States"/>
    <x v="1"/>
    <x v="1"/>
    <n v="90049"/>
    <x v="1"/>
    <s v="TEC-AC-10001465"/>
    <x v="2"/>
    <x v="11"/>
    <x v="473"/>
    <n v="435.84"/>
    <n v="12"/>
    <n v="0"/>
    <n v="130.75200000000001"/>
  </r>
  <r>
    <n v="5942"/>
    <x v="2960"/>
    <x v="3"/>
    <x v="386"/>
    <d v="2014-10-15T00:00:00"/>
    <s v="Second Class"/>
    <s v="RW-19690"/>
    <s v="Robert Waldorf"/>
    <x v="0"/>
    <s v="United States"/>
    <x v="1"/>
    <x v="1"/>
    <n v="90049"/>
    <x v="1"/>
    <s v="OFF-AR-10000940"/>
    <x v="1"/>
    <x v="6"/>
    <x v="134"/>
    <n v="5.88"/>
    <n v="2"/>
    <n v="0"/>
    <n v="1.5875999999999999"/>
  </r>
  <r>
    <n v="5943"/>
    <x v="2961"/>
    <x v="0"/>
    <x v="876"/>
    <d v="2013-08-14T00:00:00"/>
    <s v="Standard Class"/>
    <s v="VG-21790"/>
    <s v="Vivek Gonzalez"/>
    <x v="0"/>
    <s v="United States"/>
    <x v="1"/>
    <x v="1"/>
    <n v="90032"/>
    <x v="1"/>
    <s v="TEC-PH-10001700"/>
    <x v="2"/>
    <x v="7"/>
    <x v="193"/>
    <n v="211.16800000000001"/>
    <n v="4"/>
    <n v="0.2"/>
    <n v="18.4772"/>
  </r>
  <r>
    <n v="5944"/>
    <x v="2962"/>
    <x v="2"/>
    <x v="55"/>
    <d v="2011-08-29T00:00:00"/>
    <s v="Standard Class"/>
    <s v="JM-15265"/>
    <s v="Janet Molinari"/>
    <x v="1"/>
    <s v="United States"/>
    <x v="1"/>
    <x v="1"/>
    <n v="90036"/>
    <x v="1"/>
    <s v="FUR-FU-10000771"/>
    <x v="0"/>
    <x v="5"/>
    <x v="1426"/>
    <n v="6.28"/>
    <n v="1"/>
    <n v="0"/>
    <n v="2.6375999999999999"/>
  </r>
  <r>
    <n v="5945"/>
    <x v="2962"/>
    <x v="2"/>
    <x v="55"/>
    <d v="2011-08-29T00:00:00"/>
    <s v="Standard Class"/>
    <s v="JM-15265"/>
    <s v="Janet Molinari"/>
    <x v="1"/>
    <s v="United States"/>
    <x v="1"/>
    <x v="1"/>
    <n v="90036"/>
    <x v="1"/>
    <s v="TEC-AC-10002399"/>
    <x v="2"/>
    <x v="11"/>
    <x v="448"/>
    <n v="95.1"/>
    <n v="5"/>
    <n v="0"/>
    <n v="30.431999999999999"/>
  </r>
  <r>
    <n v="5946"/>
    <x v="2962"/>
    <x v="2"/>
    <x v="55"/>
    <d v="2011-08-29T00:00:00"/>
    <s v="Standard Class"/>
    <s v="JM-15265"/>
    <s v="Janet Molinari"/>
    <x v="1"/>
    <s v="United States"/>
    <x v="1"/>
    <x v="1"/>
    <n v="90036"/>
    <x v="1"/>
    <s v="OFF-PA-10004983"/>
    <x v="1"/>
    <x v="10"/>
    <x v="1323"/>
    <n v="25.92"/>
    <n v="4"/>
    <n v="0"/>
    <n v="12.441599999999999"/>
  </r>
  <r>
    <n v="5947"/>
    <x v="2962"/>
    <x v="2"/>
    <x v="55"/>
    <d v="2011-08-29T00:00:00"/>
    <s v="Standard Class"/>
    <s v="JM-15265"/>
    <s v="Janet Molinari"/>
    <x v="1"/>
    <s v="United States"/>
    <x v="1"/>
    <x v="1"/>
    <n v="90036"/>
    <x v="1"/>
    <s v="OFF-ST-10004258"/>
    <x v="1"/>
    <x v="4"/>
    <x v="754"/>
    <n v="48.84"/>
    <n v="4"/>
    <n v="0"/>
    <n v="13.1868"/>
  </r>
  <r>
    <n v="5948"/>
    <x v="2963"/>
    <x v="1"/>
    <x v="471"/>
    <d v="2012-09-18T00:00:00"/>
    <s v="Second Class"/>
    <s v="BE-11455"/>
    <s v="Brad Eason"/>
    <x v="2"/>
    <s v="United States"/>
    <x v="96"/>
    <x v="23"/>
    <n v="50315"/>
    <x v="2"/>
    <s v="OFF-BI-10004040"/>
    <x v="1"/>
    <x v="8"/>
    <x v="1478"/>
    <n v="25.9"/>
    <n v="5"/>
    <n v="0"/>
    <n v="12.691000000000001"/>
  </r>
  <r>
    <n v="5949"/>
    <x v="2964"/>
    <x v="3"/>
    <x v="916"/>
    <d v="2014-06-03T00:00:00"/>
    <s v="Same Day"/>
    <s v="CB-12535"/>
    <s v="Claudia Bergmann"/>
    <x v="1"/>
    <s v="United States"/>
    <x v="295"/>
    <x v="35"/>
    <n v="38671"/>
    <x v="0"/>
    <s v="OFF-EN-10003862"/>
    <x v="1"/>
    <x v="12"/>
    <x v="753"/>
    <n v="42.68"/>
    <n v="4"/>
    <n v="0"/>
    <n v="19.6328"/>
  </r>
  <r>
    <n v="5950"/>
    <x v="2964"/>
    <x v="3"/>
    <x v="916"/>
    <d v="2014-06-03T00:00:00"/>
    <s v="Same Day"/>
    <s v="CB-12535"/>
    <s v="Claudia Bergmann"/>
    <x v="1"/>
    <s v="United States"/>
    <x v="295"/>
    <x v="35"/>
    <n v="38671"/>
    <x v="0"/>
    <s v="TEC-AC-10004571"/>
    <x v="2"/>
    <x v="11"/>
    <x v="404"/>
    <n v="299.97000000000003"/>
    <n v="3"/>
    <n v="0"/>
    <n v="125.98739999999999"/>
  </r>
  <r>
    <n v="5951"/>
    <x v="2964"/>
    <x v="3"/>
    <x v="916"/>
    <d v="2014-06-03T00:00:00"/>
    <s v="Same Day"/>
    <s v="CB-12535"/>
    <s v="Claudia Bergmann"/>
    <x v="1"/>
    <s v="United States"/>
    <x v="295"/>
    <x v="35"/>
    <n v="38671"/>
    <x v="0"/>
    <s v="OFF-AP-10000891"/>
    <x v="1"/>
    <x v="9"/>
    <x v="163"/>
    <n v="262.24"/>
    <n v="2"/>
    <n v="0"/>
    <n v="78.671999999999997"/>
  </r>
  <r>
    <n v="5952"/>
    <x v="2964"/>
    <x v="3"/>
    <x v="916"/>
    <d v="2014-06-03T00:00:00"/>
    <s v="Same Day"/>
    <s v="CB-12535"/>
    <s v="Claudia Bergmann"/>
    <x v="1"/>
    <s v="United States"/>
    <x v="295"/>
    <x v="35"/>
    <n v="38671"/>
    <x v="0"/>
    <s v="OFF-BI-10002026"/>
    <x v="1"/>
    <x v="8"/>
    <x v="1749"/>
    <n v="234.36"/>
    <n v="6"/>
    <n v="0"/>
    <n v="112.4928"/>
  </r>
  <r>
    <n v="5953"/>
    <x v="2965"/>
    <x v="3"/>
    <x v="4"/>
    <d v="2014-04-22T00:00:00"/>
    <s v="Standard Class"/>
    <s v="SD-20485"/>
    <s v="Shirley Daniels"/>
    <x v="2"/>
    <s v="United States"/>
    <x v="12"/>
    <x v="5"/>
    <n v="77041"/>
    <x v="2"/>
    <s v="OFF-PA-10001826"/>
    <x v="1"/>
    <x v="10"/>
    <x v="1750"/>
    <n v="20.736000000000001"/>
    <n v="4"/>
    <n v="0.2"/>
    <n v="7.2576000000000001"/>
  </r>
  <r>
    <n v="5954"/>
    <x v="2966"/>
    <x v="2"/>
    <x v="809"/>
    <d v="2011-03-31T00:00:00"/>
    <s v="First Class"/>
    <s v="SG-20890"/>
    <s v="Susan Gilcrest"/>
    <x v="1"/>
    <s v="United States"/>
    <x v="20"/>
    <x v="15"/>
    <n v="10009"/>
    <x v="3"/>
    <s v="OFF-AR-10001231"/>
    <x v="1"/>
    <x v="6"/>
    <x v="1686"/>
    <n v="10.5"/>
    <n v="5"/>
    <n v="0"/>
    <n v="2.94"/>
  </r>
  <r>
    <n v="5955"/>
    <x v="2967"/>
    <x v="2"/>
    <x v="7"/>
    <d v="2011-11-15T00:00:00"/>
    <s v="Second Class"/>
    <s v="TS-21430"/>
    <s v="Tom Stivers"/>
    <x v="1"/>
    <s v="United States"/>
    <x v="265"/>
    <x v="9"/>
    <n v="19601"/>
    <x v="3"/>
    <s v="FUR-FU-10000409"/>
    <x v="0"/>
    <x v="5"/>
    <x v="1421"/>
    <n v="23.968"/>
    <n v="2"/>
    <n v="0.2"/>
    <n v="7.7896000000000001"/>
  </r>
  <r>
    <n v="5956"/>
    <x v="2967"/>
    <x v="2"/>
    <x v="7"/>
    <d v="2011-11-15T00:00:00"/>
    <s v="Second Class"/>
    <s v="TS-21430"/>
    <s v="Tom Stivers"/>
    <x v="1"/>
    <s v="United States"/>
    <x v="265"/>
    <x v="9"/>
    <n v="19601"/>
    <x v="3"/>
    <s v="FUR-BO-10002545"/>
    <x v="0"/>
    <x v="0"/>
    <x v="37"/>
    <n v="521.96"/>
    <n v="4"/>
    <n v="0.5"/>
    <n v="-250.54079999999999"/>
  </r>
  <r>
    <n v="5957"/>
    <x v="2968"/>
    <x v="0"/>
    <x v="299"/>
    <d v="2013-03-16T00:00:00"/>
    <s v="Second Class"/>
    <s v="DK-13225"/>
    <s v="Dean Katz"/>
    <x v="1"/>
    <s v="United States"/>
    <x v="8"/>
    <x v="1"/>
    <n v="94109"/>
    <x v="1"/>
    <s v="OFF-ST-10002756"/>
    <x v="1"/>
    <x v="4"/>
    <x v="270"/>
    <n v="676.55"/>
    <n v="5"/>
    <n v="0"/>
    <n v="6.7655000000000003"/>
  </r>
  <r>
    <n v="5958"/>
    <x v="2968"/>
    <x v="0"/>
    <x v="299"/>
    <d v="2013-03-16T00:00:00"/>
    <s v="Second Class"/>
    <s v="DK-13225"/>
    <s v="Dean Katz"/>
    <x v="1"/>
    <s v="United States"/>
    <x v="8"/>
    <x v="1"/>
    <n v="94109"/>
    <x v="1"/>
    <s v="OFF-AP-10003842"/>
    <x v="1"/>
    <x v="9"/>
    <x v="1247"/>
    <n v="154.9"/>
    <n v="5"/>
    <n v="0"/>
    <n v="40.274000000000001"/>
  </r>
  <r>
    <n v="5959"/>
    <x v="2968"/>
    <x v="0"/>
    <x v="299"/>
    <d v="2013-03-16T00:00:00"/>
    <s v="Second Class"/>
    <s v="DK-13225"/>
    <s v="Dean Katz"/>
    <x v="1"/>
    <s v="United States"/>
    <x v="8"/>
    <x v="1"/>
    <n v="94109"/>
    <x v="1"/>
    <s v="OFF-EN-10004459"/>
    <x v="1"/>
    <x v="12"/>
    <x v="655"/>
    <n v="30.56"/>
    <n v="4"/>
    <n v="0"/>
    <n v="14.974399999999999"/>
  </r>
  <r>
    <n v="5960"/>
    <x v="2968"/>
    <x v="0"/>
    <x v="299"/>
    <d v="2013-03-16T00:00:00"/>
    <s v="Second Class"/>
    <s v="DK-13225"/>
    <s v="Dean Katz"/>
    <x v="1"/>
    <s v="United States"/>
    <x v="8"/>
    <x v="1"/>
    <n v="94109"/>
    <x v="1"/>
    <s v="FUR-CH-10003746"/>
    <x v="0"/>
    <x v="1"/>
    <x v="617"/>
    <n v="770.35199999999998"/>
    <n v="3"/>
    <n v="0.2"/>
    <n v="77.035200000000003"/>
  </r>
  <r>
    <n v="5961"/>
    <x v="2969"/>
    <x v="3"/>
    <x v="839"/>
    <d v="2014-02-15T00:00:00"/>
    <s v="Second Class"/>
    <s v="ML-17395"/>
    <s v="Marina Lichtenstein"/>
    <x v="1"/>
    <s v="United States"/>
    <x v="1"/>
    <x v="1"/>
    <n v="90045"/>
    <x v="1"/>
    <s v="FUR-FU-10003142"/>
    <x v="0"/>
    <x v="5"/>
    <x v="1201"/>
    <n v="21.12"/>
    <n v="4"/>
    <n v="0"/>
    <n v="6.5472000000000001"/>
  </r>
  <r>
    <n v="5962"/>
    <x v="2970"/>
    <x v="2"/>
    <x v="7"/>
    <d v="2011-11-13T00:00:00"/>
    <s v="Second Class"/>
    <s v="MA-17560"/>
    <s v="Matt Abelman"/>
    <x v="2"/>
    <s v="United States"/>
    <x v="1"/>
    <x v="1"/>
    <n v="90004"/>
    <x v="1"/>
    <s v="TEC-PH-10001425"/>
    <x v="2"/>
    <x v="7"/>
    <x v="511"/>
    <n v="575.928"/>
    <n v="9"/>
    <n v="0.2"/>
    <n v="57.592799999999997"/>
  </r>
  <r>
    <n v="5963"/>
    <x v="2970"/>
    <x v="2"/>
    <x v="7"/>
    <d v="2011-11-13T00:00:00"/>
    <s v="Second Class"/>
    <s v="MA-17560"/>
    <s v="Matt Abelman"/>
    <x v="2"/>
    <s v="United States"/>
    <x v="1"/>
    <x v="1"/>
    <n v="90004"/>
    <x v="1"/>
    <s v="OFF-AP-10001626"/>
    <x v="1"/>
    <x v="9"/>
    <x v="1016"/>
    <n v="7.78"/>
    <n v="2"/>
    <n v="0"/>
    <n v="2.0228000000000002"/>
  </r>
  <r>
    <n v="5964"/>
    <x v="2970"/>
    <x v="2"/>
    <x v="7"/>
    <d v="2011-11-13T00:00:00"/>
    <s v="Second Class"/>
    <s v="MA-17560"/>
    <s v="Matt Abelman"/>
    <x v="2"/>
    <s v="United States"/>
    <x v="1"/>
    <x v="1"/>
    <n v="90004"/>
    <x v="1"/>
    <s v="OFF-PA-10003625"/>
    <x v="1"/>
    <x v="10"/>
    <x v="750"/>
    <n v="123.92"/>
    <n v="4"/>
    <n v="0"/>
    <n v="55.764000000000003"/>
  </r>
  <r>
    <n v="5965"/>
    <x v="2971"/>
    <x v="3"/>
    <x v="648"/>
    <d v="2014-08-26T00:00:00"/>
    <s v="Standard Class"/>
    <s v="LR-17035"/>
    <s v="Lisa Ryan"/>
    <x v="1"/>
    <s v="United States"/>
    <x v="8"/>
    <x v="1"/>
    <n v="94109"/>
    <x v="1"/>
    <s v="OFF-SU-10004768"/>
    <x v="1"/>
    <x v="14"/>
    <x v="1299"/>
    <n v="17.22"/>
    <n v="3"/>
    <n v="0"/>
    <n v="5.1660000000000004"/>
  </r>
  <r>
    <n v="5966"/>
    <x v="2971"/>
    <x v="3"/>
    <x v="648"/>
    <d v="2014-08-26T00:00:00"/>
    <s v="Standard Class"/>
    <s v="LR-17035"/>
    <s v="Lisa Ryan"/>
    <x v="1"/>
    <s v="United States"/>
    <x v="8"/>
    <x v="1"/>
    <n v="94109"/>
    <x v="1"/>
    <s v="OFF-ST-10000777"/>
    <x v="1"/>
    <x v="4"/>
    <x v="117"/>
    <n v="226.56"/>
    <n v="6"/>
    <n v="0"/>
    <n v="63.436799999999998"/>
  </r>
  <r>
    <n v="5967"/>
    <x v="2971"/>
    <x v="3"/>
    <x v="648"/>
    <d v="2014-08-26T00:00:00"/>
    <s v="Standard Class"/>
    <s v="LR-17035"/>
    <s v="Lisa Ryan"/>
    <x v="1"/>
    <s v="United States"/>
    <x v="8"/>
    <x v="1"/>
    <n v="94109"/>
    <x v="1"/>
    <s v="TEC-PH-10003171"/>
    <x v="2"/>
    <x v="7"/>
    <x v="1495"/>
    <n v="107.88"/>
    <n v="3"/>
    <n v="0.2"/>
    <n v="10.788"/>
  </r>
  <r>
    <n v="5968"/>
    <x v="2972"/>
    <x v="0"/>
    <x v="804"/>
    <d v="2013-01-17T00:00:00"/>
    <s v="First Class"/>
    <s v="BE-11335"/>
    <s v="Bill Eplett"/>
    <x v="2"/>
    <s v="United States"/>
    <x v="20"/>
    <x v="15"/>
    <n v="10009"/>
    <x v="3"/>
    <s v="OFF-PA-10001033"/>
    <x v="1"/>
    <x v="10"/>
    <x v="1500"/>
    <n v="81.98"/>
    <n v="2"/>
    <n v="0"/>
    <n v="40.170200000000001"/>
  </r>
  <r>
    <n v="5969"/>
    <x v="2973"/>
    <x v="2"/>
    <x v="836"/>
    <d v="2011-07-22T00:00:00"/>
    <s v="First Class"/>
    <s v="CC-12145"/>
    <s v="Charles Crestani"/>
    <x v="0"/>
    <s v="United States"/>
    <x v="70"/>
    <x v="1"/>
    <n v="92105"/>
    <x v="1"/>
    <s v="OFF-PA-10000418"/>
    <x v="1"/>
    <x v="10"/>
    <x v="961"/>
    <n v="104.85"/>
    <n v="1"/>
    <n v="0"/>
    <n v="50.328000000000003"/>
  </r>
  <r>
    <n v="5970"/>
    <x v="2973"/>
    <x v="2"/>
    <x v="836"/>
    <d v="2011-07-22T00:00:00"/>
    <s v="First Class"/>
    <s v="CC-12145"/>
    <s v="Charles Crestani"/>
    <x v="0"/>
    <s v="United States"/>
    <x v="70"/>
    <x v="1"/>
    <n v="92105"/>
    <x v="1"/>
    <s v="OFF-BI-10001982"/>
    <x v="1"/>
    <x v="8"/>
    <x v="301"/>
    <n v="8.7040000000000006"/>
    <n v="2"/>
    <n v="0.2"/>
    <n v="3.1551999999999998"/>
  </r>
  <r>
    <n v="5971"/>
    <x v="2973"/>
    <x v="2"/>
    <x v="836"/>
    <d v="2011-07-22T00:00:00"/>
    <s v="First Class"/>
    <s v="CC-12145"/>
    <s v="Charles Crestani"/>
    <x v="0"/>
    <s v="United States"/>
    <x v="70"/>
    <x v="1"/>
    <n v="92105"/>
    <x v="1"/>
    <s v="OFF-PA-10002230"/>
    <x v="1"/>
    <x v="10"/>
    <x v="384"/>
    <n v="19.920000000000002"/>
    <n v="4"/>
    <n v="0"/>
    <n v="9.7607999999999997"/>
  </r>
  <r>
    <n v="5972"/>
    <x v="2973"/>
    <x v="2"/>
    <x v="836"/>
    <d v="2011-07-22T00:00:00"/>
    <s v="First Class"/>
    <s v="CC-12145"/>
    <s v="Charles Crestani"/>
    <x v="0"/>
    <s v="United States"/>
    <x v="70"/>
    <x v="1"/>
    <n v="92105"/>
    <x v="1"/>
    <s v="FUR-FU-10003577"/>
    <x v="0"/>
    <x v="5"/>
    <x v="608"/>
    <n v="43.02"/>
    <n v="3"/>
    <n v="0"/>
    <n v="15.4872"/>
  </r>
  <r>
    <n v="5973"/>
    <x v="2974"/>
    <x v="3"/>
    <x v="695"/>
    <d v="2014-12-02T00:00:00"/>
    <s v="Standard Class"/>
    <s v="BD-11770"/>
    <s v="Bryan Davis"/>
    <x v="0"/>
    <s v="United States"/>
    <x v="20"/>
    <x v="15"/>
    <n v="10024"/>
    <x v="3"/>
    <s v="FUR-BO-10001811"/>
    <x v="0"/>
    <x v="0"/>
    <x v="779"/>
    <n v="240.78399999999999"/>
    <n v="1"/>
    <n v="0.2"/>
    <n v="30.097999999999999"/>
  </r>
  <r>
    <n v="5974"/>
    <x v="2975"/>
    <x v="1"/>
    <x v="707"/>
    <d v="2012-12-29T00:00:00"/>
    <s v="Standard Class"/>
    <s v="JK-15640"/>
    <s v="Jim Kriz"/>
    <x v="2"/>
    <s v="United States"/>
    <x v="20"/>
    <x v="15"/>
    <n v="10011"/>
    <x v="3"/>
    <s v="OFF-AP-10003779"/>
    <x v="1"/>
    <x v="9"/>
    <x v="1448"/>
    <n v="414.96"/>
    <n v="2"/>
    <n v="0"/>
    <n v="124.488"/>
  </r>
  <r>
    <n v="5975"/>
    <x v="2976"/>
    <x v="0"/>
    <x v="750"/>
    <d v="2013-10-14T00:00:00"/>
    <s v="Standard Class"/>
    <s v="DB-13615"/>
    <s v="Doug Bickford"/>
    <x v="0"/>
    <s v="United States"/>
    <x v="35"/>
    <x v="3"/>
    <n v="28205"/>
    <x v="0"/>
    <s v="OFF-ST-10000676"/>
    <x v="1"/>
    <x v="4"/>
    <x v="871"/>
    <n v="387.72"/>
    <n v="5"/>
    <n v="0.2"/>
    <n v="-67.850999999999999"/>
  </r>
  <r>
    <n v="5976"/>
    <x v="2977"/>
    <x v="3"/>
    <x v="1002"/>
    <d v="2014-07-18T00:00:00"/>
    <s v="Standard Class"/>
    <s v="RR-19525"/>
    <s v="Rick Reed"/>
    <x v="1"/>
    <s v="United States"/>
    <x v="356"/>
    <x v="41"/>
    <n v="66212"/>
    <x v="2"/>
    <s v="OFF-ST-10001496"/>
    <x v="1"/>
    <x v="4"/>
    <x v="726"/>
    <n v="360.38"/>
    <n v="2"/>
    <n v="0"/>
    <n v="93.698800000000006"/>
  </r>
  <r>
    <n v="5977"/>
    <x v="2977"/>
    <x v="3"/>
    <x v="1002"/>
    <d v="2014-07-18T00:00:00"/>
    <s v="Standard Class"/>
    <s v="RR-19525"/>
    <s v="Rick Reed"/>
    <x v="1"/>
    <s v="United States"/>
    <x v="356"/>
    <x v="41"/>
    <n v="66212"/>
    <x v="2"/>
    <s v="OFF-PA-10003673"/>
    <x v="1"/>
    <x v="10"/>
    <x v="971"/>
    <n v="13.56"/>
    <n v="2"/>
    <n v="0"/>
    <n v="6.2375999999999996"/>
  </r>
  <r>
    <n v="5978"/>
    <x v="2978"/>
    <x v="3"/>
    <x v="558"/>
    <d v="2014-04-26T00:00:00"/>
    <s v="First Class"/>
    <s v="SV-20935"/>
    <s v="Susan Vittorini"/>
    <x v="0"/>
    <s v="United States"/>
    <x v="123"/>
    <x v="16"/>
    <n v="85204"/>
    <x v="1"/>
    <s v="TEC-PH-10004614"/>
    <x v="2"/>
    <x v="7"/>
    <x v="299"/>
    <n v="552"/>
    <n v="10"/>
    <n v="0.2"/>
    <n v="34.5"/>
  </r>
  <r>
    <n v="5979"/>
    <x v="2979"/>
    <x v="2"/>
    <x v="557"/>
    <d v="2011-09-13T00:00:00"/>
    <s v="Standard Class"/>
    <s v="RB-19465"/>
    <s v="Rick Bensley"/>
    <x v="2"/>
    <s v="United States"/>
    <x v="251"/>
    <x v="26"/>
    <n v="74133"/>
    <x v="2"/>
    <s v="FUR-TA-10001039"/>
    <x v="0"/>
    <x v="3"/>
    <x v="824"/>
    <n v="429.9"/>
    <n v="5"/>
    <n v="0"/>
    <n v="111.774"/>
  </r>
  <r>
    <n v="5980"/>
    <x v="2979"/>
    <x v="2"/>
    <x v="557"/>
    <d v="2011-09-13T00:00:00"/>
    <s v="Standard Class"/>
    <s v="RB-19465"/>
    <s v="Rick Bensley"/>
    <x v="2"/>
    <s v="United States"/>
    <x v="251"/>
    <x v="26"/>
    <n v="74133"/>
    <x v="2"/>
    <s v="OFF-BI-10000474"/>
    <x v="1"/>
    <x v="8"/>
    <x v="27"/>
    <n v="32.06"/>
    <n v="2"/>
    <n v="0"/>
    <n v="15.3888"/>
  </r>
  <r>
    <n v="5981"/>
    <x v="2979"/>
    <x v="2"/>
    <x v="557"/>
    <d v="2011-09-13T00:00:00"/>
    <s v="Standard Class"/>
    <s v="RB-19465"/>
    <s v="Rick Bensley"/>
    <x v="2"/>
    <s v="United States"/>
    <x v="251"/>
    <x v="26"/>
    <n v="74133"/>
    <x v="2"/>
    <s v="FUR-CH-10004698"/>
    <x v="0"/>
    <x v="1"/>
    <x v="166"/>
    <n v="161.96"/>
    <n v="2"/>
    <n v="0"/>
    <n v="45.348799999999997"/>
  </r>
  <r>
    <n v="5982"/>
    <x v="2979"/>
    <x v="2"/>
    <x v="557"/>
    <d v="2011-09-13T00:00:00"/>
    <s v="Standard Class"/>
    <s v="RB-19465"/>
    <s v="Rick Bensley"/>
    <x v="2"/>
    <s v="United States"/>
    <x v="251"/>
    <x v="26"/>
    <n v="74133"/>
    <x v="2"/>
    <s v="OFF-ST-10003327"/>
    <x v="1"/>
    <x v="4"/>
    <x v="333"/>
    <n v="19.86"/>
    <n v="2"/>
    <n v="0"/>
    <n v="5.7594000000000003"/>
  </r>
  <r>
    <n v="5983"/>
    <x v="2980"/>
    <x v="0"/>
    <x v="831"/>
    <d v="2013-11-29T00:00:00"/>
    <s v="Standard Class"/>
    <s v="MV-18190"/>
    <s v="Mike Vittorini"/>
    <x v="0"/>
    <s v="United States"/>
    <x v="20"/>
    <x v="15"/>
    <n v="10035"/>
    <x v="3"/>
    <s v="OFF-PA-10000232"/>
    <x v="1"/>
    <x v="10"/>
    <x v="1622"/>
    <n v="12.96"/>
    <n v="2"/>
    <n v="0"/>
    <n v="6.3503999999999996"/>
  </r>
  <r>
    <n v="5984"/>
    <x v="2981"/>
    <x v="3"/>
    <x v="118"/>
    <d v="2014-09-19T00:00:00"/>
    <s v="Second Class"/>
    <s v="EH-14185"/>
    <s v="Evan Henry"/>
    <x v="0"/>
    <s v="United States"/>
    <x v="10"/>
    <x v="9"/>
    <n v="19143"/>
    <x v="3"/>
    <s v="OFF-PA-10003657"/>
    <x v="1"/>
    <x v="10"/>
    <x v="624"/>
    <n v="20.544"/>
    <n v="6"/>
    <n v="0.2"/>
    <n v="6.42"/>
  </r>
  <r>
    <n v="5985"/>
    <x v="2982"/>
    <x v="0"/>
    <x v="1080"/>
    <d v="2013-07-26T00:00:00"/>
    <s v="Standard Class"/>
    <s v="JS-16030"/>
    <s v="Joy Smith"/>
    <x v="0"/>
    <s v="United States"/>
    <x v="413"/>
    <x v="35"/>
    <n v="39401"/>
    <x v="0"/>
    <s v="FUR-FU-10001185"/>
    <x v="0"/>
    <x v="5"/>
    <x v="1414"/>
    <n v="185.58"/>
    <n v="6"/>
    <n v="0"/>
    <n v="76.087800000000001"/>
  </r>
  <r>
    <n v="5986"/>
    <x v="2982"/>
    <x v="0"/>
    <x v="1080"/>
    <d v="2013-07-26T00:00:00"/>
    <s v="Standard Class"/>
    <s v="JS-16030"/>
    <s v="Joy Smith"/>
    <x v="0"/>
    <s v="United States"/>
    <x v="413"/>
    <x v="35"/>
    <n v="39401"/>
    <x v="0"/>
    <s v="OFF-BI-10003007"/>
    <x v="1"/>
    <x v="8"/>
    <x v="1542"/>
    <n v="77.56"/>
    <n v="2"/>
    <n v="0"/>
    <n v="35.677599999999998"/>
  </r>
  <r>
    <n v="5987"/>
    <x v="2982"/>
    <x v="0"/>
    <x v="1080"/>
    <d v="2013-07-26T00:00:00"/>
    <s v="Standard Class"/>
    <s v="JS-16030"/>
    <s v="Joy Smith"/>
    <x v="0"/>
    <s v="United States"/>
    <x v="413"/>
    <x v="35"/>
    <n v="39401"/>
    <x v="0"/>
    <s v="OFF-ST-10002485"/>
    <x v="1"/>
    <x v="4"/>
    <x v="209"/>
    <n v="87.92"/>
    <n v="4"/>
    <n v="0"/>
    <n v="0.87919999999999998"/>
  </r>
  <r>
    <n v="5988"/>
    <x v="2982"/>
    <x v="0"/>
    <x v="1080"/>
    <d v="2013-07-26T00:00:00"/>
    <s v="Standard Class"/>
    <s v="JS-16030"/>
    <s v="Joy Smith"/>
    <x v="0"/>
    <s v="United States"/>
    <x v="413"/>
    <x v="35"/>
    <n v="39401"/>
    <x v="0"/>
    <s v="OFF-PA-10001033"/>
    <x v="1"/>
    <x v="10"/>
    <x v="1500"/>
    <n v="245.94"/>
    <n v="6"/>
    <n v="0"/>
    <n v="120.5106"/>
  </r>
  <r>
    <n v="5989"/>
    <x v="2982"/>
    <x v="0"/>
    <x v="1080"/>
    <d v="2013-07-26T00:00:00"/>
    <s v="Standard Class"/>
    <s v="JS-16030"/>
    <s v="Joy Smith"/>
    <x v="0"/>
    <s v="United States"/>
    <x v="413"/>
    <x v="35"/>
    <n v="39401"/>
    <x v="0"/>
    <s v="OFF-BI-10000404"/>
    <x v="1"/>
    <x v="8"/>
    <x v="476"/>
    <n v="8.6"/>
    <n v="1"/>
    <n v="0"/>
    <n v="4.0419999999999998"/>
  </r>
  <r>
    <n v="5990"/>
    <x v="2982"/>
    <x v="0"/>
    <x v="1080"/>
    <d v="2013-07-26T00:00:00"/>
    <s v="Standard Class"/>
    <s v="JS-16030"/>
    <s v="Joy Smith"/>
    <x v="0"/>
    <s v="United States"/>
    <x v="413"/>
    <x v="35"/>
    <n v="39401"/>
    <x v="0"/>
    <s v="FUR-BO-10003546"/>
    <x v="0"/>
    <x v="0"/>
    <x v="1638"/>
    <n v="504.9"/>
    <n v="5"/>
    <n v="0"/>
    <n v="126.22499999999999"/>
  </r>
  <r>
    <n v="5991"/>
    <x v="2983"/>
    <x v="3"/>
    <x v="175"/>
    <d v="2014-09-22T00:00:00"/>
    <s v="Standard Class"/>
    <s v="ES-14020"/>
    <s v="Erica Smith"/>
    <x v="0"/>
    <s v="United States"/>
    <x v="1"/>
    <x v="1"/>
    <n v="90049"/>
    <x v="1"/>
    <s v="OFF-BI-10004390"/>
    <x v="1"/>
    <x v="8"/>
    <x v="1155"/>
    <n v="2357.4879999999998"/>
    <n v="7"/>
    <n v="0.2"/>
    <n v="884.05799999999999"/>
  </r>
  <r>
    <n v="5992"/>
    <x v="2983"/>
    <x v="3"/>
    <x v="175"/>
    <d v="2014-09-22T00:00:00"/>
    <s v="Standard Class"/>
    <s v="ES-14020"/>
    <s v="Erica Smith"/>
    <x v="0"/>
    <s v="United States"/>
    <x v="1"/>
    <x v="1"/>
    <n v="90049"/>
    <x v="1"/>
    <s v="TEC-PH-10001700"/>
    <x v="2"/>
    <x v="7"/>
    <x v="193"/>
    <n v="369.54399999999998"/>
    <n v="7"/>
    <n v="0.2"/>
    <n v="32.335099999999997"/>
  </r>
  <r>
    <n v="5993"/>
    <x v="2983"/>
    <x v="3"/>
    <x v="175"/>
    <d v="2014-09-22T00:00:00"/>
    <s v="Standard Class"/>
    <s v="ES-14020"/>
    <s v="Erica Smith"/>
    <x v="0"/>
    <s v="United States"/>
    <x v="1"/>
    <x v="1"/>
    <n v="90049"/>
    <x v="1"/>
    <s v="FUR-CH-10003396"/>
    <x v="0"/>
    <x v="1"/>
    <x v="385"/>
    <n v="184.75200000000001"/>
    <n v="3"/>
    <n v="0.2"/>
    <n v="-20.784600000000001"/>
  </r>
  <r>
    <n v="5994"/>
    <x v="2984"/>
    <x v="0"/>
    <x v="25"/>
    <d v="2013-12-12T00:00:00"/>
    <s v="Same Day"/>
    <s v="NS-18640"/>
    <s v="Noel Staavos"/>
    <x v="1"/>
    <s v="United States"/>
    <x v="38"/>
    <x v="24"/>
    <n v="43229"/>
    <x v="3"/>
    <s v="OFF-ST-10001558"/>
    <x v="1"/>
    <x v="4"/>
    <x v="712"/>
    <n v="64.959999999999994"/>
    <n v="5"/>
    <n v="0.2"/>
    <n v="-4.0599999999999996"/>
  </r>
  <r>
    <n v="5995"/>
    <x v="2984"/>
    <x v="0"/>
    <x v="25"/>
    <d v="2013-12-12T00:00:00"/>
    <s v="Same Day"/>
    <s v="NS-18640"/>
    <s v="Noel Staavos"/>
    <x v="1"/>
    <s v="United States"/>
    <x v="38"/>
    <x v="24"/>
    <n v="43229"/>
    <x v="3"/>
    <s v="OFF-SU-10004782"/>
    <x v="1"/>
    <x v="14"/>
    <x v="1548"/>
    <n v="13.52"/>
    <n v="2"/>
    <n v="0.2"/>
    <n v="1.69"/>
  </r>
  <r>
    <n v="5996"/>
    <x v="2984"/>
    <x v="0"/>
    <x v="25"/>
    <d v="2013-12-12T00:00:00"/>
    <s v="Same Day"/>
    <s v="NS-18640"/>
    <s v="Noel Staavos"/>
    <x v="1"/>
    <s v="United States"/>
    <x v="38"/>
    <x v="24"/>
    <n v="43229"/>
    <x v="3"/>
    <s v="FUR-CH-10003298"/>
    <x v="0"/>
    <x v="1"/>
    <x v="1567"/>
    <n v="458.43"/>
    <n v="5"/>
    <n v="0.3"/>
    <n v="-137.529"/>
  </r>
  <r>
    <n v="5997"/>
    <x v="2984"/>
    <x v="0"/>
    <x v="25"/>
    <d v="2013-12-12T00:00:00"/>
    <s v="Same Day"/>
    <s v="NS-18640"/>
    <s v="Noel Staavos"/>
    <x v="1"/>
    <s v="United States"/>
    <x v="38"/>
    <x v="24"/>
    <n v="43229"/>
    <x v="3"/>
    <s v="OFF-AP-10000576"/>
    <x v="1"/>
    <x v="9"/>
    <x v="842"/>
    <n v="387.13600000000002"/>
    <n v="4"/>
    <n v="0.2"/>
    <n v="24.196000000000002"/>
  </r>
  <r>
    <n v="5998"/>
    <x v="2984"/>
    <x v="0"/>
    <x v="25"/>
    <d v="2013-12-12T00:00:00"/>
    <s v="Same Day"/>
    <s v="NS-18640"/>
    <s v="Noel Staavos"/>
    <x v="1"/>
    <s v="United States"/>
    <x v="38"/>
    <x v="24"/>
    <n v="43229"/>
    <x v="3"/>
    <s v="FUR-TA-10003008"/>
    <x v="0"/>
    <x v="3"/>
    <x v="946"/>
    <n v="328.59"/>
    <n v="3"/>
    <n v="0.4"/>
    <n v="-147.8655"/>
  </r>
  <r>
    <n v="5999"/>
    <x v="2985"/>
    <x v="2"/>
    <x v="325"/>
    <d v="2011-12-14T00:00:00"/>
    <s v="Standard Class"/>
    <s v="SH-19975"/>
    <s v="Sally Hughsby"/>
    <x v="1"/>
    <s v="United States"/>
    <x v="460"/>
    <x v="45"/>
    <n v="83605"/>
    <x v="1"/>
    <s v="FUR-CH-10001708"/>
    <x v="0"/>
    <x v="1"/>
    <x v="884"/>
    <n v="338.35199999999998"/>
    <n v="3"/>
    <n v="0.2"/>
    <n v="4.2294"/>
  </r>
  <r>
    <n v="6000"/>
    <x v="2985"/>
    <x v="2"/>
    <x v="325"/>
    <d v="2011-12-14T00:00:00"/>
    <s v="Standard Class"/>
    <s v="SH-19975"/>
    <s v="Sally Hughsby"/>
    <x v="1"/>
    <s v="United States"/>
    <x v="460"/>
    <x v="45"/>
    <n v="83605"/>
    <x v="1"/>
    <s v="OFF-PA-10000019"/>
    <x v="1"/>
    <x v="10"/>
    <x v="704"/>
    <n v="25.92"/>
    <n v="4"/>
    <n v="0"/>
    <n v="12.441599999999999"/>
  </r>
  <r>
    <n v="6001"/>
    <x v="2985"/>
    <x v="2"/>
    <x v="325"/>
    <d v="2011-12-14T00:00:00"/>
    <s v="Standard Class"/>
    <s v="SH-19975"/>
    <s v="Sally Hughsby"/>
    <x v="1"/>
    <s v="United States"/>
    <x v="460"/>
    <x v="45"/>
    <n v="83605"/>
    <x v="1"/>
    <s v="OFF-PA-10002222"/>
    <x v="1"/>
    <x v="10"/>
    <x v="389"/>
    <n v="91.36"/>
    <n v="4"/>
    <n v="0"/>
    <n v="42.025599999999997"/>
  </r>
  <r>
    <n v="6002"/>
    <x v="2986"/>
    <x v="2"/>
    <x v="736"/>
    <d v="2011-12-17T00:00:00"/>
    <s v="Standard Class"/>
    <s v="RF-19345"/>
    <s v="Randy Ferguson"/>
    <x v="1"/>
    <s v="United States"/>
    <x v="42"/>
    <x v="16"/>
    <n v="85023"/>
    <x v="1"/>
    <s v="FUR-FU-10002553"/>
    <x v="0"/>
    <x v="5"/>
    <x v="1121"/>
    <n v="87.96"/>
    <n v="3"/>
    <n v="0.2"/>
    <n v="7.6965000000000003"/>
  </r>
  <r>
    <n v="6003"/>
    <x v="2986"/>
    <x v="2"/>
    <x v="736"/>
    <d v="2011-12-17T00:00:00"/>
    <s v="Standard Class"/>
    <s v="RF-19345"/>
    <s v="Randy Ferguson"/>
    <x v="1"/>
    <s v="United States"/>
    <x v="42"/>
    <x v="16"/>
    <n v="85023"/>
    <x v="1"/>
    <s v="OFF-BI-10002103"/>
    <x v="1"/>
    <x v="8"/>
    <x v="525"/>
    <n v="5.2140000000000004"/>
    <n v="2"/>
    <n v="0.7"/>
    <n v="-4.1711999999999998"/>
  </r>
  <r>
    <n v="6004"/>
    <x v="2987"/>
    <x v="3"/>
    <x v="296"/>
    <d v="2014-09-28T00:00:00"/>
    <s v="Standard Class"/>
    <s v="DL-12865"/>
    <s v="Dan Lawera"/>
    <x v="0"/>
    <s v="United States"/>
    <x v="100"/>
    <x v="2"/>
    <n v="33142"/>
    <x v="0"/>
    <s v="OFF-BI-10002794"/>
    <x v="1"/>
    <x v="8"/>
    <x v="102"/>
    <n v="12.294"/>
    <n v="1"/>
    <n v="0.7"/>
    <n v="-8.6058000000000003"/>
  </r>
  <r>
    <n v="6005"/>
    <x v="2988"/>
    <x v="3"/>
    <x v="210"/>
    <d v="2014-12-09T00:00:00"/>
    <s v="Standard Class"/>
    <s v="AG-10390"/>
    <s v="Allen Goldenen"/>
    <x v="0"/>
    <s v="United States"/>
    <x v="1"/>
    <x v="1"/>
    <n v="90004"/>
    <x v="1"/>
    <s v="FUR-FU-10002597"/>
    <x v="0"/>
    <x v="5"/>
    <x v="621"/>
    <n v="19.760000000000002"/>
    <n v="4"/>
    <n v="0"/>
    <n v="8.2992000000000008"/>
  </r>
  <r>
    <n v="6006"/>
    <x v="2989"/>
    <x v="1"/>
    <x v="121"/>
    <d v="2012-07-11T00:00:00"/>
    <s v="Standard Class"/>
    <s v="SW-20245"/>
    <s v="Scot Wooten"/>
    <x v="0"/>
    <s v="United States"/>
    <x v="21"/>
    <x v="15"/>
    <n v="12180"/>
    <x v="3"/>
    <s v="FUR-CH-10003535"/>
    <x v="0"/>
    <x v="1"/>
    <x v="1513"/>
    <n v="109.764"/>
    <n v="2"/>
    <n v="0.1"/>
    <n v="8.5372000000000003"/>
  </r>
  <r>
    <n v="6007"/>
    <x v="2990"/>
    <x v="3"/>
    <x v="157"/>
    <d v="2014-12-19T00:00:00"/>
    <s v="Standard Class"/>
    <s v="KN-16390"/>
    <s v="Katherine Nockton"/>
    <x v="1"/>
    <s v="United States"/>
    <x v="217"/>
    <x v="31"/>
    <n v="2740"/>
    <x v="3"/>
    <s v="TEC-PH-10001527"/>
    <x v="2"/>
    <x v="7"/>
    <x v="1276"/>
    <n v="128.85"/>
    <n v="3"/>
    <n v="0"/>
    <n v="3.8654999999999999"/>
  </r>
  <r>
    <n v="6008"/>
    <x v="2991"/>
    <x v="3"/>
    <x v="719"/>
    <d v="2014-04-04T00:00:00"/>
    <s v="First Class"/>
    <s v="GB-14530"/>
    <s v="George Bell"/>
    <x v="1"/>
    <s v="United States"/>
    <x v="159"/>
    <x v="20"/>
    <n v="29501"/>
    <x v="0"/>
    <s v="FUR-FU-10004006"/>
    <x v="0"/>
    <x v="5"/>
    <x v="101"/>
    <n v="127.95"/>
    <n v="3"/>
    <n v="0"/>
    <n v="21.7515"/>
  </r>
  <r>
    <n v="6009"/>
    <x v="2992"/>
    <x v="1"/>
    <x v="1081"/>
    <d v="2013-03-01T00:00:00"/>
    <s v="Standard Class"/>
    <s v="CL-12565"/>
    <s v="Clay Ludtke"/>
    <x v="0"/>
    <s v="United States"/>
    <x v="1"/>
    <x v="1"/>
    <n v="90049"/>
    <x v="1"/>
    <s v="OFF-PA-10000595"/>
    <x v="1"/>
    <x v="10"/>
    <x v="1117"/>
    <n v="68.52"/>
    <n v="3"/>
    <n v="0"/>
    <n v="31.519200000000001"/>
  </r>
  <r>
    <n v="6010"/>
    <x v="2992"/>
    <x v="1"/>
    <x v="1081"/>
    <d v="2013-03-01T00:00:00"/>
    <s v="Standard Class"/>
    <s v="CL-12565"/>
    <s v="Clay Ludtke"/>
    <x v="0"/>
    <s v="United States"/>
    <x v="1"/>
    <x v="1"/>
    <n v="90049"/>
    <x v="1"/>
    <s v="OFF-ST-10000798"/>
    <x v="1"/>
    <x v="4"/>
    <x v="348"/>
    <n v="74.94"/>
    <n v="3"/>
    <n v="0"/>
    <n v="14.2386"/>
  </r>
  <r>
    <n v="6011"/>
    <x v="2992"/>
    <x v="1"/>
    <x v="1081"/>
    <d v="2013-03-01T00:00:00"/>
    <s v="Standard Class"/>
    <s v="CL-12565"/>
    <s v="Clay Ludtke"/>
    <x v="0"/>
    <s v="United States"/>
    <x v="1"/>
    <x v="1"/>
    <n v="90049"/>
    <x v="1"/>
    <s v="TEC-MA-10004002"/>
    <x v="2"/>
    <x v="15"/>
    <x v="662"/>
    <n v="2548.56"/>
    <n v="6"/>
    <n v="0.2"/>
    <n v="286.71300000000002"/>
  </r>
  <r>
    <n v="6012"/>
    <x v="2992"/>
    <x v="1"/>
    <x v="1081"/>
    <d v="2013-03-01T00:00:00"/>
    <s v="Standard Class"/>
    <s v="CL-12565"/>
    <s v="Clay Ludtke"/>
    <x v="0"/>
    <s v="United States"/>
    <x v="1"/>
    <x v="1"/>
    <n v="90049"/>
    <x v="1"/>
    <s v="OFF-EN-10003296"/>
    <x v="1"/>
    <x v="12"/>
    <x v="229"/>
    <n v="271.44"/>
    <n v="3"/>
    <n v="0"/>
    <n v="122.148"/>
  </r>
  <r>
    <n v="6013"/>
    <x v="2992"/>
    <x v="1"/>
    <x v="1081"/>
    <d v="2013-03-01T00:00:00"/>
    <s v="Standard Class"/>
    <s v="CL-12565"/>
    <s v="Clay Ludtke"/>
    <x v="0"/>
    <s v="United States"/>
    <x v="1"/>
    <x v="1"/>
    <n v="90049"/>
    <x v="1"/>
    <s v="TEC-PH-10004345"/>
    <x v="2"/>
    <x v="7"/>
    <x v="1167"/>
    <n v="287.88"/>
    <n v="3"/>
    <n v="0.2"/>
    <n v="35.984999999999999"/>
  </r>
  <r>
    <n v="6014"/>
    <x v="2993"/>
    <x v="0"/>
    <x v="612"/>
    <d v="2013-12-03T00:00:00"/>
    <s v="First Class"/>
    <s v="KF-16285"/>
    <s v="Karen Ferguson"/>
    <x v="2"/>
    <s v="United States"/>
    <x v="1"/>
    <x v="1"/>
    <n v="90008"/>
    <x v="1"/>
    <s v="OFF-PA-10004405"/>
    <x v="1"/>
    <x v="10"/>
    <x v="1082"/>
    <n v="14.9"/>
    <n v="5"/>
    <n v="0"/>
    <n v="7.1520000000000001"/>
  </r>
  <r>
    <n v="6015"/>
    <x v="2993"/>
    <x v="0"/>
    <x v="612"/>
    <d v="2013-12-03T00:00:00"/>
    <s v="First Class"/>
    <s v="KF-16285"/>
    <s v="Karen Ferguson"/>
    <x v="2"/>
    <s v="United States"/>
    <x v="1"/>
    <x v="1"/>
    <n v="90008"/>
    <x v="1"/>
    <s v="TEC-PH-10002885"/>
    <x v="2"/>
    <x v="7"/>
    <x v="1127"/>
    <n v="4158.9120000000003"/>
    <n v="8"/>
    <n v="0.2"/>
    <n v="363.90480000000002"/>
  </r>
  <r>
    <n v="6016"/>
    <x v="2994"/>
    <x v="2"/>
    <x v="322"/>
    <d v="2011-12-04T00:00:00"/>
    <s v="Standard Class"/>
    <s v="AY-10555"/>
    <s v="Andy Yotov"/>
    <x v="1"/>
    <s v="United States"/>
    <x v="1"/>
    <x v="1"/>
    <n v="90049"/>
    <x v="1"/>
    <s v="FUR-FU-10000747"/>
    <x v="0"/>
    <x v="5"/>
    <x v="1742"/>
    <n v="91.96"/>
    <n v="2"/>
    <n v="0"/>
    <n v="15.6332"/>
  </r>
  <r>
    <n v="6017"/>
    <x v="2994"/>
    <x v="2"/>
    <x v="322"/>
    <d v="2011-12-04T00:00:00"/>
    <s v="Standard Class"/>
    <s v="AY-10555"/>
    <s v="Andy Yotov"/>
    <x v="1"/>
    <s v="United States"/>
    <x v="1"/>
    <x v="1"/>
    <n v="90049"/>
    <x v="1"/>
    <s v="FUR-FU-10001918"/>
    <x v="0"/>
    <x v="5"/>
    <x v="280"/>
    <n v="33.11"/>
    <n v="7"/>
    <n v="0"/>
    <n v="12.9129"/>
  </r>
  <r>
    <n v="6018"/>
    <x v="2994"/>
    <x v="2"/>
    <x v="322"/>
    <d v="2011-12-04T00:00:00"/>
    <s v="Standard Class"/>
    <s v="AY-10555"/>
    <s v="Andy Yotov"/>
    <x v="1"/>
    <s v="United States"/>
    <x v="1"/>
    <x v="1"/>
    <n v="90049"/>
    <x v="1"/>
    <s v="OFF-PA-10003309"/>
    <x v="1"/>
    <x v="10"/>
    <x v="1143"/>
    <n v="19.440000000000001"/>
    <n v="3"/>
    <n v="0"/>
    <n v="9.3312000000000008"/>
  </r>
  <r>
    <n v="6019"/>
    <x v="2994"/>
    <x v="2"/>
    <x v="322"/>
    <d v="2011-12-04T00:00:00"/>
    <s v="Standard Class"/>
    <s v="AY-10555"/>
    <s v="Andy Yotov"/>
    <x v="1"/>
    <s v="United States"/>
    <x v="1"/>
    <x v="1"/>
    <n v="90049"/>
    <x v="1"/>
    <s v="OFF-PA-10001977"/>
    <x v="1"/>
    <x v="10"/>
    <x v="1464"/>
    <n v="55.48"/>
    <n v="1"/>
    <n v="0"/>
    <n v="26.630400000000002"/>
  </r>
  <r>
    <n v="6020"/>
    <x v="2995"/>
    <x v="2"/>
    <x v="1082"/>
    <d v="2011-10-10T00:00:00"/>
    <s v="Second Class"/>
    <s v="BD-11635"/>
    <s v="Brian Derr"/>
    <x v="0"/>
    <s v="United States"/>
    <x v="38"/>
    <x v="24"/>
    <n v="43229"/>
    <x v="3"/>
    <s v="OFF-AP-10002892"/>
    <x v="1"/>
    <x v="9"/>
    <x v="9"/>
    <n v="91.92"/>
    <n v="5"/>
    <n v="0.2"/>
    <n v="11.49"/>
  </r>
  <r>
    <n v="6021"/>
    <x v="2996"/>
    <x v="0"/>
    <x v="572"/>
    <d v="2013-08-14T00:00:00"/>
    <s v="Same Day"/>
    <s v="HG-15025"/>
    <s v="Hunter Glantz"/>
    <x v="0"/>
    <s v="United States"/>
    <x v="461"/>
    <x v="28"/>
    <n v="70065"/>
    <x v="0"/>
    <s v="OFF-AP-10002222"/>
    <x v="1"/>
    <x v="9"/>
    <x v="33"/>
    <n v="17.34"/>
    <n v="2"/>
    <n v="0"/>
    <n v="4.6818"/>
  </r>
  <r>
    <n v="6022"/>
    <x v="2996"/>
    <x v="0"/>
    <x v="572"/>
    <d v="2013-08-14T00:00:00"/>
    <s v="Same Day"/>
    <s v="HG-15025"/>
    <s v="Hunter Glantz"/>
    <x v="0"/>
    <s v="United States"/>
    <x v="461"/>
    <x v="28"/>
    <n v="70065"/>
    <x v="0"/>
    <s v="TEC-AC-10000158"/>
    <x v="2"/>
    <x v="11"/>
    <x v="353"/>
    <n v="71.98"/>
    <n v="2"/>
    <n v="0"/>
    <n v="15.1158"/>
  </r>
  <r>
    <n v="6023"/>
    <x v="2997"/>
    <x v="2"/>
    <x v="664"/>
    <d v="2011-11-21T00:00:00"/>
    <s v="Standard Class"/>
    <s v="CB-12025"/>
    <s v="Cassandra Brandow"/>
    <x v="0"/>
    <s v="United States"/>
    <x v="444"/>
    <x v="5"/>
    <n v="75104"/>
    <x v="2"/>
    <s v="OFF-EN-10002600"/>
    <x v="1"/>
    <x v="12"/>
    <x v="111"/>
    <n v="7.08"/>
    <n v="3"/>
    <n v="0.2"/>
    <n v="2.4780000000000002"/>
  </r>
  <r>
    <n v="6024"/>
    <x v="2998"/>
    <x v="3"/>
    <x v="558"/>
    <d v="2014-04-28T00:00:00"/>
    <s v="First Class"/>
    <s v="LS-16945"/>
    <s v="Linda Southworth"/>
    <x v="1"/>
    <s v="United States"/>
    <x v="205"/>
    <x v="34"/>
    <n v="2908"/>
    <x v="3"/>
    <s v="TEC-AC-10004855"/>
    <x v="2"/>
    <x v="11"/>
    <x v="1047"/>
    <n v="69.98"/>
    <n v="2"/>
    <n v="0"/>
    <n v="4.8986000000000001"/>
  </r>
  <r>
    <n v="6025"/>
    <x v="2999"/>
    <x v="3"/>
    <x v="1043"/>
    <d v="2014-08-27T00:00:00"/>
    <s v="Second Class"/>
    <s v="DM-13015"/>
    <s v="Darrin Martin"/>
    <x v="0"/>
    <s v="United States"/>
    <x v="152"/>
    <x v="24"/>
    <n v="43130"/>
    <x v="3"/>
    <s v="OFF-AP-10000938"/>
    <x v="1"/>
    <x v="9"/>
    <x v="1703"/>
    <n v="646.27200000000005"/>
    <n v="8"/>
    <n v="0.2"/>
    <n v="64.627200000000002"/>
  </r>
  <r>
    <n v="6026"/>
    <x v="2999"/>
    <x v="3"/>
    <x v="1043"/>
    <d v="2014-08-27T00:00:00"/>
    <s v="Second Class"/>
    <s v="DM-13015"/>
    <s v="Darrin Martin"/>
    <x v="0"/>
    <s v="United States"/>
    <x v="152"/>
    <x v="24"/>
    <n v="43130"/>
    <x v="3"/>
    <s v="OFF-PA-10002195"/>
    <x v="1"/>
    <x v="10"/>
    <x v="1543"/>
    <n v="10.368"/>
    <n v="2"/>
    <n v="0.2"/>
    <n v="3.7584"/>
  </r>
  <r>
    <n v="6027"/>
    <x v="3000"/>
    <x v="3"/>
    <x v="660"/>
    <d v="2014-03-03T00:00:00"/>
    <s v="Standard Class"/>
    <s v="AC-10615"/>
    <s v="Ann Chong"/>
    <x v="1"/>
    <s v="United States"/>
    <x v="4"/>
    <x v="4"/>
    <n v="98115"/>
    <x v="1"/>
    <s v="OFF-FA-10002701"/>
    <x v="1"/>
    <x v="13"/>
    <x v="1449"/>
    <n v="8.4"/>
    <n v="5"/>
    <n v="0"/>
    <n v="0.33600000000000002"/>
  </r>
  <r>
    <n v="6028"/>
    <x v="3000"/>
    <x v="3"/>
    <x v="660"/>
    <d v="2014-03-03T00:00:00"/>
    <s v="Standard Class"/>
    <s v="AC-10615"/>
    <s v="Ann Chong"/>
    <x v="1"/>
    <s v="United States"/>
    <x v="4"/>
    <x v="4"/>
    <n v="98115"/>
    <x v="1"/>
    <s v="TEC-PH-10003589"/>
    <x v="2"/>
    <x v="7"/>
    <x v="818"/>
    <n v="71.959999999999994"/>
    <n v="5"/>
    <n v="0.2"/>
    <n v="25.186"/>
  </r>
  <r>
    <n v="6029"/>
    <x v="3001"/>
    <x v="0"/>
    <x v="258"/>
    <d v="2013-11-22T00:00:00"/>
    <s v="First Class"/>
    <s v="LT-17110"/>
    <s v="Liz Thompson"/>
    <x v="0"/>
    <s v="United States"/>
    <x v="108"/>
    <x v="3"/>
    <n v="28540"/>
    <x v="0"/>
    <s v="OFF-AR-10003752"/>
    <x v="1"/>
    <x v="6"/>
    <x v="677"/>
    <n v="18.48"/>
    <n v="2"/>
    <n v="0.2"/>
    <n v="6.0060000000000002"/>
  </r>
  <r>
    <n v="6030"/>
    <x v="3002"/>
    <x v="0"/>
    <x v="696"/>
    <d v="2013-11-16T00:00:00"/>
    <s v="First Class"/>
    <s v="TB-21250"/>
    <s v="Tim Brockman"/>
    <x v="0"/>
    <s v="United States"/>
    <x v="1"/>
    <x v="1"/>
    <n v="90049"/>
    <x v="1"/>
    <s v="OFF-AR-10003829"/>
    <x v="1"/>
    <x v="6"/>
    <x v="934"/>
    <n v="9.84"/>
    <n v="3"/>
    <n v="0"/>
    <n v="2.8536000000000001"/>
  </r>
  <r>
    <n v="6031"/>
    <x v="3003"/>
    <x v="3"/>
    <x v="91"/>
    <d v="2014-07-07T00:00:00"/>
    <s v="Same Day"/>
    <s v="AH-10585"/>
    <s v="Angele Hood"/>
    <x v="0"/>
    <s v="United States"/>
    <x v="100"/>
    <x v="2"/>
    <n v="33142"/>
    <x v="0"/>
    <s v="FUR-CH-10000155"/>
    <x v="0"/>
    <x v="1"/>
    <x v="1157"/>
    <n v="239.24"/>
    <n v="1"/>
    <n v="0.2"/>
    <n v="23.923999999999999"/>
  </r>
  <r>
    <n v="6032"/>
    <x v="3004"/>
    <x v="0"/>
    <x v="591"/>
    <d v="2014-02-01T00:00:00"/>
    <s v="Standard Class"/>
    <s v="SS-20140"/>
    <s v="Saphhira Shifley"/>
    <x v="1"/>
    <s v="United States"/>
    <x v="462"/>
    <x v="38"/>
    <n v="3060"/>
    <x v="3"/>
    <s v="FUR-FU-10003142"/>
    <x v="0"/>
    <x v="5"/>
    <x v="1201"/>
    <n v="21.12"/>
    <n v="4"/>
    <n v="0"/>
    <n v="6.5472000000000001"/>
  </r>
  <r>
    <n v="6033"/>
    <x v="3005"/>
    <x v="3"/>
    <x v="756"/>
    <d v="2014-04-26T00:00:00"/>
    <s v="First Class"/>
    <s v="TD-20995"/>
    <s v="Tamara Dahlen"/>
    <x v="0"/>
    <s v="United States"/>
    <x v="20"/>
    <x v="15"/>
    <n v="10011"/>
    <x v="3"/>
    <s v="OFF-SU-10001218"/>
    <x v="1"/>
    <x v="14"/>
    <x v="133"/>
    <n v="54.9"/>
    <n v="5"/>
    <n v="0"/>
    <n v="15.372"/>
  </r>
  <r>
    <n v="6034"/>
    <x v="3006"/>
    <x v="1"/>
    <x v="639"/>
    <d v="2012-12-18T00:00:00"/>
    <s v="Standard Class"/>
    <s v="PP-18955"/>
    <s v="Paul Prost"/>
    <x v="2"/>
    <s v="United States"/>
    <x v="1"/>
    <x v="1"/>
    <n v="90036"/>
    <x v="1"/>
    <s v="FUR-FU-10002963"/>
    <x v="0"/>
    <x v="5"/>
    <x v="1502"/>
    <n v="15.24"/>
    <n v="3"/>
    <n v="0"/>
    <n v="5.1816000000000004"/>
  </r>
  <r>
    <n v="6035"/>
    <x v="3007"/>
    <x v="1"/>
    <x v="1083"/>
    <d v="2012-04-25T00:00:00"/>
    <s v="Standard Class"/>
    <s v="PG-18820"/>
    <s v="Patrick Gardner"/>
    <x v="0"/>
    <s v="United States"/>
    <x v="238"/>
    <x v="5"/>
    <n v="75007"/>
    <x v="2"/>
    <s v="OFF-AP-10002578"/>
    <x v="1"/>
    <x v="9"/>
    <x v="409"/>
    <n v="19.568000000000001"/>
    <n v="2"/>
    <n v="0.8"/>
    <n v="-52.833599999999997"/>
  </r>
  <r>
    <n v="6036"/>
    <x v="3007"/>
    <x v="1"/>
    <x v="1083"/>
    <d v="2012-04-25T00:00:00"/>
    <s v="Standard Class"/>
    <s v="PG-18820"/>
    <s v="Patrick Gardner"/>
    <x v="0"/>
    <s v="United States"/>
    <x v="238"/>
    <x v="5"/>
    <n v="75007"/>
    <x v="2"/>
    <s v="OFF-BI-10003925"/>
    <x v="1"/>
    <x v="8"/>
    <x v="751"/>
    <n v="310.392"/>
    <n v="4"/>
    <n v="0.8"/>
    <n v="-512.14679999999998"/>
  </r>
  <r>
    <n v="6037"/>
    <x v="3008"/>
    <x v="0"/>
    <x v="913"/>
    <d v="2013-09-09T00:00:00"/>
    <s v="Standard Class"/>
    <s v="AA-10645"/>
    <s v="Anna Andreadi"/>
    <x v="0"/>
    <s v="United States"/>
    <x v="430"/>
    <x v="0"/>
    <n v="40324"/>
    <x v="0"/>
    <s v="FUR-FU-10003347"/>
    <x v="0"/>
    <x v="5"/>
    <x v="374"/>
    <n v="42.6"/>
    <n v="3"/>
    <n v="0"/>
    <n v="16.614000000000001"/>
  </r>
  <r>
    <n v="6038"/>
    <x v="3008"/>
    <x v="0"/>
    <x v="913"/>
    <d v="2013-09-09T00:00:00"/>
    <s v="Standard Class"/>
    <s v="AA-10645"/>
    <s v="Anna Andreadi"/>
    <x v="0"/>
    <s v="United States"/>
    <x v="430"/>
    <x v="0"/>
    <n v="40324"/>
    <x v="0"/>
    <s v="OFF-BI-10000315"/>
    <x v="1"/>
    <x v="8"/>
    <x v="407"/>
    <n v="113.94"/>
    <n v="6"/>
    <n v="0"/>
    <n v="54.691200000000002"/>
  </r>
  <r>
    <n v="6039"/>
    <x v="3008"/>
    <x v="0"/>
    <x v="913"/>
    <d v="2013-09-09T00:00:00"/>
    <s v="Standard Class"/>
    <s v="AA-10645"/>
    <s v="Anna Andreadi"/>
    <x v="0"/>
    <s v="United States"/>
    <x v="430"/>
    <x v="0"/>
    <n v="40324"/>
    <x v="0"/>
    <s v="OFF-ST-10002583"/>
    <x v="1"/>
    <x v="4"/>
    <x v="566"/>
    <n v="129.91999999999999"/>
    <n v="4"/>
    <n v="0"/>
    <n v="5.1967999999999996"/>
  </r>
  <r>
    <n v="6040"/>
    <x v="3008"/>
    <x v="0"/>
    <x v="913"/>
    <d v="2013-09-09T00:00:00"/>
    <s v="Standard Class"/>
    <s v="AA-10645"/>
    <s v="Anna Andreadi"/>
    <x v="0"/>
    <s v="United States"/>
    <x v="430"/>
    <x v="0"/>
    <n v="40324"/>
    <x v="0"/>
    <s v="OFF-AR-10003469"/>
    <x v="1"/>
    <x v="6"/>
    <x v="1249"/>
    <n v="5.28"/>
    <n v="3"/>
    <n v="0"/>
    <n v="2.5344000000000002"/>
  </r>
  <r>
    <n v="6041"/>
    <x v="3009"/>
    <x v="3"/>
    <x v="241"/>
    <d v="2014-09-30T00:00:00"/>
    <s v="Standard Class"/>
    <s v="FA-14230"/>
    <s v="Frank Atkinson"/>
    <x v="1"/>
    <s v="United States"/>
    <x v="1"/>
    <x v="1"/>
    <n v="90008"/>
    <x v="1"/>
    <s v="TEC-PH-10001817"/>
    <x v="2"/>
    <x v="7"/>
    <x v="1097"/>
    <n v="859.2"/>
    <n v="3"/>
    <n v="0.2"/>
    <n v="75.180000000000007"/>
  </r>
  <r>
    <n v="6042"/>
    <x v="3009"/>
    <x v="3"/>
    <x v="241"/>
    <d v="2014-09-30T00:00:00"/>
    <s v="Standard Class"/>
    <s v="FA-14230"/>
    <s v="Frank Atkinson"/>
    <x v="1"/>
    <s v="United States"/>
    <x v="1"/>
    <x v="1"/>
    <n v="90008"/>
    <x v="1"/>
    <s v="TEC-MA-10001031"/>
    <x v="2"/>
    <x v="15"/>
    <x v="1751"/>
    <n v="506.28"/>
    <n v="3"/>
    <n v="0.2"/>
    <n v="177.19800000000001"/>
  </r>
  <r>
    <n v="6043"/>
    <x v="3010"/>
    <x v="0"/>
    <x v="1084"/>
    <d v="2013-08-02T00:00:00"/>
    <s v="Standard Class"/>
    <s v="TB-21520"/>
    <s v="Tracy Blumstein"/>
    <x v="0"/>
    <s v="United States"/>
    <x v="136"/>
    <x v="16"/>
    <n v="85635"/>
    <x v="1"/>
    <s v="FUR-FU-10002088"/>
    <x v="0"/>
    <x v="5"/>
    <x v="1084"/>
    <n v="14.368"/>
    <n v="2"/>
    <n v="0.2"/>
    <n v="3.9512"/>
  </r>
  <r>
    <n v="6044"/>
    <x v="3011"/>
    <x v="3"/>
    <x v="240"/>
    <d v="2014-05-25T00:00:00"/>
    <s v="Second Class"/>
    <s v="AH-10075"/>
    <s v="Adam Hart"/>
    <x v="1"/>
    <s v="United States"/>
    <x v="289"/>
    <x v="18"/>
    <n v="37918"/>
    <x v="0"/>
    <s v="FUR-CH-10001482"/>
    <x v="0"/>
    <x v="1"/>
    <x v="536"/>
    <n v="314.35199999999998"/>
    <n v="3"/>
    <n v="0.2"/>
    <n v="-35.364600000000003"/>
  </r>
  <r>
    <n v="6045"/>
    <x v="3011"/>
    <x v="3"/>
    <x v="240"/>
    <d v="2014-05-25T00:00:00"/>
    <s v="Second Class"/>
    <s v="AH-10075"/>
    <s v="Adam Hart"/>
    <x v="1"/>
    <s v="United States"/>
    <x v="289"/>
    <x v="18"/>
    <n v="37918"/>
    <x v="0"/>
    <s v="OFF-PA-10001526"/>
    <x v="1"/>
    <x v="10"/>
    <x v="1030"/>
    <n v="27.888000000000002"/>
    <n v="7"/>
    <n v="0.2"/>
    <n v="10.109400000000001"/>
  </r>
  <r>
    <n v="6046"/>
    <x v="3012"/>
    <x v="1"/>
    <x v="37"/>
    <d v="2012-08-09T00:00:00"/>
    <s v="Standard Class"/>
    <s v="CP-12085"/>
    <s v="Cathy Prescott"/>
    <x v="1"/>
    <s v="United States"/>
    <x v="93"/>
    <x v="16"/>
    <n v="85705"/>
    <x v="1"/>
    <s v="FUR-FU-10002937"/>
    <x v="0"/>
    <x v="5"/>
    <x v="1051"/>
    <n v="238.15199999999999"/>
    <n v="3"/>
    <n v="0.2"/>
    <n v="89.307000000000002"/>
  </r>
  <r>
    <n v="6047"/>
    <x v="3013"/>
    <x v="0"/>
    <x v="632"/>
    <d v="2013-06-17T00:00:00"/>
    <s v="Standard Class"/>
    <s v="BF-11215"/>
    <s v="Benjamin Farhat"/>
    <x v="2"/>
    <s v="United States"/>
    <x v="31"/>
    <x v="11"/>
    <n v="55407"/>
    <x v="2"/>
    <s v="FUR-TA-10001771"/>
    <x v="0"/>
    <x v="3"/>
    <x v="1724"/>
    <n v="692.94"/>
    <n v="3"/>
    <n v="0"/>
    <n v="173.23500000000001"/>
  </r>
  <r>
    <n v="6048"/>
    <x v="3014"/>
    <x v="1"/>
    <x v="209"/>
    <d v="2012-11-11T00:00:00"/>
    <s v="Standard Class"/>
    <s v="CP-12340"/>
    <s v="Christine Phan"/>
    <x v="1"/>
    <s v="United States"/>
    <x v="100"/>
    <x v="2"/>
    <n v="33142"/>
    <x v="0"/>
    <s v="OFF-BI-10003305"/>
    <x v="1"/>
    <x v="8"/>
    <x v="565"/>
    <n v="16.146000000000001"/>
    <n v="9"/>
    <n v="0.7"/>
    <n v="-12.9168"/>
  </r>
  <r>
    <n v="6049"/>
    <x v="3014"/>
    <x v="1"/>
    <x v="209"/>
    <d v="2012-11-11T00:00:00"/>
    <s v="Standard Class"/>
    <s v="CP-12340"/>
    <s v="Christine Phan"/>
    <x v="1"/>
    <s v="United States"/>
    <x v="100"/>
    <x v="2"/>
    <n v="33142"/>
    <x v="0"/>
    <s v="OFF-BI-10001359"/>
    <x v="1"/>
    <x v="8"/>
    <x v="1153"/>
    <n v="1345.4849999999999"/>
    <n v="5"/>
    <n v="0.7"/>
    <n v="-1031.5385000000001"/>
  </r>
  <r>
    <n v="6050"/>
    <x v="3015"/>
    <x v="0"/>
    <x v="1085"/>
    <d v="2013-06-19T00:00:00"/>
    <s v="First Class"/>
    <s v="LS-17245"/>
    <s v="Lynn Smith"/>
    <x v="0"/>
    <s v="United States"/>
    <x v="12"/>
    <x v="5"/>
    <n v="77036"/>
    <x v="2"/>
    <s v="OFF-PA-10000483"/>
    <x v="1"/>
    <x v="10"/>
    <x v="1672"/>
    <n v="173.488"/>
    <n v="7"/>
    <n v="0.2"/>
    <n v="54.215000000000003"/>
  </r>
  <r>
    <n v="6051"/>
    <x v="3016"/>
    <x v="1"/>
    <x v="334"/>
    <d v="2012-04-30T00:00:00"/>
    <s v="Standard Class"/>
    <s v="TS-21655"/>
    <s v="Trudy Schmidt"/>
    <x v="0"/>
    <s v="United States"/>
    <x v="158"/>
    <x v="6"/>
    <n v="53209"/>
    <x v="2"/>
    <s v="OFF-AR-10000658"/>
    <x v="1"/>
    <x v="6"/>
    <x v="328"/>
    <n v="57.75"/>
    <n v="5"/>
    <n v="0"/>
    <n v="16.170000000000002"/>
  </r>
  <r>
    <n v="6052"/>
    <x v="3016"/>
    <x v="1"/>
    <x v="334"/>
    <d v="2012-04-30T00:00:00"/>
    <s v="Standard Class"/>
    <s v="TS-21655"/>
    <s v="Trudy Schmidt"/>
    <x v="0"/>
    <s v="United States"/>
    <x v="158"/>
    <x v="6"/>
    <n v="53209"/>
    <x v="2"/>
    <s v="OFF-AP-10001205"/>
    <x v="1"/>
    <x v="9"/>
    <x v="1285"/>
    <n v="272.39999999999998"/>
    <n v="5"/>
    <n v="0"/>
    <n v="76.272000000000006"/>
  </r>
  <r>
    <n v="6053"/>
    <x v="3017"/>
    <x v="0"/>
    <x v="713"/>
    <d v="2013-09-27T00:00:00"/>
    <s v="Second Class"/>
    <s v="JS-15940"/>
    <s v="Joni Sundaresam"/>
    <x v="2"/>
    <s v="United States"/>
    <x v="152"/>
    <x v="24"/>
    <n v="43130"/>
    <x v="3"/>
    <s v="OFF-PA-10002586"/>
    <x v="1"/>
    <x v="10"/>
    <x v="1007"/>
    <n v="11.952"/>
    <n v="3"/>
    <n v="0.2"/>
    <n v="4.0338000000000003"/>
  </r>
  <r>
    <n v="6054"/>
    <x v="3017"/>
    <x v="0"/>
    <x v="713"/>
    <d v="2013-09-27T00:00:00"/>
    <s v="Second Class"/>
    <s v="JS-15940"/>
    <s v="Joni Sundaresam"/>
    <x v="2"/>
    <s v="United States"/>
    <x v="152"/>
    <x v="24"/>
    <n v="43130"/>
    <x v="3"/>
    <s v="FUR-FU-10004963"/>
    <x v="0"/>
    <x v="5"/>
    <x v="1434"/>
    <n v="28"/>
    <n v="4"/>
    <n v="0.2"/>
    <n v="7.7"/>
  </r>
  <r>
    <n v="6055"/>
    <x v="3017"/>
    <x v="0"/>
    <x v="713"/>
    <d v="2013-09-27T00:00:00"/>
    <s v="Second Class"/>
    <s v="JS-15940"/>
    <s v="Joni Sundaresam"/>
    <x v="2"/>
    <s v="United States"/>
    <x v="152"/>
    <x v="24"/>
    <n v="43130"/>
    <x v="3"/>
    <s v="OFF-BI-10002071"/>
    <x v="1"/>
    <x v="8"/>
    <x v="692"/>
    <n v="12.201000000000001"/>
    <n v="7"/>
    <n v="0.7"/>
    <n v="-9.7607999999999997"/>
  </r>
  <r>
    <n v="6056"/>
    <x v="3018"/>
    <x v="0"/>
    <x v="298"/>
    <d v="2013-08-21T00:00:00"/>
    <s v="First Class"/>
    <s v="NF-18385"/>
    <s v="Natalie Fritzler"/>
    <x v="0"/>
    <s v="United States"/>
    <x v="380"/>
    <x v="5"/>
    <n v="78539"/>
    <x v="2"/>
    <s v="OFF-BI-10001617"/>
    <x v="1"/>
    <x v="8"/>
    <x v="1315"/>
    <n v="2.0680000000000001"/>
    <n v="1"/>
    <n v="0.8"/>
    <n v="-3.4121999999999999"/>
  </r>
  <r>
    <n v="6057"/>
    <x v="3018"/>
    <x v="0"/>
    <x v="298"/>
    <d v="2013-08-21T00:00:00"/>
    <s v="First Class"/>
    <s v="NF-18385"/>
    <s v="Natalie Fritzler"/>
    <x v="0"/>
    <s v="United States"/>
    <x v="380"/>
    <x v="5"/>
    <n v="78539"/>
    <x v="2"/>
    <s v="OFF-PA-10004665"/>
    <x v="1"/>
    <x v="10"/>
    <x v="1380"/>
    <n v="83.84"/>
    <n v="8"/>
    <n v="0.2"/>
    <n v="30.391999999999999"/>
  </r>
  <r>
    <n v="6058"/>
    <x v="3019"/>
    <x v="2"/>
    <x v="1086"/>
    <d v="2011-08-03T00:00:00"/>
    <s v="Standard Class"/>
    <s v="KN-16705"/>
    <s v="Kristina Nunn"/>
    <x v="2"/>
    <s v="United States"/>
    <x v="20"/>
    <x v="15"/>
    <n v="10009"/>
    <x v="3"/>
    <s v="OFF-EN-10001990"/>
    <x v="1"/>
    <x v="12"/>
    <x v="33"/>
    <n v="11.36"/>
    <n v="2"/>
    <n v="0"/>
    <n v="5.3391999999999999"/>
  </r>
  <r>
    <n v="6059"/>
    <x v="3019"/>
    <x v="2"/>
    <x v="1086"/>
    <d v="2011-08-03T00:00:00"/>
    <s v="Standard Class"/>
    <s v="KN-16705"/>
    <s v="Kristina Nunn"/>
    <x v="2"/>
    <s v="United States"/>
    <x v="20"/>
    <x v="15"/>
    <n v="10009"/>
    <x v="3"/>
    <s v="OFF-PA-10000587"/>
    <x v="1"/>
    <x v="10"/>
    <x v="57"/>
    <n v="36.4"/>
    <n v="5"/>
    <n v="0"/>
    <n v="17.472000000000001"/>
  </r>
  <r>
    <n v="6060"/>
    <x v="3020"/>
    <x v="2"/>
    <x v="125"/>
    <d v="2012-03-01T00:00:00"/>
    <s v="Standard Class"/>
    <s v="GA-14725"/>
    <s v="Guy Armstrong"/>
    <x v="0"/>
    <s v="United States"/>
    <x v="10"/>
    <x v="9"/>
    <n v="19120"/>
    <x v="3"/>
    <s v="TEC-AC-10004859"/>
    <x v="2"/>
    <x v="11"/>
    <x v="1545"/>
    <n v="27.968"/>
    <n v="2"/>
    <n v="0.2"/>
    <n v="6.992"/>
  </r>
  <r>
    <n v="6061"/>
    <x v="3021"/>
    <x v="1"/>
    <x v="889"/>
    <d v="2012-04-16T00:00:00"/>
    <s v="Standard Class"/>
    <s v="EH-14125"/>
    <s v="Eugene Hildebrand"/>
    <x v="2"/>
    <s v="United States"/>
    <x v="30"/>
    <x v="15"/>
    <n v="14609"/>
    <x v="3"/>
    <s v="OFF-ST-10001476"/>
    <x v="1"/>
    <x v="4"/>
    <x v="827"/>
    <n v="142.04"/>
    <n v="4"/>
    <n v="0"/>
    <n v="38.3508"/>
  </r>
  <r>
    <n v="6062"/>
    <x v="3021"/>
    <x v="1"/>
    <x v="889"/>
    <d v="2012-04-16T00:00:00"/>
    <s v="Standard Class"/>
    <s v="EH-14125"/>
    <s v="Eugene Hildebrand"/>
    <x v="2"/>
    <s v="United States"/>
    <x v="30"/>
    <x v="15"/>
    <n v="14609"/>
    <x v="3"/>
    <s v="OFF-AR-10002804"/>
    <x v="1"/>
    <x v="6"/>
    <x v="279"/>
    <n v="14.67"/>
    <n v="3"/>
    <n v="0"/>
    <n v="6.0147000000000004"/>
  </r>
  <r>
    <n v="6063"/>
    <x v="3022"/>
    <x v="1"/>
    <x v="707"/>
    <d v="2012-12-30T00:00:00"/>
    <s v="Second Class"/>
    <s v="RA-19285"/>
    <s v="Ralph Arnett"/>
    <x v="0"/>
    <s v="United States"/>
    <x v="70"/>
    <x v="1"/>
    <n v="92037"/>
    <x v="1"/>
    <s v="TEC-CO-10004202"/>
    <x v="2"/>
    <x v="16"/>
    <x v="836"/>
    <n v="1199.96"/>
    <n v="5"/>
    <n v="0.2"/>
    <n v="224.99250000000001"/>
  </r>
  <r>
    <n v="6064"/>
    <x v="3022"/>
    <x v="1"/>
    <x v="707"/>
    <d v="2012-12-30T00:00:00"/>
    <s v="Second Class"/>
    <s v="RA-19285"/>
    <s v="Ralph Arnett"/>
    <x v="0"/>
    <s v="United States"/>
    <x v="70"/>
    <x v="1"/>
    <n v="92037"/>
    <x v="1"/>
    <s v="OFF-PA-10001307"/>
    <x v="1"/>
    <x v="10"/>
    <x v="784"/>
    <n v="12.6"/>
    <n v="3"/>
    <n v="0"/>
    <n v="6.1740000000000004"/>
  </r>
  <r>
    <n v="6065"/>
    <x v="3022"/>
    <x v="1"/>
    <x v="707"/>
    <d v="2012-12-30T00:00:00"/>
    <s v="Second Class"/>
    <s v="RA-19285"/>
    <s v="Ralph Arnett"/>
    <x v="0"/>
    <s v="United States"/>
    <x v="70"/>
    <x v="1"/>
    <n v="92037"/>
    <x v="1"/>
    <s v="OFF-PA-10001667"/>
    <x v="1"/>
    <x v="10"/>
    <x v="453"/>
    <n v="17.940000000000001"/>
    <n v="3"/>
    <n v="0"/>
    <n v="8.0730000000000004"/>
  </r>
  <r>
    <n v="6066"/>
    <x v="3023"/>
    <x v="1"/>
    <x v="57"/>
    <d v="2012-07-04T00:00:00"/>
    <s v="First Class"/>
    <s v="TT-21070"/>
    <s v="Ted Trevino"/>
    <x v="0"/>
    <s v="United States"/>
    <x v="10"/>
    <x v="9"/>
    <n v="19120"/>
    <x v="3"/>
    <s v="OFF-LA-10001569"/>
    <x v="1"/>
    <x v="2"/>
    <x v="633"/>
    <n v="23.904"/>
    <n v="6"/>
    <n v="0.2"/>
    <n v="7.7687999999999997"/>
  </r>
  <r>
    <n v="6067"/>
    <x v="3024"/>
    <x v="1"/>
    <x v="184"/>
    <d v="2012-01-23T00:00:00"/>
    <s v="Standard Class"/>
    <s v="AH-10465"/>
    <s v="Amy Hunt"/>
    <x v="0"/>
    <s v="United States"/>
    <x v="463"/>
    <x v="18"/>
    <n v="38134"/>
    <x v="0"/>
    <s v="OFF-SU-10000898"/>
    <x v="1"/>
    <x v="14"/>
    <x v="1181"/>
    <n v="88.96"/>
    <n v="8"/>
    <n v="0.2"/>
    <n v="10.007999999999999"/>
  </r>
  <r>
    <n v="6068"/>
    <x v="3025"/>
    <x v="3"/>
    <x v="968"/>
    <d v="2014-05-25T00:00:00"/>
    <s v="Standard Class"/>
    <s v="CC-12430"/>
    <s v="Chuck Clark"/>
    <x v="2"/>
    <s v="United States"/>
    <x v="80"/>
    <x v="1"/>
    <n v="90712"/>
    <x v="1"/>
    <s v="FUR-CH-10000225"/>
    <x v="0"/>
    <x v="1"/>
    <x v="401"/>
    <n v="518.27200000000005"/>
    <n v="8"/>
    <n v="0.2"/>
    <n v="-97.176000000000002"/>
  </r>
  <r>
    <n v="6069"/>
    <x v="3025"/>
    <x v="3"/>
    <x v="968"/>
    <d v="2014-05-25T00:00:00"/>
    <s v="Standard Class"/>
    <s v="CC-12430"/>
    <s v="Chuck Clark"/>
    <x v="2"/>
    <s v="United States"/>
    <x v="80"/>
    <x v="1"/>
    <n v="90712"/>
    <x v="1"/>
    <s v="FUR-FU-10002191"/>
    <x v="0"/>
    <x v="5"/>
    <x v="762"/>
    <n v="6.98"/>
    <n v="1"/>
    <n v="0"/>
    <n v="3.3504"/>
  </r>
  <r>
    <n v="6070"/>
    <x v="3025"/>
    <x v="3"/>
    <x v="968"/>
    <d v="2014-05-25T00:00:00"/>
    <s v="Standard Class"/>
    <s v="CC-12430"/>
    <s v="Chuck Clark"/>
    <x v="2"/>
    <s v="United States"/>
    <x v="80"/>
    <x v="1"/>
    <n v="90712"/>
    <x v="1"/>
    <s v="TEC-MA-10003176"/>
    <x v="2"/>
    <x v="15"/>
    <x v="1752"/>
    <n v="343.2"/>
    <n v="1"/>
    <n v="0.2"/>
    <n v="38.61"/>
  </r>
  <r>
    <n v="6071"/>
    <x v="3026"/>
    <x v="3"/>
    <x v="802"/>
    <d v="2014-08-21T00:00:00"/>
    <s v="Standard Class"/>
    <s v="KD-16495"/>
    <s v="Keith Dawkins"/>
    <x v="1"/>
    <s v="United States"/>
    <x v="10"/>
    <x v="9"/>
    <n v="19120"/>
    <x v="3"/>
    <s v="OFF-LA-10004093"/>
    <x v="1"/>
    <x v="2"/>
    <x v="670"/>
    <n v="17.544"/>
    <n v="3"/>
    <n v="0.2"/>
    <n v="5.9211"/>
  </r>
  <r>
    <n v="6072"/>
    <x v="3027"/>
    <x v="1"/>
    <x v="620"/>
    <d v="2013-04-01T00:00:00"/>
    <s v="Standard Class"/>
    <s v="BG-11035"/>
    <s v="Barry Gonzalez"/>
    <x v="0"/>
    <s v="United States"/>
    <x v="89"/>
    <x v="5"/>
    <n v="78745"/>
    <x v="2"/>
    <s v="OFF-ST-10000025"/>
    <x v="1"/>
    <x v="4"/>
    <x v="615"/>
    <n v="152.68799999999999"/>
    <n v="2"/>
    <n v="0.2"/>
    <n v="-26.720400000000001"/>
  </r>
  <r>
    <n v="6073"/>
    <x v="3027"/>
    <x v="1"/>
    <x v="620"/>
    <d v="2013-04-01T00:00:00"/>
    <s v="Standard Class"/>
    <s v="BG-11035"/>
    <s v="Barry Gonzalez"/>
    <x v="0"/>
    <s v="United States"/>
    <x v="89"/>
    <x v="5"/>
    <n v="78745"/>
    <x v="2"/>
    <s v="OFF-FA-10001561"/>
    <x v="1"/>
    <x v="13"/>
    <x v="831"/>
    <n v="3.488"/>
    <n v="2"/>
    <n v="0.2"/>
    <n v="0.56679999999999997"/>
  </r>
  <r>
    <n v="6074"/>
    <x v="3027"/>
    <x v="1"/>
    <x v="620"/>
    <d v="2013-04-01T00:00:00"/>
    <s v="Standard Class"/>
    <s v="BG-11035"/>
    <s v="Barry Gonzalez"/>
    <x v="0"/>
    <s v="United States"/>
    <x v="89"/>
    <x v="5"/>
    <n v="78745"/>
    <x v="2"/>
    <s v="OFF-SU-10001225"/>
    <x v="1"/>
    <x v="14"/>
    <x v="33"/>
    <n v="5.8879999999999999"/>
    <n v="2"/>
    <n v="0.2"/>
    <n v="-1.3248"/>
  </r>
  <r>
    <n v="6075"/>
    <x v="3028"/>
    <x v="3"/>
    <x v="53"/>
    <d v="2014-12-30T00:00:00"/>
    <s v="Standard Class"/>
    <s v="FH-14365"/>
    <s v="Fred Hopkins"/>
    <x v="1"/>
    <s v="United States"/>
    <x v="1"/>
    <x v="1"/>
    <n v="90008"/>
    <x v="1"/>
    <s v="OFF-BI-10001718"/>
    <x v="1"/>
    <x v="8"/>
    <x v="1216"/>
    <n v="153.55199999999999"/>
    <n v="3"/>
    <n v="0.2"/>
    <n v="51.823799999999999"/>
  </r>
  <r>
    <n v="6076"/>
    <x v="3028"/>
    <x v="3"/>
    <x v="53"/>
    <d v="2014-12-30T00:00:00"/>
    <s v="Standard Class"/>
    <s v="FH-14365"/>
    <s v="Fred Hopkins"/>
    <x v="1"/>
    <s v="United States"/>
    <x v="1"/>
    <x v="1"/>
    <n v="90008"/>
    <x v="1"/>
    <s v="OFF-ST-10002756"/>
    <x v="1"/>
    <x v="4"/>
    <x v="270"/>
    <n v="270.62"/>
    <n v="2"/>
    <n v="0"/>
    <n v="2.7061999999999999"/>
  </r>
  <r>
    <n v="6077"/>
    <x v="3029"/>
    <x v="0"/>
    <x v="142"/>
    <d v="2013-08-09T00:00:00"/>
    <s v="Standard Class"/>
    <s v="PG-18820"/>
    <s v="Patrick Gardner"/>
    <x v="0"/>
    <s v="United States"/>
    <x v="20"/>
    <x v="15"/>
    <n v="10011"/>
    <x v="3"/>
    <s v="TEC-AC-10001432"/>
    <x v="2"/>
    <x v="11"/>
    <x v="471"/>
    <n v="468.9"/>
    <n v="6"/>
    <n v="0"/>
    <n v="206.316"/>
  </r>
  <r>
    <n v="6078"/>
    <x v="3029"/>
    <x v="0"/>
    <x v="142"/>
    <d v="2013-08-09T00:00:00"/>
    <s v="Standard Class"/>
    <s v="PG-18820"/>
    <s v="Patrick Gardner"/>
    <x v="0"/>
    <s v="United States"/>
    <x v="20"/>
    <x v="15"/>
    <n v="10011"/>
    <x v="3"/>
    <s v="TEC-AC-10003399"/>
    <x v="2"/>
    <x v="11"/>
    <x v="1497"/>
    <n v="72.48"/>
    <n v="2"/>
    <n v="0"/>
    <n v="30.441600000000001"/>
  </r>
  <r>
    <n v="6079"/>
    <x v="3029"/>
    <x v="0"/>
    <x v="142"/>
    <d v="2013-08-09T00:00:00"/>
    <s v="Standard Class"/>
    <s v="PG-18820"/>
    <s v="Patrick Gardner"/>
    <x v="0"/>
    <s v="United States"/>
    <x v="20"/>
    <x v="15"/>
    <n v="10011"/>
    <x v="3"/>
    <s v="OFF-SU-10001574"/>
    <x v="1"/>
    <x v="14"/>
    <x v="498"/>
    <n v="10.95"/>
    <n v="3"/>
    <n v="0"/>
    <n v="3.2850000000000001"/>
  </r>
  <r>
    <n v="6080"/>
    <x v="3029"/>
    <x v="0"/>
    <x v="142"/>
    <d v="2013-08-09T00:00:00"/>
    <s v="Standard Class"/>
    <s v="PG-18820"/>
    <s v="Patrick Gardner"/>
    <x v="0"/>
    <s v="United States"/>
    <x v="20"/>
    <x v="15"/>
    <n v="10011"/>
    <x v="3"/>
    <s v="FUR-FU-10004864"/>
    <x v="0"/>
    <x v="5"/>
    <x v="436"/>
    <n v="191.82"/>
    <n v="3"/>
    <n v="0"/>
    <n v="61.382399999999997"/>
  </r>
  <r>
    <n v="6081"/>
    <x v="3030"/>
    <x v="3"/>
    <x v="485"/>
    <d v="2014-09-08T00:00:00"/>
    <s v="First Class"/>
    <s v="NZ-18565"/>
    <s v="Nick Zandusky"/>
    <x v="2"/>
    <s v="United States"/>
    <x v="12"/>
    <x v="5"/>
    <n v="77070"/>
    <x v="2"/>
    <s v="OFF-ST-10001172"/>
    <x v="1"/>
    <x v="4"/>
    <x v="1197"/>
    <n v="151.05600000000001"/>
    <n v="9"/>
    <n v="0.2"/>
    <n v="7.5528000000000004"/>
  </r>
  <r>
    <n v="6082"/>
    <x v="3031"/>
    <x v="2"/>
    <x v="1087"/>
    <d v="2011-02-19T00:00:00"/>
    <s v="Same Day"/>
    <s v="TB-21595"/>
    <s v="Troy Blackwell"/>
    <x v="0"/>
    <s v="United States"/>
    <x v="270"/>
    <x v="5"/>
    <n v="79424"/>
    <x v="2"/>
    <s v="FUR-FU-10002396"/>
    <x v="0"/>
    <x v="5"/>
    <x v="1581"/>
    <n v="25.16"/>
    <n v="5"/>
    <n v="0.6"/>
    <n v="-11.321999999999999"/>
  </r>
  <r>
    <n v="6083"/>
    <x v="3032"/>
    <x v="0"/>
    <x v="441"/>
    <d v="2013-11-28T00:00:00"/>
    <s v="Standard Class"/>
    <s v="JE-15475"/>
    <s v="Jeremy Ellison"/>
    <x v="0"/>
    <s v="United States"/>
    <x v="12"/>
    <x v="5"/>
    <n v="77095"/>
    <x v="2"/>
    <s v="OFF-BI-10004040"/>
    <x v="1"/>
    <x v="8"/>
    <x v="1478"/>
    <n v="6.2160000000000002"/>
    <n v="6"/>
    <n v="0.8"/>
    <n v="-9.6348000000000003"/>
  </r>
  <r>
    <n v="6084"/>
    <x v="3032"/>
    <x v="0"/>
    <x v="441"/>
    <d v="2013-11-28T00:00:00"/>
    <s v="Standard Class"/>
    <s v="JE-15475"/>
    <s v="Jeremy Ellison"/>
    <x v="0"/>
    <s v="United States"/>
    <x v="12"/>
    <x v="5"/>
    <n v="77095"/>
    <x v="2"/>
    <s v="OFF-AR-10003481"/>
    <x v="1"/>
    <x v="6"/>
    <x v="1591"/>
    <n v="23.616"/>
    <n v="9"/>
    <n v="0.2"/>
    <n v="2.6568000000000001"/>
  </r>
  <r>
    <n v="6085"/>
    <x v="3032"/>
    <x v="0"/>
    <x v="441"/>
    <d v="2013-11-28T00:00:00"/>
    <s v="Standard Class"/>
    <s v="JE-15475"/>
    <s v="Jeremy Ellison"/>
    <x v="0"/>
    <s v="United States"/>
    <x v="12"/>
    <x v="5"/>
    <n v="77095"/>
    <x v="2"/>
    <s v="TEC-AC-10000387"/>
    <x v="2"/>
    <x v="11"/>
    <x v="1350"/>
    <n v="24.032"/>
    <n v="2"/>
    <n v="0.2"/>
    <n v="-0.6008"/>
  </r>
  <r>
    <n v="6086"/>
    <x v="3032"/>
    <x v="0"/>
    <x v="441"/>
    <d v="2013-11-28T00:00:00"/>
    <s v="Standard Class"/>
    <s v="JE-15475"/>
    <s v="Jeremy Ellison"/>
    <x v="0"/>
    <s v="United States"/>
    <x v="12"/>
    <x v="5"/>
    <n v="77095"/>
    <x v="2"/>
    <s v="OFF-LA-10000262"/>
    <x v="1"/>
    <x v="2"/>
    <x v="932"/>
    <n v="2.0880000000000001"/>
    <n v="1"/>
    <n v="0.2"/>
    <n v="0.67859999999999998"/>
  </r>
  <r>
    <n v="6087"/>
    <x v="3032"/>
    <x v="0"/>
    <x v="441"/>
    <d v="2013-11-28T00:00:00"/>
    <s v="Standard Class"/>
    <s v="JE-15475"/>
    <s v="Jeremy Ellison"/>
    <x v="0"/>
    <s v="United States"/>
    <x v="12"/>
    <x v="5"/>
    <n v="77095"/>
    <x v="2"/>
    <s v="OFF-BI-10003196"/>
    <x v="1"/>
    <x v="8"/>
    <x v="1367"/>
    <n v="4.4880000000000004"/>
    <n v="6"/>
    <n v="0.8"/>
    <n v="-6.7320000000000002"/>
  </r>
  <r>
    <n v="6088"/>
    <x v="3033"/>
    <x v="1"/>
    <x v="639"/>
    <d v="2012-12-18T00:00:00"/>
    <s v="Standard Class"/>
    <s v="EH-13945"/>
    <s v="Eric Hoffmann"/>
    <x v="0"/>
    <s v="United States"/>
    <x v="116"/>
    <x v="1"/>
    <n v="92627"/>
    <x v="1"/>
    <s v="FUR-FU-10004351"/>
    <x v="0"/>
    <x v="5"/>
    <x v="33"/>
    <n v="29.22"/>
    <n v="3"/>
    <n v="0"/>
    <n v="12.8568"/>
  </r>
  <r>
    <n v="6089"/>
    <x v="3034"/>
    <x v="1"/>
    <x v="385"/>
    <d v="2012-06-17T00:00:00"/>
    <s v="Standard Class"/>
    <s v="BF-10975"/>
    <s v="Barbara Fisher"/>
    <x v="1"/>
    <s v="United States"/>
    <x v="185"/>
    <x v="32"/>
    <n v="30076"/>
    <x v="0"/>
    <s v="OFF-PA-10001870"/>
    <x v="1"/>
    <x v="10"/>
    <x v="674"/>
    <n v="6.48"/>
    <n v="1"/>
    <n v="0"/>
    <n v="3.1103999999999998"/>
  </r>
  <r>
    <n v="6090"/>
    <x v="3035"/>
    <x v="3"/>
    <x v="116"/>
    <d v="2015-01-01T00:00:00"/>
    <s v="Second Class"/>
    <s v="PC-18745"/>
    <s v="Pamela Coakley"/>
    <x v="1"/>
    <s v="United States"/>
    <x v="431"/>
    <x v="22"/>
    <n v="80538"/>
    <x v="1"/>
    <s v="OFF-BI-10002813"/>
    <x v="1"/>
    <x v="8"/>
    <x v="905"/>
    <n v="1.1879999999999999"/>
    <n v="2"/>
    <n v="0.7"/>
    <n v="-0.99"/>
  </r>
  <r>
    <n v="6091"/>
    <x v="3036"/>
    <x v="3"/>
    <x v="1088"/>
    <d v="2014-09-27T00:00:00"/>
    <s v="Standard Class"/>
    <s v="SV-20365"/>
    <s v="Seth Vernon"/>
    <x v="0"/>
    <s v="United States"/>
    <x v="20"/>
    <x v="15"/>
    <n v="10035"/>
    <x v="3"/>
    <s v="FUR-CH-10003846"/>
    <x v="0"/>
    <x v="1"/>
    <x v="915"/>
    <n v="272.64600000000002"/>
    <n v="3"/>
    <n v="0.1"/>
    <n v="18.176400000000001"/>
  </r>
  <r>
    <n v="6092"/>
    <x v="3036"/>
    <x v="3"/>
    <x v="1088"/>
    <d v="2014-09-27T00:00:00"/>
    <s v="Standard Class"/>
    <s v="SV-20365"/>
    <s v="Seth Vernon"/>
    <x v="0"/>
    <s v="United States"/>
    <x v="20"/>
    <x v="15"/>
    <n v="10035"/>
    <x v="3"/>
    <s v="TEC-AC-10002647"/>
    <x v="2"/>
    <x v="11"/>
    <x v="1753"/>
    <n v="212.8"/>
    <n v="2"/>
    <n v="0"/>
    <n v="95.76"/>
  </r>
  <r>
    <n v="6093"/>
    <x v="3036"/>
    <x v="3"/>
    <x v="1088"/>
    <d v="2014-09-27T00:00:00"/>
    <s v="Standard Class"/>
    <s v="SV-20365"/>
    <s v="Seth Vernon"/>
    <x v="0"/>
    <s v="United States"/>
    <x v="20"/>
    <x v="15"/>
    <n v="10035"/>
    <x v="3"/>
    <s v="OFF-PA-10000807"/>
    <x v="1"/>
    <x v="10"/>
    <x v="1650"/>
    <n v="38.520000000000003"/>
    <n v="9"/>
    <n v="0"/>
    <n v="18.104399999999998"/>
  </r>
  <r>
    <n v="6094"/>
    <x v="3036"/>
    <x v="3"/>
    <x v="1088"/>
    <d v="2014-09-27T00:00:00"/>
    <s v="Standard Class"/>
    <s v="SV-20365"/>
    <s v="Seth Vernon"/>
    <x v="0"/>
    <s v="United States"/>
    <x v="20"/>
    <x v="15"/>
    <n v="10035"/>
    <x v="3"/>
    <s v="TEC-AC-10001465"/>
    <x v="2"/>
    <x v="11"/>
    <x v="473"/>
    <n v="72.64"/>
    <n v="2"/>
    <n v="0"/>
    <n v="21.792000000000002"/>
  </r>
  <r>
    <n v="6095"/>
    <x v="3036"/>
    <x v="3"/>
    <x v="1088"/>
    <d v="2014-09-27T00:00:00"/>
    <s v="Standard Class"/>
    <s v="SV-20365"/>
    <s v="Seth Vernon"/>
    <x v="0"/>
    <s v="United States"/>
    <x v="20"/>
    <x v="15"/>
    <n v="10035"/>
    <x v="3"/>
    <s v="OFF-ST-10000615"/>
    <x v="1"/>
    <x v="4"/>
    <x v="75"/>
    <n v="45.4"/>
    <n v="4"/>
    <n v="0"/>
    <n v="12.712"/>
  </r>
  <r>
    <n v="6096"/>
    <x v="3036"/>
    <x v="3"/>
    <x v="1088"/>
    <d v="2014-09-27T00:00:00"/>
    <s v="Standard Class"/>
    <s v="SV-20365"/>
    <s v="Seth Vernon"/>
    <x v="0"/>
    <s v="United States"/>
    <x v="20"/>
    <x v="15"/>
    <n v="10035"/>
    <x v="3"/>
    <s v="OFF-PA-10002713"/>
    <x v="1"/>
    <x v="10"/>
    <x v="317"/>
    <n v="13.76"/>
    <n v="2"/>
    <n v="0"/>
    <n v="6.3296000000000001"/>
  </r>
  <r>
    <n v="6097"/>
    <x v="3036"/>
    <x v="3"/>
    <x v="1088"/>
    <d v="2014-09-27T00:00:00"/>
    <s v="Standard Class"/>
    <s v="SV-20365"/>
    <s v="Seth Vernon"/>
    <x v="0"/>
    <s v="United States"/>
    <x v="20"/>
    <x v="15"/>
    <n v="10035"/>
    <x v="3"/>
    <s v="FUR-CH-10003061"/>
    <x v="0"/>
    <x v="1"/>
    <x v="51"/>
    <n v="80.991"/>
    <n v="1"/>
    <n v="0.1"/>
    <n v="8.0991"/>
  </r>
  <r>
    <n v="6098"/>
    <x v="3036"/>
    <x v="3"/>
    <x v="1088"/>
    <d v="2014-09-27T00:00:00"/>
    <s v="Standard Class"/>
    <s v="SV-20365"/>
    <s v="Seth Vernon"/>
    <x v="0"/>
    <s v="United States"/>
    <x v="20"/>
    <x v="15"/>
    <n v="10035"/>
    <x v="3"/>
    <s v="OFF-BI-10000343"/>
    <x v="1"/>
    <x v="8"/>
    <x v="184"/>
    <n v="11.784000000000001"/>
    <n v="3"/>
    <n v="0.2"/>
    <n v="3.9771000000000001"/>
  </r>
  <r>
    <n v="6099"/>
    <x v="3036"/>
    <x v="3"/>
    <x v="1088"/>
    <d v="2014-09-27T00:00:00"/>
    <s v="Standard Class"/>
    <s v="SV-20365"/>
    <s v="Seth Vernon"/>
    <x v="0"/>
    <s v="United States"/>
    <x v="20"/>
    <x v="15"/>
    <n v="10035"/>
    <x v="3"/>
    <s v="OFF-FA-10000304"/>
    <x v="1"/>
    <x v="13"/>
    <x v="52"/>
    <n v="4.3600000000000003"/>
    <n v="2"/>
    <n v="0"/>
    <n v="1.7876000000000001"/>
  </r>
  <r>
    <n v="6100"/>
    <x v="3036"/>
    <x v="3"/>
    <x v="1088"/>
    <d v="2014-09-27T00:00:00"/>
    <s v="Standard Class"/>
    <s v="SV-20365"/>
    <s v="Seth Vernon"/>
    <x v="0"/>
    <s v="United States"/>
    <x v="20"/>
    <x v="15"/>
    <n v="10035"/>
    <x v="3"/>
    <s v="FUR-CH-10004086"/>
    <x v="0"/>
    <x v="1"/>
    <x v="281"/>
    <n v="2888.127"/>
    <n v="11"/>
    <n v="0.1"/>
    <n v="609.71569999999997"/>
  </r>
  <r>
    <n v="6101"/>
    <x v="3036"/>
    <x v="3"/>
    <x v="1088"/>
    <d v="2014-09-27T00:00:00"/>
    <s v="Standard Class"/>
    <s v="SV-20365"/>
    <s v="Seth Vernon"/>
    <x v="0"/>
    <s v="United States"/>
    <x v="20"/>
    <x v="15"/>
    <n v="10035"/>
    <x v="3"/>
    <s v="TEC-PH-10002885"/>
    <x v="2"/>
    <x v="7"/>
    <x v="1127"/>
    <n v="1299.6600000000001"/>
    <n v="2"/>
    <n v="0"/>
    <n v="350.90820000000002"/>
  </r>
  <r>
    <n v="6102"/>
    <x v="3036"/>
    <x v="3"/>
    <x v="1088"/>
    <d v="2014-09-27T00:00:00"/>
    <s v="Standard Class"/>
    <s v="SV-20365"/>
    <s v="Seth Vernon"/>
    <x v="0"/>
    <s v="United States"/>
    <x v="20"/>
    <x v="15"/>
    <n v="10035"/>
    <x v="3"/>
    <s v="FUR-CH-10001215"/>
    <x v="0"/>
    <x v="1"/>
    <x v="440"/>
    <n v="2254.41"/>
    <n v="5"/>
    <n v="0.1"/>
    <n v="375.73500000000001"/>
  </r>
  <r>
    <n v="6103"/>
    <x v="3036"/>
    <x v="3"/>
    <x v="1088"/>
    <d v="2014-09-27T00:00:00"/>
    <s v="Standard Class"/>
    <s v="SV-20365"/>
    <s v="Seth Vernon"/>
    <x v="0"/>
    <s v="United States"/>
    <x v="20"/>
    <x v="15"/>
    <n v="10035"/>
    <x v="3"/>
    <s v="TEC-PH-10000215"/>
    <x v="2"/>
    <x v="7"/>
    <x v="139"/>
    <n v="104.85"/>
    <n v="3"/>
    <n v="0"/>
    <n v="28.3095"/>
  </r>
  <r>
    <n v="6104"/>
    <x v="3036"/>
    <x v="3"/>
    <x v="1088"/>
    <d v="2014-09-27T00:00:00"/>
    <s v="Standard Class"/>
    <s v="SV-20365"/>
    <s v="Seth Vernon"/>
    <x v="0"/>
    <s v="United States"/>
    <x v="20"/>
    <x v="15"/>
    <n v="10035"/>
    <x v="3"/>
    <s v="TEC-AC-10001998"/>
    <x v="2"/>
    <x v="11"/>
    <x v="84"/>
    <n v="59.97"/>
    <n v="3"/>
    <n v="0"/>
    <n v="20.389800000000001"/>
  </r>
  <r>
    <n v="6105"/>
    <x v="3037"/>
    <x v="3"/>
    <x v="1029"/>
    <d v="2014-08-25T00:00:00"/>
    <s v="First Class"/>
    <s v="Dp-13240"/>
    <s v="Dean percer"/>
    <x v="2"/>
    <s v="United States"/>
    <x v="10"/>
    <x v="9"/>
    <n v="19143"/>
    <x v="3"/>
    <s v="FUR-TA-10002356"/>
    <x v="0"/>
    <x v="3"/>
    <x v="728"/>
    <n v="314.53199999999998"/>
    <n v="2"/>
    <n v="0.4"/>
    <n v="-83.875200000000007"/>
  </r>
  <r>
    <n v="6106"/>
    <x v="3038"/>
    <x v="1"/>
    <x v="652"/>
    <d v="2012-06-22T00:00:00"/>
    <s v="Standard Class"/>
    <s v="HR-14830"/>
    <s v="Harold Ryan"/>
    <x v="1"/>
    <s v="United States"/>
    <x v="100"/>
    <x v="2"/>
    <n v="33178"/>
    <x v="0"/>
    <s v="OFF-AR-10002399"/>
    <x v="1"/>
    <x v="6"/>
    <x v="316"/>
    <n v="13.632"/>
    <n v="4"/>
    <n v="0.2"/>
    <n v="3.5783999999999998"/>
  </r>
  <r>
    <n v="6107"/>
    <x v="3039"/>
    <x v="2"/>
    <x v="414"/>
    <d v="2011-12-25T00:00:00"/>
    <s v="Standard Class"/>
    <s v="WB-21850"/>
    <s v="William Brown"/>
    <x v="0"/>
    <s v="United States"/>
    <x v="55"/>
    <x v="5"/>
    <n v="75051"/>
    <x v="2"/>
    <s v="OFF-AP-10001563"/>
    <x v="1"/>
    <x v="9"/>
    <x v="530"/>
    <n v="19.431999999999999"/>
    <n v="2"/>
    <n v="0.8"/>
    <n v="-49.551600000000001"/>
  </r>
  <r>
    <n v="6108"/>
    <x v="3039"/>
    <x v="2"/>
    <x v="414"/>
    <d v="2011-12-25T00:00:00"/>
    <s v="Standard Class"/>
    <s v="WB-21850"/>
    <s v="William Brown"/>
    <x v="0"/>
    <s v="United States"/>
    <x v="55"/>
    <x v="5"/>
    <n v="75051"/>
    <x v="2"/>
    <s v="TEC-AC-10004510"/>
    <x v="2"/>
    <x v="11"/>
    <x v="944"/>
    <n v="65.44"/>
    <n v="5"/>
    <n v="0.2"/>
    <n v="-8.18"/>
  </r>
  <r>
    <n v="6109"/>
    <x v="3040"/>
    <x v="0"/>
    <x v="108"/>
    <d v="2013-09-17T00:00:00"/>
    <s v="Standard Class"/>
    <s v="AS-10090"/>
    <s v="Adam Shillingsburg"/>
    <x v="0"/>
    <s v="United States"/>
    <x v="22"/>
    <x v="10"/>
    <n v="60653"/>
    <x v="2"/>
    <s v="OFF-LA-10001982"/>
    <x v="1"/>
    <x v="2"/>
    <x v="1529"/>
    <n v="6"/>
    <n v="2"/>
    <n v="0.2"/>
    <n v="2.1"/>
  </r>
  <r>
    <n v="6110"/>
    <x v="3040"/>
    <x v="0"/>
    <x v="108"/>
    <d v="2013-09-17T00:00:00"/>
    <s v="Standard Class"/>
    <s v="AS-10090"/>
    <s v="Adam Shillingsburg"/>
    <x v="0"/>
    <s v="United States"/>
    <x v="22"/>
    <x v="10"/>
    <n v="60653"/>
    <x v="2"/>
    <s v="OFF-BI-10004141"/>
    <x v="1"/>
    <x v="8"/>
    <x v="1287"/>
    <n v="1.9079999999999999"/>
    <n v="3"/>
    <n v="0.8"/>
    <n v="-3.2435999999999998"/>
  </r>
  <r>
    <n v="6111"/>
    <x v="3041"/>
    <x v="0"/>
    <x v="396"/>
    <d v="2013-11-17T00:00:00"/>
    <s v="Standard Class"/>
    <s v="SP-20920"/>
    <s v="Susan Pistek"/>
    <x v="0"/>
    <s v="United States"/>
    <x v="215"/>
    <x v="24"/>
    <n v="44134"/>
    <x v="3"/>
    <s v="FUR-CH-10004495"/>
    <x v="0"/>
    <x v="1"/>
    <x v="1475"/>
    <n v="1474.8019999999999"/>
    <n v="7"/>
    <n v="0.3"/>
    <n v="-21.0686"/>
  </r>
  <r>
    <n v="6112"/>
    <x v="3041"/>
    <x v="0"/>
    <x v="396"/>
    <d v="2013-11-17T00:00:00"/>
    <s v="Standard Class"/>
    <s v="SP-20920"/>
    <s v="Susan Pistek"/>
    <x v="0"/>
    <s v="United States"/>
    <x v="215"/>
    <x v="24"/>
    <n v="44134"/>
    <x v="3"/>
    <s v="OFF-AP-10002311"/>
    <x v="1"/>
    <x v="9"/>
    <x v="14"/>
    <n v="110.096"/>
    <n v="2"/>
    <n v="0.2"/>
    <n v="33.028799999999997"/>
  </r>
  <r>
    <n v="6113"/>
    <x v="3041"/>
    <x v="0"/>
    <x v="396"/>
    <d v="2013-11-17T00:00:00"/>
    <s v="Standard Class"/>
    <s v="SP-20920"/>
    <s v="Susan Pistek"/>
    <x v="0"/>
    <s v="United States"/>
    <x v="215"/>
    <x v="24"/>
    <n v="44134"/>
    <x v="3"/>
    <s v="OFF-FA-10000585"/>
    <x v="1"/>
    <x v="13"/>
    <x v="202"/>
    <n v="16.751999999999999"/>
    <n v="6"/>
    <n v="0.2"/>
    <n v="5.4443999999999999"/>
  </r>
  <r>
    <n v="6114"/>
    <x v="3041"/>
    <x v="0"/>
    <x v="396"/>
    <d v="2013-11-17T00:00:00"/>
    <s v="Standard Class"/>
    <s v="SP-20920"/>
    <s v="Susan Pistek"/>
    <x v="0"/>
    <s v="United States"/>
    <x v="215"/>
    <x v="24"/>
    <n v="44134"/>
    <x v="3"/>
    <s v="FUR-CH-10000454"/>
    <x v="0"/>
    <x v="1"/>
    <x v="1"/>
    <n v="1537.0740000000001"/>
    <n v="9"/>
    <n v="0.3"/>
    <n v="0"/>
  </r>
  <r>
    <n v="6115"/>
    <x v="3041"/>
    <x v="0"/>
    <x v="396"/>
    <d v="2013-11-17T00:00:00"/>
    <s v="Standard Class"/>
    <s v="SP-20920"/>
    <s v="Susan Pistek"/>
    <x v="0"/>
    <s v="United States"/>
    <x v="215"/>
    <x v="24"/>
    <n v="44134"/>
    <x v="3"/>
    <s v="FUR-CH-10003746"/>
    <x v="0"/>
    <x v="1"/>
    <x v="617"/>
    <n v="449.37200000000001"/>
    <n v="2"/>
    <n v="0.3"/>
    <n v="-12.8392"/>
  </r>
  <r>
    <n v="6116"/>
    <x v="3042"/>
    <x v="0"/>
    <x v="560"/>
    <d v="2013-03-21T00:00:00"/>
    <s v="Standard Class"/>
    <s v="SP-20650"/>
    <s v="Stephanie Phelps"/>
    <x v="1"/>
    <s v="United States"/>
    <x v="464"/>
    <x v="1"/>
    <n v="94061"/>
    <x v="1"/>
    <s v="OFF-BI-10003291"/>
    <x v="1"/>
    <x v="8"/>
    <x v="44"/>
    <n v="41.904000000000003"/>
    <n v="6"/>
    <n v="0.2"/>
    <n v="14.1426"/>
  </r>
  <r>
    <n v="6117"/>
    <x v="3043"/>
    <x v="0"/>
    <x v="373"/>
    <d v="2013-11-20T00:00:00"/>
    <s v="Standard Class"/>
    <s v="CM-12655"/>
    <s v="Corinna Mitchell"/>
    <x v="2"/>
    <s v="United States"/>
    <x v="20"/>
    <x v="15"/>
    <n v="10011"/>
    <x v="3"/>
    <s v="TEC-PH-10002114"/>
    <x v="2"/>
    <x v="7"/>
    <x v="1754"/>
    <n v="2279.96"/>
    <n v="4"/>
    <n v="0"/>
    <n v="592.78959999999995"/>
  </r>
  <r>
    <n v="6118"/>
    <x v="3043"/>
    <x v="0"/>
    <x v="373"/>
    <d v="2013-11-20T00:00:00"/>
    <s v="Standard Class"/>
    <s v="CM-12655"/>
    <s v="Corinna Mitchell"/>
    <x v="2"/>
    <s v="United States"/>
    <x v="20"/>
    <x v="15"/>
    <n v="10011"/>
    <x v="3"/>
    <s v="OFF-LA-10001569"/>
    <x v="1"/>
    <x v="2"/>
    <x v="633"/>
    <n v="14.94"/>
    <n v="3"/>
    <n v="0"/>
    <n v="6.8723999999999998"/>
  </r>
  <r>
    <n v="6119"/>
    <x v="3044"/>
    <x v="3"/>
    <x v="20"/>
    <d v="2014-09-26T00:00:00"/>
    <s v="Standard Class"/>
    <s v="JR-16210"/>
    <s v="Justin Ritter"/>
    <x v="1"/>
    <s v="United States"/>
    <x v="24"/>
    <x v="21"/>
    <n v="97477"/>
    <x v="1"/>
    <s v="TEC-PH-10001425"/>
    <x v="2"/>
    <x v="7"/>
    <x v="511"/>
    <n v="191.976"/>
    <n v="3"/>
    <n v="0.2"/>
    <n v="19.197600000000001"/>
  </r>
  <r>
    <n v="6120"/>
    <x v="3044"/>
    <x v="3"/>
    <x v="20"/>
    <d v="2014-09-26T00:00:00"/>
    <s v="Standard Class"/>
    <s v="JR-16210"/>
    <s v="Justin Ritter"/>
    <x v="1"/>
    <s v="United States"/>
    <x v="24"/>
    <x v="21"/>
    <n v="97477"/>
    <x v="1"/>
    <s v="OFF-AR-10001915"/>
    <x v="1"/>
    <x v="6"/>
    <x v="1048"/>
    <n v="23.832000000000001"/>
    <n v="3"/>
    <n v="0.2"/>
    <n v="6.5537999999999998"/>
  </r>
  <r>
    <n v="6121"/>
    <x v="3044"/>
    <x v="3"/>
    <x v="20"/>
    <d v="2014-09-26T00:00:00"/>
    <s v="Standard Class"/>
    <s v="JR-16210"/>
    <s v="Justin Ritter"/>
    <x v="1"/>
    <s v="United States"/>
    <x v="24"/>
    <x v="21"/>
    <n v="97477"/>
    <x v="1"/>
    <s v="FUR-FU-10004864"/>
    <x v="0"/>
    <x v="5"/>
    <x v="436"/>
    <n v="409.21600000000001"/>
    <n v="8"/>
    <n v="0.2"/>
    <n v="61.382399999999997"/>
  </r>
  <r>
    <n v="6122"/>
    <x v="3044"/>
    <x v="3"/>
    <x v="20"/>
    <d v="2014-09-26T00:00:00"/>
    <s v="Standard Class"/>
    <s v="JR-16210"/>
    <s v="Justin Ritter"/>
    <x v="1"/>
    <s v="United States"/>
    <x v="24"/>
    <x v="21"/>
    <n v="97477"/>
    <x v="1"/>
    <s v="FUR-BO-10001972"/>
    <x v="0"/>
    <x v="0"/>
    <x v="362"/>
    <n v="72.587999999999994"/>
    <n v="2"/>
    <n v="0.7"/>
    <n v="-128.2388"/>
  </r>
  <r>
    <n v="6123"/>
    <x v="3045"/>
    <x v="3"/>
    <x v="769"/>
    <d v="2014-10-12T00:00:00"/>
    <s v="Standard Class"/>
    <s v="CB-12415"/>
    <s v="Christy Brittain"/>
    <x v="0"/>
    <s v="United States"/>
    <x v="22"/>
    <x v="10"/>
    <n v="60610"/>
    <x v="2"/>
    <s v="OFF-ST-10000532"/>
    <x v="1"/>
    <x v="4"/>
    <x v="1403"/>
    <n v="61.567999999999998"/>
    <n v="2"/>
    <n v="0.2"/>
    <n v="4.6176000000000004"/>
  </r>
  <r>
    <n v="6124"/>
    <x v="3046"/>
    <x v="1"/>
    <x v="284"/>
    <d v="2012-05-09T00:00:00"/>
    <s v="Standard Class"/>
    <s v="SD-20485"/>
    <s v="Shirley Daniels"/>
    <x v="2"/>
    <s v="United States"/>
    <x v="385"/>
    <x v="5"/>
    <n v="76021"/>
    <x v="2"/>
    <s v="OFF-PA-10003883"/>
    <x v="1"/>
    <x v="10"/>
    <x v="1229"/>
    <n v="20.96"/>
    <n v="4"/>
    <n v="0.2"/>
    <n v="6.8120000000000003"/>
  </r>
  <r>
    <n v="6125"/>
    <x v="3047"/>
    <x v="3"/>
    <x v="95"/>
    <d v="2014-08-06T00:00:00"/>
    <s v="Standard Class"/>
    <s v="SS-20140"/>
    <s v="Saphhira Shifley"/>
    <x v="1"/>
    <s v="United States"/>
    <x v="1"/>
    <x v="1"/>
    <n v="90036"/>
    <x v="1"/>
    <s v="TEC-AC-10003038"/>
    <x v="2"/>
    <x v="11"/>
    <x v="1024"/>
    <n v="44.75"/>
    <n v="5"/>
    <n v="0"/>
    <n v="8.5024999999999995"/>
  </r>
  <r>
    <n v="6126"/>
    <x v="3047"/>
    <x v="3"/>
    <x v="95"/>
    <d v="2014-08-06T00:00:00"/>
    <s v="Standard Class"/>
    <s v="SS-20140"/>
    <s v="Saphhira Shifley"/>
    <x v="1"/>
    <s v="United States"/>
    <x v="1"/>
    <x v="1"/>
    <n v="90036"/>
    <x v="1"/>
    <s v="OFF-PA-10001593"/>
    <x v="1"/>
    <x v="10"/>
    <x v="1755"/>
    <n v="11.96"/>
    <n v="2"/>
    <n v="0"/>
    <n v="5.3819999999999997"/>
  </r>
  <r>
    <n v="6127"/>
    <x v="3047"/>
    <x v="3"/>
    <x v="95"/>
    <d v="2014-08-06T00:00:00"/>
    <s v="Standard Class"/>
    <s v="SS-20140"/>
    <s v="Saphhira Shifley"/>
    <x v="1"/>
    <s v="United States"/>
    <x v="1"/>
    <x v="1"/>
    <n v="90036"/>
    <x v="1"/>
    <s v="OFF-BI-10002049"/>
    <x v="1"/>
    <x v="8"/>
    <x v="758"/>
    <n v="3.9119999999999999"/>
    <n v="1"/>
    <n v="0.2"/>
    <n v="1.2714000000000001"/>
  </r>
  <r>
    <n v="6128"/>
    <x v="3048"/>
    <x v="0"/>
    <x v="1044"/>
    <d v="2013-07-04T00:00:00"/>
    <s v="Standard Class"/>
    <s v="EH-13990"/>
    <s v="Erica Hackney"/>
    <x v="0"/>
    <s v="United States"/>
    <x v="20"/>
    <x v="15"/>
    <n v="10009"/>
    <x v="3"/>
    <s v="FUR-CH-10003817"/>
    <x v="0"/>
    <x v="1"/>
    <x v="162"/>
    <n v="327.99599999999998"/>
    <n v="6"/>
    <n v="0.1"/>
    <n v="54.665999999999997"/>
  </r>
  <r>
    <n v="6129"/>
    <x v="3049"/>
    <x v="2"/>
    <x v="1089"/>
    <d v="2011-10-28T00:00:00"/>
    <s v="First Class"/>
    <s v="AH-10030"/>
    <s v="Aaron Hawkins"/>
    <x v="1"/>
    <s v="United States"/>
    <x v="8"/>
    <x v="1"/>
    <n v="94109"/>
    <x v="1"/>
    <s v="OFF-BI-10002353"/>
    <x v="1"/>
    <x v="8"/>
    <x v="1068"/>
    <n v="49.408000000000001"/>
    <n v="4"/>
    <n v="0.2"/>
    <n v="18.527999999999999"/>
  </r>
  <r>
    <n v="6130"/>
    <x v="3050"/>
    <x v="3"/>
    <x v="606"/>
    <d v="2014-03-04T00:00:00"/>
    <s v="Standard Class"/>
    <s v="EM-14200"/>
    <s v="Evan Minnotte"/>
    <x v="2"/>
    <s v="United States"/>
    <x v="173"/>
    <x v="17"/>
    <n v="23464"/>
    <x v="0"/>
    <s v="TEC-AC-10003116"/>
    <x v="2"/>
    <x v="11"/>
    <x v="920"/>
    <n v="53.25"/>
    <n v="3"/>
    <n v="0"/>
    <n v="20.767499999999998"/>
  </r>
  <r>
    <n v="6131"/>
    <x v="3050"/>
    <x v="3"/>
    <x v="606"/>
    <d v="2014-03-04T00:00:00"/>
    <s v="Standard Class"/>
    <s v="EM-14200"/>
    <s v="Evan Minnotte"/>
    <x v="2"/>
    <s v="United States"/>
    <x v="173"/>
    <x v="17"/>
    <n v="23464"/>
    <x v="0"/>
    <s v="OFF-FA-10003021"/>
    <x v="1"/>
    <x v="13"/>
    <x v="33"/>
    <n v="3.76"/>
    <n v="2"/>
    <n v="0"/>
    <n v="1.3160000000000001"/>
  </r>
  <r>
    <n v="6132"/>
    <x v="3051"/>
    <x v="2"/>
    <x v="422"/>
    <d v="2011-12-31T00:00:00"/>
    <s v="Standard Class"/>
    <s v="TB-21190"/>
    <s v="Thomas Brumley"/>
    <x v="2"/>
    <s v="United States"/>
    <x v="20"/>
    <x v="15"/>
    <n v="10011"/>
    <x v="3"/>
    <s v="FUR-CH-10004477"/>
    <x v="0"/>
    <x v="1"/>
    <x v="211"/>
    <n v="767.21400000000006"/>
    <n v="14"/>
    <n v="0.1"/>
    <n v="161.9674"/>
  </r>
  <r>
    <n v="6133"/>
    <x v="3052"/>
    <x v="3"/>
    <x v="175"/>
    <d v="2014-09-21T00:00:00"/>
    <s v="Standard Class"/>
    <s v="AB-10165"/>
    <s v="Alan Barnes"/>
    <x v="0"/>
    <s v="United States"/>
    <x v="465"/>
    <x v="18"/>
    <n v="37087"/>
    <x v="0"/>
    <s v="OFF-PA-10001033"/>
    <x v="1"/>
    <x v="10"/>
    <x v="1500"/>
    <n v="163.96"/>
    <n v="5"/>
    <n v="0.2"/>
    <n v="59.435499999999998"/>
  </r>
  <r>
    <n v="6134"/>
    <x v="3053"/>
    <x v="0"/>
    <x v="765"/>
    <d v="2013-08-20T00:00:00"/>
    <s v="First Class"/>
    <s v="AO-10810"/>
    <s v="Anthony O'Donnell"/>
    <x v="1"/>
    <s v="United States"/>
    <x v="1"/>
    <x v="1"/>
    <n v="90045"/>
    <x v="1"/>
    <s v="FUR-TA-10004152"/>
    <x v="0"/>
    <x v="3"/>
    <x v="1507"/>
    <n v="161.28"/>
    <n v="2"/>
    <n v="0.2"/>
    <n v="12.096"/>
  </r>
  <r>
    <n v="6135"/>
    <x v="3054"/>
    <x v="0"/>
    <x v="254"/>
    <d v="2013-05-11T00:00:00"/>
    <s v="Same Day"/>
    <s v="TT-21220"/>
    <s v="Thomas Thornton"/>
    <x v="0"/>
    <s v="United States"/>
    <x v="374"/>
    <x v="1"/>
    <n v="91911"/>
    <x v="1"/>
    <s v="OFF-AR-10002135"/>
    <x v="1"/>
    <x v="6"/>
    <x v="278"/>
    <n v="192.8"/>
    <n v="4"/>
    <n v="0"/>
    <n v="55.911999999999999"/>
  </r>
  <r>
    <n v="6136"/>
    <x v="3055"/>
    <x v="1"/>
    <x v="1090"/>
    <d v="2012-10-22T00:00:00"/>
    <s v="Standard Class"/>
    <s v="KN-16705"/>
    <s v="Kristina Nunn"/>
    <x v="2"/>
    <s v="United States"/>
    <x v="392"/>
    <x v="5"/>
    <n v="78501"/>
    <x v="2"/>
    <s v="TEC-AC-10000521"/>
    <x v="2"/>
    <x v="11"/>
    <x v="1557"/>
    <n v="27.696000000000002"/>
    <n v="3"/>
    <n v="0.2"/>
    <n v="3.4620000000000002"/>
  </r>
  <r>
    <n v="6137"/>
    <x v="3055"/>
    <x v="1"/>
    <x v="1090"/>
    <d v="2012-10-22T00:00:00"/>
    <s v="Standard Class"/>
    <s v="KN-16705"/>
    <s v="Kristina Nunn"/>
    <x v="2"/>
    <s v="United States"/>
    <x v="392"/>
    <x v="5"/>
    <n v="78501"/>
    <x v="2"/>
    <s v="OFF-AP-10000026"/>
    <x v="1"/>
    <x v="9"/>
    <x v="1282"/>
    <n v="73.164000000000001"/>
    <n v="6"/>
    <n v="0.8"/>
    <n v="-186.56819999999999"/>
  </r>
  <r>
    <n v="6138"/>
    <x v="3056"/>
    <x v="0"/>
    <x v="731"/>
    <d v="2013-05-11T00:00:00"/>
    <s v="Second Class"/>
    <s v="FO-14305"/>
    <s v="Frank Olsen"/>
    <x v="0"/>
    <s v="United States"/>
    <x v="389"/>
    <x v="2"/>
    <n v="33021"/>
    <x v="0"/>
    <s v="OFF-PA-10002986"/>
    <x v="1"/>
    <x v="10"/>
    <x v="477"/>
    <n v="32.064"/>
    <n v="6"/>
    <n v="0.2"/>
    <n v="11.2224"/>
  </r>
  <r>
    <n v="6139"/>
    <x v="3057"/>
    <x v="2"/>
    <x v="809"/>
    <d v="2011-04-04T00:00:00"/>
    <s v="Standard Class"/>
    <s v="GA-14725"/>
    <s v="Guy Armstrong"/>
    <x v="0"/>
    <s v="United States"/>
    <x v="8"/>
    <x v="1"/>
    <n v="94110"/>
    <x v="1"/>
    <s v="FUR-BO-10001337"/>
    <x v="0"/>
    <x v="0"/>
    <x v="425"/>
    <n v="205.666"/>
    <n v="2"/>
    <n v="0.15"/>
    <n v="-12.098000000000001"/>
  </r>
  <r>
    <n v="6140"/>
    <x v="3058"/>
    <x v="1"/>
    <x v="24"/>
    <d v="2012-04-20T00:00:00"/>
    <s v="First Class"/>
    <s v="NC-18415"/>
    <s v="Nathan Cano"/>
    <x v="0"/>
    <s v="United States"/>
    <x v="466"/>
    <x v="1"/>
    <n v="93454"/>
    <x v="1"/>
    <s v="OFF-ST-10000532"/>
    <x v="1"/>
    <x v="4"/>
    <x v="1403"/>
    <n v="115.44"/>
    <n v="3"/>
    <n v="0"/>
    <n v="30.014399999999998"/>
  </r>
  <r>
    <n v="6141"/>
    <x v="3059"/>
    <x v="3"/>
    <x v="362"/>
    <d v="2014-07-16T00:00:00"/>
    <s v="Standard Class"/>
    <s v="JF-15190"/>
    <s v="Jamie Frazer"/>
    <x v="0"/>
    <s v="United States"/>
    <x v="91"/>
    <x v="29"/>
    <n v="6040"/>
    <x v="3"/>
    <s v="OFF-PA-10001497"/>
    <x v="1"/>
    <x v="10"/>
    <x v="1746"/>
    <n v="274.8"/>
    <n v="5"/>
    <n v="0"/>
    <n v="134.65199999999999"/>
  </r>
  <r>
    <n v="6142"/>
    <x v="3059"/>
    <x v="3"/>
    <x v="362"/>
    <d v="2014-07-16T00:00:00"/>
    <s v="Standard Class"/>
    <s v="JF-15190"/>
    <s v="Jamie Frazer"/>
    <x v="0"/>
    <s v="United States"/>
    <x v="91"/>
    <x v="29"/>
    <n v="6040"/>
    <x v="3"/>
    <s v="OFF-ST-10002554"/>
    <x v="1"/>
    <x v="4"/>
    <x v="1144"/>
    <n v="195.64"/>
    <n v="4"/>
    <n v="0"/>
    <n v="3.9127999999999998"/>
  </r>
  <r>
    <n v="6143"/>
    <x v="3059"/>
    <x v="3"/>
    <x v="362"/>
    <d v="2014-07-16T00:00:00"/>
    <s v="Standard Class"/>
    <s v="JF-15190"/>
    <s v="Jamie Frazer"/>
    <x v="0"/>
    <s v="United States"/>
    <x v="91"/>
    <x v="29"/>
    <n v="6040"/>
    <x v="3"/>
    <s v="TEC-PH-10001336"/>
    <x v="2"/>
    <x v="7"/>
    <x v="941"/>
    <n v="257.98"/>
    <n v="2"/>
    <n v="0"/>
    <n v="74.8142"/>
  </r>
  <r>
    <n v="6144"/>
    <x v="3059"/>
    <x v="3"/>
    <x v="362"/>
    <d v="2014-07-16T00:00:00"/>
    <s v="Standard Class"/>
    <s v="JF-15190"/>
    <s v="Jamie Frazer"/>
    <x v="0"/>
    <s v="United States"/>
    <x v="91"/>
    <x v="29"/>
    <n v="6040"/>
    <x v="3"/>
    <s v="OFF-AR-10002987"/>
    <x v="1"/>
    <x v="6"/>
    <x v="1553"/>
    <n v="119.04"/>
    <n v="6"/>
    <n v="0"/>
    <n v="48.806399999999996"/>
  </r>
  <r>
    <n v="6145"/>
    <x v="3060"/>
    <x v="3"/>
    <x v="818"/>
    <d v="2014-02-07T00:00:00"/>
    <s v="Standard Class"/>
    <s v="GT-14710"/>
    <s v="Greg Tran"/>
    <x v="0"/>
    <s v="United States"/>
    <x v="155"/>
    <x v="8"/>
    <n v="68104"/>
    <x v="2"/>
    <s v="OFF-PA-10000575"/>
    <x v="1"/>
    <x v="10"/>
    <x v="1050"/>
    <n v="20.07"/>
    <n v="3"/>
    <n v="0"/>
    <n v="9.2322000000000006"/>
  </r>
  <r>
    <n v="6146"/>
    <x v="3061"/>
    <x v="2"/>
    <x v="1091"/>
    <d v="2011-12-26T00:00:00"/>
    <s v="Standard Class"/>
    <s v="KM-16660"/>
    <s v="Khloe Miller"/>
    <x v="0"/>
    <s v="United States"/>
    <x v="49"/>
    <x v="1"/>
    <n v="95123"/>
    <x v="1"/>
    <s v="OFF-AR-10003394"/>
    <x v="1"/>
    <x v="6"/>
    <x v="496"/>
    <n v="11.76"/>
    <n v="4"/>
    <n v="0"/>
    <n v="3.1751999999999998"/>
  </r>
  <r>
    <n v="6147"/>
    <x v="3062"/>
    <x v="3"/>
    <x v="610"/>
    <d v="2014-11-26T00:00:00"/>
    <s v="Standard Class"/>
    <s v="PJ-18835"/>
    <s v="Patrick Jones"/>
    <x v="1"/>
    <s v="United States"/>
    <x v="8"/>
    <x v="1"/>
    <n v="94122"/>
    <x v="1"/>
    <s v="OFF-AR-10003394"/>
    <x v="1"/>
    <x v="6"/>
    <x v="496"/>
    <n v="11.76"/>
    <n v="4"/>
    <n v="0"/>
    <n v="3.1751999999999998"/>
  </r>
  <r>
    <n v="6148"/>
    <x v="3062"/>
    <x v="3"/>
    <x v="610"/>
    <d v="2014-11-26T00:00:00"/>
    <s v="Standard Class"/>
    <s v="PJ-18835"/>
    <s v="Patrick Jones"/>
    <x v="1"/>
    <s v="United States"/>
    <x v="8"/>
    <x v="1"/>
    <n v="94122"/>
    <x v="1"/>
    <s v="OFF-BI-10001191"/>
    <x v="1"/>
    <x v="8"/>
    <x v="970"/>
    <n v="40.735999999999997"/>
    <n v="2"/>
    <n v="0.2"/>
    <n v="14.7668"/>
  </r>
  <r>
    <n v="6149"/>
    <x v="3063"/>
    <x v="0"/>
    <x v="812"/>
    <d v="2013-06-30T00:00:00"/>
    <s v="Second Class"/>
    <s v="AC-10660"/>
    <s v="Anna Chung"/>
    <x v="0"/>
    <s v="United States"/>
    <x v="8"/>
    <x v="1"/>
    <n v="94109"/>
    <x v="1"/>
    <s v="TEC-PH-10003484"/>
    <x v="2"/>
    <x v="7"/>
    <x v="1530"/>
    <n v="201.584"/>
    <n v="2"/>
    <n v="0.2"/>
    <n v="12.599"/>
  </r>
  <r>
    <n v="6150"/>
    <x v="3064"/>
    <x v="3"/>
    <x v="116"/>
    <d v="2015-01-01T00:00:00"/>
    <s v="First Class"/>
    <s v="JG-15310"/>
    <s v="Jason Gross"/>
    <x v="1"/>
    <s v="United States"/>
    <x v="85"/>
    <x v="1"/>
    <n v="90805"/>
    <x v="1"/>
    <s v="FUR-CH-10003968"/>
    <x v="0"/>
    <x v="1"/>
    <x v="56"/>
    <n v="340.70400000000001"/>
    <n v="6"/>
    <n v="0.2"/>
    <n v="-34.070399999999999"/>
  </r>
  <r>
    <n v="6151"/>
    <x v="3065"/>
    <x v="0"/>
    <x v="143"/>
    <d v="2013-12-04T00:00:00"/>
    <s v="First Class"/>
    <s v="RM-19375"/>
    <s v="Raymond Messe"/>
    <x v="0"/>
    <s v="United States"/>
    <x v="38"/>
    <x v="32"/>
    <n v="31907"/>
    <x v="0"/>
    <s v="FUR-BO-10001608"/>
    <x v="0"/>
    <x v="0"/>
    <x v="1523"/>
    <n v="354.9"/>
    <n v="5"/>
    <n v="0"/>
    <n v="88.724999999999994"/>
  </r>
  <r>
    <n v="6152"/>
    <x v="3066"/>
    <x v="2"/>
    <x v="772"/>
    <d v="2011-03-21T00:00:00"/>
    <s v="Second Class"/>
    <s v="EK-13795"/>
    <s v="Eileen Kiefer"/>
    <x v="2"/>
    <s v="United States"/>
    <x v="8"/>
    <x v="1"/>
    <n v="94110"/>
    <x v="1"/>
    <s v="FUR-BO-10004218"/>
    <x v="0"/>
    <x v="0"/>
    <x v="1584"/>
    <n v="1198.33"/>
    <n v="10"/>
    <n v="0.15"/>
    <n v="70.489999999999995"/>
  </r>
  <r>
    <n v="6153"/>
    <x v="3067"/>
    <x v="3"/>
    <x v="445"/>
    <d v="2014-09-07T00:00:00"/>
    <s v="Standard Class"/>
    <s v="RD-19585"/>
    <s v="Rob Dowd"/>
    <x v="0"/>
    <s v="United States"/>
    <x v="1"/>
    <x v="1"/>
    <n v="90004"/>
    <x v="1"/>
    <s v="OFF-ST-10002485"/>
    <x v="1"/>
    <x v="4"/>
    <x v="209"/>
    <n v="87.92"/>
    <n v="4"/>
    <n v="0"/>
    <n v="0.87919999999999998"/>
  </r>
  <r>
    <n v="6154"/>
    <x v="3068"/>
    <x v="3"/>
    <x v="693"/>
    <d v="2014-04-24T00:00:00"/>
    <s v="First Class"/>
    <s v="CV-12805"/>
    <s v="Cynthia Voltz"/>
    <x v="1"/>
    <s v="United States"/>
    <x v="10"/>
    <x v="9"/>
    <n v="19120"/>
    <x v="3"/>
    <s v="FUR-FU-10001876"/>
    <x v="0"/>
    <x v="5"/>
    <x v="1394"/>
    <n v="51.968000000000004"/>
    <n v="2"/>
    <n v="0.2"/>
    <n v="10.393599999999999"/>
  </r>
  <r>
    <n v="6155"/>
    <x v="3068"/>
    <x v="3"/>
    <x v="693"/>
    <d v="2014-04-24T00:00:00"/>
    <s v="First Class"/>
    <s v="CV-12805"/>
    <s v="Cynthia Voltz"/>
    <x v="1"/>
    <s v="United States"/>
    <x v="10"/>
    <x v="9"/>
    <n v="19120"/>
    <x v="3"/>
    <s v="OFF-ST-10002370"/>
    <x v="1"/>
    <x v="4"/>
    <x v="80"/>
    <n v="51.335999999999999"/>
    <n v="3"/>
    <n v="0.2"/>
    <n v="5.7752999999999997"/>
  </r>
  <r>
    <n v="6156"/>
    <x v="3068"/>
    <x v="3"/>
    <x v="693"/>
    <d v="2014-04-24T00:00:00"/>
    <s v="First Class"/>
    <s v="CV-12805"/>
    <s v="Cynthia Voltz"/>
    <x v="1"/>
    <s v="United States"/>
    <x v="10"/>
    <x v="9"/>
    <n v="19120"/>
    <x v="3"/>
    <s v="OFF-ST-10000142"/>
    <x v="1"/>
    <x v="4"/>
    <x v="399"/>
    <n v="332.70400000000001"/>
    <n v="1"/>
    <n v="0.2"/>
    <n v="33.270400000000002"/>
  </r>
  <r>
    <n v="6157"/>
    <x v="3068"/>
    <x v="3"/>
    <x v="693"/>
    <d v="2014-04-24T00:00:00"/>
    <s v="First Class"/>
    <s v="CV-12805"/>
    <s v="Cynthia Voltz"/>
    <x v="1"/>
    <s v="United States"/>
    <x v="10"/>
    <x v="9"/>
    <n v="19120"/>
    <x v="3"/>
    <s v="FUR-FU-10004671"/>
    <x v="0"/>
    <x v="5"/>
    <x v="1357"/>
    <n v="42.408000000000001"/>
    <n v="3"/>
    <n v="0.2"/>
    <n v="9.5418000000000003"/>
  </r>
  <r>
    <n v="6158"/>
    <x v="3069"/>
    <x v="0"/>
    <x v="1092"/>
    <d v="2013-06-08T00:00:00"/>
    <s v="Second Class"/>
    <s v="AG-10330"/>
    <s v="Alex Grayson"/>
    <x v="0"/>
    <s v="United States"/>
    <x v="251"/>
    <x v="26"/>
    <n v="74133"/>
    <x v="2"/>
    <s v="OFF-EN-10002504"/>
    <x v="1"/>
    <x v="12"/>
    <x v="113"/>
    <n v="81.540000000000006"/>
    <n v="3"/>
    <n v="0"/>
    <n v="38.323799999999999"/>
  </r>
  <r>
    <n v="6159"/>
    <x v="3069"/>
    <x v="0"/>
    <x v="1092"/>
    <d v="2013-06-08T00:00:00"/>
    <s v="Second Class"/>
    <s v="AG-10330"/>
    <s v="Alex Grayson"/>
    <x v="0"/>
    <s v="United States"/>
    <x v="251"/>
    <x v="26"/>
    <n v="74133"/>
    <x v="2"/>
    <s v="TEC-AC-10004803"/>
    <x v="2"/>
    <x v="11"/>
    <x v="1756"/>
    <n v="167.28"/>
    <n v="12"/>
    <n v="0"/>
    <n v="23.4192"/>
  </r>
  <r>
    <n v="6160"/>
    <x v="3070"/>
    <x v="0"/>
    <x v="275"/>
    <d v="2013-10-12T00:00:00"/>
    <s v="Standard Class"/>
    <s v="GM-14440"/>
    <s v="Gary McGarr"/>
    <x v="0"/>
    <s v="United States"/>
    <x v="1"/>
    <x v="1"/>
    <n v="90049"/>
    <x v="1"/>
    <s v="OFF-ST-10001932"/>
    <x v="1"/>
    <x v="4"/>
    <x v="1641"/>
    <n v="772.68"/>
    <n v="4"/>
    <n v="0"/>
    <n v="108.1752"/>
  </r>
  <r>
    <n v="6161"/>
    <x v="3071"/>
    <x v="2"/>
    <x v="1093"/>
    <d v="2011-03-21T00:00:00"/>
    <s v="First Class"/>
    <s v="MC-17605"/>
    <s v="Matt Connell"/>
    <x v="1"/>
    <s v="United States"/>
    <x v="121"/>
    <x v="2"/>
    <n v="33801"/>
    <x v="0"/>
    <s v="TEC-PH-10004667"/>
    <x v="2"/>
    <x v="7"/>
    <x v="519"/>
    <n v="323.976"/>
    <n v="3"/>
    <n v="0.2"/>
    <n v="28.347899999999999"/>
  </r>
  <r>
    <n v="6162"/>
    <x v="3071"/>
    <x v="2"/>
    <x v="1093"/>
    <d v="2011-03-21T00:00:00"/>
    <s v="First Class"/>
    <s v="MC-17605"/>
    <s v="Matt Connell"/>
    <x v="1"/>
    <s v="United States"/>
    <x v="121"/>
    <x v="2"/>
    <n v="33801"/>
    <x v="0"/>
    <s v="OFF-LA-10000443"/>
    <x v="1"/>
    <x v="2"/>
    <x v="1118"/>
    <n v="11.808"/>
    <n v="4"/>
    <n v="0.2"/>
    <n v="3.9851999999999999"/>
  </r>
  <r>
    <n v="6163"/>
    <x v="3071"/>
    <x v="2"/>
    <x v="1093"/>
    <d v="2011-03-21T00:00:00"/>
    <s v="First Class"/>
    <s v="MC-17605"/>
    <s v="Matt Connell"/>
    <x v="1"/>
    <s v="United States"/>
    <x v="121"/>
    <x v="2"/>
    <n v="33801"/>
    <x v="0"/>
    <s v="OFF-ST-10000918"/>
    <x v="1"/>
    <x v="4"/>
    <x v="372"/>
    <n v="26.16"/>
    <n v="3"/>
    <n v="0.2"/>
    <n v="1.962"/>
  </r>
  <r>
    <n v="6164"/>
    <x v="3071"/>
    <x v="2"/>
    <x v="1093"/>
    <d v="2011-03-21T00:00:00"/>
    <s v="First Class"/>
    <s v="MC-17605"/>
    <s v="Matt Connell"/>
    <x v="1"/>
    <s v="United States"/>
    <x v="121"/>
    <x v="2"/>
    <n v="33801"/>
    <x v="0"/>
    <s v="OFF-BI-10001196"/>
    <x v="1"/>
    <x v="8"/>
    <x v="1381"/>
    <n v="33.57"/>
    <n v="5"/>
    <n v="0.7"/>
    <n v="-25.736999999999998"/>
  </r>
  <r>
    <n v="6165"/>
    <x v="3071"/>
    <x v="2"/>
    <x v="1093"/>
    <d v="2011-03-21T00:00:00"/>
    <s v="First Class"/>
    <s v="MC-17605"/>
    <s v="Matt Connell"/>
    <x v="1"/>
    <s v="United States"/>
    <x v="121"/>
    <x v="2"/>
    <n v="33801"/>
    <x v="0"/>
    <s v="FUR-FU-10003981"/>
    <x v="0"/>
    <x v="5"/>
    <x v="322"/>
    <n v="4.992"/>
    <n v="3"/>
    <n v="0.2"/>
    <n v="1.3728"/>
  </r>
  <r>
    <n v="6166"/>
    <x v="3071"/>
    <x v="2"/>
    <x v="1093"/>
    <d v="2011-03-21T00:00:00"/>
    <s v="First Class"/>
    <s v="MC-17605"/>
    <s v="Matt Connell"/>
    <x v="1"/>
    <s v="United States"/>
    <x v="121"/>
    <x v="2"/>
    <n v="33801"/>
    <x v="0"/>
    <s v="FUR-FU-10002508"/>
    <x v="0"/>
    <x v="5"/>
    <x v="1661"/>
    <n v="20.015999999999998"/>
    <n v="3"/>
    <n v="0.2"/>
    <n v="5.5044000000000004"/>
  </r>
  <r>
    <n v="6167"/>
    <x v="3071"/>
    <x v="2"/>
    <x v="1093"/>
    <d v="2011-03-21T00:00:00"/>
    <s v="First Class"/>
    <s v="MC-17605"/>
    <s v="Matt Connell"/>
    <x v="1"/>
    <s v="United States"/>
    <x v="121"/>
    <x v="2"/>
    <n v="33801"/>
    <x v="0"/>
    <s v="TEC-AC-10002647"/>
    <x v="2"/>
    <x v="11"/>
    <x v="1753"/>
    <n v="170.24"/>
    <n v="2"/>
    <n v="0.2"/>
    <n v="53.2"/>
  </r>
  <r>
    <n v="6168"/>
    <x v="3072"/>
    <x v="1"/>
    <x v="704"/>
    <d v="2012-04-25T00:00:00"/>
    <s v="Standard Class"/>
    <s v="ES-14020"/>
    <s v="Erica Smith"/>
    <x v="0"/>
    <s v="United States"/>
    <x v="12"/>
    <x v="5"/>
    <n v="77036"/>
    <x v="2"/>
    <s v="OFF-PA-10002377"/>
    <x v="1"/>
    <x v="10"/>
    <x v="127"/>
    <n v="117.456"/>
    <n v="3"/>
    <n v="0.2"/>
    <n v="44.045999999999999"/>
  </r>
  <r>
    <n v="6169"/>
    <x v="3073"/>
    <x v="1"/>
    <x v="444"/>
    <d v="2012-09-22T00:00:00"/>
    <s v="Second Class"/>
    <s v="RW-19540"/>
    <s v="Rick Wilson"/>
    <x v="1"/>
    <s v="United States"/>
    <x v="1"/>
    <x v="1"/>
    <n v="90008"/>
    <x v="1"/>
    <s v="OFF-PA-10004530"/>
    <x v="1"/>
    <x v="10"/>
    <x v="491"/>
    <n v="22.96"/>
    <n v="2"/>
    <n v="0"/>
    <n v="11.250400000000001"/>
  </r>
  <r>
    <n v="6170"/>
    <x v="3074"/>
    <x v="2"/>
    <x v="9"/>
    <d v="2011-08-30T00:00:00"/>
    <s v="Second Class"/>
    <s v="MM-17920"/>
    <s v="Michael Moore"/>
    <x v="0"/>
    <s v="United States"/>
    <x v="24"/>
    <x v="17"/>
    <n v="22153"/>
    <x v="0"/>
    <s v="OFF-PA-10002986"/>
    <x v="1"/>
    <x v="10"/>
    <x v="477"/>
    <n v="13.36"/>
    <n v="2"/>
    <n v="0"/>
    <n v="6.4127999999999998"/>
  </r>
  <r>
    <n v="6171"/>
    <x v="3075"/>
    <x v="0"/>
    <x v="1054"/>
    <d v="2013-12-25T00:00:00"/>
    <s v="Second Class"/>
    <s v="MH-17440"/>
    <s v="Mark Haberlin"/>
    <x v="1"/>
    <s v="United States"/>
    <x v="20"/>
    <x v="15"/>
    <n v="10035"/>
    <x v="3"/>
    <s v="OFF-BI-10000948"/>
    <x v="1"/>
    <x v="8"/>
    <x v="1373"/>
    <n v="34.247999999999998"/>
    <n v="3"/>
    <n v="0.2"/>
    <n v="11.5587"/>
  </r>
  <r>
    <n v="6172"/>
    <x v="3075"/>
    <x v="0"/>
    <x v="1054"/>
    <d v="2013-12-25T00:00:00"/>
    <s v="Second Class"/>
    <s v="MH-17440"/>
    <s v="Mark Haberlin"/>
    <x v="1"/>
    <s v="United States"/>
    <x v="20"/>
    <x v="15"/>
    <n v="10035"/>
    <x v="3"/>
    <s v="OFF-AR-10001545"/>
    <x v="1"/>
    <x v="6"/>
    <x v="812"/>
    <n v="3.52"/>
    <n v="2"/>
    <n v="0"/>
    <n v="1.0207999999999999"/>
  </r>
  <r>
    <n v="6173"/>
    <x v="3076"/>
    <x v="2"/>
    <x v="1094"/>
    <d v="2011-08-08T00:00:00"/>
    <s v="Standard Class"/>
    <s v="NZ-18565"/>
    <s v="Nick Zandusky"/>
    <x v="2"/>
    <s v="United States"/>
    <x v="24"/>
    <x v="25"/>
    <n v="65807"/>
    <x v="2"/>
    <s v="OFF-BI-10001758"/>
    <x v="1"/>
    <x v="8"/>
    <x v="935"/>
    <n v="26.7"/>
    <n v="5"/>
    <n v="0"/>
    <n v="12.548999999999999"/>
  </r>
  <r>
    <n v="6174"/>
    <x v="3076"/>
    <x v="2"/>
    <x v="1094"/>
    <d v="2011-08-08T00:00:00"/>
    <s v="Standard Class"/>
    <s v="NZ-18565"/>
    <s v="Nick Zandusky"/>
    <x v="2"/>
    <s v="United States"/>
    <x v="24"/>
    <x v="25"/>
    <n v="65807"/>
    <x v="2"/>
    <s v="TEC-AC-10003237"/>
    <x v="2"/>
    <x v="11"/>
    <x v="1631"/>
    <n v="21.2"/>
    <n v="2"/>
    <n v="0"/>
    <n v="9.1159999999999997"/>
  </r>
  <r>
    <n v="6175"/>
    <x v="3076"/>
    <x v="2"/>
    <x v="1094"/>
    <d v="2011-08-08T00:00:00"/>
    <s v="Standard Class"/>
    <s v="NZ-18565"/>
    <s v="Nick Zandusky"/>
    <x v="2"/>
    <s v="United States"/>
    <x v="24"/>
    <x v="25"/>
    <n v="65807"/>
    <x v="2"/>
    <s v="OFF-ST-10002011"/>
    <x v="1"/>
    <x v="4"/>
    <x v="1055"/>
    <n v="838.38"/>
    <n v="2"/>
    <n v="0"/>
    <n v="226.36259999999999"/>
  </r>
  <r>
    <n v="6176"/>
    <x v="3077"/>
    <x v="1"/>
    <x v="481"/>
    <d v="2012-09-26T00:00:00"/>
    <s v="Standard Class"/>
    <s v="GB-14575"/>
    <s v="Giulietta Baptist"/>
    <x v="0"/>
    <s v="United States"/>
    <x v="29"/>
    <x v="20"/>
    <n v="29203"/>
    <x v="0"/>
    <s v="FUR-CH-10000309"/>
    <x v="0"/>
    <x v="1"/>
    <x v="765"/>
    <n v="1690.04"/>
    <n v="4"/>
    <n v="0"/>
    <n v="422.51"/>
  </r>
  <r>
    <n v="6177"/>
    <x v="3077"/>
    <x v="1"/>
    <x v="481"/>
    <d v="2012-09-26T00:00:00"/>
    <s v="Standard Class"/>
    <s v="GB-14575"/>
    <s v="Giulietta Baptist"/>
    <x v="0"/>
    <s v="United States"/>
    <x v="29"/>
    <x v="20"/>
    <n v="29203"/>
    <x v="0"/>
    <s v="OFF-ST-10002444"/>
    <x v="1"/>
    <x v="4"/>
    <x v="571"/>
    <n v="85.96"/>
    <n v="7"/>
    <n v="0"/>
    <n v="24.0688"/>
  </r>
  <r>
    <n v="6178"/>
    <x v="3077"/>
    <x v="1"/>
    <x v="481"/>
    <d v="2012-09-26T00:00:00"/>
    <s v="Standard Class"/>
    <s v="GB-14575"/>
    <s v="Giulietta Baptist"/>
    <x v="0"/>
    <s v="United States"/>
    <x v="29"/>
    <x v="20"/>
    <n v="29203"/>
    <x v="0"/>
    <s v="OFF-EN-10001453"/>
    <x v="1"/>
    <x v="12"/>
    <x v="1676"/>
    <n v="121.96"/>
    <n v="2"/>
    <n v="0"/>
    <n v="57.321199999999997"/>
  </r>
  <r>
    <n v="6179"/>
    <x v="3077"/>
    <x v="1"/>
    <x v="481"/>
    <d v="2012-09-26T00:00:00"/>
    <s v="Standard Class"/>
    <s v="GB-14575"/>
    <s v="Giulietta Baptist"/>
    <x v="0"/>
    <s v="United States"/>
    <x v="29"/>
    <x v="20"/>
    <n v="29203"/>
    <x v="0"/>
    <s v="OFF-PA-10001801"/>
    <x v="1"/>
    <x v="10"/>
    <x v="1757"/>
    <n v="23.92"/>
    <n v="4"/>
    <n v="0"/>
    <n v="11.720800000000001"/>
  </r>
  <r>
    <n v="6180"/>
    <x v="3077"/>
    <x v="1"/>
    <x v="481"/>
    <d v="2012-09-26T00:00:00"/>
    <s v="Standard Class"/>
    <s v="GB-14575"/>
    <s v="Giulietta Baptist"/>
    <x v="0"/>
    <s v="United States"/>
    <x v="29"/>
    <x v="20"/>
    <n v="29203"/>
    <x v="0"/>
    <s v="OFF-ST-10000563"/>
    <x v="1"/>
    <x v="4"/>
    <x v="894"/>
    <n v="63.96"/>
    <n v="2"/>
    <n v="0"/>
    <n v="6.3959999999999999"/>
  </r>
  <r>
    <n v="6181"/>
    <x v="3077"/>
    <x v="1"/>
    <x v="481"/>
    <d v="2012-09-26T00:00:00"/>
    <s v="Standard Class"/>
    <s v="GB-14575"/>
    <s v="Giulietta Baptist"/>
    <x v="0"/>
    <s v="United States"/>
    <x v="29"/>
    <x v="20"/>
    <n v="29203"/>
    <x v="0"/>
    <s v="TEC-PH-10000369"/>
    <x v="2"/>
    <x v="7"/>
    <x v="1346"/>
    <n v="629.95000000000005"/>
    <n v="5"/>
    <n v="0"/>
    <n v="176.386"/>
  </r>
  <r>
    <n v="6182"/>
    <x v="3077"/>
    <x v="1"/>
    <x v="481"/>
    <d v="2012-09-26T00:00:00"/>
    <s v="Standard Class"/>
    <s v="GB-14575"/>
    <s v="Giulietta Baptist"/>
    <x v="0"/>
    <s v="United States"/>
    <x v="29"/>
    <x v="20"/>
    <n v="29203"/>
    <x v="0"/>
    <s v="TEC-PH-10002538"/>
    <x v="2"/>
    <x v="7"/>
    <x v="524"/>
    <n v="113.73"/>
    <n v="3"/>
    <n v="0"/>
    <n v="32.981699999999996"/>
  </r>
  <r>
    <n v="6183"/>
    <x v="3077"/>
    <x v="1"/>
    <x v="481"/>
    <d v="2012-09-26T00:00:00"/>
    <s v="Standard Class"/>
    <s v="GB-14575"/>
    <s v="Giulietta Baptist"/>
    <x v="0"/>
    <s v="United States"/>
    <x v="29"/>
    <x v="20"/>
    <n v="29203"/>
    <x v="0"/>
    <s v="OFF-BI-10000050"/>
    <x v="1"/>
    <x v="8"/>
    <x v="343"/>
    <n v="14.6"/>
    <n v="2"/>
    <n v="0"/>
    <n v="6.8620000000000001"/>
  </r>
  <r>
    <n v="6184"/>
    <x v="3077"/>
    <x v="1"/>
    <x v="481"/>
    <d v="2012-09-26T00:00:00"/>
    <s v="Standard Class"/>
    <s v="GB-14575"/>
    <s v="Giulietta Baptist"/>
    <x v="0"/>
    <s v="United States"/>
    <x v="29"/>
    <x v="20"/>
    <n v="29203"/>
    <x v="0"/>
    <s v="OFF-ST-10004186"/>
    <x v="1"/>
    <x v="4"/>
    <x v="16"/>
    <n v="887.84"/>
    <n v="8"/>
    <n v="0"/>
    <n v="17.756799999999998"/>
  </r>
  <r>
    <n v="6185"/>
    <x v="3078"/>
    <x v="0"/>
    <x v="25"/>
    <d v="2013-12-14T00:00:00"/>
    <s v="First Class"/>
    <s v="DB-13270"/>
    <s v="Deborah Brumfield"/>
    <x v="2"/>
    <s v="United States"/>
    <x v="32"/>
    <x v="21"/>
    <n v="97206"/>
    <x v="1"/>
    <s v="FUR-CH-10004218"/>
    <x v="0"/>
    <x v="1"/>
    <x v="38"/>
    <n v="403.92"/>
    <n v="5"/>
    <n v="0.2"/>
    <n v="25.245000000000001"/>
  </r>
  <r>
    <n v="6186"/>
    <x v="3079"/>
    <x v="1"/>
    <x v="976"/>
    <d v="2012-12-08T00:00:00"/>
    <s v="Standard Class"/>
    <s v="JK-15625"/>
    <s v="Jim Karlsson"/>
    <x v="0"/>
    <s v="United States"/>
    <x v="10"/>
    <x v="9"/>
    <n v="19120"/>
    <x v="3"/>
    <s v="OFF-AR-10002952"/>
    <x v="1"/>
    <x v="6"/>
    <x v="806"/>
    <n v="106.8"/>
    <n v="10"/>
    <n v="0.2"/>
    <n v="10.68"/>
  </r>
  <r>
    <n v="6187"/>
    <x v="3080"/>
    <x v="1"/>
    <x v="219"/>
    <d v="2012-11-17T00:00:00"/>
    <s v="First Class"/>
    <s v="MH-17785"/>
    <s v="Maya Herman"/>
    <x v="1"/>
    <s v="United States"/>
    <x v="20"/>
    <x v="15"/>
    <n v="10035"/>
    <x v="3"/>
    <s v="OFF-ST-10003058"/>
    <x v="1"/>
    <x v="4"/>
    <x v="388"/>
    <n v="70.95"/>
    <n v="3"/>
    <n v="0"/>
    <n v="20.575500000000002"/>
  </r>
  <r>
    <n v="6188"/>
    <x v="3080"/>
    <x v="1"/>
    <x v="219"/>
    <d v="2012-11-17T00:00:00"/>
    <s v="First Class"/>
    <s v="MH-17785"/>
    <s v="Maya Herman"/>
    <x v="1"/>
    <s v="United States"/>
    <x v="20"/>
    <x v="15"/>
    <n v="10035"/>
    <x v="3"/>
    <s v="OFF-BI-10003963"/>
    <x v="1"/>
    <x v="8"/>
    <x v="1320"/>
    <n v="34.944000000000003"/>
    <n v="6"/>
    <n v="0.2"/>
    <n v="11.7936"/>
  </r>
  <r>
    <n v="6189"/>
    <x v="3080"/>
    <x v="1"/>
    <x v="219"/>
    <d v="2012-11-17T00:00:00"/>
    <s v="First Class"/>
    <s v="MH-17785"/>
    <s v="Maya Herman"/>
    <x v="1"/>
    <s v="United States"/>
    <x v="20"/>
    <x v="15"/>
    <n v="10035"/>
    <x v="3"/>
    <s v="OFF-AR-10001955"/>
    <x v="1"/>
    <x v="6"/>
    <x v="1021"/>
    <n v="119.04"/>
    <n v="6"/>
    <n v="0"/>
    <n v="35.712000000000003"/>
  </r>
  <r>
    <n v="6190"/>
    <x v="3081"/>
    <x v="3"/>
    <x v="1095"/>
    <d v="2014-09-04T00:00:00"/>
    <s v="Standard Class"/>
    <s v="AM-10705"/>
    <s v="Anne McFarland"/>
    <x v="0"/>
    <s v="United States"/>
    <x v="467"/>
    <x v="10"/>
    <n v="60016"/>
    <x v="2"/>
    <s v="TEC-PH-10004345"/>
    <x v="2"/>
    <x v="7"/>
    <x v="1167"/>
    <n v="383.84"/>
    <n v="4"/>
    <n v="0.2"/>
    <n v="47.98"/>
  </r>
  <r>
    <n v="6191"/>
    <x v="3082"/>
    <x v="0"/>
    <x v="435"/>
    <d v="2013-12-29T00:00:00"/>
    <s v="Standard Class"/>
    <s v="JM-15535"/>
    <s v="Jessica Myrick"/>
    <x v="0"/>
    <s v="United States"/>
    <x v="20"/>
    <x v="15"/>
    <n v="10035"/>
    <x v="3"/>
    <s v="FUR-FU-10003192"/>
    <x v="0"/>
    <x v="5"/>
    <x v="1720"/>
    <n v="799.56"/>
    <n v="9"/>
    <n v="0"/>
    <n v="207.88560000000001"/>
  </r>
  <r>
    <n v="6192"/>
    <x v="3083"/>
    <x v="3"/>
    <x v="1096"/>
    <d v="2014-12-14T00:00:00"/>
    <s v="Same Day"/>
    <s v="MW-18220"/>
    <s v="Mitch Webber"/>
    <x v="0"/>
    <s v="United States"/>
    <x v="4"/>
    <x v="4"/>
    <n v="98103"/>
    <x v="1"/>
    <s v="OFF-ST-10001325"/>
    <x v="1"/>
    <x v="4"/>
    <x v="466"/>
    <n v="31.44"/>
    <n v="3"/>
    <n v="0"/>
    <n v="8.4887999999999995"/>
  </r>
  <r>
    <n v="6193"/>
    <x v="3084"/>
    <x v="3"/>
    <x v="66"/>
    <d v="2014-12-27T00:00:00"/>
    <s v="Standard Class"/>
    <s v="AG-10330"/>
    <s v="Alex Grayson"/>
    <x v="0"/>
    <s v="United States"/>
    <x v="12"/>
    <x v="5"/>
    <n v="77095"/>
    <x v="2"/>
    <s v="OFF-PA-10000019"/>
    <x v="1"/>
    <x v="10"/>
    <x v="704"/>
    <n v="25.92"/>
    <n v="5"/>
    <n v="0.2"/>
    <n v="9.0719999999999992"/>
  </r>
  <r>
    <n v="6194"/>
    <x v="3084"/>
    <x v="3"/>
    <x v="66"/>
    <d v="2014-12-27T00:00:00"/>
    <s v="Standard Class"/>
    <s v="AG-10330"/>
    <s v="Alex Grayson"/>
    <x v="0"/>
    <s v="United States"/>
    <x v="12"/>
    <x v="5"/>
    <n v="77095"/>
    <x v="2"/>
    <s v="OFF-BI-10003429"/>
    <x v="1"/>
    <x v="8"/>
    <x v="844"/>
    <n v="6.33"/>
    <n v="5"/>
    <n v="0.8"/>
    <n v="-9.8115000000000006"/>
  </r>
  <r>
    <n v="6195"/>
    <x v="3084"/>
    <x v="3"/>
    <x v="66"/>
    <d v="2014-12-27T00:00:00"/>
    <s v="Standard Class"/>
    <s v="AG-10330"/>
    <s v="Alex Grayson"/>
    <x v="0"/>
    <s v="United States"/>
    <x v="12"/>
    <x v="5"/>
    <n v="77095"/>
    <x v="2"/>
    <s v="OFF-PA-10000176"/>
    <x v="1"/>
    <x v="10"/>
    <x v="634"/>
    <n v="75.88"/>
    <n v="5"/>
    <n v="0.2"/>
    <n v="26.558"/>
  </r>
  <r>
    <n v="6196"/>
    <x v="3085"/>
    <x v="3"/>
    <x v="208"/>
    <d v="2014-10-29T00:00:00"/>
    <s v="Standard Class"/>
    <s v="CM-12160"/>
    <s v="Charles McCrossin"/>
    <x v="0"/>
    <s v="United States"/>
    <x v="10"/>
    <x v="9"/>
    <n v="19143"/>
    <x v="3"/>
    <s v="TEC-PH-10004165"/>
    <x v="2"/>
    <x v="7"/>
    <x v="886"/>
    <n v="329.988"/>
    <n v="2"/>
    <n v="0.4"/>
    <n v="-76.997200000000007"/>
  </r>
  <r>
    <n v="6197"/>
    <x v="3085"/>
    <x v="3"/>
    <x v="208"/>
    <d v="2014-10-29T00:00:00"/>
    <s v="Standard Class"/>
    <s v="CM-12160"/>
    <s v="Charles McCrossin"/>
    <x v="0"/>
    <s v="United States"/>
    <x v="10"/>
    <x v="9"/>
    <n v="19143"/>
    <x v="3"/>
    <s v="OFF-ST-10000352"/>
    <x v="1"/>
    <x v="4"/>
    <x v="1049"/>
    <n v="71.376000000000005"/>
    <n v="3"/>
    <n v="0.2"/>
    <n v="-4.4610000000000003"/>
  </r>
  <r>
    <n v="6198"/>
    <x v="3086"/>
    <x v="1"/>
    <x v="50"/>
    <d v="2012-11-17T00:00:00"/>
    <s v="Standard Class"/>
    <s v="RA-19915"/>
    <s v="Russell Applegate"/>
    <x v="0"/>
    <s v="United States"/>
    <x v="38"/>
    <x v="14"/>
    <n v="47201"/>
    <x v="2"/>
    <s v="OFF-PA-10000726"/>
    <x v="1"/>
    <x v="10"/>
    <x v="1322"/>
    <n v="63.77"/>
    <n v="7"/>
    <n v="0"/>
    <n v="28.6965"/>
  </r>
  <r>
    <n v="6199"/>
    <x v="3086"/>
    <x v="1"/>
    <x v="50"/>
    <d v="2012-11-17T00:00:00"/>
    <s v="Standard Class"/>
    <s v="RA-19915"/>
    <s v="Russell Applegate"/>
    <x v="0"/>
    <s v="United States"/>
    <x v="38"/>
    <x v="14"/>
    <n v="47201"/>
    <x v="2"/>
    <s v="TEC-PH-10001536"/>
    <x v="2"/>
    <x v="7"/>
    <x v="1234"/>
    <n v="50.97"/>
    <n v="3"/>
    <n v="0"/>
    <n v="13.2522"/>
  </r>
  <r>
    <n v="6200"/>
    <x v="3086"/>
    <x v="1"/>
    <x v="50"/>
    <d v="2012-11-17T00:00:00"/>
    <s v="Standard Class"/>
    <s v="RA-19915"/>
    <s v="Russell Applegate"/>
    <x v="0"/>
    <s v="United States"/>
    <x v="38"/>
    <x v="14"/>
    <n v="47201"/>
    <x v="2"/>
    <s v="OFF-PA-10001790"/>
    <x v="1"/>
    <x v="10"/>
    <x v="687"/>
    <n v="96.08"/>
    <n v="2"/>
    <n v="0"/>
    <n v="46.118400000000001"/>
  </r>
  <r>
    <n v="6201"/>
    <x v="3087"/>
    <x v="1"/>
    <x v="392"/>
    <d v="2012-04-20T00:00:00"/>
    <s v="Standard Class"/>
    <s v="SB-20185"/>
    <s v="Sarah Brown"/>
    <x v="0"/>
    <s v="United States"/>
    <x v="148"/>
    <x v="10"/>
    <n v="60201"/>
    <x v="2"/>
    <s v="TEC-CO-10001766"/>
    <x v="2"/>
    <x v="16"/>
    <x v="1058"/>
    <n v="1439.9680000000001"/>
    <n v="4"/>
    <n v="0.2"/>
    <n v="485.98919999999998"/>
  </r>
  <r>
    <n v="6202"/>
    <x v="3087"/>
    <x v="1"/>
    <x v="392"/>
    <d v="2012-04-20T00:00:00"/>
    <s v="Standard Class"/>
    <s v="SB-20185"/>
    <s v="Sarah Brown"/>
    <x v="0"/>
    <s v="United States"/>
    <x v="148"/>
    <x v="10"/>
    <n v="60201"/>
    <x v="2"/>
    <s v="TEC-AC-10004396"/>
    <x v="2"/>
    <x v="11"/>
    <x v="1679"/>
    <n v="43.56"/>
    <n v="3"/>
    <n v="0.2"/>
    <n v="-4.9005000000000001"/>
  </r>
  <r>
    <n v="6203"/>
    <x v="3088"/>
    <x v="0"/>
    <x v="186"/>
    <d v="2013-12-24T00:00:00"/>
    <s v="Standard Class"/>
    <s v="PK-19075"/>
    <s v="Pete Kriz"/>
    <x v="0"/>
    <s v="United States"/>
    <x v="339"/>
    <x v="1"/>
    <n v="92307"/>
    <x v="1"/>
    <s v="FUR-CH-10001708"/>
    <x v="0"/>
    <x v="1"/>
    <x v="884"/>
    <n v="563.91999999999996"/>
    <n v="5"/>
    <n v="0.2"/>
    <n v="7.0490000000000004"/>
  </r>
  <r>
    <n v="6204"/>
    <x v="3089"/>
    <x v="0"/>
    <x v="147"/>
    <d v="2013-10-28T00:00:00"/>
    <s v="Standard Class"/>
    <s v="SV-20935"/>
    <s v="Susan Vittorini"/>
    <x v="0"/>
    <s v="United States"/>
    <x v="38"/>
    <x v="24"/>
    <n v="43229"/>
    <x v="3"/>
    <s v="TEC-PH-10001305"/>
    <x v="2"/>
    <x v="7"/>
    <x v="1671"/>
    <n v="235.15199999999999"/>
    <n v="8"/>
    <n v="0.4"/>
    <n v="-47.0304"/>
  </r>
  <r>
    <n v="6205"/>
    <x v="3090"/>
    <x v="3"/>
    <x v="96"/>
    <d v="2014-04-12T00:00:00"/>
    <s v="First Class"/>
    <s v="MG-17650"/>
    <s v="Matthew Grinstein"/>
    <x v="2"/>
    <s v="United States"/>
    <x v="292"/>
    <x v="24"/>
    <n v="43302"/>
    <x v="3"/>
    <s v="FUR-FU-10002885"/>
    <x v="0"/>
    <x v="5"/>
    <x v="755"/>
    <n v="7.7119999999999997"/>
    <n v="2"/>
    <n v="0.2"/>
    <n v="1.7352000000000001"/>
  </r>
  <r>
    <n v="6206"/>
    <x v="3091"/>
    <x v="0"/>
    <x v="201"/>
    <d v="2013-10-25T00:00:00"/>
    <s v="Second Class"/>
    <s v="CM-12445"/>
    <s v="Chuck Magee"/>
    <x v="0"/>
    <s v="United States"/>
    <x v="12"/>
    <x v="5"/>
    <n v="77095"/>
    <x v="2"/>
    <s v="OFF-PA-10000726"/>
    <x v="1"/>
    <x v="10"/>
    <x v="1322"/>
    <n v="51.015999999999998"/>
    <n v="7"/>
    <n v="0.2"/>
    <n v="15.942500000000001"/>
  </r>
  <r>
    <n v="6207"/>
    <x v="3091"/>
    <x v="0"/>
    <x v="201"/>
    <d v="2013-10-25T00:00:00"/>
    <s v="Second Class"/>
    <s v="CM-12445"/>
    <s v="Chuck Magee"/>
    <x v="0"/>
    <s v="United States"/>
    <x v="12"/>
    <x v="5"/>
    <n v="77095"/>
    <x v="2"/>
    <s v="OFF-FA-10003112"/>
    <x v="1"/>
    <x v="13"/>
    <x v="33"/>
    <n v="25.248000000000001"/>
    <n v="4"/>
    <n v="0.2"/>
    <n v="7.89"/>
  </r>
  <r>
    <n v="6208"/>
    <x v="3091"/>
    <x v="0"/>
    <x v="201"/>
    <d v="2013-10-25T00:00:00"/>
    <s v="Second Class"/>
    <s v="CM-12445"/>
    <s v="Chuck Magee"/>
    <x v="0"/>
    <s v="United States"/>
    <x v="12"/>
    <x v="5"/>
    <n v="77095"/>
    <x v="2"/>
    <s v="FUR-CH-10002372"/>
    <x v="0"/>
    <x v="1"/>
    <x v="390"/>
    <n v="56.686"/>
    <n v="1"/>
    <n v="0.3"/>
    <n v="-14.5764"/>
  </r>
  <r>
    <n v="6209"/>
    <x v="3092"/>
    <x v="3"/>
    <x v="365"/>
    <d v="2014-04-10T00:00:00"/>
    <s v="Standard Class"/>
    <s v="ME-18010"/>
    <s v="Michelle Ellison"/>
    <x v="1"/>
    <s v="United States"/>
    <x v="292"/>
    <x v="24"/>
    <n v="43302"/>
    <x v="3"/>
    <s v="OFF-ST-10000563"/>
    <x v="1"/>
    <x v="4"/>
    <x v="894"/>
    <n v="51.167999999999999"/>
    <n v="2"/>
    <n v="0.2"/>
    <n v="-6.3959999999999999"/>
  </r>
  <r>
    <n v="6210"/>
    <x v="3093"/>
    <x v="3"/>
    <x v="238"/>
    <d v="2014-08-26T00:00:00"/>
    <s v="Standard Class"/>
    <s v="YS-21880"/>
    <s v="Yana Sorensen"/>
    <x v="1"/>
    <s v="United States"/>
    <x v="4"/>
    <x v="4"/>
    <n v="98103"/>
    <x v="1"/>
    <s v="OFF-BI-10003925"/>
    <x v="1"/>
    <x v="8"/>
    <x v="751"/>
    <n v="2793.5279999999998"/>
    <n v="9"/>
    <n v="0.2"/>
    <n v="942.81569999999999"/>
  </r>
  <r>
    <n v="6211"/>
    <x v="3093"/>
    <x v="3"/>
    <x v="238"/>
    <d v="2014-08-26T00:00:00"/>
    <s v="Standard Class"/>
    <s v="YS-21880"/>
    <s v="Yana Sorensen"/>
    <x v="1"/>
    <s v="United States"/>
    <x v="4"/>
    <x v="4"/>
    <n v="98103"/>
    <x v="1"/>
    <s v="OFF-ST-10003306"/>
    <x v="1"/>
    <x v="4"/>
    <x v="380"/>
    <n v="1000.02"/>
    <n v="7"/>
    <n v="0"/>
    <n v="290.00580000000002"/>
  </r>
  <r>
    <n v="6212"/>
    <x v="3093"/>
    <x v="3"/>
    <x v="238"/>
    <d v="2014-08-26T00:00:00"/>
    <s v="Standard Class"/>
    <s v="YS-21880"/>
    <s v="Yana Sorensen"/>
    <x v="1"/>
    <s v="United States"/>
    <x v="4"/>
    <x v="4"/>
    <n v="98103"/>
    <x v="1"/>
    <s v="FUR-FU-10001475"/>
    <x v="0"/>
    <x v="5"/>
    <x v="499"/>
    <n v="65.94"/>
    <n v="3"/>
    <n v="0"/>
    <n v="22.419599999999999"/>
  </r>
  <r>
    <n v="6213"/>
    <x v="3094"/>
    <x v="3"/>
    <x v="105"/>
    <d v="2014-11-17T00:00:00"/>
    <s v="Second Class"/>
    <s v="MB-17305"/>
    <s v="Maria Bertelson"/>
    <x v="0"/>
    <s v="United States"/>
    <x v="468"/>
    <x v="4"/>
    <n v="98632"/>
    <x v="1"/>
    <s v="OFF-FA-10003495"/>
    <x v="1"/>
    <x v="13"/>
    <x v="33"/>
    <n v="18.239999999999998"/>
    <n v="3"/>
    <n v="0"/>
    <n v="9.1199999999999992"/>
  </r>
  <r>
    <n v="6214"/>
    <x v="3094"/>
    <x v="3"/>
    <x v="105"/>
    <d v="2014-11-17T00:00:00"/>
    <s v="Second Class"/>
    <s v="MB-17305"/>
    <s v="Maria Bertelson"/>
    <x v="0"/>
    <s v="United States"/>
    <x v="468"/>
    <x v="4"/>
    <n v="98632"/>
    <x v="1"/>
    <s v="OFF-AP-10004708"/>
    <x v="1"/>
    <x v="9"/>
    <x v="508"/>
    <n v="76.12"/>
    <n v="2"/>
    <n v="0"/>
    <n v="22.0748"/>
  </r>
  <r>
    <n v="6215"/>
    <x v="3095"/>
    <x v="2"/>
    <x v="856"/>
    <d v="2011-10-15T00:00:00"/>
    <s v="Standard Class"/>
    <s v="AS-10240"/>
    <s v="Alan Shonely"/>
    <x v="0"/>
    <s v="United States"/>
    <x v="332"/>
    <x v="1"/>
    <n v="90278"/>
    <x v="1"/>
    <s v="OFF-EN-10001219"/>
    <x v="1"/>
    <x v="12"/>
    <x v="583"/>
    <n v="7.64"/>
    <n v="1"/>
    <n v="0"/>
    <n v="3.7435999999999998"/>
  </r>
  <r>
    <n v="6216"/>
    <x v="3096"/>
    <x v="1"/>
    <x v="109"/>
    <d v="2012-03-12T00:00:00"/>
    <s v="Standard Class"/>
    <s v="MC-17425"/>
    <s v="Mark Cousins"/>
    <x v="1"/>
    <s v="United States"/>
    <x v="20"/>
    <x v="15"/>
    <n v="10035"/>
    <x v="3"/>
    <s v="FUR-FU-10000087"/>
    <x v="0"/>
    <x v="5"/>
    <x v="204"/>
    <n v="68.16"/>
    <n v="3"/>
    <n v="0"/>
    <n v="27.945599999999999"/>
  </r>
  <r>
    <n v="6217"/>
    <x v="3096"/>
    <x v="1"/>
    <x v="109"/>
    <d v="2012-03-12T00:00:00"/>
    <s v="Standard Class"/>
    <s v="MC-17425"/>
    <s v="Mark Cousins"/>
    <x v="1"/>
    <s v="United States"/>
    <x v="20"/>
    <x v="15"/>
    <n v="10035"/>
    <x v="3"/>
    <s v="OFF-EN-10001539"/>
    <x v="1"/>
    <x v="12"/>
    <x v="33"/>
    <n v="62.24"/>
    <n v="8"/>
    <n v="0"/>
    <n v="29.252800000000001"/>
  </r>
  <r>
    <n v="6218"/>
    <x v="3097"/>
    <x v="1"/>
    <x v="1097"/>
    <d v="2012-02-08T00:00:00"/>
    <s v="Standard Class"/>
    <s v="PG-18820"/>
    <s v="Patrick Gardner"/>
    <x v="0"/>
    <s v="United States"/>
    <x v="103"/>
    <x v="0"/>
    <n v="40214"/>
    <x v="0"/>
    <s v="TEC-PH-10004897"/>
    <x v="2"/>
    <x v="7"/>
    <x v="1115"/>
    <n v="29.97"/>
    <n v="3"/>
    <n v="0"/>
    <n v="0.29970000000000002"/>
  </r>
  <r>
    <n v="6219"/>
    <x v="3098"/>
    <x v="0"/>
    <x v="201"/>
    <d v="2013-10-27T00:00:00"/>
    <s v="Standard Class"/>
    <s v="JS-16030"/>
    <s v="Joy Smith"/>
    <x v="0"/>
    <s v="United States"/>
    <x v="149"/>
    <x v="12"/>
    <n v="48183"/>
    <x v="2"/>
    <s v="TEC-PH-10001300"/>
    <x v="2"/>
    <x v="7"/>
    <x v="1002"/>
    <n v="125.7"/>
    <n v="6"/>
    <n v="0"/>
    <n v="35.195999999999998"/>
  </r>
  <r>
    <n v="6220"/>
    <x v="3098"/>
    <x v="0"/>
    <x v="201"/>
    <d v="2013-10-27T00:00:00"/>
    <s v="Standard Class"/>
    <s v="JS-16030"/>
    <s v="Joy Smith"/>
    <x v="0"/>
    <s v="United States"/>
    <x v="149"/>
    <x v="12"/>
    <n v="48183"/>
    <x v="2"/>
    <s v="TEC-PH-10001557"/>
    <x v="2"/>
    <x v="7"/>
    <x v="658"/>
    <n v="191.98"/>
    <n v="2"/>
    <n v="0"/>
    <n v="51.834600000000002"/>
  </r>
  <r>
    <n v="6221"/>
    <x v="3098"/>
    <x v="0"/>
    <x v="201"/>
    <d v="2013-10-27T00:00:00"/>
    <s v="Standard Class"/>
    <s v="JS-16030"/>
    <s v="Joy Smith"/>
    <x v="0"/>
    <s v="United States"/>
    <x v="149"/>
    <x v="12"/>
    <n v="48183"/>
    <x v="2"/>
    <s v="OFF-ST-10000617"/>
    <x v="1"/>
    <x v="4"/>
    <x v="379"/>
    <n v="20.86"/>
    <n v="7"/>
    <n v="0"/>
    <n v="1.4601999999999999"/>
  </r>
  <r>
    <n v="6222"/>
    <x v="3099"/>
    <x v="3"/>
    <x v="32"/>
    <d v="2014-09-19T00:00:00"/>
    <s v="Second Class"/>
    <s v="JB-16000"/>
    <s v="Joy Bell-"/>
    <x v="0"/>
    <s v="United States"/>
    <x v="1"/>
    <x v="1"/>
    <n v="90045"/>
    <x v="1"/>
    <s v="OFF-LA-10000121"/>
    <x v="1"/>
    <x v="2"/>
    <x v="902"/>
    <n v="56.7"/>
    <n v="9"/>
    <n v="0"/>
    <n v="26.082000000000001"/>
  </r>
  <r>
    <n v="6223"/>
    <x v="3100"/>
    <x v="3"/>
    <x v="331"/>
    <d v="2014-12-28T00:00:00"/>
    <s v="Standard Class"/>
    <s v="DK-12985"/>
    <s v="Darren Koutras"/>
    <x v="0"/>
    <s v="United States"/>
    <x v="469"/>
    <x v="18"/>
    <n v="37075"/>
    <x v="0"/>
    <s v="FUR-FU-10000087"/>
    <x v="0"/>
    <x v="5"/>
    <x v="204"/>
    <n v="72.703999999999994"/>
    <n v="4"/>
    <n v="0.2"/>
    <n v="19.084800000000001"/>
  </r>
  <r>
    <n v="6224"/>
    <x v="3100"/>
    <x v="3"/>
    <x v="331"/>
    <d v="2014-12-28T00:00:00"/>
    <s v="Standard Class"/>
    <s v="DK-12985"/>
    <s v="Darren Koutras"/>
    <x v="0"/>
    <s v="United States"/>
    <x v="469"/>
    <x v="18"/>
    <n v="37075"/>
    <x v="0"/>
    <s v="OFF-AR-10000422"/>
    <x v="1"/>
    <x v="6"/>
    <x v="892"/>
    <n v="12.263999999999999"/>
    <n v="7"/>
    <n v="0.2"/>
    <n v="1.0730999999999999"/>
  </r>
  <r>
    <n v="6225"/>
    <x v="3100"/>
    <x v="3"/>
    <x v="331"/>
    <d v="2014-12-28T00:00:00"/>
    <s v="Standard Class"/>
    <s v="DK-12985"/>
    <s v="Darren Koutras"/>
    <x v="0"/>
    <s v="United States"/>
    <x v="469"/>
    <x v="18"/>
    <n v="37075"/>
    <x v="0"/>
    <s v="OFF-ST-10004123"/>
    <x v="1"/>
    <x v="4"/>
    <x v="72"/>
    <n v="218.352"/>
    <n v="3"/>
    <n v="0.2"/>
    <n v="-54.588000000000001"/>
  </r>
  <r>
    <n v="6226"/>
    <x v="3101"/>
    <x v="1"/>
    <x v="348"/>
    <d v="2012-09-10T00:00:00"/>
    <s v="Standard Class"/>
    <s v="JF-15490"/>
    <s v="Jeremy Farry"/>
    <x v="0"/>
    <s v="United States"/>
    <x v="32"/>
    <x v="21"/>
    <n v="97206"/>
    <x v="1"/>
    <s v="FUR-BO-10003660"/>
    <x v="0"/>
    <x v="0"/>
    <x v="1465"/>
    <n v="66.293999999999997"/>
    <n v="1"/>
    <n v="0.7"/>
    <n v="-103.86060000000001"/>
  </r>
  <r>
    <n v="6227"/>
    <x v="3101"/>
    <x v="1"/>
    <x v="348"/>
    <d v="2012-09-10T00:00:00"/>
    <s v="Standard Class"/>
    <s v="JF-15490"/>
    <s v="Jeremy Farry"/>
    <x v="0"/>
    <s v="United States"/>
    <x v="32"/>
    <x v="21"/>
    <n v="97206"/>
    <x v="1"/>
    <s v="FUR-CH-10000422"/>
    <x v="0"/>
    <x v="1"/>
    <x v="1432"/>
    <n v="291.16800000000001"/>
    <n v="4"/>
    <n v="0.2"/>
    <n v="-14.558400000000001"/>
  </r>
  <r>
    <n v="6228"/>
    <x v="3102"/>
    <x v="2"/>
    <x v="981"/>
    <d v="2011-07-11T00:00:00"/>
    <s v="Standard Class"/>
    <s v="PO-18850"/>
    <s v="Patrick O'Brill"/>
    <x v="0"/>
    <s v="United States"/>
    <x v="218"/>
    <x v="5"/>
    <n v="75061"/>
    <x v="2"/>
    <s v="TEC-PH-10002923"/>
    <x v="2"/>
    <x v="7"/>
    <x v="680"/>
    <n v="88.775999999999996"/>
    <n v="3"/>
    <n v="0.2"/>
    <n v="7.7679"/>
  </r>
  <r>
    <n v="6229"/>
    <x v="3103"/>
    <x v="0"/>
    <x v="115"/>
    <d v="2013-01-27T00:00:00"/>
    <s v="Standard Class"/>
    <s v="BT-11530"/>
    <s v="Bradley Talbott"/>
    <x v="2"/>
    <s v="United States"/>
    <x v="138"/>
    <x v="24"/>
    <n v="44105"/>
    <x v="3"/>
    <s v="TEC-PH-10004093"/>
    <x v="2"/>
    <x v="7"/>
    <x v="40"/>
    <n v="110.376"/>
    <n v="4"/>
    <n v="0.4"/>
    <n v="-20.235600000000002"/>
  </r>
  <r>
    <n v="6230"/>
    <x v="3103"/>
    <x v="0"/>
    <x v="115"/>
    <d v="2013-01-27T00:00:00"/>
    <s v="Standard Class"/>
    <s v="BT-11530"/>
    <s v="Bradley Talbott"/>
    <x v="2"/>
    <s v="United States"/>
    <x v="138"/>
    <x v="24"/>
    <n v="44105"/>
    <x v="3"/>
    <s v="TEC-AC-10000171"/>
    <x v="2"/>
    <x v="11"/>
    <x v="43"/>
    <n v="55.176000000000002"/>
    <n v="3"/>
    <n v="0.2"/>
    <n v="15.863099999999999"/>
  </r>
  <r>
    <n v="6231"/>
    <x v="3104"/>
    <x v="3"/>
    <x v="497"/>
    <d v="2014-07-18T00:00:00"/>
    <s v="Standard Class"/>
    <s v="NW-18400"/>
    <s v="Natalie Webber"/>
    <x v="0"/>
    <s v="United States"/>
    <x v="470"/>
    <x v="23"/>
    <n v="50701"/>
    <x v="2"/>
    <s v="OFF-AR-10001166"/>
    <x v="1"/>
    <x v="6"/>
    <x v="33"/>
    <n v="30.32"/>
    <n v="4"/>
    <n v="0"/>
    <n v="11.8248"/>
  </r>
  <r>
    <n v="6232"/>
    <x v="3105"/>
    <x v="3"/>
    <x v="220"/>
    <d v="2014-12-09T00:00:00"/>
    <s v="Same Day"/>
    <s v="JF-15415"/>
    <s v="Jennifer Ferguson"/>
    <x v="0"/>
    <s v="United States"/>
    <x v="4"/>
    <x v="4"/>
    <n v="98105"/>
    <x v="1"/>
    <s v="FUR-CH-10003199"/>
    <x v="0"/>
    <x v="1"/>
    <x v="631"/>
    <n v="177.56800000000001"/>
    <n v="2"/>
    <n v="0.2"/>
    <n v="8.8783999999999992"/>
  </r>
  <r>
    <n v="6233"/>
    <x v="3105"/>
    <x v="3"/>
    <x v="220"/>
    <d v="2014-12-09T00:00:00"/>
    <s v="Same Day"/>
    <s v="JF-15415"/>
    <s v="Jennifer Ferguson"/>
    <x v="0"/>
    <s v="United States"/>
    <x v="4"/>
    <x v="4"/>
    <n v="98105"/>
    <x v="1"/>
    <s v="OFF-PA-10002005"/>
    <x v="1"/>
    <x v="10"/>
    <x v="505"/>
    <n v="19.440000000000001"/>
    <n v="3"/>
    <n v="0"/>
    <n v="9.3312000000000008"/>
  </r>
  <r>
    <n v="6234"/>
    <x v="3105"/>
    <x v="3"/>
    <x v="220"/>
    <d v="2014-12-09T00:00:00"/>
    <s v="Same Day"/>
    <s v="JF-15415"/>
    <s v="Jennifer Ferguson"/>
    <x v="0"/>
    <s v="United States"/>
    <x v="4"/>
    <x v="4"/>
    <n v="98105"/>
    <x v="1"/>
    <s v="OFF-PA-10004101"/>
    <x v="1"/>
    <x v="10"/>
    <x v="506"/>
    <n v="71.28"/>
    <n v="11"/>
    <n v="0"/>
    <n v="34.214399999999998"/>
  </r>
  <r>
    <n v="6235"/>
    <x v="3105"/>
    <x v="3"/>
    <x v="220"/>
    <d v="2014-12-09T00:00:00"/>
    <s v="Same Day"/>
    <s v="JF-15415"/>
    <s v="Jennifer Ferguson"/>
    <x v="0"/>
    <s v="United States"/>
    <x v="4"/>
    <x v="4"/>
    <n v="98105"/>
    <x v="1"/>
    <s v="OFF-BI-10004600"/>
    <x v="1"/>
    <x v="8"/>
    <x v="1477"/>
    <n v="1471.96"/>
    <n v="5"/>
    <n v="0.2"/>
    <n v="459.98750000000001"/>
  </r>
  <r>
    <n v="6236"/>
    <x v="3105"/>
    <x v="3"/>
    <x v="220"/>
    <d v="2014-12-09T00:00:00"/>
    <s v="Same Day"/>
    <s v="JF-15415"/>
    <s v="Jennifer Ferguson"/>
    <x v="0"/>
    <s v="United States"/>
    <x v="4"/>
    <x v="4"/>
    <n v="98105"/>
    <x v="1"/>
    <s v="TEC-PH-10000127"/>
    <x v="2"/>
    <x v="7"/>
    <x v="1758"/>
    <n v="79.959999999999994"/>
    <n v="5"/>
    <n v="0.2"/>
    <n v="-17.991"/>
  </r>
  <r>
    <n v="6237"/>
    <x v="3106"/>
    <x v="0"/>
    <x v="1098"/>
    <d v="2013-02-27T00:00:00"/>
    <s v="Standard Class"/>
    <s v="AC-10420"/>
    <s v="Alyssa Crouse"/>
    <x v="1"/>
    <s v="United States"/>
    <x v="10"/>
    <x v="9"/>
    <n v="19120"/>
    <x v="3"/>
    <s v="OFF-EN-10004386"/>
    <x v="1"/>
    <x v="12"/>
    <x v="242"/>
    <n v="57.576000000000001"/>
    <n v="3"/>
    <n v="0.2"/>
    <n v="21.591000000000001"/>
  </r>
  <r>
    <n v="6238"/>
    <x v="3107"/>
    <x v="0"/>
    <x v="115"/>
    <d v="2013-01-29T00:00:00"/>
    <s v="Standard Class"/>
    <s v="TB-21280"/>
    <s v="Toby Braunhardt"/>
    <x v="0"/>
    <s v="United States"/>
    <x v="20"/>
    <x v="15"/>
    <n v="10009"/>
    <x v="3"/>
    <s v="OFF-BI-10004506"/>
    <x v="1"/>
    <x v="8"/>
    <x v="1238"/>
    <n v="26.335999999999999"/>
    <n v="4"/>
    <n v="0.2"/>
    <n v="9.2175999999999991"/>
  </r>
  <r>
    <n v="6239"/>
    <x v="3108"/>
    <x v="1"/>
    <x v="295"/>
    <d v="2012-12-16T00:00:00"/>
    <s v="Standard Class"/>
    <s v="HA-14905"/>
    <s v="Helen Abelman"/>
    <x v="0"/>
    <s v="United States"/>
    <x v="49"/>
    <x v="1"/>
    <n v="95123"/>
    <x v="1"/>
    <s v="FUR-FU-10004597"/>
    <x v="0"/>
    <x v="5"/>
    <x v="1257"/>
    <n v="166.5"/>
    <n v="3"/>
    <n v="0"/>
    <n v="21.645"/>
  </r>
  <r>
    <n v="6240"/>
    <x v="3108"/>
    <x v="1"/>
    <x v="295"/>
    <d v="2012-12-16T00:00:00"/>
    <s v="Standard Class"/>
    <s v="HA-14905"/>
    <s v="Helen Abelman"/>
    <x v="0"/>
    <s v="United States"/>
    <x v="49"/>
    <x v="1"/>
    <n v="95123"/>
    <x v="1"/>
    <s v="OFF-ST-10001496"/>
    <x v="1"/>
    <x v="4"/>
    <x v="726"/>
    <n v="360.38"/>
    <n v="2"/>
    <n v="0"/>
    <n v="93.698800000000006"/>
  </r>
  <r>
    <n v="6241"/>
    <x v="3109"/>
    <x v="0"/>
    <x v="517"/>
    <d v="2013-02-11T00:00:00"/>
    <s v="Second Class"/>
    <s v="LH-17155"/>
    <s v="Logan Haushalter"/>
    <x v="0"/>
    <s v="United States"/>
    <x v="1"/>
    <x v="1"/>
    <n v="90008"/>
    <x v="1"/>
    <s v="OFF-BI-10004236"/>
    <x v="1"/>
    <x v="8"/>
    <x v="891"/>
    <n v="11.744"/>
    <n v="1"/>
    <n v="0.2"/>
    <n v="3.8168000000000002"/>
  </r>
  <r>
    <n v="6242"/>
    <x v="3110"/>
    <x v="3"/>
    <x v="39"/>
    <d v="2014-01-06T00:00:00"/>
    <s v="Second Class"/>
    <s v="LO-17170"/>
    <s v="Lori Olson"/>
    <x v="1"/>
    <s v="United States"/>
    <x v="3"/>
    <x v="38"/>
    <n v="3301"/>
    <x v="3"/>
    <s v="FUR-FU-10001185"/>
    <x v="0"/>
    <x v="5"/>
    <x v="1414"/>
    <n v="247.44"/>
    <n v="8"/>
    <n v="0"/>
    <n v="101.4504"/>
  </r>
  <r>
    <n v="6243"/>
    <x v="3111"/>
    <x v="2"/>
    <x v="1059"/>
    <d v="2011-12-28T00:00:00"/>
    <s v="Standard Class"/>
    <s v="DP-13390"/>
    <s v="Dennis Pardue"/>
    <x v="2"/>
    <s v="United States"/>
    <x v="29"/>
    <x v="18"/>
    <n v="38401"/>
    <x v="0"/>
    <s v="OFF-BI-10000977"/>
    <x v="1"/>
    <x v="8"/>
    <x v="982"/>
    <n v="18.239999999999998"/>
    <n v="2"/>
    <n v="0.7"/>
    <n v="-14.592000000000001"/>
  </r>
  <r>
    <n v="6244"/>
    <x v="3112"/>
    <x v="0"/>
    <x v="390"/>
    <d v="2013-11-29T00:00:00"/>
    <s v="Standard Class"/>
    <s v="CR-12580"/>
    <s v="Clay Rozendal"/>
    <x v="2"/>
    <s v="United States"/>
    <x v="234"/>
    <x v="4"/>
    <n v="98006"/>
    <x v="1"/>
    <s v="OFF-SU-10004782"/>
    <x v="1"/>
    <x v="14"/>
    <x v="1548"/>
    <n v="25.35"/>
    <n v="3"/>
    <n v="0"/>
    <n v="7.6050000000000004"/>
  </r>
  <r>
    <n v="6245"/>
    <x v="3113"/>
    <x v="1"/>
    <x v="312"/>
    <d v="2012-11-25T00:00:00"/>
    <s v="Standard Class"/>
    <s v="KB-16405"/>
    <s v="Katrina Bavinger"/>
    <x v="2"/>
    <s v="United States"/>
    <x v="4"/>
    <x v="4"/>
    <n v="98105"/>
    <x v="1"/>
    <s v="OFF-AR-10002067"/>
    <x v="1"/>
    <x v="6"/>
    <x v="1145"/>
    <n v="119.04"/>
    <n v="6"/>
    <n v="0"/>
    <n v="30.950399999999998"/>
  </r>
  <r>
    <n v="6246"/>
    <x v="3113"/>
    <x v="1"/>
    <x v="312"/>
    <d v="2012-11-25T00:00:00"/>
    <s v="Standard Class"/>
    <s v="KB-16405"/>
    <s v="Katrina Bavinger"/>
    <x v="2"/>
    <s v="United States"/>
    <x v="4"/>
    <x v="4"/>
    <n v="98105"/>
    <x v="1"/>
    <s v="FUR-FU-10002364"/>
    <x v="0"/>
    <x v="5"/>
    <x v="1231"/>
    <n v="22.14"/>
    <n v="3"/>
    <n v="0"/>
    <n v="6.4206000000000003"/>
  </r>
  <r>
    <n v="6247"/>
    <x v="3113"/>
    <x v="1"/>
    <x v="312"/>
    <d v="2012-11-25T00:00:00"/>
    <s v="Standard Class"/>
    <s v="KB-16405"/>
    <s v="Katrina Bavinger"/>
    <x v="2"/>
    <s v="United States"/>
    <x v="4"/>
    <x v="4"/>
    <n v="98105"/>
    <x v="1"/>
    <s v="TEC-AC-10002018"/>
    <x v="2"/>
    <x v="11"/>
    <x v="1674"/>
    <n v="13.98"/>
    <n v="2"/>
    <n v="0"/>
    <n v="6.0114000000000001"/>
  </r>
  <r>
    <n v="6248"/>
    <x v="3114"/>
    <x v="3"/>
    <x v="148"/>
    <d v="2014-05-06T00:00:00"/>
    <s v="Standard Class"/>
    <s v="ML-17410"/>
    <s v="Maris LaWare"/>
    <x v="0"/>
    <s v="United States"/>
    <x v="38"/>
    <x v="14"/>
    <n v="47201"/>
    <x v="2"/>
    <s v="OFF-BI-10000632"/>
    <x v="1"/>
    <x v="8"/>
    <x v="1288"/>
    <n v="43.41"/>
    <n v="1"/>
    <n v="0"/>
    <n v="19.968599999999999"/>
  </r>
  <r>
    <n v="6249"/>
    <x v="3114"/>
    <x v="3"/>
    <x v="148"/>
    <d v="2014-05-06T00:00:00"/>
    <s v="Standard Class"/>
    <s v="ML-17410"/>
    <s v="Maris LaWare"/>
    <x v="0"/>
    <s v="United States"/>
    <x v="38"/>
    <x v="14"/>
    <n v="47201"/>
    <x v="2"/>
    <s v="FUR-FU-10003981"/>
    <x v="0"/>
    <x v="5"/>
    <x v="322"/>
    <n v="6.24"/>
    <n v="3"/>
    <n v="0"/>
    <n v="2.6208"/>
  </r>
  <r>
    <n v="6250"/>
    <x v="3114"/>
    <x v="3"/>
    <x v="148"/>
    <d v="2014-05-06T00:00:00"/>
    <s v="Standard Class"/>
    <s v="ML-17410"/>
    <s v="Maris LaWare"/>
    <x v="0"/>
    <s v="United States"/>
    <x v="38"/>
    <x v="14"/>
    <n v="47201"/>
    <x v="2"/>
    <s v="OFF-AP-10001564"/>
    <x v="1"/>
    <x v="9"/>
    <x v="1759"/>
    <n v="465.16"/>
    <n v="2"/>
    <n v="0"/>
    <n v="120.94159999999999"/>
  </r>
  <r>
    <n v="6251"/>
    <x v="3114"/>
    <x v="3"/>
    <x v="148"/>
    <d v="2014-05-06T00:00:00"/>
    <s v="Standard Class"/>
    <s v="ML-17410"/>
    <s v="Maris LaWare"/>
    <x v="0"/>
    <s v="United States"/>
    <x v="38"/>
    <x v="14"/>
    <n v="47201"/>
    <x v="2"/>
    <s v="OFF-PA-10004082"/>
    <x v="1"/>
    <x v="10"/>
    <x v="224"/>
    <n v="7.98"/>
    <n v="1"/>
    <n v="0"/>
    <n v="3.99"/>
  </r>
  <r>
    <n v="6252"/>
    <x v="3115"/>
    <x v="2"/>
    <x v="266"/>
    <d v="2011-04-12T00:00:00"/>
    <s v="First Class"/>
    <s v="MC-17575"/>
    <s v="Matt Collins"/>
    <x v="0"/>
    <s v="United States"/>
    <x v="22"/>
    <x v="10"/>
    <n v="60623"/>
    <x v="2"/>
    <s v="OFF-AP-10004249"/>
    <x v="1"/>
    <x v="9"/>
    <x v="33"/>
    <n v="2.3940000000000001"/>
    <n v="1"/>
    <n v="0.8"/>
    <n v="-6.3441000000000001"/>
  </r>
  <r>
    <n v="6253"/>
    <x v="3116"/>
    <x v="2"/>
    <x v="884"/>
    <d v="2011-07-04T00:00:00"/>
    <s v="Same Day"/>
    <s v="VM-21685"/>
    <s v="Valerie Mitchum"/>
    <x v="2"/>
    <s v="United States"/>
    <x v="419"/>
    <x v="32"/>
    <n v="30062"/>
    <x v="0"/>
    <s v="OFF-PA-10003441"/>
    <x v="1"/>
    <x v="10"/>
    <x v="485"/>
    <n v="58.32"/>
    <n v="9"/>
    <n v="0"/>
    <n v="27.993600000000001"/>
  </r>
  <r>
    <n v="6254"/>
    <x v="3116"/>
    <x v="2"/>
    <x v="884"/>
    <d v="2011-07-04T00:00:00"/>
    <s v="Same Day"/>
    <s v="VM-21685"/>
    <s v="Valerie Mitchum"/>
    <x v="2"/>
    <s v="United States"/>
    <x v="419"/>
    <x v="32"/>
    <n v="30062"/>
    <x v="0"/>
    <s v="TEC-PH-10004922"/>
    <x v="2"/>
    <x v="7"/>
    <x v="1067"/>
    <n v="200.97"/>
    <n v="3"/>
    <n v="0"/>
    <n v="50.2425"/>
  </r>
  <r>
    <n v="6255"/>
    <x v="3117"/>
    <x v="1"/>
    <x v="1014"/>
    <d v="2012-09-14T00:00:00"/>
    <s v="Standard Class"/>
    <s v="VW-21775"/>
    <s v="Victoria Wilson"/>
    <x v="1"/>
    <s v="United States"/>
    <x v="122"/>
    <x v="19"/>
    <n v="36116"/>
    <x v="0"/>
    <s v="FUR-FU-10001731"/>
    <x v="0"/>
    <x v="5"/>
    <x v="1547"/>
    <n v="21.36"/>
    <n v="8"/>
    <n v="0"/>
    <n v="8.1167999999999996"/>
  </r>
  <r>
    <n v="6256"/>
    <x v="3118"/>
    <x v="3"/>
    <x v="428"/>
    <d v="2014-09-16T00:00:00"/>
    <s v="Standard Class"/>
    <s v="GK-14620"/>
    <s v="Grace Kelly"/>
    <x v="1"/>
    <s v="United States"/>
    <x v="243"/>
    <x v="5"/>
    <n v="75023"/>
    <x v="2"/>
    <s v="OFF-LA-10000134"/>
    <x v="1"/>
    <x v="2"/>
    <x v="85"/>
    <n v="9.8559999999999999"/>
    <n v="4"/>
    <n v="0.2"/>
    <n v="3.4496000000000002"/>
  </r>
  <r>
    <n v="6257"/>
    <x v="3119"/>
    <x v="1"/>
    <x v="684"/>
    <d v="2012-08-09T00:00:00"/>
    <s v="Second Class"/>
    <s v="AT-10435"/>
    <s v="Alyssa Tate"/>
    <x v="2"/>
    <s v="United States"/>
    <x v="76"/>
    <x v="2"/>
    <n v="33319"/>
    <x v="0"/>
    <s v="OFF-BI-10003166"/>
    <x v="1"/>
    <x v="8"/>
    <x v="1405"/>
    <n v="3.444"/>
    <n v="1"/>
    <n v="0.7"/>
    <n v="-2.5255999999999998"/>
  </r>
  <r>
    <n v="6258"/>
    <x v="3120"/>
    <x v="3"/>
    <x v="808"/>
    <d v="2014-07-11T00:00:00"/>
    <s v="Second Class"/>
    <s v="AR-10825"/>
    <s v="Anthony Rawles"/>
    <x v="1"/>
    <s v="United States"/>
    <x v="38"/>
    <x v="24"/>
    <n v="43229"/>
    <x v="3"/>
    <s v="OFF-SU-10000646"/>
    <x v="1"/>
    <x v="14"/>
    <x v="259"/>
    <n v="384.59199999999998"/>
    <n v="2"/>
    <n v="0.2"/>
    <n v="-81.725800000000007"/>
  </r>
  <r>
    <n v="6259"/>
    <x v="3121"/>
    <x v="1"/>
    <x v="262"/>
    <d v="2012-03-30T00:00:00"/>
    <s v="Second Class"/>
    <s v="JH-15820"/>
    <s v="John Huston"/>
    <x v="0"/>
    <s v="United States"/>
    <x v="20"/>
    <x v="15"/>
    <n v="10009"/>
    <x v="3"/>
    <s v="OFF-EN-10004459"/>
    <x v="1"/>
    <x v="12"/>
    <x v="655"/>
    <n v="22.92"/>
    <n v="3"/>
    <n v="0"/>
    <n v="11.2308"/>
  </r>
  <r>
    <n v="6260"/>
    <x v="3122"/>
    <x v="1"/>
    <x v="863"/>
    <d v="2012-08-17T00:00:00"/>
    <s v="Second Class"/>
    <s v="RA-19285"/>
    <s v="Ralph Arnett"/>
    <x v="0"/>
    <s v="United States"/>
    <x v="102"/>
    <x v="14"/>
    <n v="47374"/>
    <x v="2"/>
    <s v="OFF-BI-10003529"/>
    <x v="1"/>
    <x v="8"/>
    <x v="788"/>
    <n v="11.36"/>
    <n v="4"/>
    <n v="0"/>
    <n v="5.5663999999999998"/>
  </r>
  <r>
    <n v="6261"/>
    <x v="3123"/>
    <x v="1"/>
    <x v="793"/>
    <d v="2012-05-18T00:00:00"/>
    <s v="Standard Class"/>
    <s v="RO-19780"/>
    <s v="Rose O'Brian"/>
    <x v="0"/>
    <s v="United States"/>
    <x v="4"/>
    <x v="4"/>
    <n v="98115"/>
    <x v="1"/>
    <s v="OFF-BI-10002949"/>
    <x v="1"/>
    <x v="8"/>
    <x v="520"/>
    <n v="14.592000000000001"/>
    <n v="3"/>
    <n v="0.2"/>
    <n v="4.9248000000000003"/>
  </r>
  <r>
    <n v="6262"/>
    <x v="3124"/>
    <x v="3"/>
    <x v="283"/>
    <d v="2014-07-28T00:00:00"/>
    <s v="Standard Class"/>
    <s v="LR-17035"/>
    <s v="Lisa Ryan"/>
    <x v="1"/>
    <s v="United States"/>
    <x v="85"/>
    <x v="15"/>
    <n v="11561"/>
    <x v="3"/>
    <s v="OFF-LA-10001158"/>
    <x v="1"/>
    <x v="2"/>
    <x v="319"/>
    <n v="41.4"/>
    <n v="4"/>
    <n v="0"/>
    <n v="19.872"/>
  </r>
  <r>
    <n v="6263"/>
    <x v="3125"/>
    <x v="0"/>
    <x v="446"/>
    <d v="2013-09-27T00:00:00"/>
    <s v="First Class"/>
    <s v="MK-17905"/>
    <s v="Michael Kennedy"/>
    <x v="1"/>
    <s v="United States"/>
    <x v="179"/>
    <x v="10"/>
    <n v="61107"/>
    <x v="2"/>
    <s v="OFF-BI-10004584"/>
    <x v="1"/>
    <x v="8"/>
    <x v="378"/>
    <n v="442.37200000000001"/>
    <n v="7"/>
    <n v="0.8"/>
    <n v="-729.91380000000004"/>
  </r>
  <r>
    <n v="6264"/>
    <x v="3126"/>
    <x v="3"/>
    <x v="1024"/>
    <d v="2014-11-05T00:00:00"/>
    <s v="Standard Class"/>
    <s v="YS-21880"/>
    <s v="Yana Sorensen"/>
    <x v="1"/>
    <s v="United States"/>
    <x v="38"/>
    <x v="32"/>
    <n v="31907"/>
    <x v="0"/>
    <s v="OFF-BI-10004965"/>
    <x v="1"/>
    <x v="8"/>
    <x v="1005"/>
    <n v="34.5"/>
    <n v="3"/>
    <n v="0"/>
    <n v="15.525"/>
  </r>
  <r>
    <n v="6265"/>
    <x v="3127"/>
    <x v="0"/>
    <x v="1099"/>
    <d v="2013-07-10T00:00:00"/>
    <s v="Same Day"/>
    <s v="JH-15910"/>
    <s v="Jonathan Howell"/>
    <x v="0"/>
    <s v="United States"/>
    <x v="251"/>
    <x v="26"/>
    <n v="74133"/>
    <x v="2"/>
    <s v="OFF-BI-10004654"/>
    <x v="1"/>
    <x v="8"/>
    <x v="68"/>
    <n v="28.85"/>
    <n v="5"/>
    <n v="0"/>
    <n v="14.425000000000001"/>
  </r>
  <r>
    <n v="6266"/>
    <x v="3128"/>
    <x v="2"/>
    <x v="935"/>
    <d v="2011-08-11T00:00:00"/>
    <s v="Standard Class"/>
    <s v="AT-10735"/>
    <s v="Annie Thurman"/>
    <x v="0"/>
    <s v="United States"/>
    <x v="316"/>
    <x v="18"/>
    <n v="37211"/>
    <x v="0"/>
    <s v="OFF-PA-10000141"/>
    <x v="1"/>
    <x v="10"/>
    <x v="821"/>
    <n v="3.488"/>
    <n v="2"/>
    <n v="0.2"/>
    <n v="1.1772"/>
  </r>
  <r>
    <n v="6267"/>
    <x v="3128"/>
    <x v="2"/>
    <x v="935"/>
    <d v="2011-08-11T00:00:00"/>
    <s v="Standard Class"/>
    <s v="AT-10735"/>
    <s v="Annie Thurman"/>
    <x v="0"/>
    <s v="United States"/>
    <x v="316"/>
    <x v="18"/>
    <n v="37211"/>
    <x v="0"/>
    <s v="OFF-PA-10001019"/>
    <x v="1"/>
    <x v="10"/>
    <x v="675"/>
    <n v="143.85599999999999"/>
    <n v="9"/>
    <n v="0.2"/>
    <n v="48.551400000000001"/>
  </r>
  <r>
    <n v="6268"/>
    <x v="3129"/>
    <x v="1"/>
    <x v="486"/>
    <d v="2012-04-10T00:00:00"/>
    <s v="Second Class"/>
    <s v="RM-19675"/>
    <s v="Robert Marley"/>
    <x v="2"/>
    <s v="United States"/>
    <x v="471"/>
    <x v="31"/>
    <n v="2138"/>
    <x v="3"/>
    <s v="TEC-PH-10002496"/>
    <x v="2"/>
    <x v="7"/>
    <x v="490"/>
    <n v="311.98"/>
    <n v="2"/>
    <n v="0"/>
    <n v="93.593999999999994"/>
  </r>
  <r>
    <n v="6269"/>
    <x v="3129"/>
    <x v="1"/>
    <x v="486"/>
    <d v="2012-04-10T00:00:00"/>
    <s v="Second Class"/>
    <s v="RM-19675"/>
    <s v="Robert Marley"/>
    <x v="2"/>
    <s v="United States"/>
    <x v="471"/>
    <x v="31"/>
    <n v="2138"/>
    <x v="3"/>
    <s v="OFF-BI-10000829"/>
    <x v="1"/>
    <x v="8"/>
    <x v="304"/>
    <n v="22.45"/>
    <n v="5"/>
    <n v="0"/>
    <n v="10.327"/>
  </r>
  <r>
    <n v="6270"/>
    <x v="3130"/>
    <x v="3"/>
    <x v="574"/>
    <d v="2014-07-12T00:00:00"/>
    <s v="Standard Class"/>
    <s v="BB-11545"/>
    <s v="Brenda Bowman"/>
    <x v="1"/>
    <s v="United States"/>
    <x v="182"/>
    <x v="1"/>
    <n v="94601"/>
    <x v="1"/>
    <s v="TEC-PH-10001448"/>
    <x v="2"/>
    <x v="7"/>
    <x v="140"/>
    <n v="39.991999999999997"/>
    <n v="1"/>
    <n v="0.2"/>
    <n v="-7.9984000000000002"/>
  </r>
  <r>
    <n v="6271"/>
    <x v="3130"/>
    <x v="3"/>
    <x v="574"/>
    <d v="2014-07-12T00:00:00"/>
    <s v="Standard Class"/>
    <s v="BB-11545"/>
    <s v="Brenda Bowman"/>
    <x v="1"/>
    <s v="United States"/>
    <x v="182"/>
    <x v="1"/>
    <n v="94601"/>
    <x v="1"/>
    <s v="FUR-CH-10004983"/>
    <x v="0"/>
    <x v="1"/>
    <x v="1560"/>
    <n v="1159.056"/>
    <n v="9"/>
    <n v="0.2"/>
    <n v="43.464599999999997"/>
  </r>
  <r>
    <n v="6272"/>
    <x v="3130"/>
    <x v="3"/>
    <x v="574"/>
    <d v="2014-07-12T00:00:00"/>
    <s v="Standard Class"/>
    <s v="BB-11545"/>
    <s v="Brenda Bowman"/>
    <x v="1"/>
    <s v="United States"/>
    <x v="182"/>
    <x v="1"/>
    <n v="94601"/>
    <x v="1"/>
    <s v="OFF-AR-10004022"/>
    <x v="1"/>
    <x v="6"/>
    <x v="898"/>
    <n v="179.9"/>
    <n v="5"/>
    <n v="0"/>
    <n v="44.975000000000001"/>
  </r>
  <r>
    <n v="6273"/>
    <x v="3131"/>
    <x v="3"/>
    <x v="157"/>
    <d v="2014-12-13T00:00:00"/>
    <s v="First Class"/>
    <s v="AS-10285"/>
    <s v="Alejandro Savely"/>
    <x v="1"/>
    <s v="United States"/>
    <x v="472"/>
    <x v="10"/>
    <n v="60067"/>
    <x v="2"/>
    <s v="TEC-AC-10001284"/>
    <x v="2"/>
    <x v="11"/>
    <x v="1172"/>
    <n v="116.312"/>
    <n v="7"/>
    <n v="0.2"/>
    <n v="23.2624"/>
  </r>
  <r>
    <n v="6274"/>
    <x v="3132"/>
    <x v="0"/>
    <x v="19"/>
    <d v="2013-07-23T00:00:00"/>
    <s v="Second Class"/>
    <s v="DK-13375"/>
    <s v="Dennis Kane"/>
    <x v="0"/>
    <s v="United States"/>
    <x v="4"/>
    <x v="4"/>
    <n v="98105"/>
    <x v="1"/>
    <s v="FUR-FU-10001847"/>
    <x v="0"/>
    <x v="5"/>
    <x v="1355"/>
    <n v="12.42"/>
    <n v="3"/>
    <n v="0"/>
    <n v="4.4711999999999996"/>
  </r>
  <r>
    <n v="6275"/>
    <x v="3132"/>
    <x v="0"/>
    <x v="19"/>
    <d v="2013-07-23T00:00:00"/>
    <s v="Second Class"/>
    <s v="DK-13375"/>
    <s v="Dennis Kane"/>
    <x v="0"/>
    <s v="United States"/>
    <x v="4"/>
    <x v="4"/>
    <n v="98105"/>
    <x v="1"/>
    <s v="TEC-AC-10004595"/>
    <x v="2"/>
    <x v="11"/>
    <x v="1760"/>
    <n v="428.4"/>
    <n v="3"/>
    <n v="0"/>
    <n v="89.963999999999999"/>
  </r>
  <r>
    <n v="6276"/>
    <x v="3132"/>
    <x v="0"/>
    <x v="19"/>
    <d v="2013-07-23T00:00:00"/>
    <s v="Second Class"/>
    <s v="DK-13375"/>
    <s v="Dennis Kane"/>
    <x v="0"/>
    <s v="United States"/>
    <x v="4"/>
    <x v="4"/>
    <n v="98105"/>
    <x v="1"/>
    <s v="FUR-FU-10004164"/>
    <x v="0"/>
    <x v="5"/>
    <x v="1575"/>
    <n v="24.75"/>
    <n v="5"/>
    <n v="0"/>
    <n v="10.89"/>
  </r>
  <r>
    <n v="6277"/>
    <x v="3132"/>
    <x v="0"/>
    <x v="19"/>
    <d v="2013-07-23T00:00:00"/>
    <s v="Second Class"/>
    <s v="DK-13375"/>
    <s v="Dennis Kane"/>
    <x v="0"/>
    <s v="United States"/>
    <x v="4"/>
    <x v="4"/>
    <n v="98105"/>
    <x v="1"/>
    <s v="OFF-LA-10001074"/>
    <x v="1"/>
    <x v="2"/>
    <x v="297"/>
    <n v="87.71"/>
    <n v="7"/>
    <n v="0"/>
    <n v="41.223700000000001"/>
  </r>
  <r>
    <n v="6278"/>
    <x v="3132"/>
    <x v="0"/>
    <x v="19"/>
    <d v="2013-07-23T00:00:00"/>
    <s v="Second Class"/>
    <s v="DK-13375"/>
    <s v="Dennis Kane"/>
    <x v="0"/>
    <s v="United States"/>
    <x v="4"/>
    <x v="4"/>
    <n v="98105"/>
    <x v="1"/>
    <s v="OFF-ST-10000604"/>
    <x v="1"/>
    <x v="4"/>
    <x v="54"/>
    <n v="69.52"/>
    <n v="2"/>
    <n v="0"/>
    <n v="17.38"/>
  </r>
  <r>
    <n v="6279"/>
    <x v="3132"/>
    <x v="0"/>
    <x v="19"/>
    <d v="2013-07-23T00:00:00"/>
    <s v="Second Class"/>
    <s v="DK-13375"/>
    <s v="Dennis Kane"/>
    <x v="0"/>
    <s v="United States"/>
    <x v="4"/>
    <x v="4"/>
    <n v="98105"/>
    <x v="1"/>
    <s v="TEC-PH-10000148"/>
    <x v="2"/>
    <x v="7"/>
    <x v="771"/>
    <n v="20.783999999999999"/>
    <n v="2"/>
    <n v="0.2"/>
    <n v="-4.6764000000000001"/>
  </r>
  <r>
    <n v="6280"/>
    <x v="3132"/>
    <x v="0"/>
    <x v="19"/>
    <d v="2013-07-23T00:00:00"/>
    <s v="Second Class"/>
    <s v="DK-13375"/>
    <s v="Dennis Kane"/>
    <x v="0"/>
    <s v="United States"/>
    <x v="4"/>
    <x v="4"/>
    <n v="98105"/>
    <x v="1"/>
    <s v="OFF-BI-10000042"/>
    <x v="1"/>
    <x v="8"/>
    <x v="945"/>
    <n v="12.816000000000001"/>
    <n v="3"/>
    <n v="0.2"/>
    <n v="4.1651999999999996"/>
  </r>
  <r>
    <n v="6281"/>
    <x v="3133"/>
    <x v="3"/>
    <x v="605"/>
    <d v="2014-05-17T00:00:00"/>
    <s v="Standard Class"/>
    <s v="JH-15910"/>
    <s v="Jonathan Howell"/>
    <x v="0"/>
    <s v="United States"/>
    <x v="74"/>
    <x v="24"/>
    <n v="45231"/>
    <x v="3"/>
    <s v="OFF-LA-10000443"/>
    <x v="1"/>
    <x v="2"/>
    <x v="1118"/>
    <n v="5.9039999999999999"/>
    <n v="2"/>
    <n v="0.2"/>
    <n v="1.9925999999999999"/>
  </r>
  <r>
    <n v="6282"/>
    <x v="3134"/>
    <x v="1"/>
    <x v="312"/>
    <d v="2012-11-26T00:00:00"/>
    <s v="Standard Class"/>
    <s v="JK-15205"/>
    <s v="Jamie Kunitz"/>
    <x v="0"/>
    <s v="United States"/>
    <x v="292"/>
    <x v="24"/>
    <n v="43302"/>
    <x v="3"/>
    <s v="FUR-FU-10002874"/>
    <x v="0"/>
    <x v="5"/>
    <x v="1761"/>
    <n v="63.823999999999998"/>
    <n v="2"/>
    <n v="0.2"/>
    <n v="9.5736000000000008"/>
  </r>
  <r>
    <n v="6283"/>
    <x v="3134"/>
    <x v="1"/>
    <x v="312"/>
    <d v="2012-11-26T00:00:00"/>
    <s v="Standard Class"/>
    <s v="JK-15205"/>
    <s v="Jamie Kunitz"/>
    <x v="0"/>
    <s v="United States"/>
    <x v="292"/>
    <x v="24"/>
    <n v="43302"/>
    <x v="3"/>
    <s v="OFF-ST-10003994"/>
    <x v="1"/>
    <x v="4"/>
    <x v="1736"/>
    <n v="141.55199999999999"/>
    <n v="3"/>
    <n v="0.2"/>
    <n v="-26.541"/>
  </r>
  <r>
    <n v="6284"/>
    <x v="3135"/>
    <x v="0"/>
    <x v="446"/>
    <d v="2013-09-29T00:00:00"/>
    <s v="Standard Class"/>
    <s v="EH-13765"/>
    <s v="Edward Hooks"/>
    <x v="1"/>
    <s v="United States"/>
    <x v="1"/>
    <x v="1"/>
    <n v="90049"/>
    <x v="1"/>
    <s v="OFF-EN-10001453"/>
    <x v="1"/>
    <x v="12"/>
    <x v="1676"/>
    <n v="304.89999999999998"/>
    <n v="5"/>
    <n v="0"/>
    <n v="143.303"/>
  </r>
  <r>
    <n v="6285"/>
    <x v="3135"/>
    <x v="0"/>
    <x v="446"/>
    <d v="2013-09-29T00:00:00"/>
    <s v="Standard Class"/>
    <s v="EH-13765"/>
    <s v="Edward Hooks"/>
    <x v="1"/>
    <s v="United States"/>
    <x v="1"/>
    <x v="1"/>
    <n v="90049"/>
    <x v="1"/>
    <s v="FUR-CH-10000988"/>
    <x v="0"/>
    <x v="1"/>
    <x v="1132"/>
    <n v="563.24"/>
    <n v="5"/>
    <n v="0.2"/>
    <n v="56.323999999999998"/>
  </r>
  <r>
    <n v="6286"/>
    <x v="3136"/>
    <x v="0"/>
    <x v="147"/>
    <d v="2013-10-27T00:00:00"/>
    <s v="Standard Class"/>
    <s v="VW-21775"/>
    <s v="Victoria Wilson"/>
    <x v="1"/>
    <s v="United States"/>
    <x v="80"/>
    <x v="24"/>
    <n v="44107"/>
    <x v="3"/>
    <s v="FUR-TA-10003238"/>
    <x v="0"/>
    <x v="3"/>
    <x v="1233"/>
    <n v="661.17600000000004"/>
    <n v="2"/>
    <n v="0.4"/>
    <n v="-231.41159999999999"/>
  </r>
  <r>
    <n v="6287"/>
    <x v="3137"/>
    <x v="0"/>
    <x v="1057"/>
    <d v="2013-01-11T00:00:00"/>
    <s v="Standard Class"/>
    <s v="CG-12040"/>
    <s v="Catherine Glotzbach"/>
    <x v="2"/>
    <s v="United States"/>
    <x v="465"/>
    <x v="18"/>
    <n v="37087"/>
    <x v="0"/>
    <s v="TEC-PH-10001061"/>
    <x v="2"/>
    <x v="7"/>
    <x v="822"/>
    <n v="239.976"/>
    <n v="3"/>
    <n v="0.2"/>
    <n v="17.998200000000001"/>
  </r>
  <r>
    <n v="6288"/>
    <x v="3138"/>
    <x v="2"/>
    <x v="1001"/>
    <d v="2011-12-07T00:00:00"/>
    <s v="Standard Class"/>
    <s v="EB-13705"/>
    <s v="Ed Braxton"/>
    <x v="1"/>
    <s v="United States"/>
    <x v="8"/>
    <x v="1"/>
    <n v="94122"/>
    <x v="1"/>
    <s v="FUR-TA-10003715"/>
    <x v="0"/>
    <x v="3"/>
    <x v="1003"/>
    <n v="502.488"/>
    <n v="3"/>
    <n v="0.2"/>
    <n v="-87.935400000000001"/>
  </r>
  <r>
    <n v="6289"/>
    <x v="3138"/>
    <x v="2"/>
    <x v="1001"/>
    <d v="2011-12-07T00:00:00"/>
    <s v="Standard Class"/>
    <s v="EB-13705"/>
    <s v="Ed Braxton"/>
    <x v="1"/>
    <s v="United States"/>
    <x v="8"/>
    <x v="1"/>
    <n v="94122"/>
    <x v="1"/>
    <s v="OFF-BI-10001597"/>
    <x v="1"/>
    <x v="8"/>
    <x v="790"/>
    <n v="196.70400000000001"/>
    <n v="6"/>
    <n v="0.2"/>
    <n v="68.846400000000003"/>
  </r>
  <r>
    <n v="6290"/>
    <x v="3139"/>
    <x v="1"/>
    <x v="649"/>
    <d v="2012-03-18T00:00:00"/>
    <s v="Second Class"/>
    <s v="NF-18595"/>
    <s v="Nicole Fjeld"/>
    <x v="2"/>
    <s v="United States"/>
    <x v="455"/>
    <x v="1"/>
    <n v="95928"/>
    <x v="1"/>
    <s v="FUR-CH-10004063"/>
    <x v="0"/>
    <x v="1"/>
    <x v="120"/>
    <n v="915.13599999999997"/>
    <n v="4"/>
    <n v="0.2"/>
    <n v="102.9528"/>
  </r>
  <r>
    <n v="6291"/>
    <x v="3139"/>
    <x v="1"/>
    <x v="649"/>
    <d v="2012-03-18T00:00:00"/>
    <s v="Second Class"/>
    <s v="NF-18595"/>
    <s v="Nicole Fjeld"/>
    <x v="2"/>
    <s v="United States"/>
    <x v="455"/>
    <x v="1"/>
    <n v="95928"/>
    <x v="1"/>
    <s v="FUR-FU-10001979"/>
    <x v="0"/>
    <x v="5"/>
    <x v="509"/>
    <n v="327.76"/>
    <n v="8"/>
    <n v="0"/>
    <n v="91.772800000000004"/>
  </r>
  <r>
    <n v="6292"/>
    <x v="3140"/>
    <x v="3"/>
    <x v="574"/>
    <d v="2014-06-12T00:00:00"/>
    <s v="First Class"/>
    <s v="ME-17725"/>
    <s v="Max Engle"/>
    <x v="0"/>
    <s v="United States"/>
    <x v="127"/>
    <x v="17"/>
    <n v="24153"/>
    <x v="0"/>
    <s v="FUR-CH-10001854"/>
    <x v="0"/>
    <x v="1"/>
    <x v="1110"/>
    <n v="701.96"/>
    <n v="2"/>
    <n v="0"/>
    <n v="168.47040000000001"/>
  </r>
  <r>
    <n v="6293"/>
    <x v="3141"/>
    <x v="1"/>
    <x v="1100"/>
    <d v="2012-04-26T00:00:00"/>
    <s v="Standard Class"/>
    <s v="AZ-10750"/>
    <s v="Annie Zypern"/>
    <x v="0"/>
    <s v="United States"/>
    <x v="1"/>
    <x v="1"/>
    <n v="90008"/>
    <x v="1"/>
    <s v="TEC-PH-10002923"/>
    <x v="2"/>
    <x v="7"/>
    <x v="680"/>
    <n v="88.775999999999996"/>
    <n v="3"/>
    <n v="0.2"/>
    <n v="7.7679"/>
  </r>
  <r>
    <n v="6294"/>
    <x v="3141"/>
    <x v="1"/>
    <x v="1100"/>
    <d v="2012-04-26T00:00:00"/>
    <s v="Standard Class"/>
    <s v="AZ-10750"/>
    <s v="Annie Zypern"/>
    <x v="0"/>
    <s v="United States"/>
    <x v="1"/>
    <x v="1"/>
    <n v="90008"/>
    <x v="1"/>
    <s v="OFF-AR-10004691"/>
    <x v="1"/>
    <x v="6"/>
    <x v="1371"/>
    <n v="64.14"/>
    <n v="3"/>
    <n v="0"/>
    <n v="16.676400000000001"/>
  </r>
  <r>
    <n v="6295"/>
    <x v="3142"/>
    <x v="2"/>
    <x v="1101"/>
    <d v="2011-09-19T00:00:00"/>
    <s v="First Class"/>
    <s v="RF-19345"/>
    <s v="Randy Ferguson"/>
    <x v="1"/>
    <s v="United States"/>
    <x v="20"/>
    <x v="15"/>
    <n v="10024"/>
    <x v="3"/>
    <s v="OFF-BI-10002931"/>
    <x v="1"/>
    <x v="8"/>
    <x v="727"/>
    <n v="33.552"/>
    <n v="1"/>
    <n v="0.2"/>
    <n v="12.582000000000001"/>
  </r>
  <r>
    <n v="6296"/>
    <x v="3143"/>
    <x v="2"/>
    <x v="129"/>
    <d v="2012-01-01T00:00:00"/>
    <s v="Standard Class"/>
    <s v="AJ-10780"/>
    <s v="Anthony Jacobs"/>
    <x v="1"/>
    <s v="United States"/>
    <x v="473"/>
    <x v="31"/>
    <n v="1915"/>
    <x v="3"/>
    <s v="OFF-AP-10002651"/>
    <x v="1"/>
    <x v="9"/>
    <x v="1341"/>
    <n v="1737.18"/>
    <n v="6"/>
    <n v="0"/>
    <n v="503.78219999999999"/>
  </r>
  <r>
    <n v="6297"/>
    <x v="3143"/>
    <x v="2"/>
    <x v="129"/>
    <d v="2012-01-01T00:00:00"/>
    <s v="Standard Class"/>
    <s v="AJ-10780"/>
    <s v="Anthony Jacobs"/>
    <x v="1"/>
    <s v="United States"/>
    <x v="473"/>
    <x v="31"/>
    <n v="1915"/>
    <x v="3"/>
    <s v="OFF-ST-10000689"/>
    <x v="1"/>
    <x v="4"/>
    <x v="421"/>
    <n v="704.25"/>
    <n v="5"/>
    <n v="0"/>
    <n v="84.51"/>
  </r>
  <r>
    <n v="6298"/>
    <x v="3143"/>
    <x v="2"/>
    <x v="129"/>
    <d v="2012-01-01T00:00:00"/>
    <s v="Standard Class"/>
    <s v="AJ-10780"/>
    <s v="Anthony Jacobs"/>
    <x v="1"/>
    <s v="United States"/>
    <x v="473"/>
    <x v="31"/>
    <n v="1915"/>
    <x v="3"/>
    <s v="OFF-PA-10003302"/>
    <x v="1"/>
    <x v="10"/>
    <x v="1712"/>
    <n v="141.76"/>
    <n v="4"/>
    <n v="0"/>
    <n v="66.627200000000002"/>
  </r>
  <r>
    <n v="6299"/>
    <x v="3144"/>
    <x v="2"/>
    <x v="618"/>
    <d v="2011-10-26T00:00:00"/>
    <s v="Standard Class"/>
    <s v="SF-20965"/>
    <s v="Sylvia Foulston"/>
    <x v="1"/>
    <s v="United States"/>
    <x v="70"/>
    <x v="1"/>
    <n v="92024"/>
    <x v="1"/>
    <s v="OFF-BI-10001460"/>
    <x v="1"/>
    <x v="8"/>
    <x v="58"/>
    <n v="36.36"/>
    <n v="3"/>
    <n v="0.2"/>
    <n v="12.2715"/>
  </r>
  <r>
    <n v="6300"/>
    <x v="3145"/>
    <x v="3"/>
    <x v="329"/>
    <d v="2014-04-12T00:00:00"/>
    <s v="First Class"/>
    <s v="MZ-17335"/>
    <s v="Maria Zettner"/>
    <x v="2"/>
    <s v="United States"/>
    <x v="8"/>
    <x v="1"/>
    <n v="94109"/>
    <x v="1"/>
    <s v="FUR-FU-10003489"/>
    <x v="0"/>
    <x v="5"/>
    <x v="1762"/>
    <n v="25.83"/>
    <n v="3"/>
    <n v="0"/>
    <n v="9.5571000000000002"/>
  </r>
  <r>
    <n v="6301"/>
    <x v="3146"/>
    <x v="2"/>
    <x v="571"/>
    <d v="2011-12-06T00:00:00"/>
    <s v="Standard Class"/>
    <s v="SB-20170"/>
    <s v="Sarah Bern"/>
    <x v="0"/>
    <s v="United States"/>
    <x v="22"/>
    <x v="10"/>
    <n v="60623"/>
    <x v="2"/>
    <s v="OFF-BI-10002794"/>
    <x v="1"/>
    <x v="8"/>
    <x v="102"/>
    <n v="24.588000000000001"/>
    <n v="3"/>
    <n v="0.8"/>
    <n v="-38.111400000000003"/>
  </r>
  <r>
    <n v="6302"/>
    <x v="3146"/>
    <x v="2"/>
    <x v="571"/>
    <d v="2011-12-06T00:00:00"/>
    <s v="Standard Class"/>
    <s v="SB-20170"/>
    <s v="Sarah Bern"/>
    <x v="0"/>
    <s v="United States"/>
    <x v="22"/>
    <x v="10"/>
    <n v="60623"/>
    <x v="2"/>
    <s v="OFF-EN-10000461"/>
    <x v="1"/>
    <x v="12"/>
    <x v="746"/>
    <n v="13.984"/>
    <n v="2"/>
    <n v="0.2"/>
    <n v="4.7195999999999998"/>
  </r>
  <r>
    <n v="6303"/>
    <x v="3147"/>
    <x v="3"/>
    <x v="51"/>
    <d v="2014-11-28T00:00:00"/>
    <s v="Standard Class"/>
    <s v="AH-10210"/>
    <s v="Alan Hwang"/>
    <x v="0"/>
    <s v="United States"/>
    <x v="61"/>
    <x v="5"/>
    <n v="75220"/>
    <x v="2"/>
    <s v="TEC-PH-10001305"/>
    <x v="2"/>
    <x v="7"/>
    <x v="1671"/>
    <n v="195.96"/>
    <n v="5"/>
    <n v="0.2"/>
    <n v="19.596"/>
  </r>
  <r>
    <n v="6304"/>
    <x v="3148"/>
    <x v="3"/>
    <x v="978"/>
    <d v="2014-06-21T00:00:00"/>
    <s v="Second Class"/>
    <s v="NK-18490"/>
    <s v="Neil Knudson"/>
    <x v="2"/>
    <s v="United States"/>
    <x v="331"/>
    <x v="5"/>
    <n v="78415"/>
    <x v="2"/>
    <s v="OFF-PA-10000167"/>
    <x v="1"/>
    <x v="10"/>
    <x v="1071"/>
    <n v="74.352000000000004"/>
    <n v="3"/>
    <n v="0.2"/>
    <n v="23.234999999999999"/>
  </r>
  <r>
    <n v="6305"/>
    <x v="3149"/>
    <x v="3"/>
    <x v="1024"/>
    <d v="2014-06-05T00:00:00"/>
    <s v="Same Day"/>
    <s v="AI-10855"/>
    <s v="Arianne Irving"/>
    <x v="0"/>
    <s v="United States"/>
    <x v="20"/>
    <x v="15"/>
    <n v="10035"/>
    <x v="3"/>
    <s v="OFF-PA-10002947"/>
    <x v="1"/>
    <x v="10"/>
    <x v="703"/>
    <n v="6.68"/>
    <n v="1"/>
    <n v="0"/>
    <n v="3.2063999999999999"/>
  </r>
  <r>
    <n v="6306"/>
    <x v="3150"/>
    <x v="0"/>
    <x v="254"/>
    <d v="2013-07-11T00:00:00"/>
    <s v="Second Class"/>
    <s v="TP-21565"/>
    <s v="Tracy Poddar"/>
    <x v="1"/>
    <s v="United States"/>
    <x v="474"/>
    <x v="21"/>
    <n v="97405"/>
    <x v="1"/>
    <s v="OFF-SU-10002301"/>
    <x v="1"/>
    <x v="14"/>
    <x v="1573"/>
    <n v="17.584"/>
    <n v="7"/>
    <n v="0.2"/>
    <n v="-4.1761999999999997"/>
  </r>
  <r>
    <n v="6307"/>
    <x v="3150"/>
    <x v="0"/>
    <x v="254"/>
    <d v="2013-07-11T00:00:00"/>
    <s v="Second Class"/>
    <s v="TP-21565"/>
    <s v="Tracy Poddar"/>
    <x v="1"/>
    <s v="United States"/>
    <x v="474"/>
    <x v="21"/>
    <n v="97405"/>
    <x v="1"/>
    <s v="FUR-CH-10003298"/>
    <x v="0"/>
    <x v="1"/>
    <x v="1567"/>
    <n v="104.78400000000001"/>
    <n v="1"/>
    <n v="0.2"/>
    <n v="-14.4078"/>
  </r>
  <r>
    <n v="6308"/>
    <x v="3150"/>
    <x v="0"/>
    <x v="254"/>
    <d v="2013-07-11T00:00:00"/>
    <s v="Second Class"/>
    <s v="TP-21565"/>
    <s v="Tracy Poddar"/>
    <x v="1"/>
    <s v="United States"/>
    <x v="474"/>
    <x v="21"/>
    <n v="97405"/>
    <x v="1"/>
    <s v="OFF-PA-10004353"/>
    <x v="1"/>
    <x v="10"/>
    <x v="1652"/>
    <n v="47.951999999999998"/>
    <n v="3"/>
    <n v="0.2"/>
    <n v="16.783200000000001"/>
  </r>
  <r>
    <n v="6309"/>
    <x v="3150"/>
    <x v="0"/>
    <x v="254"/>
    <d v="2013-07-11T00:00:00"/>
    <s v="Second Class"/>
    <s v="TP-21565"/>
    <s v="Tracy Poddar"/>
    <x v="1"/>
    <s v="United States"/>
    <x v="474"/>
    <x v="21"/>
    <n v="97405"/>
    <x v="1"/>
    <s v="FUR-CH-10000229"/>
    <x v="0"/>
    <x v="1"/>
    <x v="1612"/>
    <n v="650.35199999999998"/>
    <n v="3"/>
    <n v="0.2"/>
    <n v="-97.552800000000005"/>
  </r>
  <r>
    <n v="6310"/>
    <x v="3150"/>
    <x v="0"/>
    <x v="254"/>
    <d v="2013-07-11T00:00:00"/>
    <s v="Second Class"/>
    <s v="TP-21565"/>
    <s v="Tracy Poddar"/>
    <x v="1"/>
    <s v="United States"/>
    <x v="474"/>
    <x v="21"/>
    <n v="97405"/>
    <x v="1"/>
    <s v="OFF-LA-10003930"/>
    <x v="1"/>
    <x v="2"/>
    <x v="503"/>
    <n v="629.18399999999997"/>
    <n v="8"/>
    <n v="0.2"/>
    <n v="228.07919999999999"/>
  </r>
  <r>
    <n v="6311"/>
    <x v="3150"/>
    <x v="0"/>
    <x v="254"/>
    <d v="2013-07-11T00:00:00"/>
    <s v="Second Class"/>
    <s v="TP-21565"/>
    <s v="Tracy Poddar"/>
    <x v="1"/>
    <s v="United States"/>
    <x v="474"/>
    <x v="21"/>
    <n v="97405"/>
    <x v="1"/>
    <s v="OFF-PA-10000176"/>
    <x v="1"/>
    <x v="10"/>
    <x v="634"/>
    <n v="15.176"/>
    <n v="1"/>
    <n v="0.2"/>
    <n v="5.3116000000000003"/>
  </r>
  <r>
    <n v="6312"/>
    <x v="3151"/>
    <x v="2"/>
    <x v="1102"/>
    <d v="2011-09-16T00:00:00"/>
    <s v="Standard Class"/>
    <s v="LW-17125"/>
    <s v="Liz Willingham"/>
    <x v="0"/>
    <s v="United States"/>
    <x v="475"/>
    <x v="1"/>
    <n v="93030"/>
    <x v="1"/>
    <s v="FUR-FU-10004006"/>
    <x v="0"/>
    <x v="5"/>
    <x v="101"/>
    <n v="127.95"/>
    <n v="3"/>
    <n v="0"/>
    <n v="21.7515"/>
  </r>
  <r>
    <n v="6313"/>
    <x v="3152"/>
    <x v="3"/>
    <x v="911"/>
    <d v="2014-02-22T00:00:00"/>
    <s v="Standard Class"/>
    <s v="NG-18355"/>
    <s v="Nat Gilpin"/>
    <x v="1"/>
    <s v="United States"/>
    <x v="54"/>
    <x v="29"/>
    <n v="6824"/>
    <x v="3"/>
    <s v="OFF-ST-10001932"/>
    <x v="1"/>
    <x v="4"/>
    <x v="1641"/>
    <n v="579.51"/>
    <n v="3"/>
    <n v="0"/>
    <n v="81.131399999999999"/>
  </r>
  <r>
    <n v="6314"/>
    <x v="3152"/>
    <x v="3"/>
    <x v="911"/>
    <d v="2014-02-22T00:00:00"/>
    <s v="Standard Class"/>
    <s v="NG-18355"/>
    <s v="Nat Gilpin"/>
    <x v="1"/>
    <s v="United States"/>
    <x v="54"/>
    <x v="29"/>
    <n v="6824"/>
    <x v="3"/>
    <s v="TEC-PH-10000923"/>
    <x v="2"/>
    <x v="7"/>
    <x v="1225"/>
    <n v="14.99"/>
    <n v="1"/>
    <n v="0"/>
    <n v="7.3451000000000004"/>
  </r>
  <r>
    <n v="6315"/>
    <x v="3153"/>
    <x v="2"/>
    <x v="156"/>
    <d v="2011-11-29T00:00:00"/>
    <s v="Standard Class"/>
    <s v="NG-18355"/>
    <s v="Nat Gilpin"/>
    <x v="1"/>
    <s v="United States"/>
    <x v="25"/>
    <x v="12"/>
    <n v="49201"/>
    <x v="2"/>
    <s v="OFF-AR-10000380"/>
    <x v="1"/>
    <x v="6"/>
    <x v="108"/>
    <n v="151.91999999999999"/>
    <n v="4"/>
    <n v="0"/>
    <n v="45.576000000000001"/>
  </r>
  <r>
    <n v="6316"/>
    <x v="3153"/>
    <x v="2"/>
    <x v="156"/>
    <d v="2011-11-29T00:00:00"/>
    <s v="Standard Class"/>
    <s v="NG-18355"/>
    <s v="Nat Gilpin"/>
    <x v="1"/>
    <s v="United States"/>
    <x v="25"/>
    <x v="12"/>
    <n v="49201"/>
    <x v="2"/>
    <s v="OFF-LA-10003930"/>
    <x v="1"/>
    <x v="2"/>
    <x v="503"/>
    <n v="196.62"/>
    <n v="2"/>
    <n v="0"/>
    <n v="96.343800000000002"/>
  </r>
  <r>
    <n v="6317"/>
    <x v="3153"/>
    <x v="2"/>
    <x v="156"/>
    <d v="2011-11-29T00:00:00"/>
    <s v="Standard Class"/>
    <s v="NG-18355"/>
    <s v="Nat Gilpin"/>
    <x v="1"/>
    <s v="United States"/>
    <x v="25"/>
    <x v="12"/>
    <n v="49201"/>
    <x v="2"/>
    <s v="OFF-PA-10001815"/>
    <x v="1"/>
    <x v="10"/>
    <x v="1393"/>
    <n v="144.12"/>
    <n v="3"/>
    <n v="0"/>
    <n v="69.177599999999998"/>
  </r>
  <r>
    <n v="6318"/>
    <x v="3153"/>
    <x v="2"/>
    <x v="156"/>
    <d v="2011-11-29T00:00:00"/>
    <s v="Standard Class"/>
    <s v="NG-18355"/>
    <s v="Nat Gilpin"/>
    <x v="1"/>
    <s v="United States"/>
    <x v="25"/>
    <x v="12"/>
    <n v="49201"/>
    <x v="2"/>
    <s v="OFF-PA-10004082"/>
    <x v="1"/>
    <x v="10"/>
    <x v="224"/>
    <n v="15.96"/>
    <n v="2"/>
    <n v="0"/>
    <n v="7.98"/>
  </r>
  <r>
    <n v="6319"/>
    <x v="3154"/>
    <x v="3"/>
    <x v="920"/>
    <d v="2014-11-30T00:00:00"/>
    <s v="Second Class"/>
    <s v="EB-13750"/>
    <s v="Edward Becker"/>
    <x v="1"/>
    <s v="United States"/>
    <x v="229"/>
    <x v="1"/>
    <n v="92677"/>
    <x v="1"/>
    <s v="TEC-PH-10004071"/>
    <x v="2"/>
    <x v="7"/>
    <x v="1537"/>
    <n v="39.96"/>
    <n v="5"/>
    <n v="0.2"/>
    <n v="3.4965000000000002"/>
  </r>
  <r>
    <n v="6320"/>
    <x v="3154"/>
    <x v="3"/>
    <x v="920"/>
    <d v="2014-11-30T00:00:00"/>
    <s v="Second Class"/>
    <s v="EB-13750"/>
    <s v="Edward Becker"/>
    <x v="1"/>
    <s v="United States"/>
    <x v="229"/>
    <x v="1"/>
    <n v="92677"/>
    <x v="1"/>
    <s v="OFF-PA-10002377"/>
    <x v="1"/>
    <x v="10"/>
    <x v="557"/>
    <n v="34.08"/>
    <n v="6"/>
    <n v="0"/>
    <n v="15.336"/>
  </r>
  <r>
    <n v="6321"/>
    <x v="3155"/>
    <x v="3"/>
    <x v="394"/>
    <d v="2014-03-10T00:00:00"/>
    <s v="Standard Class"/>
    <s v="SP-20860"/>
    <s v="Sung Pak"/>
    <x v="1"/>
    <s v="United States"/>
    <x v="108"/>
    <x v="2"/>
    <n v="32216"/>
    <x v="0"/>
    <s v="OFF-PA-10001800"/>
    <x v="1"/>
    <x v="10"/>
    <x v="580"/>
    <n v="10.368"/>
    <n v="2"/>
    <n v="0.2"/>
    <n v="3.6288"/>
  </r>
  <r>
    <n v="6322"/>
    <x v="3156"/>
    <x v="2"/>
    <x v="303"/>
    <d v="2011-10-17T00:00:00"/>
    <s v="Standard Class"/>
    <s v="SP-20545"/>
    <s v="Sibella Parks"/>
    <x v="1"/>
    <s v="United States"/>
    <x v="145"/>
    <x v="15"/>
    <n v="10550"/>
    <x v="3"/>
    <s v="OFF-BI-10002764"/>
    <x v="1"/>
    <x v="8"/>
    <x v="502"/>
    <n v="7.7519999999999998"/>
    <n v="3"/>
    <n v="0.2"/>
    <n v="2.8100999999999998"/>
  </r>
  <r>
    <n v="6323"/>
    <x v="3157"/>
    <x v="2"/>
    <x v="561"/>
    <d v="2011-07-06T00:00:00"/>
    <s v="Second Class"/>
    <s v="RB-19795"/>
    <s v="Ross Baird"/>
    <x v="2"/>
    <s v="United States"/>
    <x v="297"/>
    <x v="12"/>
    <n v="48640"/>
    <x v="2"/>
    <s v="OFF-EN-10004459"/>
    <x v="1"/>
    <x v="12"/>
    <x v="655"/>
    <n v="15.28"/>
    <n v="2"/>
    <n v="0"/>
    <n v="7.4871999999999996"/>
  </r>
  <r>
    <n v="6324"/>
    <x v="3158"/>
    <x v="2"/>
    <x v="1103"/>
    <d v="2011-06-23T00:00:00"/>
    <s v="Standard Class"/>
    <s v="DB-13660"/>
    <s v="Duane Benoit"/>
    <x v="0"/>
    <s v="United States"/>
    <x v="46"/>
    <x v="13"/>
    <n v="19711"/>
    <x v="3"/>
    <s v="TEC-MA-10000423"/>
    <x v="2"/>
    <x v="15"/>
    <x v="1713"/>
    <n v="65.97"/>
    <n v="3"/>
    <n v="0"/>
    <n v="31.0059"/>
  </r>
  <r>
    <n v="6325"/>
    <x v="3159"/>
    <x v="1"/>
    <x v="1104"/>
    <d v="2012-02-11T00:00:00"/>
    <s v="Standard Class"/>
    <s v="NB-18655"/>
    <s v="Nona Balk"/>
    <x v="1"/>
    <s v="United States"/>
    <x v="8"/>
    <x v="1"/>
    <n v="94109"/>
    <x v="1"/>
    <s v="OFF-PA-10002986"/>
    <x v="1"/>
    <x v="10"/>
    <x v="477"/>
    <n v="33.4"/>
    <n v="5"/>
    <n v="0"/>
    <n v="16.032"/>
  </r>
  <r>
    <n v="6326"/>
    <x v="3159"/>
    <x v="1"/>
    <x v="1104"/>
    <d v="2012-02-11T00:00:00"/>
    <s v="Standard Class"/>
    <s v="NB-18655"/>
    <s v="Nona Balk"/>
    <x v="1"/>
    <s v="United States"/>
    <x v="8"/>
    <x v="1"/>
    <n v="94109"/>
    <x v="1"/>
    <s v="OFF-EN-10001434"/>
    <x v="1"/>
    <x v="12"/>
    <x v="434"/>
    <n v="210.84"/>
    <n v="4"/>
    <n v="0"/>
    <n v="103.3116"/>
  </r>
  <r>
    <n v="6327"/>
    <x v="3160"/>
    <x v="2"/>
    <x v="407"/>
    <d v="2011-01-27T00:00:00"/>
    <s v="Standard Class"/>
    <s v="XP-21865"/>
    <s v="Xylona Preis"/>
    <x v="0"/>
    <s v="United States"/>
    <x v="17"/>
    <x v="12"/>
    <n v="48185"/>
    <x v="2"/>
    <s v="OFF-ST-10000760"/>
    <x v="1"/>
    <x v="4"/>
    <x v="4"/>
    <n v="13.98"/>
    <n v="1"/>
    <n v="0"/>
    <n v="4.0541999999999998"/>
  </r>
  <r>
    <n v="6328"/>
    <x v="3160"/>
    <x v="2"/>
    <x v="407"/>
    <d v="2011-01-27T00:00:00"/>
    <s v="Standard Class"/>
    <s v="XP-21865"/>
    <s v="Xylona Preis"/>
    <x v="0"/>
    <s v="United States"/>
    <x v="17"/>
    <x v="12"/>
    <n v="48185"/>
    <x v="2"/>
    <s v="FUR-FU-10002918"/>
    <x v="0"/>
    <x v="5"/>
    <x v="266"/>
    <n v="272.94"/>
    <n v="3"/>
    <n v="0"/>
    <n v="30.023399999999999"/>
  </r>
  <r>
    <n v="6329"/>
    <x v="3160"/>
    <x v="2"/>
    <x v="407"/>
    <d v="2011-01-27T00:00:00"/>
    <s v="Standard Class"/>
    <s v="XP-21865"/>
    <s v="Xylona Preis"/>
    <x v="0"/>
    <s v="United States"/>
    <x v="17"/>
    <x v="12"/>
    <n v="48185"/>
    <x v="2"/>
    <s v="OFF-BI-10000605"/>
    <x v="1"/>
    <x v="8"/>
    <x v="531"/>
    <n v="19.05"/>
    <n v="5"/>
    <n v="0"/>
    <n v="8.9535"/>
  </r>
  <r>
    <n v="6330"/>
    <x v="3160"/>
    <x v="2"/>
    <x v="407"/>
    <d v="2011-01-27T00:00:00"/>
    <s v="Standard Class"/>
    <s v="XP-21865"/>
    <s v="Xylona Preis"/>
    <x v="0"/>
    <s v="United States"/>
    <x v="17"/>
    <x v="12"/>
    <n v="48185"/>
    <x v="2"/>
    <s v="OFF-AP-10002311"/>
    <x v="1"/>
    <x v="9"/>
    <x v="14"/>
    <n v="247.71600000000001"/>
    <n v="4"/>
    <n v="0.1"/>
    <n v="93.581599999999995"/>
  </r>
  <r>
    <n v="6331"/>
    <x v="3160"/>
    <x v="2"/>
    <x v="407"/>
    <d v="2011-01-27T00:00:00"/>
    <s v="Standard Class"/>
    <s v="XP-21865"/>
    <s v="Xylona Preis"/>
    <x v="0"/>
    <s v="United States"/>
    <x v="17"/>
    <x v="12"/>
    <n v="48185"/>
    <x v="2"/>
    <s v="OFF-ST-10003123"/>
    <x v="1"/>
    <x v="4"/>
    <x v="1268"/>
    <n v="66.58"/>
    <n v="2"/>
    <n v="0"/>
    <n v="15.979200000000001"/>
  </r>
  <r>
    <n v="6332"/>
    <x v="3160"/>
    <x v="2"/>
    <x v="407"/>
    <d v="2011-01-27T00:00:00"/>
    <s v="Standard Class"/>
    <s v="XP-21865"/>
    <s v="Xylona Preis"/>
    <x v="0"/>
    <s v="United States"/>
    <x v="17"/>
    <x v="12"/>
    <n v="48185"/>
    <x v="2"/>
    <s v="OFF-AR-10004456"/>
    <x v="1"/>
    <x v="6"/>
    <x v="1044"/>
    <n v="43.92"/>
    <n v="3"/>
    <n v="0"/>
    <n v="12.736800000000001"/>
  </r>
  <r>
    <n v="6333"/>
    <x v="3160"/>
    <x v="2"/>
    <x v="407"/>
    <d v="2011-01-27T00:00:00"/>
    <s v="Standard Class"/>
    <s v="XP-21865"/>
    <s v="Xylona Preis"/>
    <x v="0"/>
    <s v="United States"/>
    <x v="17"/>
    <x v="12"/>
    <n v="48185"/>
    <x v="2"/>
    <s v="FUR-FU-10002268"/>
    <x v="0"/>
    <x v="5"/>
    <x v="860"/>
    <n v="14.73"/>
    <n v="3"/>
    <n v="0"/>
    <n v="4.8609"/>
  </r>
  <r>
    <n v="6334"/>
    <x v="3160"/>
    <x v="2"/>
    <x v="407"/>
    <d v="2011-01-27T00:00:00"/>
    <s v="Standard Class"/>
    <s v="XP-21865"/>
    <s v="Xylona Preis"/>
    <x v="0"/>
    <s v="United States"/>
    <x v="17"/>
    <x v="12"/>
    <n v="48185"/>
    <x v="2"/>
    <s v="OFF-BI-10004364"/>
    <x v="1"/>
    <x v="8"/>
    <x v="302"/>
    <n v="29.7"/>
    <n v="5"/>
    <n v="0"/>
    <n v="13.365"/>
  </r>
  <r>
    <n v="6335"/>
    <x v="3161"/>
    <x v="2"/>
    <x v="384"/>
    <d v="2011-07-15T00:00:00"/>
    <s v="Standard Class"/>
    <s v="MH-17455"/>
    <s v="Mark Hamilton"/>
    <x v="0"/>
    <s v="United States"/>
    <x v="20"/>
    <x v="15"/>
    <n v="10011"/>
    <x v="3"/>
    <s v="OFF-PA-10001970"/>
    <x v="1"/>
    <x v="10"/>
    <x v="311"/>
    <n v="49.12"/>
    <n v="4"/>
    <n v="0"/>
    <n v="23.086400000000001"/>
  </r>
  <r>
    <n v="6336"/>
    <x v="3161"/>
    <x v="2"/>
    <x v="384"/>
    <d v="2011-07-15T00:00:00"/>
    <s v="Standard Class"/>
    <s v="MH-17455"/>
    <s v="Mark Hamilton"/>
    <x v="0"/>
    <s v="United States"/>
    <x v="20"/>
    <x v="15"/>
    <n v="10011"/>
    <x v="3"/>
    <s v="OFF-BI-10002954"/>
    <x v="1"/>
    <x v="8"/>
    <x v="1179"/>
    <n v="18.28"/>
    <n v="5"/>
    <n v="0.2"/>
    <n v="6.3979999999999997"/>
  </r>
  <r>
    <n v="6337"/>
    <x v="3162"/>
    <x v="0"/>
    <x v="133"/>
    <d v="2013-07-09T00:00:00"/>
    <s v="Standard Class"/>
    <s v="BG-11740"/>
    <s v="Bruce Geld"/>
    <x v="0"/>
    <s v="United States"/>
    <x v="1"/>
    <x v="1"/>
    <n v="90008"/>
    <x v="1"/>
    <s v="FUR-FU-10000672"/>
    <x v="0"/>
    <x v="5"/>
    <x v="1508"/>
    <n v="47.04"/>
    <n v="4"/>
    <n v="0"/>
    <n v="15.993600000000001"/>
  </r>
  <r>
    <n v="6338"/>
    <x v="3162"/>
    <x v="0"/>
    <x v="133"/>
    <d v="2013-07-09T00:00:00"/>
    <s v="Standard Class"/>
    <s v="BG-11740"/>
    <s v="Bruce Geld"/>
    <x v="0"/>
    <s v="United States"/>
    <x v="1"/>
    <x v="1"/>
    <n v="90008"/>
    <x v="1"/>
    <s v="TEC-PH-10004908"/>
    <x v="2"/>
    <x v="7"/>
    <x v="1474"/>
    <n v="339.96"/>
    <n v="5"/>
    <n v="0.2"/>
    <n v="42.494999999999997"/>
  </r>
  <r>
    <n v="6339"/>
    <x v="3163"/>
    <x v="3"/>
    <x v="361"/>
    <d v="2014-10-10T00:00:00"/>
    <s v="Standard Class"/>
    <s v="TS-21370"/>
    <s v="Todd Sumrall"/>
    <x v="1"/>
    <s v="United States"/>
    <x v="20"/>
    <x v="15"/>
    <n v="10035"/>
    <x v="3"/>
    <s v="TEC-PH-10003095"/>
    <x v="2"/>
    <x v="7"/>
    <x v="1491"/>
    <n v="87.8"/>
    <n v="4"/>
    <n v="0"/>
    <n v="43.9"/>
  </r>
  <r>
    <n v="6340"/>
    <x v="3163"/>
    <x v="3"/>
    <x v="361"/>
    <d v="2014-10-10T00:00:00"/>
    <s v="Standard Class"/>
    <s v="TS-21370"/>
    <s v="Todd Sumrall"/>
    <x v="1"/>
    <s v="United States"/>
    <x v="20"/>
    <x v="15"/>
    <n v="10035"/>
    <x v="3"/>
    <s v="FUR-CH-10002880"/>
    <x v="0"/>
    <x v="1"/>
    <x v="801"/>
    <n v="221.38200000000001"/>
    <n v="2"/>
    <n v="0.1"/>
    <n v="2.4598"/>
  </r>
  <r>
    <n v="6341"/>
    <x v="3163"/>
    <x v="3"/>
    <x v="361"/>
    <d v="2014-10-10T00:00:00"/>
    <s v="Standard Class"/>
    <s v="TS-21370"/>
    <s v="Todd Sumrall"/>
    <x v="1"/>
    <s v="United States"/>
    <x v="20"/>
    <x v="15"/>
    <n v="10035"/>
    <x v="3"/>
    <s v="TEC-MA-10001047"/>
    <x v="2"/>
    <x v="15"/>
    <x v="1626"/>
    <n v="5199.96"/>
    <n v="4"/>
    <n v="0"/>
    <n v="1351.9896000000001"/>
  </r>
  <r>
    <n v="6342"/>
    <x v="3164"/>
    <x v="3"/>
    <x v="413"/>
    <d v="2014-03-01T00:00:00"/>
    <s v="First Class"/>
    <s v="DB-13660"/>
    <s v="Duane Benoit"/>
    <x v="0"/>
    <s v="United States"/>
    <x v="152"/>
    <x v="24"/>
    <n v="43130"/>
    <x v="3"/>
    <s v="OFF-ST-10002554"/>
    <x v="1"/>
    <x v="4"/>
    <x v="1144"/>
    <n v="156.512"/>
    <n v="4"/>
    <n v="0.2"/>
    <n v="-35.215200000000003"/>
  </r>
  <r>
    <n v="6343"/>
    <x v="3165"/>
    <x v="1"/>
    <x v="1105"/>
    <d v="2012-10-03T00:00:00"/>
    <s v="First Class"/>
    <s v="EM-14140"/>
    <s v="Eugene Moren"/>
    <x v="2"/>
    <s v="United States"/>
    <x v="46"/>
    <x v="13"/>
    <n v="19711"/>
    <x v="3"/>
    <s v="TEC-AC-10004469"/>
    <x v="2"/>
    <x v="11"/>
    <x v="238"/>
    <n v="119.85"/>
    <n v="3"/>
    <n v="0"/>
    <n v="52.734000000000002"/>
  </r>
  <r>
    <n v="6344"/>
    <x v="3165"/>
    <x v="1"/>
    <x v="1105"/>
    <d v="2012-10-03T00:00:00"/>
    <s v="First Class"/>
    <s v="EM-14140"/>
    <s v="Eugene Moren"/>
    <x v="2"/>
    <s v="United States"/>
    <x v="46"/>
    <x v="13"/>
    <n v="19711"/>
    <x v="3"/>
    <s v="OFF-BI-10000309"/>
    <x v="1"/>
    <x v="8"/>
    <x v="334"/>
    <n v="30.44"/>
    <n v="2"/>
    <n v="0"/>
    <n v="14.9156"/>
  </r>
  <r>
    <n v="6345"/>
    <x v="3165"/>
    <x v="1"/>
    <x v="1105"/>
    <d v="2012-10-03T00:00:00"/>
    <s v="First Class"/>
    <s v="EM-14140"/>
    <s v="Eugene Moren"/>
    <x v="2"/>
    <s v="United States"/>
    <x v="46"/>
    <x v="13"/>
    <n v="19711"/>
    <x v="3"/>
    <s v="OFF-BI-10001765"/>
    <x v="1"/>
    <x v="8"/>
    <x v="985"/>
    <n v="69.28"/>
    <n v="2"/>
    <n v="0"/>
    <n v="33.254399999999997"/>
  </r>
  <r>
    <n v="6346"/>
    <x v="3165"/>
    <x v="1"/>
    <x v="1105"/>
    <d v="2012-10-03T00:00:00"/>
    <s v="First Class"/>
    <s v="EM-14140"/>
    <s v="Eugene Moren"/>
    <x v="2"/>
    <s v="United States"/>
    <x v="46"/>
    <x v="13"/>
    <n v="19711"/>
    <x v="3"/>
    <s v="TEC-PH-10001619"/>
    <x v="2"/>
    <x v="7"/>
    <x v="1585"/>
    <n v="587.97"/>
    <n v="3"/>
    <n v="0"/>
    <n v="170.51130000000001"/>
  </r>
  <r>
    <n v="6347"/>
    <x v="3166"/>
    <x v="3"/>
    <x v="179"/>
    <d v="2014-10-21T00:00:00"/>
    <s v="Same Day"/>
    <s v="RB-19465"/>
    <s v="Rick Bensley"/>
    <x v="2"/>
    <s v="United States"/>
    <x v="20"/>
    <x v="15"/>
    <n v="10024"/>
    <x v="3"/>
    <s v="OFF-LA-10002034"/>
    <x v="1"/>
    <x v="2"/>
    <x v="1102"/>
    <n v="24.55"/>
    <n v="5"/>
    <n v="0"/>
    <n v="12.029500000000001"/>
  </r>
  <r>
    <n v="6348"/>
    <x v="3167"/>
    <x v="1"/>
    <x v="489"/>
    <d v="2012-06-05T00:00:00"/>
    <s v="Standard Class"/>
    <s v="PO-18850"/>
    <s v="Patrick O'Brill"/>
    <x v="0"/>
    <s v="United States"/>
    <x v="8"/>
    <x v="1"/>
    <n v="94109"/>
    <x v="1"/>
    <s v="OFF-BI-10000309"/>
    <x v="1"/>
    <x v="8"/>
    <x v="334"/>
    <n v="12.176"/>
    <n v="1"/>
    <n v="0.2"/>
    <n v="4.4138000000000002"/>
  </r>
  <r>
    <n v="6349"/>
    <x v="3167"/>
    <x v="1"/>
    <x v="489"/>
    <d v="2012-06-05T00:00:00"/>
    <s v="Standard Class"/>
    <s v="PO-18850"/>
    <s v="Patrick O'Brill"/>
    <x v="0"/>
    <s v="United States"/>
    <x v="8"/>
    <x v="1"/>
    <n v="94109"/>
    <x v="1"/>
    <s v="OFF-ST-10000876"/>
    <x v="1"/>
    <x v="4"/>
    <x v="251"/>
    <n v="37.32"/>
    <n v="3"/>
    <n v="0"/>
    <n v="10.4496"/>
  </r>
  <r>
    <n v="6350"/>
    <x v="3167"/>
    <x v="1"/>
    <x v="489"/>
    <d v="2012-06-05T00:00:00"/>
    <s v="Standard Class"/>
    <s v="PO-18850"/>
    <s v="Patrick O'Brill"/>
    <x v="0"/>
    <s v="United States"/>
    <x v="8"/>
    <x v="1"/>
    <n v="94109"/>
    <x v="1"/>
    <s v="OFF-SU-10002573"/>
    <x v="1"/>
    <x v="14"/>
    <x v="350"/>
    <n v="35.06"/>
    <n v="2"/>
    <n v="0"/>
    <n v="10.518000000000001"/>
  </r>
  <r>
    <n v="6351"/>
    <x v="3168"/>
    <x v="3"/>
    <x v="213"/>
    <d v="2014-09-09T00:00:00"/>
    <s v="Standard Class"/>
    <s v="AG-10900"/>
    <s v="Arthur Gainer"/>
    <x v="0"/>
    <s v="United States"/>
    <x v="61"/>
    <x v="5"/>
    <n v="75217"/>
    <x v="2"/>
    <s v="FUR-FU-10004622"/>
    <x v="0"/>
    <x v="5"/>
    <x v="787"/>
    <n v="108.4"/>
    <n v="5"/>
    <n v="0.6"/>
    <n v="-105.69"/>
  </r>
  <r>
    <n v="6352"/>
    <x v="3169"/>
    <x v="3"/>
    <x v="132"/>
    <d v="2014-09-11T00:00:00"/>
    <s v="Standard Class"/>
    <s v="BF-11275"/>
    <s v="Beth Fritzler"/>
    <x v="1"/>
    <s v="United States"/>
    <x v="100"/>
    <x v="2"/>
    <n v="33178"/>
    <x v="0"/>
    <s v="TEC-PH-10002549"/>
    <x v="2"/>
    <x v="7"/>
    <x v="928"/>
    <n v="361.37599999999998"/>
    <n v="2"/>
    <n v="0.2"/>
    <n v="27.103200000000001"/>
  </r>
  <r>
    <n v="6353"/>
    <x v="3170"/>
    <x v="1"/>
    <x v="1023"/>
    <d v="2012-09-19T00:00:00"/>
    <s v="Standard Class"/>
    <s v="HG-14845"/>
    <s v="Harry Greene"/>
    <x v="0"/>
    <s v="United States"/>
    <x v="10"/>
    <x v="9"/>
    <n v="19120"/>
    <x v="3"/>
    <s v="OFF-BI-10004209"/>
    <x v="1"/>
    <x v="8"/>
    <x v="1206"/>
    <n v="2.4119999999999999"/>
    <n v="1"/>
    <n v="0.7"/>
    <n v="-2.0099999999999998"/>
  </r>
  <r>
    <n v="6354"/>
    <x v="3171"/>
    <x v="1"/>
    <x v="684"/>
    <d v="2012-12-09T00:00:00"/>
    <s v="Standard Class"/>
    <s v="BS-11590"/>
    <s v="Brendan Sweed"/>
    <x v="1"/>
    <s v="United States"/>
    <x v="20"/>
    <x v="15"/>
    <n v="10011"/>
    <x v="3"/>
    <s v="OFF-AP-10001962"/>
    <x v="1"/>
    <x v="9"/>
    <x v="1594"/>
    <n v="8.39"/>
    <n v="1"/>
    <n v="0"/>
    <n v="2.0975000000000001"/>
  </r>
  <r>
    <n v="6355"/>
    <x v="3171"/>
    <x v="1"/>
    <x v="684"/>
    <d v="2012-12-09T00:00:00"/>
    <s v="Standard Class"/>
    <s v="BS-11590"/>
    <s v="Brendan Sweed"/>
    <x v="1"/>
    <s v="United States"/>
    <x v="20"/>
    <x v="15"/>
    <n v="10011"/>
    <x v="3"/>
    <s v="TEC-PH-10002922"/>
    <x v="2"/>
    <x v="7"/>
    <x v="965"/>
    <n v="337.98"/>
    <n v="2"/>
    <n v="0"/>
    <n v="101.39400000000001"/>
  </r>
  <r>
    <n v="6356"/>
    <x v="3172"/>
    <x v="2"/>
    <x v="191"/>
    <d v="2011-10-13T00:00:00"/>
    <s v="Standard Class"/>
    <s v="JD-16015"/>
    <s v="Joy Daniels"/>
    <x v="0"/>
    <s v="United States"/>
    <x v="10"/>
    <x v="9"/>
    <n v="19120"/>
    <x v="3"/>
    <s v="OFF-ST-10000642"/>
    <x v="1"/>
    <x v="4"/>
    <x v="192"/>
    <n v="83.92"/>
    <n v="5"/>
    <n v="0.2"/>
    <n v="-13.637"/>
  </r>
  <r>
    <n v="6357"/>
    <x v="3173"/>
    <x v="3"/>
    <x v="205"/>
    <d v="2014-01-29T00:00:00"/>
    <s v="Standard Class"/>
    <s v="CS-12250"/>
    <s v="Chris Selesnick"/>
    <x v="1"/>
    <s v="United States"/>
    <x v="4"/>
    <x v="4"/>
    <n v="98103"/>
    <x v="1"/>
    <s v="OFF-BI-10001757"/>
    <x v="1"/>
    <x v="8"/>
    <x v="1158"/>
    <n v="19.68"/>
    <n v="5"/>
    <n v="0.2"/>
    <n v="6.8879999999999999"/>
  </r>
  <r>
    <n v="6358"/>
    <x v="3173"/>
    <x v="3"/>
    <x v="205"/>
    <d v="2014-01-29T00:00:00"/>
    <s v="Standard Class"/>
    <s v="CS-12250"/>
    <s v="Chris Selesnick"/>
    <x v="1"/>
    <s v="United States"/>
    <x v="4"/>
    <x v="4"/>
    <n v="98103"/>
    <x v="1"/>
    <s v="OFF-PA-10004621"/>
    <x v="1"/>
    <x v="10"/>
    <x v="738"/>
    <n v="25.92"/>
    <n v="4"/>
    <n v="0"/>
    <n v="12.441599999999999"/>
  </r>
  <r>
    <n v="6359"/>
    <x v="3173"/>
    <x v="3"/>
    <x v="205"/>
    <d v="2014-01-29T00:00:00"/>
    <s v="Standard Class"/>
    <s v="CS-12250"/>
    <s v="Chris Selesnick"/>
    <x v="1"/>
    <s v="United States"/>
    <x v="4"/>
    <x v="4"/>
    <n v="98103"/>
    <x v="1"/>
    <s v="OFF-PA-10002262"/>
    <x v="1"/>
    <x v="10"/>
    <x v="992"/>
    <n v="6.48"/>
    <n v="1"/>
    <n v="0"/>
    <n v="3.1103999999999998"/>
  </r>
  <r>
    <n v="6360"/>
    <x v="3173"/>
    <x v="3"/>
    <x v="205"/>
    <d v="2014-01-29T00:00:00"/>
    <s v="Standard Class"/>
    <s v="CS-12250"/>
    <s v="Chris Selesnick"/>
    <x v="1"/>
    <s v="United States"/>
    <x v="4"/>
    <x v="4"/>
    <n v="98103"/>
    <x v="1"/>
    <s v="TEC-PH-10004100"/>
    <x v="2"/>
    <x v="7"/>
    <x v="1743"/>
    <n v="86.352000000000004"/>
    <n v="6"/>
    <n v="0.2"/>
    <n v="8.6351999999999993"/>
  </r>
  <r>
    <n v="6361"/>
    <x v="3174"/>
    <x v="1"/>
    <x v="895"/>
    <d v="2012-12-15T00:00:00"/>
    <s v="Standard Class"/>
    <s v="FC-14245"/>
    <s v="Frank Carlisle"/>
    <x v="2"/>
    <s v="United States"/>
    <x v="1"/>
    <x v="1"/>
    <n v="90032"/>
    <x v="1"/>
    <s v="OFF-AR-10003582"/>
    <x v="1"/>
    <x v="6"/>
    <x v="1451"/>
    <n v="56.3"/>
    <n v="2"/>
    <n v="0"/>
    <n v="15.763999999999999"/>
  </r>
  <r>
    <n v="6362"/>
    <x v="3175"/>
    <x v="2"/>
    <x v="641"/>
    <d v="2011-11-30T00:00:00"/>
    <s v="Standard Class"/>
    <s v="SE-20110"/>
    <s v="Sanjit Engle"/>
    <x v="0"/>
    <s v="United States"/>
    <x v="24"/>
    <x v="21"/>
    <n v="97477"/>
    <x v="1"/>
    <s v="OFF-AR-10003179"/>
    <x v="1"/>
    <x v="6"/>
    <x v="1565"/>
    <n v="51.015999999999998"/>
    <n v="7"/>
    <n v="0.2"/>
    <n v="8.2901000000000007"/>
  </r>
  <r>
    <n v="6363"/>
    <x v="3176"/>
    <x v="3"/>
    <x v="610"/>
    <d v="2014-11-26T00:00:00"/>
    <s v="Standard Class"/>
    <s v="CK-12205"/>
    <s v="Chloris Kastensmidt"/>
    <x v="0"/>
    <s v="United States"/>
    <x v="476"/>
    <x v="4"/>
    <n v="98059"/>
    <x v="1"/>
    <s v="OFF-BI-10001670"/>
    <x v="1"/>
    <x v="8"/>
    <x v="438"/>
    <n v="150.80000000000001"/>
    <n v="5"/>
    <n v="0.2"/>
    <n v="56.55"/>
  </r>
  <r>
    <n v="6364"/>
    <x v="3176"/>
    <x v="3"/>
    <x v="610"/>
    <d v="2014-11-26T00:00:00"/>
    <s v="Standard Class"/>
    <s v="CK-12205"/>
    <s v="Chloris Kastensmidt"/>
    <x v="0"/>
    <s v="United States"/>
    <x v="476"/>
    <x v="4"/>
    <n v="98059"/>
    <x v="1"/>
    <s v="TEC-MA-10002073"/>
    <x v="2"/>
    <x v="15"/>
    <x v="1763"/>
    <n v="1039.992"/>
    <n v="1"/>
    <n v="0.2"/>
    <n v="103.9992"/>
  </r>
  <r>
    <n v="6365"/>
    <x v="3176"/>
    <x v="3"/>
    <x v="610"/>
    <d v="2014-11-26T00:00:00"/>
    <s v="Standard Class"/>
    <s v="CK-12205"/>
    <s v="Chloris Kastensmidt"/>
    <x v="0"/>
    <s v="United States"/>
    <x v="476"/>
    <x v="4"/>
    <n v="98059"/>
    <x v="1"/>
    <s v="OFF-PA-10003797"/>
    <x v="1"/>
    <x v="10"/>
    <x v="1701"/>
    <n v="51.84"/>
    <n v="8"/>
    <n v="0"/>
    <n v="24.883199999999999"/>
  </r>
  <r>
    <n v="6366"/>
    <x v="3177"/>
    <x v="3"/>
    <x v="1095"/>
    <d v="2014-06-04T00:00:00"/>
    <s v="First Class"/>
    <s v="DS-13030"/>
    <s v="Darrin Sayre"/>
    <x v="2"/>
    <s v="United States"/>
    <x v="20"/>
    <x v="15"/>
    <n v="10009"/>
    <x v="3"/>
    <s v="TEC-PH-10004006"/>
    <x v="2"/>
    <x v="7"/>
    <x v="1764"/>
    <n v="41.22"/>
    <n v="1"/>
    <n v="0"/>
    <n v="11.1294"/>
  </r>
  <r>
    <n v="6367"/>
    <x v="3177"/>
    <x v="3"/>
    <x v="1095"/>
    <d v="2014-06-04T00:00:00"/>
    <s v="First Class"/>
    <s v="DS-13030"/>
    <s v="Darrin Sayre"/>
    <x v="2"/>
    <s v="United States"/>
    <x v="20"/>
    <x v="15"/>
    <n v="10009"/>
    <x v="3"/>
    <s v="OFF-SU-10000646"/>
    <x v="1"/>
    <x v="14"/>
    <x v="259"/>
    <n v="240.37"/>
    <n v="1"/>
    <n v="0"/>
    <n v="7.2111000000000001"/>
  </r>
  <r>
    <n v="6368"/>
    <x v="3177"/>
    <x v="3"/>
    <x v="1095"/>
    <d v="2014-06-04T00:00:00"/>
    <s v="First Class"/>
    <s v="DS-13030"/>
    <s v="Darrin Sayre"/>
    <x v="2"/>
    <s v="United States"/>
    <x v="20"/>
    <x v="15"/>
    <n v="10009"/>
    <x v="3"/>
    <s v="TEC-PH-10002262"/>
    <x v="2"/>
    <x v="7"/>
    <x v="472"/>
    <n v="119.02"/>
    <n v="2"/>
    <n v="0"/>
    <n v="33.325600000000001"/>
  </r>
  <r>
    <n v="6369"/>
    <x v="3178"/>
    <x v="3"/>
    <x v="240"/>
    <d v="2014-05-25T00:00:00"/>
    <s v="Standard Class"/>
    <s v="SA-20830"/>
    <s v="Sue Ann Reed"/>
    <x v="0"/>
    <s v="United States"/>
    <x v="49"/>
    <x v="1"/>
    <n v="95123"/>
    <x v="1"/>
    <s v="OFF-BI-10002082"/>
    <x v="1"/>
    <x v="8"/>
    <x v="1173"/>
    <n v="133.12"/>
    <n v="5"/>
    <n v="0.2"/>
    <n v="49.92"/>
  </r>
  <r>
    <n v="6370"/>
    <x v="3179"/>
    <x v="0"/>
    <x v="339"/>
    <d v="2013-08-10T00:00:00"/>
    <s v="Standard Class"/>
    <s v="TP-21565"/>
    <s v="Tracy Poddar"/>
    <x v="1"/>
    <s v="United States"/>
    <x v="55"/>
    <x v="5"/>
    <n v="75051"/>
    <x v="2"/>
    <s v="FUR-FU-10001756"/>
    <x v="0"/>
    <x v="5"/>
    <x v="282"/>
    <n v="38.08"/>
    <n v="5"/>
    <n v="0.6"/>
    <n v="-29.512"/>
  </r>
  <r>
    <n v="6371"/>
    <x v="3180"/>
    <x v="0"/>
    <x v="831"/>
    <d v="2013-11-22T00:00:00"/>
    <s v="Same Day"/>
    <s v="JK-16120"/>
    <s v="Julie Kriz"/>
    <x v="2"/>
    <s v="United States"/>
    <x v="20"/>
    <x v="15"/>
    <n v="10009"/>
    <x v="3"/>
    <s v="FUR-BO-10002598"/>
    <x v="0"/>
    <x v="0"/>
    <x v="1509"/>
    <n v="113.568"/>
    <n v="2"/>
    <n v="0.2"/>
    <n v="12.776400000000001"/>
  </r>
  <r>
    <n v="6372"/>
    <x v="3181"/>
    <x v="3"/>
    <x v="621"/>
    <d v="2014-06-10T00:00:00"/>
    <s v="Second Class"/>
    <s v="CC-12430"/>
    <s v="Chuck Clark"/>
    <x v="2"/>
    <s v="United States"/>
    <x v="20"/>
    <x v="15"/>
    <n v="10009"/>
    <x v="3"/>
    <s v="FUR-FU-10001934"/>
    <x v="0"/>
    <x v="5"/>
    <x v="107"/>
    <n v="83.92"/>
    <n v="4"/>
    <n v="0"/>
    <n v="21.819199999999999"/>
  </r>
  <r>
    <n v="6373"/>
    <x v="3181"/>
    <x v="3"/>
    <x v="621"/>
    <d v="2014-06-10T00:00:00"/>
    <s v="Second Class"/>
    <s v="CC-12430"/>
    <s v="Chuck Clark"/>
    <x v="2"/>
    <s v="United States"/>
    <x v="20"/>
    <x v="15"/>
    <n v="10009"/>
    <x v="3"/>
    <s v="OFF-AR-10001130"/>
    <x v="1"/>
    <x v="6"/>
    <x v="780"/>
    <n v="6.63"/>
    <n v="3"/>
    <n v="0"/>
    <n v="3.1160999999999999"/>
  </r>
  <r>
    <n v="6374"/>
    <x v="3181"/>
    <x v="3"/>
    <x v="621"/>
    <d v="2014-06-10T00:00:00"/>
    <s v="Second Class"/>
    <s v="CC-12430"/>
    <s v="Chuck Clark"/>
    <x v="2"/>
    <s v="United States"/>
    <x v="20"/>
    <x v="15"/>
    <n v="10009"/>
    <x v="3"/>
    <s v="TEC-AC-10002049"/>
    <x v="2"/>
    <x v="11"/>
    <x v="688"/>
    <n v="371.97"/>
    <n v="3"/>
    <n v="0"/>
    <n v="66.954599999999999"/>
  </r>
  <r>
    <n v="6375"/>
    <x v="3182"/>
    <x v="2"/>
    <x v="333"/>
    <d v="2011-03-05T00:00:00"/>
    <s v="Standard Class"/>
    <s v="LA-16780"/>
    <s v="Laura Armstrong"/>
    <x v="1"/>
    <s v="United States"/>
    <x v="26"/>
    <x v="18"/>
    <n v="38109"/>
    <x v="0"/>
    <s v="FUR-CH-10001394"/>
    <x v="0"/>
    <x v="1"/>
    <x v="648"/>
    <n v="561.58399999999995"/>
    <n v="2"/>
    <n v="0.2"/>
    <n v="70.197999999999993"/>
  </r>
  <r>
    <n v="6376"/>
    <x v="3182"/>
    <x v="2"/>
    <x v="333"/>
    <d v="2011-03-05T00:00:00"/>
    <s v="Standard Class"/>
    <s v="LA-16780"/>
    <s v="Laura Armstrong"/>
    <x v="1"/>
    <s v="United States"/>
    <x v="26"/>
    <x v="18"/>
    <n v="38109"/>
    <x v="0"/>
    <s v="OFF-ST-10000798"/>
    <x v="1"/>
    <x v="4"/>
    <x v="348"/>
    <n v="99.92"/>
    <n v="5"/>
    <n v="0.2"/>
    <n v="-1.2490000000000001"/>
  </r>
  <r>
    <n v="6377"/>
    <x v="3183"/>
    <x v="0"/>
    <x v="877"/>
    <d v="2013-11-10T00:00:00"/>
    <s v="First Class"/>
    <s v="AW-10930"/>
    <s v="Arthur Wiediger"/>
    <x v="2"/>
    <s v="United States"/>
    <x v="10"/>
    <x v="9"/>
    <n v="19143"/>
    <x v="3"/>
    <s v="OFF-LA-10000134"/>
    <x v="1"/>
    <x v="2"/>
    <x v="85"/>
    <n v="4.9279999999999999"/>
    <n v="2"/>
    <n v="0.2"/>
    <n v="1.7248000000000001"/>
  </r>
  <r>
    <n v="6378"/>
    <x v="3184"/>
    <x v="0"/>
    <x v="272"/>
    <d v="2013-12-23T00:00:00"/>
    <s v="Standard Class"/>
    <s v="BP-11230"/>
    <s v="Benjamin Patterson"/>
    <x v="0"/>
    <s v="United States"/>
    <x v="1"/>
    <x v="1"/>
    <n v="90004"/>
    <x v="1"/>
    <s v="FUR-FU-10002364"/>
    <x v="0"/>
    <x v="5"/>
    <x v="1231"/>
    <n v="14.76"/>
    <n v="2"/>
    <n v="0"/>
    <n v="4.2804000000000002"/>
  </r>
  <r>
    <n v="6379"/>
    <x v="3185"/>
    <x v="3"/>
    <x v="318"/>
    <d v="2014-04-15T00:00:00"/>
    <s v="Standard Class"/>
    <s v="DB-13360"/>
    <s v="Dennis Bolton"/>
    <x v="2"/>
    <s v="United States"/>
    <x v="416"/>
    <x v="29"/>
    <n v="6708"/>
    <x v="3"/>
    <s v="TEC-AC-10004571"/>
    <x v="2"/>
    <x v="11"/>
    <x v="404"/>
    <n v="99.99"/>
    <n v="1"/>
    <n v="0"/>
    <n v="41.995800000000003"/>
  </r>
  <r>
    <n v="6380"/>
    <x v="3185"/>
    <x v="3"/>
    <x v="318"/>
    <d v="2014-04-15T00:00:00"/>
    <s v="Standard Class"/>
    <s v="DB-13360"/>
    <s v="Dennis Bolton"/>
    <x v="2"/>
    <s v="United States"/>
    <x v="416"/>
    <x v="29"/>
    <n v="6708"/>
    <x v="3"/>
    <s v="OFF-ST-10003692"/>
    <x v="1"/>
    <x v="4"/>
    <x v="1253"/>
    <n v="286.14999999999998"/>
    <n v="5"/>
    <n v="0"/>
    <n v="71.537499999999994"/>
  </r>
  <r>
    <n v="6381"/>
    <x v="3186"/>
    <x v="2"/>
    <x v="918"/>
    <d v="2011-04-13T00:00:00"/>
    <s v="Standard Class"/>
    <s v="PC-19000"/>
    <s v="Pauline Chand"/>
    <x v="2"/>
    <s v="United States"/>
    <x v="432"/>
    <x v="16"/>
    <n v="85224"/>
    <x v="1"/>
    <s v="OFF-FA-10001883"/>
    <x v="1"/>
    <x v="13"/>
    <x v="1484"/>
    <n v="49.792000000000002"/>
    <n v="8"/>
    <n v="0.2"/>
    <n v="-11.8256"/>
  </r>
  <r>
    <n v="6382"/>
    <x v="3187"/>
    <x v="0"/>
    <x v="892"/>
    <d v="2013-03-04T00:00:00"/>
    <s v="Standard Class"/>
    <s v="TB-21595"/>
    <s v="Troy Blackwell"/>
    <x v="0"/>
    <s v="United States"/>
    <x v="24"/>
    <x v="24"/>
    <n v="45503"/>
    <x v="3"/>
    <s v="FUR-BO-10004015"/>
    <x v="0"/>
    <x v="0"/>
    <x v="569"/>
    <n v="299.97500000000002"/>
    <n v="5"/>
    <n v="0.5"/>
    <n v="-167.98599999999999"/>
  </r>
  <r>
    <n v="6383"/>
    <x v="3187"/>
    <x v="0"/>
    <x v="892"/>
    <d v="2013-03-04T00:00:00"/>
    <s v="Standard Class"/>
    <s v="TB-21595"/>
    <s v="Troy Blackwell"/>
    <x v="0"/>
    <s v="United States"/>
    <x v="24"/>
    <x v="24"/>
    <n v="45503"/>
    <x v="3"/>
    <s v="TEC-PH-10000141"/>
    <x v="2"/>
    <x v="7"/>
    <x v="1303"/>
    <n v="158.376"/>
    <n v="4"/>
    <n v="0.4"/>
    <n v="-36.9544"/>
  </r>
  <r>
    <n v="6384"/>
    <x v="3188"/>
    <x v="3"/>
    <x v="787"/>
    <d v="2014-01-19T00:00:00"/>
    <s v="First Class"/>
    <s v="TB-21250"/>
    <s v="Tim Brockman"/>
    <x v="0"/>
    <s v="United States"/>
    <x v="89"/>
    <x v="5"/>
    <n v="78745"/>
    <x v="2"/>
    <s v="OFF-BI-10001597"/>
    <x v="1"/>
    <x v="8"/>
    <x v="790"/>
    <n v="32.783999999999999"/>
    <n v="4"/>
    <n v="0.8"/>
    <n v="-52.4544"/>
  </r>
  <r>
    <n v="6385"/>
    <x v="3188"/>
    <x v="3"/>
    <x v="787"/>
    <d v="2014-01-19T00:00:00"/>
    <s v="First Class"/>
    <s v="TB-21250"/>
    <s v="Tim Brockman"/>
    <x v="0"/>
    <s v="United States"/>
    <x v="89"/>
    <x v="5"/>
    <n v="78745"/>
    <x v="2"/>
    <s v="TEC-AC-10003628"/>
    <x v="2"/>
    <x v="11"/>
    <x v="244"/>
    <n v="47.984000000000002"/>
    <n v="2"/>
    <n v="0.2"/>
    <n v="14.395200000000001"/>
  </r>
  <r>
    <n v="6386"/>
    <x v="3188"/>
    <x v="3"/>
    <x v="787"/>
    <d v="2014-01-19T00:00:00"/>
    <s v="First Class"/>
    <s v="TB-21250"/>
    <s v="Tim Brockman"/>
    <x v="0"/>
    <s v="United States"/>
    <x v="89"/>
    <x v="5"/>
    <n v="78745"/>
    <x v="2"/>
    <s v="TEC-AC-10002331"/>
    <x v="2"/>
    <x v="11"/>
    <x v="1582"/>
    <n v="62.591999999999999"/>
    <n v="8"/>
    <n v="0.2"/>
    <n v="13.300800000000001"/>
  </r>
  <r>
    <n v="6387"/>
    <x v="3188"/>
    <x v="3"/>
    <x v="787"/>
    <d v="2014-01-19T00:00:00"/>
    <s v="First Class"/>
    <s v="TB-21250"/>
    <s v="Tim Brockman"/>
    <x v="0"/>
    <s v="United States"/>
    <x v="89"/>
    <x v="5"/>
    <n v="78745"/>
    <x v="2"/>
    <s v="OFF-BI-10001098"/>
    <x v="1"/>
    <x v="8"/>
    <x v="405"/>
    <n v="4.2759999999999998"/>
    <n v="1"/>
    <n v="0.8"/>
    <n v="-6.6277999999999997"/>
  </r>
  <r>
    <n v="6388"/>
    <x v="3189"/>
    <x v="2"/>
    <x v="1106"/>
    <d v="2011-05-02T00:00:00"/>
    <s v="Standard Class"/>
    <s v="MV-18190"/>
    <s v="Mike Vittorini"/>
    <x v="0"/>
    <s v="United States"/>
    <x v="66"/>
    <x v="12"/>
    <n v="48234"/>
    <x v="2"/>
    <s v="OFF-PA-10001204"/>
    <x v="1"/>
    <x v="10"/>
    <x v="518"/>
    <n v="10.56"/>
    <n v="2"/>
    <n v="0"/>
    <n v="4.7519999999999998"/>
  </r>
  <r>
    <n v="6389"/>
    <x v="3189"/>
    <x v="2"/>
    <x v="1106"/>
    <d v="2011-05-02T00:00:00"/>
    <s v="Standard Class"/>
    <s v="MV-18190"/>
    <s v="Mike Vittorini"/>
    <x v="0"/>
    <s v="United States"/>
    <x v="66"/>
    <x v="12"/>
    <n v="48234"/>
    <x v="2"/>
    <s v="OFF-ST-10000991"/>
    <x v="1"/>
    <x v="4"/>
    <x v="155"/>
    <n v="229.94"/>
    <n v="2"/>
    <n v="0"/>
    <n v="6.8982000000000001"/>
  </r>
  <r>
    <n v="6390"/>
    <x v="3190"/>
    <x v="1"/>
    <x v="1107"/>
    <d v="2012-11-02T00:00:00"/>
    <s v="Standard Class"/>
    <s v="DK-12835"/>
    <s v="Damala Kotsonis"/>
    <x v="1"/>
    <s v="United States"/>
    <x v="24"/>
    <x v="17"/>
    <n v="22153"/>
    <x v="0"/>
    <s v="OFF-EN-10000056"/>
    <x v="1"/>
    <x v="12"/>
    <x v="627"/>
    <n v="311.14999999999998"/>
    <n v="5"/>
    <n v="0"/>
    <n v="146.2405"/>
  </r>
  <r>
    <n v="6391"/>
    <x v="3190"/>
    <x v="1"/>
    <x v="1107"/>
    <d v="2012-11-02T00:00:00"/>
    <s v="Standard Class"/>
    <s v="DK-12835"/>
    <s v="Damala Kotsonis"/>
    <x v="1"/>
    <s v="United States"/>
    <x v="24"/>
    <x v="17"/>
    <n v="22153"/>
    <x v="0"/>
    <s v="OFF-PA-10003349"/>
    <x v="1"/>
    <x v="10"/>
    <x v="218"/>
    <n v="12.96"/>
    <n v="2"/>
    <n v="0"/>
    <n v="6.3503999999999996"/>
  </r>
  <r>
    <n v="6392"/>
    <x v="3191"/>
    <x v="0"/>
    <x v="882"/>
    <d v="2013-12-20T00:00:00"/>
    <s v="Standard Class"/>
    <s v="PK-19075"/>
    <s v="Pete Kriz"/>
    <x v="0"/>
    <s v="United States"/>
    <x v="20"/>
    <x v="15"/>
    <n v="10011"/>
    <x v="3"/>
    <s v="OFF-PA-10001471"/>
    <x v="1"/>
    <x v="10"/>
    <x v="1468"/>
    <n v="14.62"/>
    <n v="2"/>
    <n v="0"/>
    <n v="6.7252000000000001"/>
  </r>
  <r>
    <n v="6393"/>
    <x v="3191"/>
    <x v="0"/>
    <x v="882"/>
    <d v="2013-12-20T00:00:00"/>
    <s v="Standard Class"/>
    <s v="PK-19075"/>
    <s v="Pete Kriz"/>
    <x v="0"/>
    <s v="United States"/>
    <x v="20"/>
    <x v="15"/>
    <n v="10011"/>
    <x v="3"/>
    <s v="OFF-LA-10003190"/>
    <x v="1"/>
    <x v="2"/>
    <x v="1163"/>
    <n v="5.76"/>
    <n v="2"/>
    <n v="0"/>
    <n v="2.8224"/>
  </r>
  <r>
    <n v="6394"/>
    <x v="3191"/>
    <x v="0"/>
    <x v="882"/>
    <d v="2013-12-20T00:00:00"/>
    <s v="Standard Class"/>
    <s v="PK-19075"/>
    <s v="Pete Kriz"/>
    <x v="0"/>
    <s v="United States"/>
    <x v="20"/>
    <x v="15"/>
    <n v="10011"/>
    <x v="3"/>
    <s v="OFF-FA-10000621"/>
    <x v="1"/>
    <x v="13"/>
    <x v="110"/>
    <n v="21.48"/>
    <n v="6"/>
    <n v="0"/>
    <n v="10.5252"/>
  </r>
  <r>
    <n v="6395"/>
    <x v="3191"/>
    <x v="0"/>
    <x v="882"/>
    <d v="2013-12-20T00:00:00"/>
    <s v="Standard Class"/>
    <s v="PK-19075"/>
    <s v="Pete Kriz"/>
    <x v="0"/>
    <s v="United States"/>
    <x v="20"/>
    <x v="15"/>
    <n v="10011"/>
    <x v="3"/>
    <s v="FUR-FU-10002937"/>
    <x v="0"/>
    <x v="5"/>
    <x v="1051"/>
    <n v="396.92"/>
    <n v="4"/>
    <n v="0"/>
    <n v="198.46"/>
  </r>
  <r>
    <n v="6396"/>
    <x v="3191"/>
    <x v="0"/>
    <x v="882"/>
    <d v="2013-12-20T00:00:00"/>
    <s v="Standard Class"/>
    <s v="PK-19075"/>
    <s v="Pete Kriz"/>
    <x v="0"/>
    <s v="United States"/>
    <x v="20"/>
    <x v="15"/>
    <n v="10011"/>
    <x v="3"/>
    <s v="OFF-ST-10004507"/>
    <x v="1"/>
    <x v="4"/>
    <x v="452"/>
    <n v="17.149999999999999"/>
    <n v="1"/>
    <n v="0"/>
    <n v="4.6304999999999996"/>
  </r>
  <r>
    <n v="6397"/>
    <x v="3191"/>
    <x v="0"/>
    <x v="882"/>
    <d v="2013-12-20T00:00:00"/>
    <s v="Standard Class"/>
    <s v="PK-19075"/>
    <s v="Pete Kriz"/>
    <x v="0"/>
    <s v="United States"/>
    <x v="20"/>
    <x v="15"/>
    <n v="10011"/>
    <x v="3"/>
    <s v="OFF-BI-10000279"/>
    <x v="1"/>
    <x v="8"/>
    <x v="1765"/>
    <n v="23.12"/>
    <n v="2"/>
    <n v="0.2"/>
    <n v="7.8029999999999999"/>
  </r>
  <r>
    <n v="6398"/>
    <x v="3192"/>
    <x v="3"/>
    <x v="1108"/>
    <d v="2014-05-11T00:00:00"/>
    <s v="Standard Class"/>
    <s v="AH-10120"/>
    <s v="Adrian Hane"/>
    <x v="2"/>
    <s v="United States"/>
    <x v="61"/>
    <x v="5"/>
    <n v="75217"/>
    <x v="2"/>
    <s v="OFF-AR-10003651"/>
    <x v="1"/>
    <x v="6"/>
    <x v="276"/>
    <n v="5.2480000000000002"/>
    <n v="2"/>
    <n v="0.2"/>
    <n v="0.59040000000000004"/>
  </r>
  <r>
    <n v="6399"/>
    <x v="3193"/>
    <x v="3"/>
    <x v="634"/>
    <d v="2014-08-13T00:00:00"/>
    <s v="Standard Class"/>
    <s v="GM-14455"/>
    <s v="Gary Mitchum"/>
    <x v="2"/>
    <s v="United States"/>
    <x v="3"/>
    <x v="38"/>
    <n v="3301"/>
    <x v="3"/>
    <s v="TEC-PH-10003601"/>
    <x v="2"/>
    <x v="7"/>
    <x v="1383"/>
    <n v="824.95"/>
    <n v="5"/>
    <n v="0"/>
    <n v="247.48500000000001"/>
  </r>
  <r>
    <n v="6400"/>
    <x v="3193"/>
    <x v="3"/>
    <x v="634"/>
    <d v="2014-08-13T00:00:00"/>
    <s v="Standard Class"/>
    <s v="GM-14455"/>
    <s v="Gary Mitchum"/>
    <x v="2"/>
    <s v="United States"/>
    <x v="3"/>
    <x v="38"/>
    <n v="3301"/>
    <x v="3"/>
    <s v="OFF-LA-10002195"/>
    <x v="1"/>
    <x v="2"/>
    <x v="1019"/>
    <n v="24.64"/>
    <n v="8"/>
    <n v="0"/>
    <n v="11.827199999999999"/>
  </r>
  <r>
    <n v="6401"/>
    <x v="3193"/>
    <x v="3"/>
    <x v="634"/>
    <d v="2014-08-13T00:00:00"/>
    <s v="Standard Class"/>
    <s v="GM-14455"/>
    <s v="Gary Mitchum"/>
    <x v="2"/>
    <s v="United States"/>
    <x v="3"/>
    <x v="38"/>
    <n v="3301"/>
    <x v="3"/>
    <s v="OFF-AR-10000380"/>
    <x v="1"/>
    <x v="6"/>
    <x v="108"/>
    <n v="227.88"/>
    <n v="6"/>
    <n v="0"/>
    <n v="68.364000000000004"/>
  </r>
  <r>
    <n v="6402"/>
    <x v="3194"/>
    <x v="3"/>
    <x v="1109"/>
    <d v="2014-01-06T00:00:00"/>
    <s v="First Class"/>
    <s v="BD-11725"/>
    <s v="Bruce Degenhardt"/>
    <x v="0"/>
    <s v="United States"/>
    <x v="240"/>
    <x v="28"/>
    <n v="70506"/>
    <x v="0"/>
    <s v="FUR-BO-10000330"/>
    <x v="0"/>
    <x v="0"/>
    <x v="1098"/>
    <n v="241.96"/>
    <n v="2"/>
    <n v="0"/>
    <n v="33.874400000000001"/>
  </r>
  <r>
    <n v="6403"/>
    <x v="3194"/>
    <x v="3"/>
    <x v="1109"/>
    <d v="2014-01-06T00:00:00"/>
    <s v="First Class"/>
    <s v="BD-11725"/>
    <s v="Bruce Degenhardt"/>
    <x v="0"/>
    <s v="United States"/>
    <x v="240"/>
    <x v="28"/>
    <n v="70506"/>
    <x v="0"/>
    <s v="OFF-BI-10000591"/>
    <x v="1"/>
    <x v="8"/>
    <x v="1045"/>
    <n v="3.89"/>
    <n v="1"/>
    <n v="0"/>
    <n v="1.8672"/>
  </r>
  <r>
    <n v="6404"/>
    <x v="3194"/>
    <x v="3"/>
    <x v="1109"/>
    <d v="2014-01-06T00:00:00"/>
    <s v="First Class"/>
    <s v="BD-11725"/>
    <s v="Bruce Degenhardt"/>
    <x v="0"/>
    <s v="United States"/>
    <x v="240"/>
    <x v="28"/>
    <n v="70506"/>
    <x v="0"/>
    <s v="FUR-FU-10001731"/>
    <x v="0"/>
    <x v="5"/>
    <x v="1547"/>
    <n v="8.01"/>
    <n v="3"/>
    <n v="0"/>
    <n v="3.0438000000000001"/>
  </r>
  <r>
    <n v="6405"/>
    <x v="3195"/>
    <x v="1"/>
    <x v="672"/>
    <d v="2012-05-12T00:00:00"/>
    <s v="Standard Class"/>
    <s v="RM-19375"/>
    <s v="Raymond Messe"/>
    <x v="0"/>
    <s v="United States"/>
    <x v="253"/>
    <x v="3"/>
    <n v="27604"/>
    <x v="0"/>
    <s v="TEC-PH-10001198"/>
    <x v="2"/>
    <x v="7"/>
    <x v="1168"/>
    <n v="177.48"/>
    <n v="3"/>
    <n v="0.2"/>
    <n v="19.9665"/>
  </r>
  <r>
    <n v="6406"/>
    <x v="3196"/>
    <x v="3"/>
    <x v="515"/>
    <d v="2014-03-09T00:00:00"/>
    <s v="Second Class"/>
    <s v="BW-11110"/>
    <s v="Bart Watters"/>
    <x v="1"/>
    <s v="United States"/>
    <x v="258"/>
    <x v="4"/>
    <n v="99207"/>
    <x v="1"/>
    <s v="FUR-CH-10002331"/>
    <x v="0"/>
    <x v="1"/>
    <x v="402"/>
    <n v="569.56799999999998"/>
    <n v="2"/>
    <n v="0.2"/>
    <n v="7.1196000000000002"/>
  </r>
  <r>
    <n v="6407"/>
    <x v="3196"/>
    <x v="3"/>
    <x v="515"/>
    <d v="2014-03-09T00:00:00"/>
    <s v="Second Class"/>
    <s v="BW-11110"/>
    <s v="Bart Watters"/>
    <x v="1"/>
    <s v="United States"/>
    <x v="258"/>
    <x v="4"/>
    <n v="99207"/>
    <x v="1"/>
    <s v="OFF-ST-10002370"/>
    <x v="1"/>
    <x v="4"/>
    <x v="80"/>
    <n v="149.72999999999999"/>
    <n v="7"/>
    <n v="0"/>
    <n v="43.421700000000001"/>
  </r>
  <r>
    <n v="6408"/>
    <x v="3197"/>
    <x v="3"/>
    <x v="304"/>
    <d v="2014-05-16T00:00:00"/>
    <s v="First Class"/>
    <s v="GT-14710"/>
    <s v="Greg Tran"/>
    <x v="0"/>
    <s v="United States"/>
    <x v="12"/>
    <x v="5"/>
    <n v="77041"/>
    <x v="2"/>
    <s v="FUR-CH-10003981"/>
    <x v="0"/>
    <x v="1"/>
    <x v="1166"/>
    <n v="899.43"/>
    <n v="5"/>
    <n v="0.3"/>
    <n v="-12.849"/>
  </r>
  <r>
    <n v="6409"/>
    <x v="3197"/>
    <x v="3"/>
    <x v="304"/>
    <d v="2014-05-16T00:00:00"/>
    <s v="First Class"/>
    <s v="GT-14710"/>
    <s v="Greg Tran"/>
    <x v="0"/>
    <s v="United States"/>
    <x v="12"/>
    <x v="5"/>
    <n v="77041"/>
    <x v="2"/>
    <s v="OFF-AR-10001446"/>
    <x v="1"/>
    <x v="6"/>
    <x v="1152"/>
    <n v="46.2"/>
    <n v="5"/>
    <n v="0.2"/>
    <n v="5.7750000000000004"/>
  </r>
  <r>
    <n v="6410"/>
    <x v="3197"/>
    <x v="3"/>
    <x v="304"/>
    <d v="2014-05-16T00:00:00"/>
    <s v="First Class"/>
    <s v="GT-14710"/>
    <s v="Greg Tran"/>
    <x v="0"/>
    <s v="United States"/>
    <x v="12"/>
    <x v="5"/>
    <n v="77041"/>
    <x v="2"/>
    <s v="OFF-PA-10000300"/>
    <x v="1"/>
    <x v="10"/>
    <x v="1766"/>
    <n v="47.951999999999998"/>
    <n v="3"/>
    <n v="0.2"/>
    <n v="16.183800000000002"/>
  </r>
  <r>
    <n v="6411"/>
    <x v="3197"/>
    <x v="3"/>
    <x v="304"/>
    <d v="2014-05-16T00:00:00"/>
    <s v="First Class"/>
    <s v="GT-14710"/>
    <s v="Greg Tran"/>
    <x v="0"/>
    <s v="United States"/>
    <x v="12"/>
    <x v="5"/>
    <n v="77041"/>
    <x v="2"/>
    <s v="TEC-PH-10004071"/>
    <x v="2"/>
    <x v="7"/>
    <x v="1537"/>
    <n v="7.992"/>
    <n v="1"/>
    <n v="0.2"/>
    <n v="0.69930000000000003"/>
  </r>
  <r>
    <n v="6412"/>
    <x v="3197"/>
    <x v="3"/>
    <x v="304"/>
    <d v="2014-05-16T00:00:00"/>
    <s v="First Class"/>
    <s v="GT-14710"/>
    <s v="Greg Tran"/>
    <x v="0"/>
    <s v="United States"/>
    <x v="12"/>
    <x v="5"/>
    <n v="77041"/>
    <x v="2"/>
    <s v="OFF-PA-10003134"/>
    <x v="1"/>
    <x v="10"/>
    <x v="1663"/>
    <n v="76.864000000000004"/>
    <n v="2"/>
    <n v="0.2"/>
    <n v="26.9024"/>
  </r>
  <r>
    <n v="6413"/>
    <x v="3198"/>
    <x v="3"/>
    <x v="629"/>
    <d v="2014-08-24T00:00:00"/>
    <s v="Standard Class"/>
    <s v="AH-10120"/>
    <s v="Adrian Hane"/>
    <x v="2"/>
    <s v="United States"/>
    <x v="103"/>
    <x v="0"/>
    <n v="40214"/>
    <x v="0"/>
    <s v="OFF-BI-10002735"/>
    <x v="1"/>
    <x v="8"/>
    <x v="141"/>
    <n v="102.93"/>
    <n v="3"/>
    <n v="0"/>
    <n v="48.377099999999999"/>
  </r>
  <r>
    <n v="6414"/>
    <x v="3198"/>
    <x v="3"/>
    <x v="629"/>
    <d v="2014-08-24T00:00:00"/>
    <s v="Standard Class"/>
    <s v="AH-10120"/>
    <s v="Adrian Hane"/>
    <x v="2"/>
    <s v="United States"/>
    <x v="103"/>
    <x v="0"/>
    <n v="40214"/>
    <x v="0"/>
    <s v="TEC-AC-10004510"/>
    <x v="2"/>
    <x v="11"/>
    <x v="944"/>
    <n v="98.16"/>
    <n v="6"/>
    <n v="0"/>
    <n v="9.8160000000000007"/>
  </r>
  <r>
    <n v="6415"/>
    <x v="3199"/>
    <x v="3"/>
    <x v="468"/>
    <d v="2014-11-15T00:00:00"/>
    <s v="Second Class"/>
    <s v="DR-12940"/>
    <s v="Daniel Raglin"/>
    <x v="2"/>
    <s v="United States"/>
    <x v="389"/>
    <x v="2"/>
    <n v="33021"/>
    <x v="0"/>
    <s v="OFF-BI-10004099"/>
    <x v="1"/>
    <x v="8"/>
    <x v="1716"/>
    <n v="11.52"/>
    <n v="5"/>
    <n v="0.7"/>
    <n v="-7.68"/>
  </r>
  <r>
    <n v="6416"/>
    <x v="3200"/>
    <x v="3"/>
    <x v="170"/>
    <d v="2014-08-22T00:00:00"/>
    <s v="Same Day"/>
    <s v="DL-13495"/>
    <s v="Dionis Lloyd"/>
    <x v="1"/>
    <s v="United States"/>
    <x v="432"/>
    <x v="16"/>
    <n v="85224"/>
    <x v="1"/>
    <s v="OFF-PA-10003395"/>
    <x v="1"/>
    <x v="10"/>
    <x v="650"/>
    <n v="83.88"/>
    <n v="1"/>
    <n v="0.2"/>
    <n v="29.358000000000001"/>
  </r>
  <r>
    <n v="6417"/>
    <x v="3201"/>
    <x v="0"/>
    <x v="387"/>
    <d v="2013-03-13T00:00:00"/>
    <s v="Standard Class"/>
    <s v="BD-11620"/>
    <s v="Brian DeCherney"/>
    <x v="0"/>
    <s v="United States"/>
    <x v="10"/>
    <x v="9"/>
    <n v="19120"/>
    <x v="3"/>
    <s v="TEC-PH-10002890"/>
    <x v="2"/>
    <x v="7"/>
    <x v="1387"/>
    <n v="108.57599999999999"/>
    <n v="4"/>
    <n v="0.4"/>
    <n v="-25.334399999999999"/>
  </r>
  <r>
    <n v="6418"/>
    <x v="3201"/>
    <x v="0"/>
    <x v="387"/>
    <d v="2013-03-13T00:00:00"/>
    <s v="Standard Class"/>
    <s v="BD-11620"/>
    <s v="Brian DeCherney"/>
    <x v="0"/>
    <s v="United States"/>
    <x v="10"/>
    <x v="9"/>
    <n v="19120"/>
    <x v="3"/>
    <s v="OFF-FA-10004968"/>
    <x v="1"/>
    <x v="13"/>
    <x v="1010"/>
    <n v="5.984"/>
    <n v="2"/>
    <n v="0.2"/>
    <n v="-1.3464"/>
  </r>
  <r>
    <n v="6419"/>
    <x v="3202"/>
    <x v="0"/>
    <x v="731"/>
    <d v="2013-06-11T00:00:00"/>
    <s v="Standard Class"/>
    <s v="HW-14935"/>
    <s v="Helen Wasserman"/>
    <x v="1"/>
    <s v="United States"/>
    <x v="251"/>
    <x v="26"/>
    <n v="74133"/>
    <x v="2"/>
    <s v="OFF-SU-10001218"/>
    <x v="1"/>
    <x v="14"/>
    <x v="133"/>
    <n v="21.96"/>
    <n v="2"/>
    <n v="0"/>
    <n v="6.1487999999999996"/>
  </r>
  <r>
    <n v="6420"/>
    <x v="3202"/>
    <x v="0"/>
    <x v="731"/>
    <d v="2013-06-11T00:00:00"/>
    <s v="Standard Class"/>
    <s v="HW-14935"/>
    <s v="Helen Wasserman"/>
    <x v="1"/>
    <s v="United States"/>
    <x v="251"/>
    <x v="26"/>
    <n v="74133"/>
    <x v="2"/>
    <s v="FUR-CH-10002084"/>
    <x v="0"/>
    <x v="1"/>
    <x v="1240"/>
    <n v="368.97"/>
    <n v="3"/>
    <n v="0"/>
    <n v="81.173400000000001"/>
  </r>
  <r>
    <n v="6421"/>
    <x v="3202"/>
    <x v="0"/>
    <x v="731"/>
    <d v="2013-06-11T00:00:00"/>
    <s v="Standard Class"/>
    <s v="HW-14935"/>
    <s v="Helen Wasserman"/>
    <x v="1"/>
    <s v="United States"/>
    <x v="251"/>
    <x v="26"/>
    <n v="74133"/>
    <x v="2"/>
    <s v="OFF-AR-10004269"/>
    <x v="1"/>
    <x v="6"/>
    <x v="1541"/>
    <n v="12.39"/>
    <n v="3"/>
    <n v="0"/>
    <n v="3.4691999999999998"/>
  </r>
  <r>
    <n v="6422"/>
    <x v="3202"/>
    <x v="0"/>
    <x v="731"/>
    <d v="2013-06-11T00:00:00"/>
    <s v="Standard Class"/>
    <s v="HW-14935"/>
    <s v="Helen Wasserman"/>
    <x v="1"/>
    <s v="United States"/>
    <x v="251"/>
    <x v="26"/>
    <n v="74133"/>
    <x v="2"/>
    <s v="OFF-ST-10001128"/>
    <x v="1"/>
    <x v="4"/>
    <x v="1418"/>
    <n v="332.94"/>
    <n v="3"/>
    <n v="0"/>
    <n v="9.9882000000000009"/>
  </r>
  <r>
    <n v="6423"/>
    <x v="3203"/>
    <x v="2"/>
    <x v="711"/>
    <d v="2011-01-08T00:00:00"/>
    <s v="Standard Class"/>
    <s v="JO-15145"/>
    <s v="Jack O'Briant"/>
    <x v="1"/>
    <s v="United States"/>
    <x v="446"/>
    <x v="7"/>
    <n v="84020"/>
    <x v="1"/>
    <s v="TEC-AC-10002006"/>
    <x v="2"/>
    <x v="11"/>
    <x v="1078"/>
    <n v="111.93"/>
    <n v="7"/>
    <n v="0"/>
    <n v="34.698300000000003"/>
  </r>
  <r>
    <n v="6424"/>
    <x v="3204"/>
    <x v="1"/>
    <x v="1040"/>
    <d v="2012-10-27T00:00:00"/>
    <s v="First Class"/>
    <s v="RD-19660"/>
    <s v="Robert Dilbeck"/>
    <x v="2"/>
    <s v="United States"/>
    <x v="182"/>
    <x v="1"/>
    <n v="94601"/>
    <x v="1"/>
    <s v="FUR-CH-10003956"/>
    <x v="0"/>
    <x v="1"/>
    <x v="363"/>
    <n v="454.27199999999999"/>
    <n v="8"/>
    <n v="0.2"/>
    <n v="-73.819199999999995"/>
  </r>
  <r>
    <n v="6425"/>
    <x v="3205"/>
    <x v="3"/>
    <x v="971"/>
    <d v="2014-08-25T00:00:00"/>
    <s v="Standard Class"/>
    <s v="DO-13645"/>
    <s v="Doug O'Connell"/>
    <x v="0"/>
    <s v="United States"/>
    <x v="104"/>
    <x v="31"/>
    <n v="1841"/>
    <x v="3"/>
    <s v="OFF-PA-10000552"/>
    <x v="1"/>
    <x v="10"/>
    <x v="1532"/>
    <n v="19.440000000000001"/>
    <n v="3"/>
    <n v="0"/>
    <n v="9.3312000000000008"/>
  </r>
  <r>
    <n v="6426"/>
    <x v="3206"/>
    <x v="0"/>
    <x v="454"/>
    <d v="2013-05-28T00:00:00"/>
    <s v="Standard Class"/>
    <s v="CC-12370"/>
    <s v="Christopher Conant"/>
    <x v="0"/>
    <s v="United States"/>
    <x v="10"/>
    <x v="9"/>
    <n v="19120"/>
    <x v="3"/>
    <s v="TEC-CO-10004722"/>
    <x v="2"/>
    <x v="16"/>
    <x v="1365"/>
    <n v="8399.9760000000006"/>
    <n v="4"/>
    <n v="0.4"/>
    <n v="1119.9967999999999"/>
  </r>
  <r>
    <n v="6427"/>
    <x v="3206"/>
    <x v="0"/>
    <x v="454"/>
    <d v="2013-05-28T00:00:00"/>
    <s v="Standard Class"/>
    <s v="CC-12370"/>
    <s v="Christopher Conant"/>
    <x v="0"/>
    <s v="United States"/>
    <x v="10"/>
    <x v="9"/>
    <n v="19120"/>
    <x v="3"/>
    <s v="OFF-BI-10004308"/>
    <x v="1"/>
    <x v="8"/>
    <x v="1767"/>
    <n v="6.2939999999999996"/>
    <n v="1"/>
    <n v="0.7"/>
    <n v="-4.1959999999999997"/>
  </r>
  <r>
    <n v="6428"/>
    <x v="3206"/>
    <x v="0"/>
    <x v="454"/>
    <d v="2013-05-28T00:00:00"/>
    <s v="Standard Class"/>
    <s v="CC-12370"/>
    <s v="Christopher Conant"/>
    <x v="0"/>
    <s v="United States"/>
    <x v="10"/>
    <x v="9"/>
    <n v="19120"/>
    <x v="3"/>
    <s v="OFF-PA-10000029"/>
    <x v="1"/>
    <x v="10"/>
    <x v="803"/>
    <n v="10.368"/>
    <n v="2"/>
    <n v="0.2"/>
    <n v="3.6288"/>
  </r>
  <r>
    <n v="6429"/>
    <x v="3206"/>
    <x v="0"/>
    <x v="454"/>
    <d v="2013-05-28T00:00:00"/>
    <s v="Standard Class"/>
    <s v="CC-12370"/>
    <s v="Christopher Conant"/>
    <x v="0"/>
    <s v="United States"/>
    <x v="10"/>
    <x v="9"/>
    <n v="19120"/>
    <x v="3"/>
    <s v="TEC-PH-10004080"/>
    <x v="2"/>
    <x v="7"/>
    <x v="1768"/>
    <n v="122.38200000000001"/>
    <n v="3"/>
    <n v="0.4"/>
    <n v="-24.476400000000002"/>
  </r>
  <r>
    <n v="6430"/>
    <x v="3207"/>
    <x v="2"/>
    <x v="935"/>
    <d v="2011-07-11T00:00:00"/>
    <s v="Standard Class"/>
    <s v="SH-20395"/>
    <s v="Shahid Hopkins"/>
    <x v="0"/>
    <s v="United States"/>
    <x v="108"/>
    <x v="3"/>
    <n v="28540"/>
    <x v="0"/>
    <s v="OFF-ST-10001558"/>
    <x v="1"/>
    <x v="4"/>
    <x v="712"/>
    <n v="25.984000000000002"/>
    <n v="2"/>
    <n v="0.2"/>
    <n v="-1.6240000000000001"/>
  </r>
  <r>
    <n v="6431"/>
    <x v="3207"/>
    <x v="2"/>
    <x v="935"/>
    <d v="2011-07-11T00:00:00"/>
    <s v="Standard Class"/>
    <s v="SH-20395"/>
    <s v="Shahid Hopkins"/>
    <x v="0"/>
    <s v="United States"/>
    <x v="108"/>
    <x v="3"/>
    <n v="28540"/>
    <x v="0"/>
    <s v="FUR-TA-10001768"/>
    <x v="0"/>
    <x v="3"/>
    <x v="114"/>
    <n v="945.03599999999994"/>
    <n v="6"/>
    <n v="0.4"/>
    <n v="-299.26139999999998"/>
  </r>
  <r>
    <n v="6432"/>
    <x v="3207"/>
    <x v="2"/>
    <x v="935"/>
    <d v="2011-07-11T00:00:00"/>
    <s v="Standard Class"/>
    <s v="SH-20395"/>
    <s v="Shahid Hopkins"/>
    <x v="0"/>
    <s v="United States"/>
    <x v="108"/>
    <x v="3"/>
    <n v="28540"/>
    <x v="0"/>
    <s v="OFF-BI-10002982"/>
    <x v="1"/>
    <x v="8"/>
    <x v="1258"/>
    <n v="14.301"/>
    <n v="7"/>
    <n v="0.7"/>
    <n v="-10.487399999999999"/>
  </r>
  <r>
    <n v="6433"/>
    <x v="3207"/>
    <x v="2"/>
    <x v="935"/>
    <d v="2011-07-11T00:00:00"/>
    <s v="Standard Class"/>
    <s v="SH-20395"/>
    <s v="Shahid Hopkins"/>
    <x v="0"/>
    <s v="United States"/>
    <x v="108"/>
    <x v="3"/>
    <n v="28540"/>
    <x v="0"/>
    <s v="FUR-FU-10001468"/>
    <x v="0"/>
    <x v="5"/>
    <x v="1280"/>
    <n v="410.35199999999998"/>
    <n v="3"/>
    <n v="0.2"/>
    <n v="-51.293999999999997"/>
  </r>
  <r>
    <n v="6434"/>
    <x v="3208"/>
    <x v="1"/>
    <x v="1110"/>
    <d v="2012-04-04T00:00:00"/>
    <s v="Standard Class"/>
    <s v="FC-14335"/>
    <s v="Fred Chung"/>
    <x v="1"/>
    <s v="United States"/>
    <x v="22"/>
    <x v="10"/>
    <n v="60610"/>
    <x v="2"/>
    <s v="OFF-PA-10001838"/>
    <x v="1"/>
    <x v="10"/>
    <x v="999"/>
    <n v="23.52"/>
    <n v="5"/>
    <n v="0.2"/>
    <n v="8.5259999999999998"/>
  </r>
  <r>
    <n v="6435"/>
    <x v="3208"/>
    <x v="1"/>
    <x v="1110"/>
    <d v="2012-04-04T00:00:00"/>
    <s v="Standard Class"/>
    <s v="FC-14335"/>
    <s v="Fred Chung"/>
    <x v="1"/>
    <s v="United States"/>
    <x v="22"/>
    <x v="10"/>
    <n v="60610"/>
    <x v="2"/>
    <s v="TEC-PH-10002890"/>
    <x v="2"/>
    <x v="7"/>
    <x v="1387"/>
    <n v="180.96"/>
    <n v="5"/>
    <n v="0.2"/>
    <n v="13.571999999999999"/>
  </r>
  <r>
    <n v="6436"/>
    <x v="3209"/>
    <x v="3"/>
    <x v="837"/>
    <d v="2014-05-30T00:00:00"/>
    <s v="First Class"/>
    <s v="JG-15160"/>
    <s v="James Galang"/>
    <x v="0"/>
    <s v="United States"/>
    <x v="449"/>
    <x v="45"/>
    <n v="83201"/>
    <x v="1"/>
    <s v="FUR-FU-10004963"/>
    <x v="0"/>
    <x v="5"/>
    <x v="1434"/>
    <n v="35"/>
    <n v="4"/>
    <n v="0"/>
    <n v="14.7"/>
  </r>
  <r>
    <n v="6437"/>
    <x v="3209"/>
    <x v="3"/>
    <x v="837"/>
    <d v="2014-05-30T00:00:00"/>
    <s v="First Class"/>
    <s v="JG-15160"/>
    <s v="James Galang"/>
    <x v="0"/>
    <s v="United States"/>
    <x v="449"/>
    <x v="45"/>
    <n v="83201"/>
    <x v="1"/>
    <s v="OFF-ST-10000025"/>
    <x v="1"/>
    <x v="4"/>
    <x v="615"/>
    <n v="477.15"/>
    <n v="5"/>
    <n v="0"/>
    <n v="28.629000000000001"/>
  </r>
  <r>
    <n v="6438"/>
    <x v="3209"/>
    <x v="3"/>
    <x v="837"/>
    <d v="2014-05-30T00:00:00"/>
    <s v="First Class"/>
    <s v="JG-15160"/>
    <s v="James Galang"/>
    <x v="0"/>
    <s v="United States"/>
    <x v="449"/>
    <x v="45"/>
    <n v="83201"/>
    <x v="1"/>
    <s v="TEC-PH-10004389"/>
    <x v="2"/>
    <x v="7"/>
    <x v="1422"/>
    <n v="302.37599999999998"/>
    <n v="3"/>
    <n v="0.2"/>
    <n v="22.6782"/>
  </r>
  <r>
    <n v="6439"/>
    <x v="3210"/>
    <x v="3"/>
    <x v="817"/>
    <d v="2014-12-20T00:00:00"/>
    <s v="Standard Class"/>
    <s v="LC-16885"/>
    <s v="Lena Creighton"/>
    <x v="0"/>
    <s v="United States"/>
    <x v="243"/>
    <x v="5"/>
    <n v="75023"/>
    <x v="2"/>
    <s v="FUR-TA-10000577"/>
    <x v="0"/>
    <x v="3"/>
    <x v="3"/>
    <n v="974.98800000000006"/>
    <n v="4"/>
    <n v="0.3"/>
    <n v="-97.498800000000003"/>
  </r>
  <r>
    <n v="6440"/>
    <x v="3211"/>
    <x v="2"/>
    <x v="777"/>
    <d v="2011-06-10T00:00:00"/>
    <s v="First Class"/>
    <s v="CC-12220"/>
    <s v="Chris Cortes"/>
    <x v="0"/>
    <s v="United States"/>
    <x v="20"/>
    <x v="15"/>
    <n v="10024"/>
    <x v="3"/>
    <s v="FUR-CH-10003298"/>
    <x v="0"/>
    <x v="1"/>
    <x v="1567"/>
    <n v="589.41"/>
    <n v="5"/>
    <n v="0.1"/>
    <n v="-6.5490000000000004"/>
  </r>
  <r>
    <n v="6441"/>
    <x v="3212"/>
    <x v="0"/>
    <x v="63"/>
    <d v="2013-10-21T00:00:00"/>
    <s v="Standard Class"/>
    <s v="BW-11110"/>
    <s v="Bart Watters"/>
    <x v="1"/>
    <s v="United States"/>
    <x v="20"/>
    <x v="15"/>
    <n v="10024"/>
    <x v="3"/>
    <s v="OFF-AR-10001860"/>
    <x v="1"/>
    <x v="6"/>
    <x v="907"/>
    <n v="34.700000000000003"/>
    <n v="5"/>
    <n v="0"/>
    <n v="12.492000000000001"/>
  </r>
  <r>
    <n v="6442"/>
    <x v="3212"/>
    <x v="0"/>
    <x v="63"/>
    <d v="2013-10-21T00:00:00"/>
    <s v="Standard Class"/>
    <s v="BW-11110"/>
    <s v="Bart Watters"/>
    <x v="1"/>
    <s v="United States"/>
    <x v="20"/>
    <x v="15"/>
    <n v="10024"/>
    <x v="3"/>
    <s v="OFF-ST-10003123"/>
    <x v="1"/>
    <x v="4"/>
    <x v="1268"/>
    <n v="99.87"/>
    <n v="3"/>
    <n v="0"/>
    <n v="23.968800000000002"/>
  </r>
  <r>
    <n v="6443"/>
    <x v="3212"/>
    <x v="0"/>
    <x v="63"/>
    <d v="2013-10-21T00:00:00"/>
    <s v="Standard Class"/>
    <s v="BW-11110"/>
    <s v="Bart Watters"/>
    <x v="1"/>
    <s v="United States"/>
    <x v="20"/>
    <x v="15"/>
    <n v="10024"/>
    <x v="3"/>
    <s v="OFF-PA-10001295"/>
    <x v="1"/>
    <x v="10"/>
    <x v="1211"/>
    <n v="37.94"/>
    <n v="2"/>
    <n v="0"/>
    <n v="18.211200000000002"/>
  </r>
  <r>
    <n v="6444"/>
    <x v="3212"/>
    <x v="0"/>
    <x v="63"/>
    <d v="2013-10-21T00:00:00"/>
    <s v="Standard Class"/>
    <s v="BW-11110"/>
    <s v="Bart Watters"/>
    <x v="1"/>
    <s v="United States"/>
    <x v="20"/>
    <x v="15"/>
    <n v="10024"/>
    <x v="3"/>
    <s v="OFF-LA-10000407"/>
    <x v="1"/>
    <x v="2"/>
    <x v="1486"/>
    <n v="24.9"/>
    <n v="5"/>
    <n v="0"/>
    <n v="11.454000000000001"/>
  </r>
  <r>
    <n v="6445"/>
    <x v="3212"/>
    <x v="0"/>
    <x v="63"/>
    <d v="2013-10-21T00:00:00"/>
    <s v="Standard Class"/>
    <s v="BW-11110"/>
    <s v="Bart Watters"/>
    <x v="1"/>
    <s v="United States"/>
    <x v="20"/>
    <x v="15"/>
    <n v="10024"/>
    <x v="3"/>
    <s v="FUR-FU-10003535"/>
    <x v="0"/>
    <x v="5"/>
    <x v="888"/>
    <n v="82.26"/>
    <n v="3"/>
    <n v="0"/>
    <n v="33.726599999999998"/>
  </r>
  <r>
    <n v="6446"/>
    <x v="3213"/>
    <x v="1"/>
    <x v="616"/>
    <d v="2012-10-03T00:00:00"/>
    <s v="Standard Class"/>
    <s v="JJ-15445"/>
    <s v="Jennifer Jackson"/>
    <x v="0"/>
    <s v="United States"/>
    <x v="22"/>
    <x v="10"/>
    <n v="60623"/>
    <x v="2"/>
    <s v="OFF-FA-10000611"/>
    <x v="1"/>
    <x v="13"/>
    <x v="1065"/>
    <n v="7.1040000000000001"/>
    <n v="6"/>
    <n v="0.2"/>
    <n v="2.4864000000000002"/>
  </r>
  <r>
    <n v="6447"/>
    <x v="3214"/>
    <x v="3"/>
    <x v="168"/>
    <d v="2014-07-03T00:00:00"/>
    <s v="Second Class"/>
    <s v="TT-21460"/>
    <s v="Tonja Turnell"/>
    <x v="2"/>
    <s v="United States"/>
    <x v="12"/>
    <x v="5"/>
    <n v="77095"/>
    <x v="2"/>
    <s v="FUR-FU-10004848"/>
    <x v="0"/>
    <x v="5"/>
    <x v="28"/>
    <n v="103.5"/>
    <n v="5"/>
    <n v="0.6"/>
    <n v="-77.625"/>
  </r>
  <r>
    <n v="6448"/>
    <x v="3214"/>
    <x v="3"/>
    <x v="168"/>
    <d v="2014-07-03T00:00:00"/>
    <s v="Second Class"/>
    <s v="TT-21460"/>
    <s v="Tonja Turnell"/>
    <x v="2"/>
    <s v="United States"/>
    <x v="12"/>
    <x v="5"/>
    <n v="77095"/>
    <x v="2"/>
    <s v="OFF-LA-10002381"/>
    <x v="1"/>
    <x v="2"/>
    <x v="1079"/>
    <n v="2.464"/>
    <n v="1"/>
    <n v="0.2"/>
    <n v="0.86240000000000006"/>
  </r>
  <r>
    <n v="6449"/>
    <x v="3214"/>
    <x v="3"/>
    <x v="168"/>
    <d v="2014-07-03T00:00:00"/>
    <s v="Second Class"/>
    <s v="TT-21460"/>
    <s v="Tonja Turnell"/>
    <x v="2"/>
    <s v="United States"/>
    <x v="12"/>
    <x v="5"/>
    <n v="77095"/>
    <x v="2"/>
    <s v="OFF-ST-10000918"/>
    <x v="1"/>
    <x v="4"/>
    <x v="372"/>
    <n v="8.7200000000000006"/>
    <n v="1"/>
    <n v="0.2"/>
    <n v="0.65400000000000003"/>
  </r>
  <r>
    <n v="6450"/>
    <x v="3215"/>
    <x v="1"/>
    <x v="12"/>
    <d v="2012-09-29T00:00:00"/>
    <s v="Standard Class"/>
    <s v="EH-13990"/>
    <s v="Erica Hackney"/>
    <x v="0"/>
    <s v="United States"/>
    <x v="255"/>
    <x v="29"/>
    <n v="6450"/>
    <x v="3"/>
    <s v="OFF-BI-10000822"/>
    <x v="1"/>
    <x v="8"/>
    <x v="958"/>
    <n v="10.76"/>
    <n v="2"/>
    <n v="0"/>
    <n v="5.1647999999999996"/>
  </r>
  <r>
    <n v="6451"/>
    <x v="3215"/>
    <x v="1"/>
    <x v="12"/>
    <d v="2012-09-29T00:00:00"/>
    <s v="Standard Class"/>
    <s v="EH-13990"/>
    <s v="Erica Hackney"/>
    <x v="0"/>
    <s v="United States"/>
    <x v="255"/>
    <x v="29"/>
    <n v="6450"/>
    <x v="3"/>
    <s v="OFF-PA-10002222"/>
    <x v="1"/>
    <x v="10"/>
    <x v="389"/>
    <n v="45.68"/>
    <n v="2"/>
    <n v="0"/>
    <n v="21.012799999999999"/>
  </r>
  <r>
    <n v="6452"/>
    <x v="3215"/>
    <x v="1"/>
    <x v="12"/>
    <d v="2012-09-29T00:00:00"/>
    <s v="Standard Class"/>
    <s v="EH-13990"/>
    <s v="Erica Hackney"/>
    <x v="0"/>
    <s v="United States"/>
    <x v="255"/>
    <x v="29"/>
    <n v="6450"/>
    <x v="3"/>
    <s v="OFF-AR-10004930"/>
    <x v="1"/>
    <x v="6"/>
    <x v="87"/>
    <n v="6.7"/>
    <n v="1"/>
    <n v="0"/>
    <n v="2.2109999999999999"/>
  </r>
  <r>
    <n v="6453"/>
    <x v="3216"/>
    <x v="1"/>
    <x v="546"/>
    <d v="2012-12-23T00:00:00"/>
    <s v="Second Class"/>
    <s v="PR-18880"/>
    <s v="Patrick Ryan"/>
    <x v="0"/>
    <s v="United States"/>
    <x v="477"/>
    <x v="10"/>
    <n v="60025"/>
    <x v="2"/>
    <s v="TEC-PH-10001750"/>
    <x v="2"/>
    <x v="7"/>
    <x v="968"/>
    <n v="158.376"/>
    <n v="3"/>
    <n v="0.2"/>
    <n v="13.857900000000001"/>
  </r>
  <r>
    <n v="6454"/>
    <x v="3217"/>
    <x v="1"/>
    <x v="1049"/>
    <d v="2012-10-13T00:00:00"/>
    <s v="Standard Class"/>
    <s v="BT-11680"/>
    <s v="Brian Thompson"/>
    <x v="0"/>
    <s v="United States"/>
    <x v="12"/>
    <x v="5"/>
    <n v="77036"/>
    <x v="2"/>
    <s v="OFF-AR-10000657"/>
    <x v="1"/>
    <x v="6"/>
    <x v="1518"/>
    <n v="3.44"/>
    <n v="2"/>
    <n v="0.2"/>
    <n v="0.55900000000000005"/>
  </r>
  <r>
    <n v="6455"/>
    <x v="3218"/>
    <x v="3"/>
    <x v="689"/>
    <d v="2014-04-08T00:00:00"/>
    <s v="First Class"/>
    <s v="EC-14050"/>
    <s v="Erin Creighton"/>
    <x v="0"/>
    <s v="United States"/>
    <x v="8"/>
    <x v="1"/>
    <n v="94110"/>
    <x v="1"/>
    <s v="OFF-ST-10003442"/>
    <x v="1"/>
    <x v="4"/>
    <x v="86"/>
    <n v="56.56"/>
    <n v="2"/>
    <n v="0"/>
    <n v="15.2712"/>
  </r>
  <r>
    <n v="6456"/>
    <x v="3218"/>
    <x v="3"/>
    <x v="689"/>
    <d v="2014-04-08T00:00:00"/>
    <s v="First Class"/>
    <s v="EC-14050"/>
    <s v="Erin Creighton"/>
    <x v="0"/>
    <s v="United States"/>
    <x v="8"/>
    <x v="1"/>
    <n v="94110"/>
    <x v="1"/>
    <s v="FUR-FU-10003142"/>
    <x v="0"/>
    <x v="5"/>
    <x v="1201"/>
    <n v="36.96"/>
    <n v="7"/>
    <n v="0"/>
    <n v="11.457599999999999"/>
  </r>
  <r>
    <n v="6457"/>
    <x v="3219"/>
    <x v="2"/>
    <x v="79"/>
    <d v="2011-11-08T00:00:00"/>
    <s v="Standard Class"/>
    <s v="SP-20650"/>
    <s v="Stephanie Phelps"/>
    <x v="1"/>
    <s v="United States"/>
    <x v="20"/>
    <x v="15"/>
    <n v="10009"/>
    <x v="3"/>
    <s v="TEC-PH-10002468"/>
    <x v="2"/>
    <x v="7"/>
    <x v="1210"/>
    <n v="135.99"/>
    <n v="1"/>
    <n v="0"/>
    <n v="36.717300000000002"/>
  </r>
  <r>
    <n v="6458"/>
    <x v="3219"/>
    <x v="2"/>
    <x v="79"/>
    <d v="2011-11-08T00:00:00"/>
    <s v="Standard Class"/>
    <s v="SP-20650"/>
    <s v="Stephanie Phelps"/>
    <x v="1"/>
    <s v="United States"/>
    <x v="20"/>
    <x v="15"/>
    <n v="10009"/>
    <x v="3"/>
    <s v="OFF-AR-10004165"/>
    <x v="1"/>
    <x v="6"/>
    <x v="1588"/>
    <n v="15.96"/>
    <n v="7"/>
    <n v="0"/>
    <n v="7.0224000000000002"/>
  </r>
  <r>
    <n v="6459"/>
    <x v="3220"/>
    <x v="3"/>
    <x v="304"/>
    <d v="2014-05-18T00:00:00"/>
    <s v="First Class"/>
    <s v="AJ-10780"/>
    <s v="Anthony Jacobs"/>
    <x v="1"/>
    <s v="United States"/>
    <x v="248"/>
    <x v="39"/>
    <n v="21215"/>
    <x v="3"/>
    <s v="OFF-AR-10001919"/>
    <x v="1"/>
    <x v="6"/>
    <x v="853"/>
    <n v="3.76"/>
    <n v="2"/>
    <n v="0"/>
    <n v="1.0904"/>
  </r>
  <r>
    <n v="6460"/>
    <x v="3220"/>
    <x v="3"/>
    <x v="304"/>
    <d v="2014-05-18T00:00:00"/>
    <s v="First Class"/>
    <s v="AJ-10780"/>
    <s v="Anthony Jacobs"/>
    <x v="1"/>
    <s v="United States"/>
    <x v="248"/>
    <x v="39"/>
    <n v="21215"/>
    <x v="3"/>
    <s v="OFF-AR-10003045"/>
    <x v="1"/>
    <x v="6"/>
    <x v="420"/>
    <n v="14.7"/>
    <n v="5"/>
    <n v="0"/>
    <n v="6.6150000000000002"/>
  </r>
  <r>
    <n v="6461"/>
    <x v="3220"/>
    <x v="3"/>
    <x v="304"/>
    <d v="2014-05-18T00:00:00"/>
    <s v="First Class"/>
    <s v="AJ-10780"/>
    <s v="Anthony Jacobs"/>
    <x v="1"/>
    <s v="United States"/>
    <x v="248"/>
    <x v="39"/>
    <n v="21215"/>
    <x v="3"/>
    <s v="OFF-AR-10003338"/>
    <x v="1"/>
    <x v="6"/>
    <x v="1430"/>
    <n v="37.200000000000003"/>
    <n v="5"/>
    <n v="0"/>
    <n v="9.3000000000000007"/>
  </r>
  <r>
    <n v="6462"/>
    <x v="3220"/>
    <x v="3"/>
    <x v="304"/>
    <d v="2014-05-18T00:00:00"/>
    <s v="First Class"/>
    <s v="AJ-10780"/>
    <s v="Anthony Jacobs"/>
    <x v="1"/>
    <s v="United States"/>
    <x v="248"/>
    <x v="39"/>
    <n v="21215"/>
    <x v="3"/>
    <s v="TEC-AC-10003280"/>
    <x v="2"/>
    <x v="11"/>
    <x v="1028"/>
    <n v="89.97"/>
    <n v="3"/>
    <n v="0"/>
    <n v="18.893699999999999"/>
  </r>
  <r>
    <n v="6463"/>
    <x v="3220"/>
    <x v="3"/>
    <x v="304"/>
    <d v="2014-05-18T00:00:00"/>
    <s v="First Class"/>
    <s v="AJ-10780"/>
    <s v="Anthony Jacobs"/>
    <x v="1"/>
    <s v="United States"/>
    <x v="248"/>
    <x v="39"/>
    <n v="21215"/>
    <x v="3"/>
    <s v="FUR-CH-10003298"/>
    <x v="0"/>
    <x v="1"/>
    <x v="1567"/>
    <n v="261.95999999999998"/>
    <n v="2"/>
    <n v="0"/>
    <n v="23.5764"/>
  </r>
  <r>
    <n v="6464"/>
    <x v="3220"/>
    <x v="3"/>
    <x v="304"/>
    <d v="2014-05-18T00:00:00"/>
    <s v="First Class"/>
    <s v="AJ-10780"/>
    <s v="Anthony Jacobs"/>
    <x v="1"/>
    <s v="United States"/>
    <x v="248"/>
    <x v="39"/>
    <n v="21215"/>
    <x v="3"/>
    <s v="OFF-LA-10004544"/>
    <x v="1"/>
    <x v="2"/>
    <x v="197"/>
    <n v="74"/>
    <n v="5"/>
    <n v="0"/>
    <n v="37"/>
  </r>
  <r>
    <n v="6465"/>
    <x v="3221"/>
    <x v="0"/>
    <x v="897"/>
    <d v="2013-09-29T00:00:00"/>
    <s v="Standard Class"/>
    <s v="AS-10630"/>
    <s v="Ann Steele"/>
    <x v="2"/>
    <s v="United States"/>
    <x v="103"/>
    <x v="0"/>
    <n v="40214"/>
    <x v="0"/>
    <s v="FUR-FU-10004586"/>
    <x v="0"/>
    <x v="5"/>
    <x v="1473"/>
    <n v="13.28"/>
    <n v="2"/>
    <n v="0"/>
    <n v="6.3743999999999996"/>
  </r>
  <r>
    <n v="6466"/>
    <x v="3222"/>
    <x v="1"/>
    <x v="50"/>
    <d v="2012-11-17T00:00:00"/>
    <s v="Standard Class"/>
    <s v="AA-10375"/>
    <s v="Allen Armold"/>
    <x v="0"/>
    <s v="United States"/>
    <x v="465"/>
    <x v="18"/>
    <n v="37087"/>
    <x v="0"/>
    <s v="OFF-ST-10003572"/>
    <x v="1"/>
    <x v="4"/>
    <x v="1735"/>
    <n v="84.96"/>
    <n v="6"/>
    <n v="0.2"/>
    <n v="6.3719999999999999"/>
  </r>
  <r>
    <n v="6467"/>
    <x v="3223"/>
    <x v="3"/>
    <x v="1053"/>
    <d v="2014-05-26T00:00:00"/>
    <s v="Second Class"/>
    <s v="EH-13945"/>
    <s v="Eric Hoffmann"/>
    <x v="0"/>
    <s v="United States"/>
    <x v="1"/>
    <x v="1"/>
    <n v="90008"/>
    <x v="1"/>
    <s v="TEC-AC-10002331"/>
    <x v="2"/>
    <x v="11"/>
    <x v="1582"/>
    <n v="68.459999999999994"/>
    <n v="7"/>
    <n v="0"/>
    <n v="25.330200000000001"/>
  </r>
  <r>
    <n v="6468"/>
    <x v="3224"/>
    <x v="0"/>
    <x v="499"/>
    <d v="2013-09-12T00:00:00"/>
    <s v="Standard Class"/>
    <s v="DB-13270"/>
    <s v="Deborah Brumfield"/>
    <x v="2"/>
    <s v="United States"/>
    <x v="205"/>
    <x v="34"/>
    <n v="2908"/>
    <x v="3"/>
    <s v="OFF-ST-10000142"/>
    <x v="1"/>
    <x v="4"/>
    <x v="399"/>
    <n v="2079.4"/>
    <n v="5"/>
    <n v="0"/>
    <n v="582.23199999999997"/>
  </r>
  <r>
    <n v="6469"/>
    <x v="3224"/>
    <x v="0"/>
    <x v="499"/>
    <d v="2013-09-12T00:00:00"/>
    <s v="Standard Class"/>
    <s v="DB-13270"/>
    <s v="Deborah Brumfield"/>
    <x v="2"/>
    <s v="United States"/>
    <x v="205"/>
    <x v="34"/>
    <n v="2908"/>
    <x v="3"/>
    <s v="TEC-PH-10000441"/>
    <x v="2"/>
    <x v="7"/>
    <x v="1046"/>
    <n v="629.95000000000005"/>
    <n v="5"/>
    <n v="0"/>
    <n v="176.386"/>
  </r>
  <r>
    <n v="6470"/>
    <x v="3224"/>
    <x v="0"/>
    <x v="499"/>
    <d v="2013-09-12T00:00:00"/>
    <s v="Standard Class"/>
    <s v="DB-13270"/>
    <s v="Deborah Brumfield"/>
    <x v="2"/>
    <s v="United States"/>
    <x v="205"/>
    <x v="34"/>
    <n v="2908"/>
    <x v="3"/>
    <s v="FUR-FU-10004864"/>
    <x v="0"/>
    <x v="5"/>
    <x v="1710"/>
    <n v="72.42"/>
    <n v="6"/>
    <n v="0"/>
    <n v="23.898599999999998"/>
  </r>
  <r>
    <n v="6471"/>
    <x v="3225"/>
    <x v="1"/>
    <x v="1111"/>
    <d v="2012-02-09T00:00:00"/>
    <s v="Standard Class"/>
    <s v="CC-12100"/>
    <s v="Chad Cunningham"/>
    <x v="2"/>
    <s v="United States"/>
    <x v="66"/>
    <x v="12"/>
    <n v="48234"/>
    <x v="2"/>
    <s v="TEC-PH-10001750"/>
    <x v="2"/>
    <x v="7"/>
    <x v="968"/>
    <n v="131.97999999999999"/>
    <n v="2"/>
    <n v="0"/>
    <n v="35.634599999999999"/>
  </r>
  <r>
    <n v="6472"/>
    <x v="3225"/>
    <x v="1"/>
    <x v="1111"/>
    <d v="2012-02-09T00:00:00"/>
    <s v="Standard Class"/>
    <s v="CC-12100"/>
    <s v="Chad Cunningham"/>
    <x v="2"/>
    <s v="United States"/>
    <x v="66"/>
    <x v="12"/>
    <n v="48234"/>
    <x v="2"/>
    <s v="TEC-AC-10004510"/>
    <x v="2"/>
    <x v="11"/>
    <x v="944"/>
    <n v="114.52"/>
    <n v="7"/>
    <n v="0"/>
    <n v="11.452"/>
  </r>
  <r>
    <n v="6473"/>
    <x v="3226"/>
    <x v="2"/>
    <x v="571"/>
    <d v="2011-10-06T00:00:00"/>
    <s v="Standard Class"/>
    <s v="VT-21700"/>
    <s v="Valerie Takahito"/>
    <x v="2"/>
    <s v="United States"/>
    <x v="12"/>
    <x v="5"/>
    <n v="77070"/>
    <x v="2"/>
    <s v="OFF-LA-10001074"/>
    <x v="1"/>
    <x v="2"/>
    <x v="297"/>
    <n v="100.24"/>
    <n v="10"/>
    <n v="0.2"/>
    <n v="33.831000000000003"/>
  </r>
  <r>
    <n v="6474"/>
    <x v="3227"/>
    <x v="0"/>
    <x v="196"/>
    <d v="2013-03-21T00:00:00"/>
    <s v="Second Class"/>
    <s v="DB-13060"/>
    <s v="Dave Brooks"/>
    <x v="0"/>
    <s v="United States"/>
    <x v="29"/>
    <x v="18"/>
    <n v="38401"/>
    <x v="0"/>
    <s v="OFF-AP-10003590"/>
    <x v="1"/>
    <x v="9"/>
    <x v="947"/>
    <n v="871.8"/>
    <n v="3"/>
    <n v="0.2"/>
    <n v="87.18"/>
  </r>
  <r>
    <n v="6475"/>
    <x v="3228"/>
    <x v="2"/>
    <x v="1112"/>
    <d v="2011-01-16T00:00:00"/>
    <s v="First Class"/>
    <s v="BS-11590"/>
    <s v="Brendan Sweed"/>
    <x v="1"/>
    <s v="United States"/>
    <x v="10"/>
    <x v="9"/>
    <n v="19140"/>
    <x v="3"/>
    <s v="FUR-BO-10003433"/>
    <x v="0"/>
    <x v="0"/>
    <x v="911"/>
    <n v="61.96"/>
    <n v="4"/>
    <n v="0.5"/>
    <n v="-53.285600000000002"/>
  </r>
  <r>
    <n v="6476"/>
    <x v="3229"/>
    <x v="3"/>
    <x v="95"/>
    <d v="2014-11-06T00:00:00"/>
    <s v="Standard Class"/>
    <s v="NR-18550"/>
    <s v="Nick Radford"/>
    <x v="0"/>
    <s v="United States"/>
    <x v="95"/>
    <x v="2"/>
    <n v="33024"/>
    <x v="0"/>
    <s v="OFF-BI-10002432"/>
    <x v="1"/>
    <x v="8"/>
    <x v="866"/>
    <n v="4.5540000000000003"/>
    <n v="3"/>
    <n v="0.7"/>
    <n v="-3.4914000000000001"/>
  </r>
  <r>
    <n v="6477"/>
    <x v="3229"/>
    <x v="3"/>
    <x v="95"/>
    <d v="2014-11-06T00:00:00"/>
    <s v="Standard Class"/>
    <s v="NR-18550"/>
    <s v="Nick Radford"/>
    <x v="0"/>
    <s v="United States"/>
    <x v="95"/>
    <x v="2"/>
    <n v="33024"/>
    <x v="0"/>
    <s v="OFF-AP-10003622"/>
    <x v="1"/>
    <x v="9"/>
    <x v="188"/>
    <n v="5.2"/>
    <n v="2"/>
    <n v="0.2"/>
    <n v="0.58499999999999996"/>
  </r>
  <r>
    <n v="6478"/>
    <x v="3229"/>
    <x v="3"/>
    <x v="95"/>
    <d v="2014-11-06T00:00:00"/>
    <s v="Standard Class"/>
    <s v="NR-18550"/>
    <s v="Nick Radford"/>
    <x v="0"/>
    <s v="United States"/>
    <x v="95"/>
    <x v="2"/>
    <n v="33024"/>
    <x v="0"/>
    <s v="TEC-AC-10003832"/>
    <x v="2"/>
    <x v="11"/>
    <x v="216"/>
    <n v="205.99199999999999"/>
    <n v="1"/>
    <n v="0.2"/>
    <n v="-2.5749"/>
  </r>
  <r>
    <n v="6479"/>
    <x v="3229"/>
    <x v="3"/>
    <x v="95"/>
    <d v="2014-11-06T00:00:00"/>
    <s v="Standard Class"/>
    <s v="NR-18550"/>
    <s v="Nick Radford"/>
    <x v="0"/>
    <s v="United States"/>
    <x v="95"/>
    <x v="2"/>
    <n v="33024"/>
    <x v="0"/>
    <s v="OFF-PA-10000809"/>
    <x v="1"/>
    <x v="10"/>
    <x v="1124"/>
    <n v="15.552"/>
    <n v="3"/>
    <n v="0.2"/>
    <n v="5.4432"/>
  </r>
  <r>
    <n v="6480"/>
    <x v="3229"/>
    <x v="3"/>
    <x v="95"/>
    <d v="2014-11-06T00:00:00"/>
    <s v="Standard Class"/>
    <s v="NR-18550"/>
    <s v="Nick Radford"/>
    <x v="0"/>
    <s v="United States"/>
    <x v="95"/>
    <x v="2"/>
    <n v="33024"/>
    <x v="0"/>
    <s v="TEC-PH-10000441"/>
    <x v="2"/>
    <x v="7"/>
    <x v="1046"/>
    <n v="503.96"/>
    <n v="5"/>
    <n v="0.2"/>
    <n v="50.396000000000001"/>
  </r>
  <r>
    <n v="6481"/>
    <x v="3229"/>
    <x v="3"/>
    <x v="95"/>
    <d v="2014-11-06T00:00:00"/>
    <s v="Standard Class"/>
    <s v="NR-18550"/>
    <s v="Nick Radford"/>
    <x v="0"/>
    <s v="United States"/>
    <x v="95"/>
    <x v="2"/>
    <n v="33024"/>
    <x v="0"/>
    <s v="OFF-AP-10002287"/>
    <x v="1"/>
    <x v="9"/>
    <x v="1274"/>
    <n v="24.472000000000001"/>
    <n v="7"/>
    <n v="0.2"/>
    <n v="1.8353999999999999"/>
  </r>
  <r>
    <n v="6482"/>
    <x v="3229"/>
    <x v="3"/>
    <x v="95"/>
    <d v="2014-11-06T00:00:00"/>
    <s v="Standard Class"/>
    <s v="NR-18550"/>
    <s v="Nick Radford"/>
    <x v="0"/>
    <s v="United States"/>
    <x v="95"/>
    <x v="2"/>
    <n v="33024"/>
    <x v="0"/>
    <s v="FUR-BO-10002824"/>
    <x v="0"/>
    <x v="0"/>
    <x v="410"/>
    <n v="241.56800000000001"/>
    <n v="2"/>
    <n v="0.2"/>
    <n v="0"/>
  </r>
  <r>
    <n v="6483"/>
    <x v="3229"/>
    <x v="3"/>
    <x v="95"/>
    <d v="2014-11-06T00:00:00"/>
    <s v="Standard Class"/>
    <s v="NR-18550"/>
    <s v="Nick Radford"/>
    <x v="0"/>
    <s v="United States"/>
    <x v="95"/>
    <x v="2"/>
    <n v="33024"/>
    <x v="0"/>
    <s v="TEC-AC-10002942"/>
    <x v="2"/>
    <x v="11"/>
    <x v="1597"/>
    <n v="110.4"/>
    <n v="2"/>
    <n v="0.2"/>
    <n v="-4.1399999999999997"/>
  </r>
  <r>
    <n v="6484"/>
    <x v="3230"/>
    <x v="3"/>
    <x v="95"/>
    <d v="2014-10-06T00:00:00"/>
    <s v="Standard Class"/>
    <s v="KN-16390"/>
    <s v="Katherine Nockton"/>
    <x v="1"/>
    <s v="United States"/>
    <x v="20"/>
    <x v="15"/>
    <n v="10011"/>
    <x v="3"/>
    <s v="FUR-TA-10001932"/>
    <x v="0"/>
    <x v="3"/>
    <x v="840"/>
    <n v="384.76799999999997"/>
    <n v="2"/>
    <n v="0.4"/>
    <n v="-115.43040000000001"/>
  </r>
  <r>
    <n v="6485"/>
    <x v="3230"/>
    <x v="3"/>
    <x v="95"/>
    <d v="2014-10-06T00:00:00"/>
    <s v="Standard Class"/>
    <s v="KN-16390"/>
    <s v="Katherine Nockton"/>
    <x v="1"/>
    <s v="United States"/>
    <x v="20"/>
    <x v="15"/>
    <n v="10011"/>
    <x v="3"/>
    <s v="TEC-MA-10003173"/>
    <x v="2"/>
    <x v="15"/>
    <x v="1706"/>
    <n v="78.66"/>
    <n v="6"/>
    <n v="0"/>
    <n v="36.183599999999998"/>
  </r>
  <r>
    <n v="6486"/>
    <x v="3230"/>
    <x v="3"/>
    <x v="95"/>
    <d v="2014-10-06T00:00:00"/>
    <s v="Standard Class"/>
    <s v="KN-16390"/>
    <s v="Katherine Nockton"/>
    <x v="1"/>
    <s v="United States"/>
    <x v="20"/>
    <x v="15"/>
    <n v="10011"/>
    <x v="3"/>
    <s v="OFF-PA-10004156"/>
    <x v="1"/>
    <x v="10"/>
    <x v="743"/>
    <n v="45.36"/>
    <n v="4"/>
    <n v="0"/>
    <n v="22.226400000000002"/>
  </r>
  <r>
    <n v="6487"/>
    <x v="3231"/>
    <x v="1"/>
    <x v="1113"/>
    <d v="2012-03-26T00:00:00"/>
    <s v="Standard Class"/>
    <s v="JW-16075"/>
    <s v="Julia West"/>
    <x v="0"/>
    <s v="United States"/>
    <x v="108"/>
    <x v="3"/>
    <n v="28540"/>
    <x v="0"/>
    <s v="OFF-AP-10002945"/>
    <x v="1"/>
    <x v="9"/>
    <x v="225"/>
    <n v="962.08"/>
    <n v="4"/>
    <n v="0.2"/>
    <n v="156.33799999999999"/>
  </r>
  <r>
    <n v="6488"/>
    <x v="3231"/>
    <x v="1"/>
    <x v="1113"/>
    <d v="2012-03-26T00:00:00"/>
    <s v="Standard Class"/>
    <s v="JW-16075"/>
    <s v="Julia West"/>
    <x v="0"/>
    <s v="United States"/>
    <x v="108"/>
    <x v="3"/>
    <n v="28540"/>
    <x v="0"/>
    <s v="OFF-BI-10000948"/>
    <x v="1"/>
    <x v="8"/>
    <x v="1373"/>
    <n v="12.843"/>
    <n v="3"/>
    <n v="0.7"/>
    <n v="-9.8462999999999994"/>
  </r>
  <r>
    <n v="6489"/>
    <x v="3231"/>
    <x v="1"/>
    <x v="1113"/>
    <d v="2012-03-26T00:00:00"/>
    <s v="Standard Class"/>
    <s v="JW-16075"/>
    <s v="Julia West"/>
    <x v="0"/>
    <s v="United States"/>
    <x v="108"/>
    <x v="3"/>
    <n v="28540"/>
    <x v="0"/>
    <s v="OFF-PA-10002254"/>
    <x v="1"/>
    <x v="10"/>
    <x v="145"/>
    <n v="295.45600000000002"/>
    <n v="14"/>
    <n v="0.2"/>
    <n v="96.023200000000003"/>
  </r>
  <r>
    <n v="6490"/>
    <x v="3232"/>
    <x v="3"/>
    <x v="20"/>
    <d v="2014-09-25T00:00:00"/>
    <s v="Standard Class"/>
    <s v="JM-15535"/>
    <s v="Jessica Myrick"/>
    <x v="0"/>
    <s v="United States"/>
    <x v="20"/>
    <x v="15"/>
    <n v="10011"/>
    <x v="3"/>
    <s v="OFF-PA-10004782"/>
    <x v="1"/>
    <x v="10"/>
    <x v="1413"/>
    <n v="32.4"/>
    <n v="5"/>
    <n v="0"/>
    <n v="15.552"/>
  </r>
  <r>
    <n v="6491"/>
    <x v="3233"/>
    <x v="2"/>
    <x v="1114"/>
    <d v="2011-09-19T00:00:00"/>
    <s v="Standard Class"/>
    <s v="MF-18250"/>
    <s v="Monica Federle"/>
    <x v="1"/>
    <s v="United States"/>
    <x v="10"/>
    <x v="9"/>
    <n v="19120"/>
    <x v="3"/>
    <s v="FUR-FU-10000222"/>
    <x v="0"/>
    <x v="5"/>
    <x v="591"/>
    <n v="103.93600000000001"/>
    <n v="4"/>
    <n v="0.2"/>
    <n v="16.889600000000002"/>
  </r>
  <r>
    <n v="6492"/>
    <x v="3234"/>
    <x v="0"/>
    <x v="73"/>
    <d v="2013-11-26T00:00:00"/>
    <s v="Standard Class"/>
    <s v="FA-14230"/>
    <s v="Frank Atkinson"/>
    <x v="1"/>
    <s v="United States"/>
    <x v="333"/>
    <x v="2"/>
    <n v="32839"/>
    <x v="0"/>
    <s v="FUR-BO-10004695"/>
    <x v="0"/>
    <x v="0"/>
    <x v="198"/>
    <n v="289.56799999999998"/>
    <n v="2"/>
    <n v="0.2"/>
    <n v="10.8588"/>
  </r>
  <r>
    <n v="6493"/>
    <x v="3234"/>
    <x v="0"/>
    <x v="73"/>
    <d v="2013-11-26T00:00:00"/>
    <s v="Standard Class"/>
    <s v="FA-14230"/>
    <s v="Frank Atkinson"/>
    <x v="1"/>
    <s v="United States"/>
    <x v="333"/>
    <x v="2"/>
    <n v="32839"/>
    <x v="0"/>
    <s v="OFF-ST-10003327"/>
    <x v="1"/>
    <x v="4"/>
    <x v="333"/>
    <n v="39.72"/>
    <n v="5"/>
    <n v="0.2"/>
    <n v="4.4684999999999997"/>
  </r>
  <r>
    <n v="6494"/>
    <x v="3234"/>
    <x v="0"/>
    <x v="73"/>
    <d v="2013-11-26T00:00:00"/>
    <s v="Standard Class"/>
    <s v="FA-14230"/>
    <s v="Frank Atkinson"/>
    <x v="1"/>
    <s v="United States"/>
    <x v="333"/>
    <x v="2"/>
    <n v="32839"/>
    <x v="0"/>
    <s v="TEC-PH-10003357"/>
    <x v="2"/>
    <x v="7"/>
    <x v="1062"/>
    <n v="244.768"/>
    <n v="4"/>
    <n v="0.2"/>
    <n v="24.476800000000001"/>
  </r>
  <r>
    <n v="6495"/>
    <x v="3235"/>
    <x v="3"/>
    <x v="960"/>
    <d v="2014-02-11T00:00:00"/>
    <s v="Second Class"/>
    <s v="KH-16510"/>
    <s v="Keith Herrera"/>
    <x v="0"/>
    <s v="United States"/>
    <x v="12"/>
    <x v="5"/>
    <n v="77095"/>
    <x v="2"/>
    <s v="TEC-AC-10002167"/>
    <x v="2"/>
    <x v="11"/>
    <x v="46"/>
    <n v="24"/>
    <n v="2"/>
    <n v="0.2"/>
    <n v="-2.7"/>
  </r>
  <r>
    <n v="6496"/>
    <x v="3235"/>
    <x v="3"/>
    <x v="960"/>
    <d v="2014-02-11T00:00:00"/>
    <s v="Second Class"/>
    <s v="KH-16510"/>
    <s v="Keith Herrera"/>
    <x v="0"/>
    <s v="United States"/>
    <x v="12"/>
    <x v="5"/>
    <n v="77095"/>
    <x v="2"/>
    <s v="OFF-PA-10001937"/>
    <x v="1"/>
    <x v="10"/>
    <x v="286"/>
    <n v="15.552"/>
    <n v="3"/>
    <n v="0.2"/>
    <n v="5.4432"/>
  </r>
  <r>
    <n v="6497"/>
    <x v="3235"/>
    <x v="3"/>
    <x v="960"/>
    <d v="2014-02-11T00:00:00"/>
    <s v="Second Class"/>
    <s v="KH-16510"/>
    <s v="Keith Herrera"/>
    <x v="0"/>
    <s v="United States"/>
    <x v="12"/>
    <x v="5"/>
    <n v="77095"/>
    <x v="2"/>
    <s v="TEC-AC-10004510"/>
    <x v="2"/>
    <x v="11"/>
    <x v="944"/>
    <n v="26.175999999999998"/>
    <n v="2"/>
    <n v="0.2"/>
    <n v="-3.2719999999999998"/>
  </r>
  <r>
    <n v="6498"/>
    <x v="3236"/>
    <x v="1"/>
    <x v="1115"/>
    <d v="2012-07-28T00:00:00"/>
    <s v="Standard Class"/>
    <s v="SS-20515"/>
    <s v="Shirley Schmidt"/>
    <x v="2"/>
    <s v="United States"/>
    <x v="103"/>
    <x v="0"/>
    <n v="40214"/>
    <x v="0"/>
    <s v="FUR-FU-10001487"/>
    <x v="0"/>
    <x v="5"/>
    <x v="5"/>
    <n v="20.94"/>
    <n v="3"/>
    <n v="0"/>
    <n v="6.0726000000000004"/>
  </r>
  <r>
    <n v="6499"/>
    <x v="3236"/>
    <x v="1"/>
    <x v="1115"/>
    <d v="2012-07-28T00:00:00"/>
    <s v="Standard Class"/>
    <s v="SS-20515"/>
    <s v="Shirley Schmidt"/>
    <x v="2"/>
    <s v="United States"/>
    <x v="103"/>
    <x v="0"/>
    <n v="40214"/>
    <x v="0"/>
    <s v="OFF-BI-10000069"/>
    <x v="1"/>
    <x v="8"/>
    <x v="486"/>
    <n v="135.09"/>
    <n v="9"/>
    <n v="0"/>
    <n v="62.141399999999997"/>
  </r>
  <r>
    <n v="6500"/>
    <x v="3236"/>
    <x v="1"/>
    <x v="1115"/>
    <d v="2012-07-28T00:00:00"/>
    <s v="Standard Class"/>
    <s v="SS-20515"/>
    <s v="Shirley Schmidt"/>
    <x v="2"/>
    <s v="United States"/>
    <x v="103"/>
    <x v="0"/>
    <n v="40214"/>
    <x v="0"/>
    <s v="TEC-AC-10003289"/>
    <x v="2"/>
    <x v="11"/>
    <x v="1209"/>
    <n v="279.86"/>
    <n v="14"/>
    <n v="0"/>
    <n v="64.367800000000003"/>
  </r>
  <r>
    <n v="6501"/>
    <x v="3236"/>
    <x v="1"/>
    <x v="1115"/>
    <d v="2012-07-28T00:00:00"/>
    <s v="Standard Class"/>
    <s v="SS-20515"/>
    <s v="Shirley Schmidt"/>
    <x v="2"/>
    <s v="United States"/>
    <x v="103"/>
    <x v="0"/>
    <n v="40214"/>
    <x v="0"/>
    <s v="OFF-BI-10000069"/>
    <x v="1"/>
    <x v="8"/>
    <x v="486"/>
    <n v="90.06"/>
    <n v="6"/>
    <n v="0"/>
    <n v="41.427599999999998"/>
  </r>
  <r>
    <n v="6502"/>
    <x v="3237"/>
    <x v="2"/>
    <x v="981"/>
    <d v="2011-06-11T00:00:00"/>
    <s v="Standard Class"/>
    <s v="LC-17050"/>
    <s v="Liz Carlisle"/>
    <x v="0"/>
    <s v="United States"/>
    <x v="64"/>
    <x v="24"/>
    <n v="44256"/>
    <x v="3"/>
    <s v="TEC-PH-10001299"/>
    <x v="2"/>
    <x v="7"/>
    <x v="1480"/>
    <n v="539.96400000000006"/>
    <n v="6"/>
    <n v="0.4"/>
    <n v="-107.9928"/>
  </r>
  <r>
    <n v="6503"/>
    <x v="3237"/>
    <x v="2"/>
    <x v="981"/>
    <d v="2011-06-11T00:00:00"/>
    <s v="Standard Class"/>
    <s v="LC-17050"/>
    <s v="Liz Carlisle"/>
    <x v="0"/>
    <s v="United States"/>
    <x v="64"/>
    <x v="24"/>
    <n v="44256"/>
    <x v="3"/>
    <s v="TEC-PH-10001552"/>
    <x v="2"/>
    <x v="7"/>
    <x v="178"/>
    <n v="50.231999999999999"/>
    <n v="7"/>
    <n v="0.4"/>
    <n v="-10.0464"/>
  </r>
  <r>
    <n v="6504"/>
    <x v="3237"/>
    <x v="2"/>
    <x v="981"/>
    <d v="2011-06-11T00:00:00"/>
    <s v="Standard Class"/>
    <s v="LC-17050"/>
    <s v="Liz Carlisle"/>
    <x v="0"/>
    <s v="United States"/>
    <x v="64"/>
    <x v="24"/>
    <n v="44256"/>
    <x v="3"/>
    <s v="OFF-BI-10001098"/>
    <x v="1"/>
    <x v="8"/>
    <x v="405"/>
    <n v="19.242000000000001"/>
    <n v="3"/>
    <n v="0.7"/>
    <n v="-13.4694"/>
  </r>
  <r>
    <n v="6505"/>
    <x v="3238"/>
    <x v="3"/>
    <x v="701"/>
    <d v="2014-11-23T00:00:00"/>
    <s v="Second Class"/>
    <s v="VW-21775"/>
    <s v="Victoria Wilson"/>
    <x v="1"/>
    <s v="United States"/>
    <x v="20"/>
    <x v="15"/>
    <n v="10011"/>
    <x v="3"/>
    <s v="OFF-ST-10000142"/>
    <x v="1"/>
    <x v="4"/>
    <x v="399"/>
    <n v="1247.6400000000001"/>
    <n v="3"/>
    <n v="0"/>
    <n v="349.33920000000001"/>
  </r>
  <r>
    <n v="6506"/>
    <x v="3239"/>
    <x v="0"/>
    <x v="190"/>
    <d v="2013-01-07T00:00:00"/>
    <s v="Standard Class"/>
    <s v="LD-16855"/>
    <s v="Lela Donovan"/>
    <x v="1"/>
    <s v="United States"/>
    <x v="22"/>
    <x v="10"/>
    <n v="60653"/>
    <x v="2"/>
    <s v="OFF-AR-10001547"/>
    <x v="1"/>
    <x v="6"/>
    <x v="147"/>
    <n v="5.3040000000000003"/>
    <n v="3"/>
    <n v="0.2"/>
    <n v="0.46410000000000001"/>
  </r>
  <r>
    <n v="6507"/>
    <x v="3240"/>
    <x v="0"/>
    <x v="790"/>
    <d v="2013-12-10T00:00:00"/>
    <s v="Second Class"/>
    <s v="SP-20545"/>
    <s v="Sibella Parks"/>
    <x v="1"/>
    <s v="United States"/>
    <x v="10"/>
    <x v="9"/>
    <n v="19143"/>
    <x v="3"/>
    <s v="OFF-PA-10001593"/>
    <x v="1"/>
    <x v="10"/>
    <x v="1755"/>
    <n v="19.135999999999999"/>
    <n v="4"/>
    <n v="0.2"/>
    <n v="5.98"/>
  </r>
  <r>
    <n v="6508"/>
    <x v="3240"/>
    <x v="0"/>
    <x v="790"/>
    <d v="2013-12-10T00:00:00"/>
    <s v="Second Class"/>
    <s v="SP-20545"/>
    <s v="Sibella Parks"/>
    <x v="1"/>
    <s v="United States"/>
    <x v="10"/>
    <x v="9"/>
    <n v="19143"/>
    <x v="3"/>
    <s v="FUR-FU-10004071"/>
    <x v="0"/>
    <x v="5"/>
    <x v="570"/>
    <n v="332.83199999999999"/>
    <n v="4"/>
    <n v="0.2"/>
    <n v="-24.962399999999999"/>
  </r>
  <r>
    <n v="6509"/>
    <x v="3241"/>
    <x v="3"/>
    <x v="698"/>
    <d v="2014-12-27T00:00:00"/>
    <s v="Standard Class"/>
    <s v="DK-13150"/>
    <s v="David Kendrick"/>
    <x v="1"/>
    <s v="United States"/>
    <x v="20"/>
    <x v="15"/>
    <n v="10009"/>
    <x v="3"/>
    <s v="OFF-PA-10001970"/>
    <x v="1"/>
    <x v="10"/>
    <x v="361"/>
    <n v="279.89999999999998"/>
    <n v="5"/>
    <n v="0"/>
    <n v="137.15100000000001"/>
  </r>
  <r>
    <n v="6510"/>
    <x v="3241"/>
    <x v="3"/>
    <x v="698"/>
    <d v="2014-12-27T00:00:00"/>
    <s v="Standard Class"/>
    <s v="DK-13150"/>
    <s v="David Kendrick"/>
    <x v="1"/>
    <s v="United States"/>
    <x v="20"/>
    <x v="15"/>
    <n v="10009"/>
    <x v="3"/>
    <s v="OFF-BI-10001524"/>
    <x v="1"/>
    <x v="8"/>
    <x v="298"/>
    <n v="50.351999999999997"/>
    <n v="3"/>
    <n v="0.2"/>
    <n v="17.623200000000001"/>
  </r>
  <r>
    <n v="6511"/>
    <x v="3241"/>
    <x v="3"/>
    <x v="698"/>
    <d v="2014-12-27T00:00:00"/>
    <s v="Standard Class"/>
    <s v="DK-13150"/>
    <s v="David Kendrick"/>
    <x v="1"/>
    <s v="United States"/>
    <x v="20"/>
    <x v="15"/>
    <n v="10009"/>
    <x v="3"/>
    <s v="OFF-PA-10004156"/>
    <x v="1"/>
    <x v="10"/>
    <x v="743"/>
    <n v="34.020000000000003"/>
    <n v="3"/>
    <n v="0"/>
    <n v="16.669799999999999"/>
  </r>
  <r>
    <n v="6512"/>
    <x v="3242"/>
    <x v="3"/>
    <x v="904"/>
    <d v="2014-11-03T00:00:00"/>
    <s v="Standard Class"/>
    <s v="FC-14245"/>
    <s v="Frank Carlisle"/>
    <x v="2"/>
    <s v="United States"/>
    <x v="8"/>
    <x v="1"/>
    <n v="94109"/>
    <x v="1"/>
    <s v="OFF-AR-10003158"/>
    <x v="1"/>
    <x v="6"/>
    <x v="696"/>
    <n v="23.88"/>
    <n v="6"/>
    <n v="0"/>
    <n v="8.1191999999999993"/>
  </r>
  <r>
    <n v="6513"/>
    <x v="3242"/>
    <x v="3"/>
    <x v="904"/>
    <d v="2014-11-03T00:00:00"/>
    <s v="Standard Class"/>
    <s v="FC-14245"/>
    <s v="Frank Carlisle"/>
    <x v="2"/>
    <s v="United States"/>
    <x v="8"/>
    <x v="1"/>
    <n v="94109"/>
    <x v="1"/>
    <s v="OFF-LA-10004559"/>
    <x v="1"/>
    <x v="2"/>
    <x v="1340"/>
    <n v="11.52"/>
    <n v="4"/>
    <n v="0"/>
    <n v="5.6448"/>
  </r>
  <r>
    <n v="6514"/>
    <x v="3242"/>
    <x v="3"/>
    <x v="904"/>
    <d v="2014-11-03T00:00:00"/>
    <s v="Standard Class"/>
    <s v="FC-14245"/>
    <s v="Frank Carlisle"/>
    <x v="2"/>
    <s v="United States"/>
    <x v="8"/>
    <x v="1"/>
    <n v="94109"/>
    <x v="1"/>
    <s v="OFF-PA-10001033"/>
    <x v="1"/>
    <x v="10"/>
    <x v="1500"/>
    <n v="286.93"/>
    <n v="7"/>
    <n v="0"/>
    <n v="140.59569999999999"/>
  </r>
  <r>
    <n v="6515"/>
    <x v="3242"/>
    <x v="3"/>
    <x v="904"/>
    <d v="2014-11-03T00:00:00"/>
    <s v="Standard Class"/>
    <s v="FC-14245"/>
    <s v="Frank Carlisle"/>
    <x v="2"/>
    <s v="United States"/>
    <x v="8"/>
    <x v="1"/>
    <n v="94109"/>
    <x v="1"/>
    <s v="TEC-PH-10001336"/>
    <x v="2"/>
    <x v="7"/>
    <x v="941"/>
    <n v="206.38399999999999"/>
    <n v="2"/>
    <n v="0.2"/>
    <n v="23.2182"/>
  </r>
  <r>
    <n v="6516"/>
    <x v="3243"/>
    <x v="3"/>
    <x v="175"/>
    <d v="2014-09-20T00:00:00"/>
    <s v="Standard Class"/>
    <s v="RD-19480"/>
    <s v="Rick Duston"/>
    <x v="0"/>
    <s v="United States"/>
    <x v="8"/>
    <x v="1"/>
    <n v="94122"/>
    <x v="1"/>
    <s v="FUR-CH-10002961"/>
    <x v="0"/>
    <x v="1"/>
    <x v="939"/>
    <n v="218.352"/>
    <n v="3"/>
    <n v="0.2"/>
    <n v="0"/>
  </r>
  <r>
    <n v="6517"/>
    <x v="3243"/>
    <x v="3"/>
    <x v="175"/>
    <d v="2014-09-20T00:00:00"/>
    <s v="Standard Class"/>
    <s v="RD-19480"/>
    <s v="Rick Duston"/>
    <x v="0"/>
    <s v="United States"/>
    <x v="8"/>
    <x v="1"/>
    <n v="94122"/>
    <x v="1"/>
    <s v="FUR-FU-10001488"/>
    <x v="0"/>
    <x v="5"/>
    <x v="1040"/>
    <n v="529.9"/>
    <n v="5"/>
    <n v="0"/>
    <n v="105.98"/>
  </r>
  <r>
    <n v="6518"/>
    <x v="3243"/>
    <x v="3"/>
    <x v="175"/>
    <d v="2014-09-20T00:00:00"/>
    <s v="Standard Class"/>
    <s v="RD-19480"/>
    <s v="Rick Duston"/>
    <x v="0"/>
    <s v="United States"/>
    <x v="8"/>
    <x v="1"/>
    <n v="94122"/>
    <x v="1"/>
    <s v="OFF-AR-10001915"/>
    <x v="1"/>
    <x v="6"/>
    <x v="1048"/>
    <n v="99.3"/>
    <n v="10"/>
    <n v="0"/>
    <n v="41.706000000000003"/>
  </r>
  <r>
    <n v="6519"/>
    <x v="3243"/>
    <x v="3"/>
    <x v="175"/>
    <d v="2014-09-20T00:00:00"/>
    <s v="Standard Class"/>
    <s v="RD-19480"/>
    <s v="Rick Duston"/>
    <x v="0"/>
    <s v="United States"/>
    <x v="8"/>
    <x v="1"/>
    <n v="94122"/>
    <x v="1"/>
    <s v="OFF-AP-10001205"/>
    <x v="1"/>
    <x v="9"/>
    <x v="1285"/>
    <n v="108.96"/>
    <n v="2"/>
    <n v="0"/>
    <n v="30.508800000000001"/>
  </r>
  <r>
    <n v="6520"/>
    <x v="3243"/>
    <x v="3"/>
    <x v="175"/>
    <d v="2014-09-20T00:00:00"/>
    <s v="Standard Class"/>
    <s v="RD-19480"/>
    <s v="Rick Duston"/>
    <x v="0"/>
    <s v="United States"/>
    <x v="8"/>
    <x v="1"/>
    <n v="94122"/>
    <x v="1"/>
    <s v="OFF-BI-10004528"/>
    <x v="1"/>
    <x v="8"/>
    <x v="468"/>
    <n v="2.6880000000000002"/>
    <n v="1"/>
    <n v="0.2"/>
    <n v="0.84"/>
  </r>
  <r>
    <n v="6521"/>
    <x v="3244"/>
    <x v="3"/>
    <x v="1034"/>
    <d v="2014-01-19T00:00:00"/>
    <s v="Second Class"/>
    <s v="AR-10540"/>
    <s v="Andy Reiter"/>
    <x v="0"/>
    <s v="United States"/>
    <x v="25"/>
    <x v="12"/>
    <n v="49201"/>
    <x v="2"/>
    <s v="OFF-BI-10004995"/>
    <x v="1"/>
    <x v="8"/>
    <x v="313"/>
    <n v="5443.96"/>
    <n v="4"/>
    <n v="0"/>
    <n v="2504.2215999999999"/>
  </r>
  <r>
    <n v="6522"/>
    <x v="3244"/>
    <x v="3"/>
    <x v="1034"/>
    <d v="2014-01-19T00:00:00"/>
    <s v="Second Class"/>
    <s v="AR-10540"/>
    <s v="Andy Reiter"/>
    <x v="0"/>
    <s v="United States"/>
    <x v="25"/>
    <x v="12"/>
    <n v="49201"/>
    <x v="2"/>
    <s v="FUR-CH-10004626"/>
    <x v="0"/>
    <x v="1"/>
    <x v="1697"/>
    <n v="302.67"/>
    <n v="3"/>
    <n v="0"/>
    <n v="72.640799999999999"/>
  </r>
  <r>
    <n v="6523"/>
    <x v="3244"/>
    <x v="3"/>
    <x v="1034"/>
    <d v="2014-01-19T00:00:00"/>
    <s v="Second Class"/>
    <s v="AR-10540"/>
    <s v="Andy Reiter"/>
    <x v="0"/>
    <s v="United States"/>
    <x v="25"/>
    <x v="12"/>
    <n v="49201"/>
    <x v="2"/>
    <s v="OFF-PA-10001260"/>
    <x v="1"/>
    <x v="10"/>
    <x v="1769"/>
    <n v="56.07"/>
    <n v="7"/>
    <n v="0"/>
    <n v="25.2315"/>
  </r>
  <r>
    <n v="6524"/>
    <x v="3245"/>
    <x v="0"/>
    <x v="274"/>
    <d v="2013-07-14T00:00:00"/>
    <s v="Standard Class"/>
    <s v="CC-12100"/>
    <s v="Chad Cunningham"/>
    <x v="2"/>
    <s v="United States"/>
    <x v="10"/>
    <x v="9"/>
    <n v="19120"/>
    <x v="3"/>
    <s v="OFF-LA-10002945"/>
    <x v="1"/>
    <x v="2"/>
    <x v="1603"/>
    <n v="10.08"/>
    <n v="2"/>
    <n v="0.2"/>
    <n v="3.2759999999999998"/>
  </r>
  <r>
    <n v="6525"/>
    <x v="3245"/>
    <x v="0"/>
    <x v="274"/>
    <d v="2013-07-14T00:00:00"/>
    <s v="Standard Class"/>
    <s v="CC-12100"/>
    <s v="Chad Cunningham"/>
    <x v="2"/>
    <s v="United States"/>
    <x v="10"/>
    <x v="9"/>
    <n v="19120"/>
    <x v="3"/>
    <s v="TEC-PH-10002310"/>
    <x v="2"/>
    <x v="7"/>
    <x v="950"/>
    <n v="59.994"/>
    <n v="1"/>
    <n v="0.4"/>
    <n v="-12.998699999999999"/>
  </r>
  <r>
    <n v="6526"/>
    <x v="3245"/>
    <x v="0"/>
    <x v="274"/>
    <d v="2013-07-14T00:00:00"/>
    <s v="Standard Class"/>
    <s v="CC-12100"/>
    <s v="Chad Cunningham"/>
    <x v="2"/>
    <s v="United States"/>
    <x v="10"/>
    <x v="9"/>
    <n v="19120"/>
    <x v="3"/>
    <s v="OFF-BI-10001525"/>
    <x v="1"/>
    <x v="8"/>
    <x v="31"/>
    <n v="5.7149999999999999"/>
    <n v="5"/>
    <n v="0.7"/>
    <n v="-4.7625000000000002"/>
  </r>
  <r>
    <n v="6527"/>
    <x v="3245"/>
    <x v="0"/>
    <x v="274"/>
    <d v="2013-07-14T00:00:00"/>
    <s v="Standard Class"/>
    <s v="CC-12100"/>
    <s v="Chad Cunningham"/>
    <x v="2"/>
    <s v="United States"/>
    <x v="10"/>
    <x v="9"/>
    <n v="19120"/>
    <x v="3"/>
    <s v="OFF-BI-10001308"/>
    <x v="1"/>
    <x v="8"/>
    <x v="1351"/>
    <n v="9.42"/>
    <n v="5"/>
    <n v="0.7"/>
    <n v="-7.85"/>
  </r>
  <r>
    <n v="6528"/>
    <x v="3246"/>
    <x v="0"/>
    <x v="443"/>
    <d v="2013-12-29T00:00:00"/>
    <s v="Second Class"/>
    <s v="CA-11965"/>
    <s v="Carol Adams"/>
    <x v="1"/>
    <s v="United States"/>
    <x v="99"/>
    <x v="34"/>
    <n v="2886"/>
    <x v="3"/>
    <s v="TEC-CO-10002095"/>
    <x v="2"/>
    <x v="16"/>
    <x v="610"/>
    <n v="1999.96"/>
    <n v="4"/>
    <n v="0"/>
    <n v="899.98199999999997"/>
  </r>
  <r>
    <n v="6529"/>
    <x v="3247"/>
    <x v="2"/>
    <x v="1091"/>
    <d v="2011-12-26T00:00:00"/>
    <s v="Standard Class"/>
    <s v="BT-11530"/>
    <s v="Bradley Talbott"/>
    <x v="2"/>
    <s v="United States"/>
    <x v="20"/>
    <x v="15"/>
    <n v="10024"/>
    <x v="3"/>
    <s v="OFF-ST-10004946"/>
    <x v="1"/>
    <x v="4"/>
    <x v="1770"/>
    <n v="216.4"/>
    <n v="4"/>
    <n v="0"/>
    <n v="56.264000000000003"/>
  </r>
  <r>
    <n v="6530"/>
    <x v="3248"/>
    <x v="2"/>
    <x v="1116"/>
    <d v="2011-02-28T00:00:00"/>
    <s v="Standard Class"/>
    <s v="MG-17875"/>
    <s v="Michael Grace"/>
    <x v="2"/>
    <s v="United States"/>
    <x v="236"/>
    <x v="5"/>
    <n v="79907"/>
    <x v="2"/>
    <s v="OFF-LA-10004425"/>
    <x v="1"/>
    <x v="2"/>
    <x v="33"/>
    <n v="6.9359999999999999"/>
    <n v="3"/>
    <n v="0.2"/>
    <n v="2.3409"/>
  </r>
  <r>
    <n v="6531"/>
    <x v="3248"/>
    <x v="2"/>
    <x v="1116"/>
    <d v="2011-02-28T00:00:00"/>
    <s v="Standard Class"/>
    <s v="MG-17875"/>
    <s v="Michael Grace"/>
    <x v="2"/>
    <s v="United States"/>
    <x v="236"/>
    <x v="5"/>
    <n v="79907"/>
    <x v="2"/>
    <s v="OFF-BI-10000320"/>
    <x v="1"/>
    <x v="8"/>
    <x v="768"/>
    <n v="4.4279999999999999"/>
    <n v="3"/>
    <n v="0.8"/>
    <n v="-6.8634000000000004"/>
  </r>
  <r>
    <n v="6532"/>
    <x v="3249"/>
    <x v="3"/>
    <x v="769"/>
    <d v="2014-09-12T00:00:00"/>
    <s v="Standard Class"/>
    <s v="TP-21130"/>
    <s v="Theone Pippenger"/>
    <x v="0"/>
    <s v="United States"/>
    <x v="30"/>
    <x v="11"/>
    <n v="55901"/>
    <x v="2"/>
    <s v="OFF-AR-10001315"/>
    <x v="1"/>
    <x v="6"/>
    <x v="1020"/>
    <n v="8.8000000000000007"/>
    <n v="5"/>
    <n v="0"/>
    <n v="2.552"/>
  </r>
  <r>
    <n v="6533"/>
    <x v="3249"/>
    <x v="3"/>
    <x v="769"/>
    <d v="2014-09-12T00:00:00"/>
    <s v="Standard Class"/>
    <s v="TP-21130"/>
    <s v="Theone Pippenger"/>
    <x v="0"/>
    <s v="United States"/>
    <x v="30"/>
    <x v="11"/>
    <n v="55901"/>
    <x v="2"/>
    <s v="TEC-AC-10004595"/>
    <x v="2"/>
    <x v="11"/>
    <x v="1760"/>
    <n v="142.80000000000001"/>
    <n v="1"/>
    <n v="0"/>
    <n v="29.988"/>
  </r>
  <r>
    <n v="6534"/>
    <x v="3249"/>
    <x v="3"/>
    <x v="769"/>
    <d v="2014-09-12T00:00:00"/>
    <s v="Standard Class"/>
    <s v="TP-21130"/>
    <s v="Theone Pippenger"/>
    <x v="0"/>
    <s v="United States"/>
    <x v="30"/>
    <x v="11"/>
    <n v="55901"/>
    <x v="2"/>
    <s v="TEC-AC-10001539"/>
    <x v="2"/>
    <x v="11"/>
    <x v="1576"/>
    <n v="399.95"/>
    <n v="5"/>
    <n v="0"/>
    <n v="143.982"/>
  </r>
  <r>
    <n v="6535"/>
    <x v="3250"/>
    <x v="2"/>
    <x v="664"/>
    <d v="2011-11-22T00:00:00"/>
    <s v="Standard Class"/>
    <s v="GT-14710"/>
    <s v="Greg Tran"/>
    <x v="0"/>
    <s v="United States"/>
    <x v="198"/>
    <x v="15"/>
    <n v="14215"/>
    <x v="3"/>
    <s v="OFF-BI-10001359"/>
    <x v="1"/>
    <x v="8"/>
    <x v="1153"/>
    <n v="2152.7759999999998"/>
    <n v="3"/>
    <n v="0.2"/>
    <n v="726.56190000000004"/>
  </r>
  <r>
    <n v="6536"/>
    <x v="3250"/>
    <x v="2"/>
    <x v="664"/>
    <d v="2011-11-22T00:00:00"/>
    <s v="Standard Class"/>
    <s v="GT-14710"/>
    <s v="Greg Tran"/>
    <x v="0"/>
    <s v="United States"/>
    <x v="198"/>
    <x v="15"/>
    <n v="14215"/>
    <x v="3"/>
    <s v="FUR-BO-10002213"/>
    <x v="0"/>
    <x v="0"/>
    <x v="1223"/>
    <n v="4007.84"/>
    <n v="10"/>
    <n v="0.2"/>
    <n v="-50.097999999999999"/>
  </r>
  <r>
    <n v="6537"/>
    <x v="3251"/>
    <x v="2"/>
    <x v="22"/>
    <d v="2011-10-23T00:00:00"/>
    <s v="First Class"/>
    <s v="FH-14365"/>
    <s v="Fred Hopkins"/>
    <x v="1"/>
    <s v="United States"/>
    <x v="289"/>
    <x v="18"/>
    <n v="37918"/>
    <x v="0"/>
    <s v="FUR-TA-10003008"/>
    <x v="0"/>
    <x v="3"/>
    <x v="946"/>
    <n v="328.59"/>
    <n v="3"/>
    <n v="0.4"/>
    <n v="-147.8655"/>
  </r>
  <r>
    <n v="6538"/>
    <x v="3251"/>
    <x v="2"/>
    <x v="22"/>
    <d v="2011-10-23T00:00:00"/>
    <s v="First Class"/>
    <s v="FH-14365"/>
    <s v="Fred Hopkins"/>
    <x v="1"/>
    <s v="United States"/>
    <x v="289"/>
    <x v="18"/>
    <n v="37918"/>
    <x v="0"/>
    <s v="OFF-ST-10000934"/>
    <x v="1"/>
    <x v="4"/>
    <x v="352"/>
    <n v="98.352000000000004"/>
    <n v="3"/>
    <n v="0.2"/>
    <n v="-24.588000000000001"/>
  </r>
  <r>
    <n v="6539"/>
    <x v="3252"/>
    <x v="1"/>
    <x v="969"/>
    <d v="2012-10-30T00:00:00"/>
    <s v="Standard Class"/>
    <s v="HK-14890"/>
    <s v="Heather Kirkland"/>
    <x v="1"/>
    <s v="United States"/>
    <x v="46"/>
    <x v="13"/>
    <n v="19711"/>
    <x v="3"/>
    <s v="TEC-PH-10004042"/>
    <x v="2"/>
    <x v="7"/>
    <x v="553"/>
    <n v="158.99"/>
    <n v="1"/>
    <n v="0"/>
    <n v="41.337400000000002"/>
  </r>
  <r>
    <n v="6540"/>
    <x v="3252"/>
    <x v="1"/>
    <x v="969"/>
    <d v="2012-10-30T00:00:00"/>
    <s v="Standard Class"/>
    <s v="HK-14890"/>
    <s v="Heather Kirkland"/>
    <x v="1"/>
    <s v="United States"/>
    <x v="46"/>
    <x v="13"/>
    <n v="19711"/>
    <x v="3"/>
    <s v="FUR-CH-10002439"/>
    <x v="0"/>
    <x v="1"/>
    <x v="1316"/>
    <n v="291.10000000000002"/>
    <n v="5"/>
    <n v="0"/>
    <n v="75.686000000000007"/>
  </r>
  <r>
    <n v="6541"/>
    <x v="3253"/>
    <x v="3"/>
    <x v="673"/>
    <d v="2014-11-20T00:00:00"/>
    <s v="First Class"/>
    <s v="CC-12220"/>
    <s v="Chris Cortes"/>
    <x v="0"/>
    <s v="United States"/>
    <x v="4"/>
    <x v="4"/>
    <n v="98103"/>
    <x v="1"/>
    <s v="OFF-PA-10001363"/>
    <x v="1"/>
    <x v="10"/>
    <x v="1616"/>
    <n v="73.680000000000007"/>
    <n v="6"/>
    <n v="0"/>
    <n v="34.629600000000003"/>
  </r>
  <r>
    <n v="6542"/>
    <x v="3253"/>
    <x v="3"/>
    <x v="673"/>
    <d v="2014-11-20T00:00:00"/>
    <s v="First Class"/>
    <s v="CC-12220"/>
    <s v="Chris Cortes"/>
    <x v="0"/>
    <s v="United States"/>
    <x v="4"/>
    <x v="4"/>
    <n v="98103"/>
    <x v="1"/>
    <s v="FUR-FU-10003394"/>
    <x v="0"/>
    <x v="5"/>
    <x v="578"/>
    <n v="139.91999999999999"/>
    <n v="2"/>
    <n v="0"/>
    <n v="23.7864"/>
  </r>
  <r>
    <n v="6543"/>
    <x v="3253"/>
    <x v="3"/>
    <x v="673"/>
    <d v="2014-11-20T00:00:00"/>
    <s v="First Class"/>
    <s v="CC-12220"/>
    <s v="Chris Cortes"/>
    <x v="0"/>
    <s v="United States"/>
    <x v="4"/>
    <x v="4"/>
    <n v="98103"/>
    <x v="1"/>
    <s v="TEC-PH-10003171"/>
    <x v="2"/>
    <x v="7"/>
    <x v="1495"/>
    <n v="107.88"/>
    <n v="3"/>
    <n v="0.2"/>
    <n v="10.788"/>
  </r>
  <r>
    <n v="6544"/>
    <x v="3253"/>
    <x v="3"/>
    <x v="673"/>
    <d v="2014-11-20T00:00:00"/>
    <s v="First Class"/>
    <s v="CC-12220"/>
    <s v="Chris Cortes"/>
    <x v="0"/>
    <s v="United States"/>
    <x v="4"/>
    <x v="4"/>
    <n v="98103"/>
    <x v="1"/>
    <s v="OFF-ST-10003123"/>
    <x v="1"/>
    <x v="4"/>
    <x v="1268"/>
    <n v="33.29"/>
    <n v="1"/>
    <n v="0"/>
    <n v="7.9896000000000003"/>
  </r>
  <r>
    <n v="6545"/>
    <x v="3254"/>
    <x v="3"/>
    <x v="304"/>
    <d v="2014-05-19T00:00:00"/>
    <s v="Standard Class"/>
    <s v="DP-13000"/>
    <s v="Darren Powers"/>
    <x v="0"/>
    <s v="United States"/>
    <x v="138"/>
    <x v="24"/>
    <n v="44105"/>
    <x v="3"/>
    <s v="OFF-BI-10003007"/>
    <x v="1"/>
    <x v="8"/>
    <x v="1542"/>
    <n v="58.17"/>
    <n v="5"/>
    <n v="0.7"/>
    <n v="-46.536000000000001"/>
  </r>
  <r>
    <n v="6546"/>
    <x v="3254"/>
    <x v="3"/>
    <x v="304"/>
    <d v="2014-05-19T00:00:00"/>
    <s v="Standard Class"/>
    <s v="DP-13000"/>
    <s v="Darren Powers"/>
    <x v="0"/>
    <s v="United States"/>
    <x v="138"/>
    <x v="24"/>
    <n v="44105"/>
    <x v="3"/>
    <s v="OFF-LA-10000973"/>
    <x v="1"/>
    <x v="2"/>
    <x v="826"/>
    <n v="5.04"/>
    <n v="2"/>
    <n v="0.2"/>
    <n v="1.764"/>
  </r>
  <r>
    <n v="6547"/>
    <x v="3254"/>
    <x v="3"/>
    <x v="304"/>
    <d v="2014-05-19T00:00:00"/>
    <s v="Standard Class"/>
    <s v="DP-13000"/>
    <s v="Darren Powers"/>
    <x v="0"/>
    <s v="United States"/>
    <x v="138"/>
    <x v="24"/>
    <n v="44105"/>
    <x v="3"/>
    <s v="OFF-PA-10000483"/>
    <x v="1"/>
    <x v="10"/>
    <x v="1672"/>
    <n v="24.783999999999999"/>
    <n v="1"/>
    <n v="0.2"/>
    <n v="7.7450000000000001"/>
  </r>
  <r>
    <n v="6548"/>
    <x v="3255"/>
    <x v="2"/>
    <x v="72"/>
    <d v="2011-05-03T00:00:00"/>
    <s v="Standard Class"/>
    <s v="VF-21715"/>
    <s v="Vicky Freymann"/>
    <x v="2"/>
    <s v="United States"/>
    <x v="308"/>
    <x v="10"/>
    <n v="60126"/>
    <x v="2"/>
    <s v="FUR-CH-10000863"/>
    <x v="0"/>
    <x v="1"/>
    <x v="83"/>
    <n v="634.11599999999999"/>
    <n v="6"/>
    <n v="0.3"/>
    <n v="-172.1172"/>
  </r>
  <r>
    <n v="6549"/>
    <x v="3255"/>
    <x v="2"/>
    <x v="72"/>
    <d v="2011-05-03T00:00:00"/>
    <s v="Standard Class"/>
    <s v="VF-21715"/>
    <s v="Vicky Freymann"/>
    <x v="2"/>
    <s v="United States"/>
    <x v="308"/>
    <x v="10"/>
    <n v="60126"/>
    <x v="2"/>
    <s v="OFF-PA-10003036"/>
    <x v="1"/>
    <x v="10"/>
    <x v="1730"/>
    <n v="17.472000000000001"/>
    <n v="3"/>
    <n v="0.2"/>
    <n v="5.6783999999999999"/>
  </r>
  <r>
    <n v="6550"/>
    <x v="3256"/>
    <x v="1"/>
    <x v="117"/>
    <d v="2012-01-08T00:00:00"/>
    <s v="First Class"/>
    <s v="GH-14410"/>
    <s v="Gary Hansen"/>
    <x v="2"/>
    <s v="United States"/>
    <x v="69"/>
    <x v="11"/>
    <n v="55044"/>
    <x v="2"/>
    <s v="FUR-CH-10002304"/>
    <x v="0"/>
    <x v="1"/>
    <x v="782"/>
    <n v="155.88"/>
    <n v="6"/>
    <n v="0"/>
    <n v="38.97"/>
  </r>
  <r>
    <n v="6551"/>
    <x v="3257"/>
    <x v="1"/>
    <x v="549"/>
    <d v="2012-03-11T00:00:00"/>
    <s v="Second Class"/>
    <s v="JH-16180"/>
    <s v="Justin Hirsh"/>
    <x v="0"/>
    <s v="United States"/>
    <x v="20"/>
    <x v="15"/>
    <n v="10035"/>
    <x v="3"/>
    <s v="FUR-CH-10000422"/>
    <x v="0"/>
    <x v="1"/>
    <x v="1432"/>
    <n v="327.56400000000002"/>
    <n v="4"/>
    <n v="0.1"/>
    <n v="21.837599999999998"/>
  </r>
  <r>
    <n v="6552"/>
    <x v="3258"/>
    <x v="3"/>
    <x v="819"/>
    <d v="2014-12-22T00:00:00"/>
    <s v="Second Class"/>
    <s v="RB-19465"/>
    <s v="Rick Bensley"/>
    <x v="2"/>
    <s v="United States"/>
    <x v="1"/>
    <x v="1"/>
    <n v="90036"/>
    <x v="1"/>
    <s v="OFF-PA-10002986"/>
    <x v="1"/>
    <x v="10"/>
    <x v="477"/>
    <n v="13.36"/>
    <n v="2"/>
    <n v="0"/>
    <n v="6.4127999999999998"/>
  </r>
  <r>
    <n v="6553"/>
    <x v="3258"/>
    <x v="3"/>
    <x v="819"/>
    <d v="2014-12-22T00:00:00"/>
    <s v="Second Class"/>
    <s v="RB-19465"/>
    <s v="Rick Bensley"/>
    <x v="2"/>
    <s v="United States"/>
    <x v="1"/>
    <x v="1"/>
    <n v="90036"/>
    <x v="1"/>
    <s v="OFF-ST-10002289"/>
    <x v="1"/>
    <x v="4"/>
    <x v="951"/>
    <n v="158.9"/>
    <n v="5"/>
    <n v="0"/>
    <n v="7.9450000000000003"/>
  </r>
  <r>
    <n v="6554"/>
    <x v="3259"/>
    <x v="2"/>
    <x v="22"/>
    <d v="2011-10-22T00:00:00"/>
    <s v="Second Class"/>
    <s v="LS-16975"/>
    <s v="Lindsay Shagiari"/>
    <x v="2"/>
    <s v="United States"/>
    <x v="22"/>
    <x v="10"/>
    <n v="60653"/>
    <x v="2"/>
    <s v="TEC-AC-10001606"/>
    <x v="2"/>
    <x v="11"/>
    <x v="585"/>
    <n v="319.96800000000002"/>
    <n v="4"/>
    <n v="0.2"/>
    <n v="71.992800000000003"/>
  </r>
  <r>
    <n v="6555"/>
    <x v="3259"/>
    <x v="2"/>
    <x v="22"/>
    <d v="2011-10-22T00:00:00"/>
    <s v="Second Class"/>
    <s v="LS-16975"/>
    <s v="Lindsay Shagiari"/>
    <x v="2"/>
    <s v="United States"/>
    <x v="22"/>
    <x v="10"/>
    <n v="60653"/>
    <x v="2"/>
    <s v="OFF-ST-10003805"/>
    <x v="1"/>
    <x v="4"/>
    <x v="1651"/>
    <n v="505.32"/>
    <n v="3"/>
    <n v="0.2"/>
    <n v="31.5825"/>
  </r>
  <r>
    <n v="6556"/>
    <x v="3259"/>
    <x v="2"/>
    <x v="22"/>
    <d v="2011-10-22T00:00:00"/>
    <s v="Second Class"/>
    <s v="LS-16975"/>
    <s v="Lindsay Shagiari"/>
    <x v="2"/>
    <s v="United States"/>
    <x v="22"/>
    <x v="10"/>
    <n v="60653"/>
    <x v="2"/>
    <s v="OFF-PA-10002109"/>
    <x v="1"/>
    <x v="10"/>
    <x v="1771"/>
    <n v="3.8079999999999998"/>
    <n v="1"/>
    <n v="0.2"/>
    <n v="1.2376"/>
  </r>
  <r>
    <n v="6557"/>
    <x v="3259"/>
    <x v="2"/>
    <x v="22"/>
    <d v="2011-10-22T00:00:00"/>
    <s v="Second Class"/>
    <s v="LS-16975"/>
    <s v="Lindsay Shagiari"/>
    <x v="2"/>
    <s v="United States"/>
    <x v="22"/>
    <x v="10"/>
    <n v="60653"/>
    <x v="2"/>
    <s v="OFF-BI-10000632"/>
    <x v="1"/>
    <x v="8"/>
    <x v="1288"/>
    <n v="8.6820000000000004"/>
    <n v="1"/>
    <n v="0.8"/>
    <n v="-14.759399999999999"/>
  </r>
  <r>
    <n v="6558"/>
    <x v="3259"/>
    <x v="2"/>
    <x v="22"/>
    <d v="2011-10-22T00:00:00"/>
    <s v="Second Class"/>
    <s v="LS-16975"/>
    <s v="Lindsay Shagiari"/>
    <x v="2"/>
    <s v="United States"/>
    <x v="22"/>
    <x v="10"/>
    <n v="60653"/>
    <x v="2"/>
    <s v="OFF-LA-10003510"/>
    <x v="1"/>
    <x v="2"/>
    <x v="575"/>
    <n v="24.423999999999999"/>
    <n v="1"/>
    <n v="0.2"/>
    <n v="7.9378000000000002"/>
  </r>
  <r>
    <n v="6559"/>
    <x v="3260"/>
    <x v="1"/>
    <x v="1117"/>
    <d v="2012-10-06T00:00:00"/>
    <s v="Standard Class"/>
    <s v="EB-13750"/>
    <s v="Edward Becker"/>
    <x v="1"/>
    <s v="United States"/>
    <x v="198"/>
    <x v="15"/>
    <n v="14215"/>
    <x v="3"/>
    <s v="FUR-CH-10004997"/>
    <x v="0"/>
    <x v="1"/>
    <x v="494"/>
    <n v="1522.6379999999999"/>
    <n v="9"/>
    <n v="0.1"/>
    <n v="169.18199999999999"/>
  </r>
  <r>
    <n v="6560"/>
    <x v="3261"/>
    <x v="0"/>
    <x v="658"/>
    <d v="2013-07-27T00:00:00"/>
    <s v="Standard Class"/>
    <s v="DK-12835"/>
    <s v="Damala Kotsonis"/>
    <x v="1"/>
    <s v="United States"/>
    <x v="43"/>
    <x v="1"/>
    <n v="95661"/>
    <x v="1"/>
    <s v="OFF-EN-10003001"/>
    <x v="1"/>
    <x v="12"/>
    <x v="955"/>
    <n v="419.9"/>
    <n v="5"/>
    <n v="0"/>
    <n v="197.35300000000001"/>
  </r>
  <r>
    <n v="6561"/>
    <x v="3261"/>
    <x v="0"/>
    <x v="658"/>
    <d v="2013-07-27T00:00:00"/>
    <s v="Standard Class"/>
    <s v="DK-12835"/>
    <s v="Damala Kotsonis"/>
    <x v="1"/>
    <s v="United States"/>
    <x v="43"/>
    <x v="1"/>
    <n v="95661"/>
    <x v="1"/>
    <s v="OFF-LA-10003766"/>
    <x v="1"/>
    <x v="2"/>
    <x v="360"/>
    <n v="3.15"/>
    <n v="1"/>
    <n v="0"/>
    <n v="1.512"/>
  </r>
  <r>
    <n v="6562"/>
    <x v="3262"/>
    <x v="3"/>
    <x v="185"/>
    <d v="2014-03-04T00:00:00"/>
    <s v="First Class"/>
    <s v="SC-20260"/>
    <s v="Scott Cohen"/>
    <x v="1"/>
    <s v="United States"/>
    <x v="81"/>
    <x v="5"/>
    <n v="76017"/>
    <x v="2"/>
    <s v="OFF-AP-10003040"/>
    <x v="1"/>
    <x v="9"/>
    <x v="723"/>
    <n v="33.619999999999997"/>
    <n v="5"/>
    <n v="0.8"/>
    <n v="-90.774000000000001"/>
  </r>
  <r>
    <n v="6563"/>
    <x v="3263"/>
    <x v="2"/>
    <x v="1118"/>
    <d v="2011-12-05T00:00:00"/>
    <s v="Standard Class"/>
    <s v="CT-11995"/>
    <s v="Carol Triggs"/>
    <x v="0"/>
    <s v="United States"/>
    <x v="104"/>
    <x v="31"/>
    <n v="1841"/>
    <x v="3"/>
    <s v="OFF-BI-10001078"/>
    <x v="1"/>
    <x v="8"/>
    <x v="61"/>
    <n v="16.14"/>
    <n v="3"/>
    <n v="0"/>
    <n v="7.9085999999999999"/>
  </r>
  <r>
    <n v="6564"/>
    <x v="3263"/>
    <x v="2"/>
    <x v="1118"/>
    <d v="2011-12-05T00:00:00"/>
    <s v="Standard Class"/>
    <s v="CT-11995"/>
    <s v="Carol Triggs"/>
    <x v="0"/>
    <s v="United States"/>
    <x v="104"/>
    <x v="31"/>
    <n v="1841"/>
    <x v="3"/>
    <s v="FUR-TA-10003469"/>
    <x v="0"/>
    <x v="3"/>
    <x v="1564"/>
    <n v="194.25"/>
    <n v="2"/>
    <n v="0.3"/>
    <n v="-38.85"/>
  </r>
  <r>
    <n v="6565"/>
    <x v="3263"/>
    <x v="2"/>
    <x v="1118"/>
    <d v="2011-12-05T00:00:00"/>
    <s v="Standard Class"/>
    <s v="CT-11995"/>
    <s v="Carol Triggs"/>
    <x v="0"/>
    <s v="United States"/>
    <x v="104"/>
    <x v="31"/>
    <n v="1841"/>
    <x v="3"/>
    <s v="OFF-AR-10002578"/>
    <x v="1"/>
    <x v="6"/>
    <x v="665"/>
    <n v="8.64"/>
    <n v="3"/>
    <n v="0"/>
    <n v="2.5055999999999998"/>
  </r>
  <r>
    <n v="6566"/>
    <x v="3263"/>
    <x v="2"/>
    <x v="1118"/>
    <d v="2011-12-05T00:00:00"/>
    <s v="Standard Class"/>
    <s v="CT-11995"/>
    <s v="Carol Triggs"/>
    <x v="0"/>
    <s v="United States"/>
    <x v="104"/>
    <x v="31"/>
    <n v="1841"/>
    <x v="3"/>
    <s v="FUR-CH-10004675"/>
    <x v="0"/>
    <x v="1"/>
    <x v="629"/>
    <n v="872.32"/>
    <n v="4"/>
    <n v="0"/>
    <n v="244.24959999999999"/>
  </r>
  <r>
    <n v="6567"/>
    <x v="3264"/>
    <x v="3"/>
    <x v="1119"/>
    <d v="2014-09-02T00:00:00"/>
    <s v="Second Class"/>
    <s v="CB-12025"/>
    <s v="Cassandra Brandow"/>
    <x v="0"/>
    <s v="United States"/>
    <x v="435"/>
    <x v="5"/>
    <n v="76706"/>
    <x v="2"/>
    <s v="OFF-BI-10004632"/>
    <x v="1"/>
    <x v="8"/>
    <x v="564"/>
    <n v="243.99199999999999"/>
    <n v="4"/>
    <n v="0.8"/>
    <n v="-426.98599999999999"/>
  </r>
  <r>
    <n v="6568"/>
    <x v="3264"/>
    <x v="3"/>
    <x v="1119"/>
    <d v="2014-09-02T00:00:00"/>
    <s v="Second Class"/>
    <s v="CB-12025"/>
    <s v="Cassandra Brandow"/>
    <x v="0"/>
    <s v="United States"/>
    <x v="435"/>
    <x v="5"/>
    <n v="76706"/>
    <x v="2"/>
    <s v="OFF-AR-10003087"/>
    <x v="1"/>
    <x v="6"/>
    <x v="33"/>
    <n v="7.12"/>
    <n v="5"/>
    <n v="0.2"/>
    <n v="0.71199999999999997"/>
  </r>
  <r>
    <n v="6569"/>
    <x v="3265"/>
    <x v="2"/>
    <x v="891"/>
    <d v="2011-04-22T00:00:00"/>
    <s v="Standard Class"/>
    <s v="KM-16720"/>
    <s v="Kunst Miller"/>
    <x v="0"/>
    <s v="United States"/>
    <x v="12"/>
    <x v="5"/>
    <n v="77095"/>
    <x v="2"/>
    <s v="OFF-AR-10001868"/>
    <x v="1"/>
    <x v="6"/>
    <x v="59"/>
    <n v="2.6880000000000002"/>
    <n v="2"/>
    <n v="0.2"/>
    <n v="1.008"/>
  </r>
  <r>
    <n v="6570"/>
    <x v="3265"/>
    <x v="2"/>
    <x v="891"/>
    <d v="2011-04-22T00:00:00"/>
    <s v="Standard Class"/>
    <s v="KM-16720"/>
    <s v="Kunst Miller"/>
    <x v="0"/>
    <s v="United States"/>
    <x v="12"/>
    <x v="5"/>
    <n v="77095"/>
    <x v="2"/>
    <s v="FUR-CH-10002602"/>
    <x v="0"/>
    <x v="1"/>
    <x v="288"/>
    <n v="317.05799999999999"/>
    <n v="3"/>
    <n v="0.3"/>
    <n v="-18.117599999999999"/>
  </r>
  <r>
    <n v="6571"/>
    <x v="3265"/>
    <x v="2"/>
    <x v="891"/>
    <d v="2011-04-22T00:00:00"/>
    <s v="Standard Class"/>
    <s v="KM-16720"/>
    <s v="Kunst Miller"/>
    <x v="0"/>
    <s v="United States"/>
    <x v="12"/>
    <x v="5"/>
    <n v="77095"/>
    <x v="2"/>
    <s v="OFF-EN-10000056"/>
    <x v="1"/>
    <x v="12"/>
    <x v="627"/>
    <n v="149.352"/>
    <n v="3"/>
    <n v="0.2"/>
    <n v="50.406300000000002"/>
  </r>
  <r>
    <n v="6572"/>
    <x v="3265"/>
    <x v="2"/>
    <x v="891"/>
    <d v="2011-04-22T00:00:00"/>
    <s v="Standard Class"/>
    <s v="KM-16720"/>
    <s v="Kunst Miller"/>
    <x v="0"/>
    <s v="United States"/>
    <x v="12"/>
    <x v="5"/>
    <n v="77095"/>
    <x v="2"/>
    <s v="TEC-AC-10000474"/>
    <x v="2"/>
    <x v="11"/>
    <x v="1501"/>
    <n v="227.976"/>
    <n v="3"/>
    <n v="0.2"/>
    <n v="28.497"/>
  </r>
  <r>
    <n v="6573"/>
    <x v="3266"/>
    <x v="0"/>
    <x v="1120"/>
    <d v="2013-05-17T00:00:00"/>
    <s v="Standard Class"/>
    <s v="RD-19720"/>
    <s v="Roger Demir"/>
    <x v="0"/>
    <s v="United States"/>
    <x v="4"/>
    <x v="4"/>
    <n v="98105"/>
    <x v="1"/>
    <s v="OFF-PA-10003971"/>
    <x v="1"/>
    <x v="10"/>
    <x v="1272"/>
    <n v="11.96"/>
    <n v="2"/>
    <n v="0"/>
    <n v="5.8604000000000003"/>
  </r>
  <r>
    <n v="6574"/>
    <x v="3267"/>
    <x v="0"/>
    <x v="881"/>
    <d v="2013-01-12T00:00:00"/>
    <s v="Standard Class"/>
    <s v="BP-11050"/>
    <s v="Barry Pond"/>
    <x v="1"/>
    <s v="United States"/>
    <x v="135"/>
    <x v="30"/>
    <n v="7060"/>
    <x v="3"/>
    <s v="OFF-ST-10000689"/>
    <x v="1"/>
    <x v="4"/>
    <x v="421"/>
    <n v="563.4"/>
    <n v="4"/>
    <n v="0"/>
    <n v="67.608000000000004"/>
  </r>
  <r>
    <n v="6575"/>
    <x v="3267"/>
    <x v="0"/>
    <x v="881"/>
    <d v="2013-01-12T00:00:00"/>
    <s v="Standard Class"/>
    <s v="BP-11050"/>
    <s v="Barry Pond"/>
    <x v="1"/>
    <s v="United States"/>
    <x v="135"/>
    <x v="30"/>
    <n v="7060"/>
    <x v="3"/>
    <s v="TEC-MA-10004255"/>
    <x v="2"/>
    <x v="15"/>
    <x v="1772"/>
    <n v="319.92"/>
    <n v="8"/>
    <n v="0"/>
    <n v="118.3704"/>
  </r>
  <r>
    <n v="6576"/>
    <x v="3268"/>
    <x v="3"/>
    <x v="448"/>
    <d v="2014-09-03T00:00:00"/>
    <s v="Standard Class"/>
    <s v="EJ-13720"/>
    <s v="Ed Jacobs"/>
    <x v="0"/>
    <s v="United States"/>
    <x v="1"/>
    <x v="1"/>
    <n v="90008"/>
    <x v="1"/>
    <s v="TEC-AC-10000990"/>
    <x v="2"/>
    <x v="11"/>
    <x v="1522"/>
    <n v="1049.44"/>
    <n v="8"/>
    <n v="0"/>
    <n v="440.76479999999998"/>
  </r>
  <r>
    <n v="6577"/>
    <x v="3268"/>
    <x v="3"/>
    <x v="448"/>
    <d v="2014-09-03T00:00:00"/>
    <s v="Standard Class"/>
    <s v="EJ-13720"/>
    <s v="Ed Jacobs"/>
    <x v="0"/>
    <s v="United States"/>
    <x v="1"/>
    <x v="1"/>
    <n v="90008"/>
    <x v="1"/>
    <s v="FUR-CH-10003968"/>
    <x v="0"/>
    <x v="1"/>
    <x v="56"/>
    <n v="170.352"/>
    <n v="3"/>
    <n v="0.2"/>
    <n v="-17.0352"/>
  </r>
  <r>
    <n v="6578"/>
    <x v="3269"/>
    <x v="1"/>
    <x v="401"/>
    <d v="2012-11-12T00:00:00"/>
    <s v="Second Class"/>
    <s v="RO-19780"/>
    <s v="Rose O'Brian"/>
    <x v="0"/>
    <s v="United States"/>
    <x v="81"/>
    <x v="17"/>
    <n v="22204"/>
    <x v="0"/>
    <s v="TEC-PH-10001615"/>
    <x v="2"/>
    <x v="7"/>
    <x v="1108"/>
    <n v="173.94"/>
    <n v="6"/>
    <n v="0"/>
    <n v="50.442599999999999"/>
  </r>
  <r>
    <n v="6579"/>
    <x v="3270"/>
    <x v="2"/>
    <x v="55"/>
    <d v="2011-08-30T00:00:00"/>
    <s v="Standard Class"/>
    <s v="MW-18220"/>
    <s v="Mitch Webber"/>
    <x v="0"/>
    <s v="United States"/>
    <x v="4"/>
    <x v="4"/>
    <n v="98103"/>
    <x v="1"/>
    <s v="TEC-PH-10000895"/>
    <x v="2"/>
    <x v="7"/>
    <x v="1128"/>
    <n v="1007.944"/>
    <n v="7"/>
    <n v="0.2"/>
    <n v="75.595799999999997"/>
  </r>
  <r>
    <n v="6580"/>
    <x v="3271"/>
    <x v="0"/>
    <x v="332"/>
    <d v="2013-10-23T00:00:00"/>
    <s v="Same Day"/>
    <s v="MS-17530"/>
    <s v="MaryBeth Skach"/>
    <x v="0"/>
    <s v="United States"/>
    <x v="4"/>
    <x v="4"/>
    <n v="98105"/>
    <x v="1"/>
    <s v="OFF-PA-10003001"/>
    <x v="1"/>
    <x v="10"/>
    <x v="1064"/>
    <n v="6.68"/>
    <n v="1"/>
    <n v="0"/>
    <n v="3.2063999999999999"/>
  </r>
  <r>
    <n v="6581"/>
    <x v="3271"/>
    <x v="0"/>
    <x v="332"/>
    <d v="2013-10-23T00:00:00"/>
    <s v="Same Day"/>
    <s v="MS-17530"/>
    <s v="MaryBeth Skach"/>
    <x v="0"/>
    <s v="United States"/>
    <x v="4"/>
    <x v="4"/>
    <n v="98105"/>
    <x v="1"/>
    <s v="OFF-AR-10002766"/>
    <x v="1"/>
    <x v="6"/>
    <x v="1041"/>
    <n v="8.34"/>
    <n v="3"/>
    <n v="0"/>
    <n v="2.2517999999999998"/>
  </r>
  <r>
    <n v="6582"/>
    <x v="3271"/>
    <x v="0"/>
    <x v="332"/>
    <d v="2013-10-23T00:00:00"/>
    <s v="Same Day"/>
    <s v="MS-17530"/>
    <s v="MaryBeth Skach"/>
    <x v="0"/>
    <s v="United States"/>
    <x v="4"/>
    <x v="4"/>
    <n v="98105"/>
    <x v="1"/>
    <s v="FUR-FU-10003095"/>
    <x v="0"/>
    <x v="5"/>
    <x v="1773"/>
    <n v="101.94"/>
    <n v="3"/>
    <n v="0"/>
    <n v="30.582000000000001"/>
  </r>
  <r>
    <n v="6583"/>
    <x v="3272"/>
    <x v="0"/>
    <x v="1121"/>
    <d v="2013-12-08T00:00:00"/>
    <s v="Standard Class"/>
    <s v="DW-13585"/>
    <s v="Dorothy Wardle"/>
    <x v="1"/>
    <s v="United States"/>
    <x v="156"/>
    <x v="4"/>
    <n v="98026"/>
    <x v="1"/>
    <s v="TEC-AC-10003610"/>
    <x v="2"/>
    <x v="11"/>
    <x v="598"/>
    <n v="179.97"/>
    <n v="3"/>
    <n v="0"/>
    <n v="86.385599999999997"/>
  </r>
  <r>
    <n v="6584"/>
    <x v="3273"/>
    <x v="3"/>
    <x v="246"/>
    <d v="2014-07-28T00:00:00"/>
    <s v="Standard Class"/>
    <s v="AM-10705"/>
    <s v="Anne McFarland"/>
    <x v="0"/>
    <s v="United States"/>
    <x v="127"/>
    <x v="17"/>
    <n v="24153"/>
    <x v="0"/>
    <s v="OFF-AR-10003727"/>
    <x v="1"/>
    <x v="6"/>
    <x v="1362"/>
    <n v="101.94"/>
    <n v="6"/>
    <n v="0"/>
    <n v="29.5626"/>
  </r>
  <r>
    <n v="6585"/>
    <x v="3273"/>
    <x v="3"/>
    <x v="246"/>
    <d v="2014-07-28T00:00:00"/>
    <s v="Standard Class"/>
    <s v="AM-10705"/>
    <s v="Anne McFarland"/>
    <x v="0"/>
    <s v="United States"/>
    <x v="127"/>
    <x v="17"/>
    <n v="24153"/>
    <x v="0"/>
    <s v="TEC-PH-10002660"/>
    <x v="2"/>
    <x v="7"/>
    <x v="697"/>
    <n v="271.95999999999998"/>
    <n v="4"/>
    <n v="0"/>
    <n v="67.989999999999995"/>
  </r>
  <r>
    <n v="6586"/>
    <x v="3273"/>
    <x v="3"/>
    <x v="246"/>
    <d v="2014-07-28T00:00:00"/>
    <s v="Standard Class"/>
    <s v="AM-10705"/>
    <s v="Anne McFarland"/>
    <x v="0"/>
    <s v="United States"/>
    <x v="127"/>
    <x v="17"/>
    <n v="24153"/>
    <x v="0"/>
    <s v="FUR-FU-10003274"/>
    <x v="0"/>
    <x v="5"/>
    <x v="245"/>
    <n v="8.8000000000000007"/>
    <n v="5"/>
    <n v="0"/>
    <n v="3.8719999999999999"/>
  </r>
  <r>
    <n v="6587"/>
    <x v="3273"/>
    <x v="3"/>
    <x v="246"/>
    <d v="2014-07-28T00:00:00"/>
    <s v="Standard Class"/>
    <s v="AM-10705"/>
    <s v="Anne McFarland"/>
    <x v="0"/>
    <s v="United States"/>
    <x v="127"/>
    <x v="17"/>
    <n v="24153"/>
    <x v="0"/>
    <s v="OFF-AR-10003829"/>
    <x v="1"/>
    <x v="6"/>
    <x v="934"/>
    <n v="19.68"/>
    <n v="6"/>
    <n v="0"/>
    <n v="5.7072000000000003"/>
  </r>
  <r>
    <n v="6588"/>
    <x v="3273"/>
    <x v="3"/>
    <x v="246"/>
    <d v="2014-07-28T00:00:00"/>
    <s v="Standard Class"/>
    <s v="AM-10705"/>
    <s v="Anne McFarland"/>
    <x v="0"/>
    <s v="United States"/>
    <x v="127"/>
    <x v="17"/>
    <n v="24153"/>
    <x v="0"/>
    <s v="FUR-BO-10003441"/>
    <x v="0"/>
    <x v="0"/>
    <x v="705"/>
    <n v="302.94"/>
    <n v="3"/>
    <n v="0"/>
    <n v="69.676199999999994"/>
  </r>
  <r>
    <n v="6589"/>
    <x v="3273"/>
    <x v="3"/>
    <x v="246"/>
    <d v="2014-07-28T00:00:00"/>
    <s v="Standard Class"/>
    <s v="AM-10705"/>
    <s v="Anne McFarland"/>
    <x v="0"/>
    <s v="United States"/>
    <x v="127"/>
    <x v="17"/>
    <n v="24153"/>
    <x v="0"/>
    <s v="OFF-BI-10003355"/>
    <x v="1"/>
    <x v="8"/>
    <x v="586"/>
    <n v="14.94"/>
    <n v="3"/>
    <n v="0"/>
    <n v="7.1711999999999998"/>
  </r>
  <r>
    <n v="6590"/>
    <x v="3273"/>
    <x v="3"/>
    <x v="246"/>
    <d v="2014-07-28T00:00:00"/>
    <s v="Standard Class"/>
    <s v="AM-10705"/>
    <s v="Anne McFarland"/>
    <x v="0"/>
    <s v="United States"/>
    <x v="127"/>
    <x v="17"/>
    <n v="24153"/>
    <x v="0"/>
    <s v="OFF-SU-10003505"/>
    <x v="1"/>
    <x v="14"/>
    <x v="408"/>
    <n v="231.72"/>
    <n v="2"/>
    <n v="0"/>
    <n v="11.586"/>
  </r>
  <r>
    <n v="6591"/>
    <x v="3274"/>
    <x v="2"/>
    <x v="893"/>
    <d v="2011-03-26T00:00:00"/>
    <s v="First Class"/>
    <s v="BG-11740"/>
    <s v="Bruce Geld"/>
    <x v="0"/>
    <s v="United States"/>
    <x v="478"/>
    <x v="2"/>
    <n v="33445"/>
    <x v="0"/>
    <s v="OFF-LA-10004484"/>
    <x v="1"/>
    <x v="2"/>
    <x v="612"/>
    <n v="9.9120000000000008"/>
    <n v="3"/>
    <n v="0.2"/>
    <n v="3.2214"/>
  </r>
  <r>
    <n v="6592"/>
    <x v="3275"/>
    <x v="1"/>
    <x v="28"/>
    <d v="2012-06-05T00:00:00"/>
    <s v="Standard Class"/>
    <s v="KB-16585"/>
    <s v="Ken Black"/>
    <x v="1"/>
    <s v="United States"/>
    <x v="8"/>
    <x v="1"/>
    <n v="94110"/>
    <x v="1"/>
    <s v="OFF-AR-10000658"/>
    <x v="1"/>
    <x v="6"/>
    <x v="328"/>
    <n v="34.65"/>
    <n v="3"/>
    <n v="0"/>
    <n v="9.702"/>
  </r>
  <r>
    <n v="6593"/>
    <x v="3275"/>
    <x v="1"/>
    <x v="28"/>
    <d v="2012-06-05T00:00:00"/>
    <s v="Standard Class"/>
    <s v="KB-16585"/>
    <s v="Ken Black"/>
    <x v="1"/>
    <s v="United States"/>
    <x v="8"/>
    <x v="1"/>
    <n v="94110"/>
    <x v="1"/>
    <s v="TEC-PH-10000347"/>
    <x v="2"/>
    <x v="7"/>
    <x v="495"/>
    <n v="19.8"/>
    <n v="5"/>
    <n v="0.2"/>
    <n v="1.7324999999999999"/>
  </r>
  <r>
    <n v="6594"/>
    <x v="3276"/>
    <x v="0"/>
    <x v="900"/>
    <d v="2013-06-17T00:00:00"/>
    <s v="Second Class"/>
    <s v="GT-14710"/>
    <s v="Greg Tran"/>
    <x v="0"/>
    <s v="United States"/>
    <x v="20"/>
    <x v="15"/>
    <n v="10024"/>
    <x v="3"/>
    <s v="OFF-BI-10001989"/>
    <x v="1"/>
    <x v="8"/>
    <x v="537"/>
    <n v="33.567999999999998"/>
    <n v="2"/>
    <n v="0.2"/>
    <n v="11.748799999999999"/>
  </r>
  <r>
    <n v="6595"/>
    <x v="3277"/>
    <x v="1"/>
    <x v="124"/>
    <d v="2012-11-05T00:00:00"/>
    <s v="Standard Class"/>
    <s v="SV-20815"/>
    <s v="Stuart Van"/>
    <x v="1"/>
    <s v="United States"/>
    <x v="245"/>
    <x v="14"/>
    <n v="46203"/>
    <x v="2"/>
    <s v="OFF-AR-10001897"/>
    <x v="1"/>
    <x v="6"/>
    <x v="640"/>
    <n v="125.93"/>
    <n v="7"/>
    <n v="0"/>
    <n v="35.260399999999997"/>
  </r>
  <r>
    <n v="6596"/>
    <x v="3278"/>
    <x v="3"/>
    <x v="756"/>
    <d v="2014-04-27T00:00:00"/>
    <s v="First Class"/>
    <s v="GG-14650"/>
    <s v="Greg Guthrie"/>
    <x v="1"/>
    <s v="United States"/>
    <x v="38"/>
    <x v="24"/>
    <n v="43229"/>
    <x v="3"/>
    <s v="OFF-BI-10000285"/>
    <x v="1"/>
    <x v="8"/>
    <x v="456"/>
    <n v="11.76"/>
    <n v="5"/>
    <n v="0.7"/>
    <n v="-7.84"/>
  </r>
  <r>
    <n v="6597"/>
    <x v="3278"/>
    <x v="3"/>
    <x v="756"/>
    <d v="2014-04-27T00:00:00"/>
    <s v="First Class"/>
    <s v="GG-14650"/>
    <s v="Greg Guthrie"/>
    <x v="1"/>
    <s v="United States"/>
    <x v="38"/>
    <x v="24"/>
    <n v="43229"/>
    <x v="3"/>
    <s v="OFF-PA-10001804"/>
    <x v="1"/>
    <x v="10"/>
    <x v="128"/>
    <n v="5.3440000000000003"/>
    <n v="1"/>
    <n v="0.2"/>
    <n v="1.8704000000000001"/>
  </r>
  <r>
    <n v="6598"/>
    <x v="3279"/>
    <x v="2"/>
    <x v="571"/>
    <d v="2011-12-06T00:00:00"/>
    <s v="Standard Class"/>
    <s v="SV-20785"/>
    <s v="Stewart Visinsky"/>
    <x v="0"/>
    <s v="United States"/>
    <x v="108"/>
    <x v="2"/>
    <n v="32216"/>
    <x v="0"/>
    <s v="OFF-BI-10002557"/>
    <x v="1"/>
    <x v="8"/>
    <x v="246"/>
    <n v="1.365"/>
    <n v="1"/>
    <n v="0.7"/>
    <n v="-0.91"/>
  </r>
  <r>
    <n v="6599"/>
    <x v="3279"/>
    <x v="2"/>
    <x v="571"/>
    <d v="2011-12-06T00:00:00"/>
    <s v="Standard Class"/>
    <s v="SV-20785"/>
    <s v="Stewart Visinsky"/>
    <x v="0"/>
    <s v="United States"/>
    <x v="108"/>
    <x v="2"/>
    <n v="32216"/>
    <x v="0"/>
    <s v="OFF-PA-10002319"/>
    <x v="1"/>
    <x v="10"/>
    <x v="1391"/>
    <n v="62.015999999999998"/>
    <n v="2"/>
    <n v="0.2"/>
    <n v="22.480799999999999"/>
  </r>
  <r>
    <n v="6600"/>
    <x v="3280"/>
    <x v="2"/>
    <x v="266"/>
    <d v="2011-07-12T00:00:00"/>
    <s v="Standard Class"/>
    <s v="ON-18715"/>
    <s v="Odella Nelson"/>
    <x v="1"/>
    <s v="United States"/>
    <x v="183"/>
    <x v="39"/>
    <n v="20735"/>
    <x v="3"/>
    <s v="FUR-FU-10003849"/>
    <x v="0"/>
    <x v="5"/>
    <x v="521"/>
    <n v="60.72"/>
    <n v="3"/>
    <n v="0"/>
    <n v="23.680800000000001"/>
  </r>
  <r>
    <n v="6601"/>
    <x v="3280"/>
    <x v="2"/>
    <x v="266"/>
    <d v="2011-07-12T00:00:00"/>
    <s v="Standard Class"/>
    <s v="ON-18715"/>
    <s v="Odella Nelson"/>
    <x v="1"/>
    <s v="United States"/>
    <x v="183"/>
    <x v="39"/>
    <n v="20735"/>
    <x v="3"/>
    <s v="OFF-PA-10002923"/>
    <x v="1"/>
    <x v="10"/>
    <x v="1417"/>
    <n v="146.82"/>
    <n v="3"/>
    <n v="0"/>
    <n v="73.41"/>
  </r>
  <r>
    <n v="6602"/>
    <x v="3280"/>
    <x v="2"/>
    <x v="266"/>
    <d v="2011-07-12T00:00:00"/>
    <s v="Standard Class"/>
    <s v="ON-18715"/>
    <s v="Odella Nelson"/>
    <x v="1"/>
    <s v="United States"/>
    <x v="183"/>
    <x v="39"/>
    <n v="20735"/>
    <x v="3"/>
    <s v="FUR-CH-10004754"/>
    <x v="0"/>
    <x v="1"/>
    <x v="1123"/>
    <n v="239.84"/>
    <n v="8"/>
    <n v="0"/>
    <n v="64.756799999999998"/>
  </r>
  <r>
    <n v="6603"/>
    <x v="3280"/>
    <x v="2"/>
    <x v="266"/>
    <d v="2011-07-12T00:00:00"/>
    <s v="Standard Class"/>
    <s v="ON-18715"/>
    <s v="Odella Nelson"/>
    <x v="1"/>
    <s v="United States"/>
    <x v="183"/>
    <x v="39"/>
    <n v="20735"/>
    <x v="3"/>
    <s v="OFF-LA-10000634"/>
    <x v="1"/>
    <x v="2"/>
    <x v="283"/>
    <n v="15.66"/>
    <n v="6"/>
    <n v="0"/>
    <n v="7.2035999999999998"/>
  </r>
  <r>
    <n v="6604"/>
    <x v="3281"/>
    <x v="3"/>
    <x v="46"/>
    <d v="2014-06-21T00:00:00"/>
    <s v="First Class"/>
    <s v="RA-19945"/>
    <s v="Ryan Akin"/>
    <x v="0"/>
    <s v="United States"/>
    <x v="479"/>
    <x v="22"/>
    <n v="80022"/>
    <x v="1"/>
    <s v="OFF-ST-10001418"/>
    <x v="1"/>
    <x v="4"/>
    <x v="870"/>
    <n v="146.352"/>
    <n v="3"/>
    <n v="0.2"/>
    <n v="-32.929200000000002"/>
  </r>
  <r>
    <n v="6605"/>
    <x v="3282"/>
    <x v="0"/>
    <x v="439"/>
    <d v="2013-01-06T00:00:00"/>
    <s v="Standard Class"/>
    <s v="SV-20785"/>
    <s v="Stewart Visinsky"/>
    <x v="0"/>
    <s v="United States"/>
    <x v="157"/>
    <x v="1"/>
    <n v="92704"/>
    <x v="1"/>
    <s v="OFF-FA-10003467"/>
    <x v="1"/>
    <x v="13"/>
    <x v="489"/>
    <n v="5.94"/>
    <n v="3"/>
    <n v="0"/>
    <n v="0"/>
  </r>
  <r>
    <n v="6606"/>
    <x v="3282"/>
    <x v="0"/>
    <x v="439"/>
    <d v="2013-01-06T00:00:00"/>
    <s v="Standard Class"/>
    <s v="SV-20785"/>
    <s v="Stewart Visinsky"/>
    <x v="0"/>
    <s v="United States"/>
    <x v="157"/>
    <x v="1"/>
    <n v="92704"/>
    <x v="1"/>
    <s v="OFF-PA-10001293"/>
    <x v="1"/>
    <x v="10"/>
    <x v="987"/>
    <n v="45.36"/>
    <n v="7"/>
    <n v="0"/>
    <n v="21.7728"/>
  </r>
  <r>
    <n v="6607"/>
    <x v="3282"/>
    <x v="0"/>
    <x v="439"/>
    <d v="2013-01-06T00:00:00"/>
    <s v="Standard Class"/>
    <s v="SV-20785"/>
    <s v="Stewart Visinsky"/>
    <x v="0"/>
    <s v="United States"/>
    <x v="157"/>
    <x v="1"/>
    <n v="92704"/>
    <x v="1"/>
    <s v="TEC-PH-10003885"/>
    <x v="2"/>
    <x v="7"/>
    <x v="772"/>
    <n v="211.16800000000001"/>
    <n v="4"/>
    <n v="0.2"/>
    <n v="23.756399999999999"/>
  </r>
  <r>
    <n v="6608"/>
    <x v="3282"/>
    <x v="0"/>
    <x v="439"/>
    <d v="2013-01-06T00:00:00"/>
    <s v="Standard Class"/>
    <s v="SV-20785"/>
    <s v="Stewart Visinsky"/>
    <x v="0"/>
    <s v="United States"/>
    <x v="157"/>
    <x v="1"/>
    <n v="92704"/>
    <x v="1"/>
    <s v="FUR-CH-10004860"/>
    <x v="0"/>
    <x v="1"/>
    <x v="210"/>
    <n v="484.70400000000001"/>
    <n v="6"/>
    <n v="0.2"/>
    <n v="-84.8232"/>
  </r>
  <r>
    <n v="6609"/>
    <x v="3282"/>
    <x v="0"/>
    <x v="439"/>
    <d v="2013-01-06T00:00:00"/>
    <s v="Standard Class"/>
    <s v="SV-20785"/>
    <s v="Stewart Visinsky"/>
    <x v="0"/>
    <s v="United States"/>
    <x v="157"/>
    <x v="1"/>
    <n v="92704"/>
    <x v="1"/>
    <s v="TEC-MA-10002428"/>
    <x v="2"/>
    <x v="15"/>
    <x v="1498"/>
    <n v="371.976"/>
    <n v="3"/>
    <n v="0.2"/>
    <n v="116.24250000000001"/>
  </r>
  <r>
    <n v="6610"/>
    <x v="3283"/>
    <x v="1"/>
    <x v="366"/>
    <d v="2012-10-03T00:00:00"/>
    <s v="Same Day"/>
    <s v="KB-16585"/>
    <s v="Ken Black"/>
    <x v="1"/>
    <s v="United States"/>
    <x v="183"/>
    <x v="39"/>
    <n v="20735"/>
    <x v="3"/>
    <s v="OFF-ST-10002406"/>
    <x v="1"/>
    <x v="4"/>
    <x v="324"/>
    <n v="89.82"/>
    <n v="6"/>
    <n v="0"/>
    <n v="25.1496"/>
  </r>
  <r>
    <n v="6611"/>
    <x v="3284"/>
    <x v="0"/>
    <x v="201"/>
    <d v="2013-10-23T00:00:00"/>
    <s v="First Class"/>
    <s v="AG-10495"/>
    <s v="Andrew Gjertsen"/>
    <x v="1"/>
    <s v="United States"/>
    <x v="1"/>
    <x v="1"/>
    <n v="90049"/>
    <x v="1"/>
    <s v="OFF-BI-10004209"/>
    <x v="1"/>
    <x v="8"/>
    <x v="1206"/>
    <n v="19.295999999999999"/>
    <n v="3"/>
    <n v="0.2"/>
    <n v="6.03"/>
  </r>
  <r>
    <n v="6612"/>
    <x v="3285"/>
    <x v="1"/>
    <x v="1122"/>
    <d v="2012-04-28T00:00:00"/>
    <s v="Standard Class"/>
    <s v="JK-16090"/>
    <s v="Juliana Krohn"/>
    <x v="0"/>
    <s v="United States"/>
    <x v="103"/>
    <x v="0"/>
    <n v="40214"/>
    <x v="0"/>
    <s v="FUR-CH-10001891"/>
    <x v="0"/>
    <x v="1"/>
    <x v="265"/>
    <n v="191.96"/>
    <n v="2"/>
    <n v="0"/>
    <n v="51.8292"/>
  </r>
  <r>
    <n v="6613"/>
    <x v="3285"/>
    <x v="1"/>
    <x v="1122"/>
    <d v="2012-04-28T00:00:00"/>
    <s v="Standard Class"/>
    <s v="JK-16090"/>
    <s v="Juliana Krohn"/>
    <x v="0"/>
    <s v="United States"/>
    <x v="103"/>
    <x v="0"/>
    <n v="40214"/>
    <x v="0"/>
    <s v="OFF-BI-10002215"/>
    <x v="1"/>
    <x v="8"/>
    <x v="20"/>
    <n v="21.3"/>
    <n v="3"/>
    <n v="0"/>
    <n v="9.798"/>
  </r>
  <r>
    <n v="6614"/>
    <x v="3285"/>
    <x v="1"/>
    <x v="1122"/>
    <d v="2012-04-28T00:00:00"/>
    <s v="Standard Class"/>
    <s v="JK-16090"/>
    <s v="Juliana Krohn"/>
    <x v="0"/>
    <s v="United States"/>
    <x v="103"/>
    <x v="0"/>
    <n v="40214"/>
    <x v="0"/>
    <s v="TEC-PH-10002103"/>
    <x v="2"/>
    <x v="7"/>
    <x v="534"/>
    <n v="469.95"/>
    <n v="5"/>
    <n v="0"/>
    <n v="131.58600000000001"/>
  </r>
  <r>
    <n v="6615"/>
    <x v="3285"/>
    <x v="1"/>
    <x v="1122"/>
    <d v="2012-04-28T00:00:00"/>
    <s v="Standard Class"/>
    <s v="JK-16090"/>
    <s v="Juliana Krohn"/>
    <x v="0"/>
    <s v="United States"/>
    <x v="103"/>
    <x v="0"/>
    <n v="40214"/>
    <x v="0"/>
    <s v="FUR-FU-10003394"/>
    <x v="0"/>
    <x v="5"/>
    <x v="578"/>
    <n v="209.88"/>
    <n v="3"/>
    <n v="0"/>
    <n v="35.679600000000001"/>
  </r>
  <r>
    <n v="6616"/>
    <x v="3286"/>
    <x v="0"/>
    <x v="26"/>
    <d v="2013-06-20T00:00:00"/>
    <s v="First Class"/>
    <s v="MV-18190"/>
    <s v="Mike Vittorini"/>
    <x v="0"/>
    <s v="United States"/>
    <x v="1"/>
    <x v="1"/>
    <n v="90045"/>
    <x v="1"/>
    <s v="FUR-BO-10004218"/>
    <x v="0"/>
    <x v="0"/>
    <x v="1584"/>
    <n v="239.666"/>
    <n v="2"/>
    <n v="0.15"/>
    <n v="14.098000000000001"/>
  </r>
  <r>
    <n v="6617"/>
    <x v="3286"/>
    <x v="0"/>
    <x v="26"/>
    <d v="2013-06-20T00:00:00"/>
    <s v="First Class"/>
    <s v="MV-18190"/>
    <s v="Mike Vittorini"/>
    <x v="0"/>
    <s v="United States"/>
    <x v="1"/>
    <x v="1"/>
    <n v="90045"/>
    <x v="1"/>
    <s v="OFF-LA-10000081"/>
    <x v="1"/>
    <x v="2"/>
    <x v="1321"/>
    <n v="22.5"/>
    <n v="6"/>
    <n v="0"/>
    <n v="10.8"/>
  </r>
  <r>
    <n v="6618"/>
    <x v="3286"/>
    <x v="0"/>
    <x v="26"/>
    <d v="2013-06-20T00:00:00"/>
    <s v="First Class"/>
    <s v="MV-18190"/>
    <s v="Mike Vittorini"/>
    <x v="0"/>
    <s v="United States"/>
    <x v="1"/>
    <x v="1"/>
    <n v="90045"/>
    <x v="1"/>
    <s v="OFF-PA-10001497"/>
    <x v="1"/>
    <x v="10"/>
    <x v="1746"/>
    <n v="219.84"/>
    <n v="4"/>
    <n v="0"/>
    <n v="107.7216"/>
  </r>
  <r>
    <n v="6619"/>
    <x v="3287"/>
    <x v="3"/>
    <x v="1123"/>
    <d v="2014-01-19T00:00:00"/>
    <s v="Second Class"/>
    <s v="CP-12085"/>
    <s v="Cathy Prescott"/>
    <x v="1"/>
    <s v="United States"/>
    <x v="24"/>
    <x v="25"/>
    <n v="65807"/>
    <x v="2"/>
    <s v="OFF-PA-10004983"/>
    <x v="1"/>
    <x v="10"/>
    <x v="1323"/>
    <n v="32.4"/>
    <n v="5"/>
    <n v="0"/>
    <n v="15.552"/>
  </r>
  <r>
    <n v="6620"/>
    <x v="3287"/>
    <x v="3"/>
    <x v="1123"/>
    <d v="2014-01-19T00:00:00"/>
    <s v="Second Class"/>
    <s v="CP-12085"/>
    <s v="Cathy Prescott"/>
    <x v="1"/>
    <s v="United States"/>
    <x v="24"/>
    <x v="25"/>
    <n v="65807"/>
    <x v="2"/>
    <s v="OFF-AR-10004010"/>
    <x v="1"/>
    <x v="6"/>
    <x v="1734"/>
    <n v="209.94"/>
    <n v="6"/>
    <n v="0"/>
    <n v="54.584400000000002"/>
  </r>
  <r>
    <n v="6621"/>
    <x v="3287"/>
    <x v="3"/>
    <x v="1123"/>
    <d v="2014-01-19T00:00:00"/>
    <s v="Second Class"/>
    <s v="CP-12085"/>
    <s v="Cathy Prescott"/>
    <x v="1"/>
    <s v="United States"/>
    <x v="24"/>
    <x v="25"/>
    <n v="65807"/>
    <x v="2"/>
    <s v="OFF-SU-10002881"/>
    <x v="1"/>
    <x v="14"/>
    <x v="461"/>
    <n v="4164.05"/>
    <n v="5"/>
    <n v="0"/>
    <n v="83.281000000000006"/>
  </r>
  <r>
    <n v="6622"/>
    <x v="3287"/>
    <x v="3"/>
    <x v="1123"/>
    <d v="2014-01-19T00:00:00"/>
    <s v="Second Class"/>
    <s v="CP-12085"/>
    <s v="Cathy Prescott"/>
    <x v="1"/>
    <s v="United States"/>
    <x v="24"/>
    <x v="25"/>
    <n v="65807"/>
    <x v="2"/>
    <s v="FUR-BO-10001608"/>
    <x v="0"/>
    <x v="0"/>
    <x v="1523"/>
    <n v="212.94"/>
    <n v="3"/>
    <n v="0"/>
    <n v="53.234999999999999"/>
  </r>
  <r>
    <n v="6623"/>
    <x v="3288"/>
    <x v="2"/>
    <x v="1124"/>
    <d v="2011-09-09T00:00:00"/>
    <s v="First Class"/>
    <s v="VP-21760"/>
    <s v="Victoria Pisteka"/>
    <x v="1"/>
    <s v="United States"/>
    <x v="8"/>
    <x v="1"/>
    <n v="94109"/>
    <x v="1"/>
    <s v="FUR-FU-10001487"/>
    <x v="0"/>
    <x v="5"/>
    <x v="5"/>
    <n v="41.88"/>
    <n v="6"/>
    <n v="0"/>
    <n v="12.145200000000001"/>
  </r>
  <r>
    <n v="6624"/>
    <x v="3288"/>
    <x v="2"/>
    <x v="1124"/>
    <d v="2011-09-09T00:00:00"/>
    <s v="First Class"/>
    <s v="VP-21760"/>
    <s v="Victoria Pisteka"/>
    <x v="1"/>
    <s v="United States"/>
    <x v="8"/>
    <x v="1"/>
    <n v="94109"/>
    <x v="1"/>
    <s v="OFF-LA-10001934"/>
    <x v="1"/>
    <x v="2"/>
    <x v="568"/>
    <n v="58.48"/>
    <n v="8"/>
    <n v="0"/>
    <n v="27.485600000000002"/>
  </r>
  <r>
    <n v="6625"/>
    <x v="3289"/>
    <x v="1"/>
    <x v="1125"/>
    <d v="2012-01-23T00:00:00"/>
    <s v="Standard Class"/>
    <s v="PM-18940"/>
    <s v="Paul MacIntyre"/>
    <x v="0"/>
    <s v="United States"/>
    <x v="480"/>
    <x v="5"/>
    <n v="77590"/>
    <x v="2"/>
    <s v="FUR-TA-10002855"/>
    <x v="0"/>
    <x v="3"/>
    <x v="1189"/>
    <n v="102.438"/>
    <n v="1"/>
    <n v="0.3"/>
    <n v="-13.1706"/>
  </r>
  <r>
    <n v="6626"/>
    <x v="3289"/>
    <x v="1"/>
    <x v="1125"/>
    <d v="2012-01-23T00:00:00"/>
    <s v="Standard Class"/>
    <s v="PM-18940"/>
    <s v="Paul MacIntyre"/>
    <x v="0"/>
    <s v="United States"/>
    <x v="480"/>
    <x v="5"/>
    <n v="77590"/>
    <x v="2"/>
    <s v="FUR-CH-10004875"/>
    <x v="0"/>
    <x v="1"/>
    <x v="1436"/>
    <n v="199.304"/>
    <n v="4"/>
    <n v="0.3"/>
    <n v="-8.5416000000000007"/>
  </r>
  <r>
    <n v="6627"/>
    <x v="3290"/>
    <x v="2"/>
    <x v="637"/>
    <d v="2011-12-21T00:00:00"/>
    <s v="Standard Class"/>
    <s v="TB-21400"/>
    <s v="Tom Boeckenhauer"/>
    <x v="0"/>
    <s v="United States"/>
    <x v="20"/>
    <x v="15"/>
    <n v="10024"/>
    <x v="3"/>
    <s v="TEC-MA-10001127"/>
    <x v="2"/>
    <x v="15"/>
    <x v="1610"/>
    <n v="6999.96"/>
    <n v="4"/>
    <n v="0"/>
    <n v="2239.9872"/>
  </r>
  <r>
    <n v="6628"/>
    <x v="3291"/>
    <x v="2"/>
    <x v="235"/>
    <d v="2011-05-27T00:00:00"/>
    <s v="Standard Class"/>
    <s v="EH-13990"/>
    <s v="Erica Hackney"/>
    <x v="0"/>
    <s v="United States"/>
    <x v="234"/>
    <x v="4"/>
    <n v="98006"/>
    <x v="1"/>
    <s v="OFF-PA-10003177"/>
    <x v="1"/>
    <x v="10"/>
    <x v="89"/>
    <n v="12.96"/>
    <n v="2"/>
    <n v="0"/>
    <n v="6.2207999999999997"/>
  </r>
  <r>
    <n v="6629"/>
    <x v="3292"/>
    <x v="1"/>
    <x v="444"/>
    <d v="2012-09-22T00:00:00"/>
    <s v="Second Class"/>
    <s v="GW-14605"/>
    <s v="Giulietta Weimer"/>
    <x v="0"/>
    <s v="United States"/>
    <x v="20"/>
    <x v="15"/>
    <n v="10024"/>
    <x v="3"/>
    <s v="TEC-PH-10000011"/>
    <x v="2"/>
    <x v="7"/>
    <x v="220"/>
    <n v="279.86"/>
    <n v="14"/>
    <n v="0"/>
    <n v="134.33279999999999"/>
  </r>
  <r>
    <n v="6630"/>
    <x v="3293"/>
    <x v="1"/>
    <x v="653"/>
    <d v="2012-06-10T00:00:00"/>
    <s v="Standard Class"/>
    <s v="NP-18685"/>
    <s v="Nora Pelletier"/>
    <x v="2"/>
    <s v="United States"/>
    <x v="481"/>
    <x v="3"/>
    <n v="27893"/>
    <x v="0"/>
    <s v="OFF-BI-10001757"/>
    <x v="1"/>
    <x v="8"/>
    <x v="1158"/>
    <n v="7.38"/>
    <n v="5"/>
    <n v="0.7"/>
    <n v="-5.4119999999999999"/>
  </r>
  <r>
    <n v="6631"/>
    <x v="3294"/>
    <x v="0"/>
    <x v="591"/>
    <d v="2013-12-31T00:00:00"/>
    <s v="Standard Class"/>
    <s v="JE-15715"/>
    <s v="Joe Elijah"/>
    <x v="0"/>
    <s v="United States"/>
    <x v="4"/>
    <x v="4"/>
    <n v="98115"/>
    <x v="1"/>
    <s v="FUR-CH-10000847"/>
    <x v="0"/>
    <x v="1"/>
    <x v="986"/>
    <n v="698.35199999999998"/>
    <n v="3"/>
    <n v="0.2"/>
    <n v="52.376399999999997"/>
  </r>
  <r>
    <n v="6632"/>
    <x v="3294"/>
    <x v="0"/>
    <x v="591"/>
    <d v="2013-12-31T00:00:00"/>
    <s v="Standard Class"/>
    <s v="JE-15715"/>
    <s v="Joe Elijah"/>
    <x v="0"/>
    <s v="United States"/>
    <x v="4"/>
    <x v="4"/>
    <n v="98115"/>
    <x v="1"/>
    <s v="FUR-TA-10001307"/>
    <x v="0"/>
    <x v="3"/>
    <x v="1090"/>
    <n v="1747.25"/>
    <n v="5"/>
    <n v="0"/>
    <n v="629.01"/>
  </r>
  <r>
    <n v="6633"/>
    <x v="3295"/>
    <x v="0"/>
    <x v="715"/>
    <d v="2013-09-05T00:00:00"/>
    <s v="Second Class"/>
    <s v="BE-11455"/>
    <s v="Brad Eason"/>
    <x v="2"/>
    <s v="United States"/>
    <x v="24"/>
    <x v="25"/>
    <n v="65807"/>
    <x v="2"/>
    <s v="OFF-AP-10001205"/>
    <x v="1"/>
    <x v="9"/>
    <x v="1285"/>
    <n v="54.48"/>
    <n v="1"/>
    <n v="0"/>
    <n v="15.2544"/>
  </r>
  <r>
    <n v="6634"/>
    <x v="3296"/>
    <x v="0"/>
    <x v="1057"/>
    <d v="2013-10-25T00:00:00"/>
    <s v="Same Day"/>
    <s v="SS-20590"/>
    <s v="Sonia Sunley"/>
    <x v="0"/>
    <s v="United States"/>
    <x v="8"/>
    <x v="1"/>
    <n v="94109"/>
    <x v="1"/>
    <s v="TEC-AC-10001838"/>
    <x v="2"/>
    <x v="11"/>
    <x v="645"/>
    <n v="199.99"/>
    <n v="1"/>
    <n v="0"/>
    <n v="85.995699999999999"/>
  </r>
  <r>
    <n v="6635"/>
    <x v="3297"/>
    <x v="3"/>
    <x v="636"/>
    <d v="2014-07-05T00:00:00"/>
    <s v="Same Day"/>
    <s v="MB-18085"/>
    <s v="Mick Brown"/>
    <x v="0"/>
    <s v="United States"/>
    <x v="35"/>
    <x v="3"/>
    <n v="28205"/>
    <x v="0"/>
    <s v="OFF-BI-10003982"/>
    <x v="1"/>
    <x v="8"/>
    <x v="346"/>
    <n v="68.540999999999997"/>
    <n v="11"/>
    <n v="0.7"/>
    <n v="-52.548099999999998"/>
  </r>
  <r>
    <n v="6636"/>
    <x v="3297"/>
    <x v="3"/>
    <x v="636"/>
    <d v="2014-07-05T00:00:00"/>
    <s v="Same Day"/>
    <s v="MB-18085"/>
    <s v="Mick Brown"/>
    <x v="0"/>
    <s v="United States"/>
    <x v="35"/>
    <x v="3"/>
    <n v="28205"/>
    <x v="0"/>
    <s v="TEC-PH-10004977"/>
    <x v="2"/>
    <x v="7"/>
    <x v="34"/>
    <n v="627.16800000000001"/>
    <n v="4"/>
    <n v="0.2"/>
    <n v="70.556399999999996"/>
  </r>
  <r>
    <n v="6637"/>
    <x v="3297"/>
    <x v="3"/>
    <x v="636"/>
    <d v="2014-07-05T00:00:00"/>
    <s v="Same Day"/>
    <s v="MB-18085"/>
    <s v="Mick Brown"/>
    <x v="0"/>
    <s v="United States"/>
    <x v="35"/>
    <x v="3"/>
    <n v="28205"/>
    <x v="0"/>
    <s v="OFF-LA-10003510"/>
    <x v="1"/>
    <x v="2"/>
    <x v="575"/>
    <n v="122.12"/>
    <n v="5"/>
    <n v="0.2"/>
    <n v="39.689"/>
  </r>
  <r>
    <n v="6638"/>
    <x v="3298"/>
    <x v="3"/>
    <x v="344"/>
    <d v="2014-01-12T00:00:00"/>
    <s v="Second Class"/>
    <s v="RP-19390"/>
    <s v="Resi PÃ¶lking"/>
    <x v="0"/>
    <s v="United States"/>
    <x v="20"/>
    <x v="15"/>
    <n v="10011"/>
    <x v="3"/>
    <s v="OFF-AR-10001573"/>
    <x v="1"/>
    <x v="6"/>
    <x v="368"/>
    <n v="6.99"/>
    <n v="3"/>
    <n v="0"/>
    <n v="2.0270999999999999"/>
  </r>
  <r>
    <n v="6639"/>
    <x v="3298"/>
    <x v="3"/>
    <x v="344"/>
    <d v="2014-01-12T00:00:00"/>
    <s v="Second Class"/>
    <s v="RP-19390"/>
    <s v="Resi PÃ¶lking"/>
    <x v="0"/>
    <s v="United States"/>
    <x v="20"/>
    <x v="15"/>
    <n v="10011"/>
    <x v="3"/>
    <s v="OFF-BI-10001196"/>
    <x v="1"/>
    <x v="8"/>
    <x v="1381"/>
    <n v="107.42400000000001"/>
    <n v="6"/>
    <n v="0.2"/>
    <n v="36.255600000000001"/>
  </r>
  <r>
    <n v="6640"/>
    <x v="3299"/>
    <x v="2"/>
    <x v="656"/>
    <d v="2011-02-11T00:00:00"/>
    <s v="Second Class"/>
    <s v="AJ-10780"/>
    <s v="Anthony Jacobs"/>
    <x v="1"/>
    <s v="United States"/>
    <x v="160"/>
    <x v="24"/>
    <n v="44052"/>
    <x v="3"/>
    <s v="FUR-TA-10003954"/>
    <x v="0"/>
    <x v="3"/>
    <x v="1208"/>
    <n v="1421.664"/>
    <n v="8"/>
    <n v="0.4"/>
    <n v="-734.52639999999997"/>
  </r>
  <r>
    <n v="6641"/>
    <x v="3300"/>
    <x v="3"/>
    <x v="485"/>
    <d v="2014-10-08T00:00:00"/>
    <s v="Standard Class"/>
    <s v="PO-18865"/>
    <s v="Patrick O'Donnell"/>
    <x v="0"/>
    <s v="United States"/>
    <x v="245"/>
    <x v="14"/>
    <n v="46203"/>
    <x v="2"/>
    <s v="OFF-BI-10001989"/>
    <x v="1"/>
    <x v="8"/>
    <x v="537"/>
    <n v="125.88"/>
    <n v="6"/>
    <n v="0"/>
    <n v="60.422400000000003"/>
  </r>
  <r>
    <n v="6642"/>
    <x v="3300"/>
    <x v="3"/>
    <x v="485"/>
    <d v="2014-10-08T00:00:00"/>
    <s v="Standard Class"/>
    <s v="PO-18865"/>
    <s v="Patrick O'Donnell"/>
    <x v="0"/>
    <s v="United States"/>
    <x v="245"/>
    <x v="14"/>
    <n v="46203"/>
    <x v="2"/>
    <s v="TEC-AC-10001714"/>
    <x v="2"/>
    <x v="11"/>
    <x v="678"/>
    <n v="79.78"/>
    <n v="2"/>
    <n v="0"/>
    <n v="29.518599999999999"/>
  </r>
  <r>
    <n v="6643"/>
    <x v="3300"/>
    <x v="3"/>
    <x v="485"/>
    <d v="2014-10-08T00:00:00"/>
    <s v="Standard Class"/>
    <s v="PO-18865"/>
    <s v="Patrick O'Donnell"/>
    <x v="0"/>
    <s v="United States"/>
    <x v="245"/>
    <x v="14"/>
    <n v="46203"/>
    <x v="2"/>
    <s v="OFF-LA-10003498"/>
    <x v="1"/>
    <x v="2"/>
    <x v="1740"/>
    <n v="133.19999999999999"/>
    <n v="9"/>
    <n v="0"/>
    <n v="66.599999999999994"/>
  </r>
  <r>
    <n v="6644"/>
    <x v="3301"/>
    <x v="1"/>
    <x v="544"/>
    <d v="2012-08-16T00:00:00"/>
    <s v="Standard Class"/>
    <s v="WB-21850"/>
    <s v="William Brown"/>
    <x v="0"/>
    <s v="United States"/>
    <x v="252"/>
    <x v="21"/>
    <n v="97756"/>
    <x v="1"/>
    <s v="TEC-PH-10000576"/>
    <x v="2"/>
    <x v="7"/>
    <x v="807"/>
    <n v="438.36799999999999"/>
    <n v="4"/>
    <n v="0.2"/>
    <n v="38.357199999999999"/>
  </r>
  <r>
    <n v="6645"/>
    <x v="3301"/>
    <x v="1"/>
    <x v="544"/>
    <d v="2012-08-16T00:00:00"/>
    <s v="Standard Class"/>
    <s v="WB-21850"/>
    <s v="William Brown"/>
    <x v="0"/>
    <s v="United States"/>
    <x v="252"/>
    <x v="21"/>
    <n v="97756"/>
    <x v="1"/>
    <s v="TEC-PH-10004188"/>
    <x v="2"/>
    <x v="7"/>
    <x v="763"/>
    <n v="139.94399999999999"/>
    <n v="7"/>
    <n v="0.2"/>
    <n v="-31.487400000000001"/>
  </r>
  <r>
    <n v="6646"/>
    <x v="3301"/>
    <x v="1"/>
    <x v="544"/>
    <d v="2012-08-16T00:00:00"/>
    <s v="Standard Class"/>
    <s v="WB-21850"/>
    <s v="William Brown"/>
    <x v="0"/>
    <s v="United States"/>
    <x v="252"/>
    <x v="21"/>
    <n v="97756"/>
    <x v="1"/>
    <s v="OFF-AP-10001469"/>
    <x v="1"/>
    <x v="9"/>
    <x v="581"/>
    <n v="133.47200000000001"/>
    <n v="4"/>
    <n v="0.2"/>
    <n v="15.015599999999999"/>
  </r>
  <r>
    <n v="6647"/>
    <x v="3302"/>
    <x v="0"/>
    <x v="272"/>
    <d v="2013-12-22T00:00:00"/>
    <s v="Standard Class"/>
    <s v="MP-18175"/>
    <s v="Mike Pelletier"/>
    <x v="2"/>
    <s v="United States"/>
    <x v="24"/>
    <x v="21"/>
    <n v="97477"/>
    <x v="1"/>
    <s v="FUR-TA-10003473"/>
    <x v="0"/>
    <x v="3"/>
    <x v="214"/>
    <n v="564.19500000000005"/>
    <n v="3"/>
    <n v="0.5"/>
    <n v="-304.6653"/>
  </r>
  <r>
    <n v="6648"/>
    <x v="3302"/>
    <x v="0"/>
    <x v="272"/>
    <d v="2013-12-22T00:00:00"/>
    <s v="Standard Class"/>
    <s v="MP-18175"/>
    <s v="Mike Pelletier"/>
    <x v="2"/>
    <s v="United States"/>
    <x v="24"/>
    <x v="21"/>
    <n v="97477"/>
    <x v="1"/>
    <s v="OFF-AP-10001205"/>
    <x v="1"/>
    <x v="9"/>
    <x v="1285"/>
    <n v="87.168000000000006"/>
    <n v="2"/>
    <n v="0.2"/>
    <n v="8.7167999999999992"/>
  </r>
  <r>
    <n v="6649"/>
    <x v="3303"/>
    <x v="3"/>
    <x v="565"/>
    <d v="2014-12-09T00:00:00"/>
    <s v="First Class"/>
    <s v="BF-11020"/>
    <s v="Barry FranzÃ¶sisch"/>
    <x v="1"/>
    <s v="United States"/>
    <x v="81"/>
    <x v="5"/>
    <n v="76017"/>
    <x v="2"/>
    <s v="OFF-BI-10002429"/>
    <x v="1"/>
    <x v="8"/>
    <x v="467"/>
    <n v="42.616"/>
    <n v="7"/>
    <n v="0.8"/>
    <n v="-68.185599999999994"/>
  </r>
  <r>
    <n v="6650"/>
    <x v="3303"/>
    <x v="3"/>
    <x v="565"/>
    <d v="2014-12-09T00:00:00"/>
    <s v="First Class"/>
    <s v="BF-11020"/>
    <s v="Barry FranzÃ¶sisch"/>
    <x v="1"/>
    <s v="United States"/>
    <x v="81"/>
    <x v="5"/>
    <n v="76017"/>
    <x v="2"/>
    <s v="TEC-CO-10001943"/>
    <x v="2"/>
    <x v="16"/>
    <x v="1666"/>
    <n v="319.98399999999998"/>
    <n v="2"/>
    <n v="0.2"/>
    <n v="107.99460000000001"/>
  </r>
  <r>
    <n v="6651"/>
    <x v="3303"/>
    <x v="3"/>
    <x v="565"/>
    <d v="2014-12-09T00:00:00"/>
    <s v="First Class"/>
    <s v="BF-11020"/>
    <s v="Barry FranzÃ¶sisch"/>
    <x v="1"/>
    <s v="United States"/>
    <x v="81"/>
    <x v="5"/>
    <n v="76017"/>
    <x v="2"/>
    <s v="OFF-FA-10004854"/>
    <x v="1"/>
    <x v="13"/>
    <x v="268"/>
    <n v="45.92"/>
    <n v="5"/>
    <n v="0.2"/>
    <n v="15.497999999999999"/>
  </r>
  <r>
    <n v="6652"/>
    <x v="3303"/>
    <x v="3"/>
    <x v="565"/>
    <d v="2014-12-09T00:00:00"/>
    <s v="First Class"/>
    <s v="BF-11020"/>
    <s v="Barry FranzÃ¶sisch"/>
    <x v="1"/>
    <s v="United States"/>
    <x v="81"/>
    <x v="5"/>
    <n v="76017"/>
    <x v="2"/>
    <s v="FUR-FU-10001095"/>
    <x v="0"/>
    <x v="5"/>
    <x v="741"/>
    <n v="21.184000000000001"/>
    <n v="2"/>
    <n v="0.6"/>
    <n v="-11.651199999999999"/>
  </r>
  <r>
    <n v="6653"/>
    <x v="3303"/>
    <x v="3"/>
    <x v="565"/>
    <d v="2014-12-09T00:00:00"/>
    <s v="First Class"/>
    <s v="BF-11020"/>
    <s v="Barry FranzÃ¶sisch"/>
    <x v="1"/>
    <s v="United States"/>
    <x v="81"/>
    <x v="5"/>
    <n v="76017"/>
    <x v="2"/>
    <s v="OFF-PA-10000061"/>
    <x v="1"/>
    <x v="10"/>
    <x v="179"/>
    <n v="20.736000000000001"/>
    <n v="4"/>
    <n v="0.2"/>
    <n v="7.2576000000000001"/>
  </r>
  <r>
    <n v="6654"/>
    <x v="3303"/>
    <x v="3"/>
    <x v="565"/>
    <d v="2014-12-09T00:00:00"/>
    <s v="First Class"/>
    <s v="BF-11020"/>
    <s v="Barry FranzÃ¶sisch"/>
    <x v="1"/>
    <s v="United States"/>
    <x v="81"/>
    <x v="5"/>
    <n v="76017"/>
    <x v="2"/>
    <s v="FUR-CH-10003535"/>
    <x v="0"/>
    <x v="1"/>
    <x v="1513"/>
    <n v="213.43"/>
    <n v="5"/>
    <n v="0.3"/>
    <n v="-39.637"/>
  </r>
  <r>
    <n v="6655"/>
    <x v="3304"/>
    <x v="3"/>
    <x v="297"/>
    <d v="2014-02-28T00:00:00"/>
    <s v="Standard Class"/>
    <s v="KM-16375"/>
    <s v="Katherine Murray"/>
    <x v="2"/>
    <s v="United States"/>
    <x v="23"/>
    <x v="16"/>
    <n v="85234"/>
    <x v="1"/>
    <s v="TEC-PH-10004447"/>
    <x v="2"/>
    <x v="7"/>
    <x v="857"/>
    <n v="333.57600000000002"/>
    <n v="3"/>
    <n v="0.2"/>
    <n v="25.0182"/>
  </r>
  <r>
    <n v="6656"/>
    <x v="3304"/>
    <x v="3"/>
    <x v="297"/>
    <d v="2014-02-28T00:00:00"/>
    <s v="Standard Class"/>
    <s v="KM-16375"/>
    <s v="Katherine Murray"/>
    <x v="2"/>
    <s v="United States"/>
    <x v="23"/>
    <x v="16"/>
    <n v="85234"/>
    <x v="1"/>
    <s v="TEC-AC-10001114"/>
    <x v="2"/>
    <x v="11"/>
    <x v="1202"/>
    <n v="31.992000000000001"/>
    <n v="1"/>
    <n v="0.2"/>
    <n v="4.7988"/>
  </r>
  <r>
    <n v="6657"/>
    <x v="3304"/>
    <x v="3"/>
    <x v="297"/>
    <d v="2014-02-28T00:00:00"/>
    <s v="Standard Class"/>
    <s v="KM-16375"/>
    <s v="Katherine Murray"/>
    <x v="2"/>
    <s v="United States"/>
    <x v="23"/>
    <x v="16"/>
    <n v="85234"/>
    <x v="1"/>
    <s v="OFF-ST-10000563"/>
    <x v="1"/>
    <x v="4"/>
    <x v="894"/>
    <n v="51.167999999999999"/>
    <n v="2"/>
    <n v="0.2"/>
    <n v="-6.3959999999999999"/>
  </r>
  <r>
    <n v="6658"/>
    <x v="3304"/>
    <x v="3"/>
    <x v="297"/>
    <d v="2014-02-28T00:00:00"/>
    <s v="Standard Class"/>
    <s v="KM-16375"/>
    <s v="Katherine Murray"/>
    <x v="2"/>
    <s v="United States"/>
    <x v="23"/>
    <x v="16"/>
    <n v="85234"/>
    <x v="1"/>
    <s v="OFF-EN-10004846"/>
    <x v="1"/>
    <x v="12"/>
    <x v="1488"/>
    <n v="10.64"/>
    <n v="5"/>
    <n v="0.2"/>
    <n v="3.8570000000000002"/>
  </r>
  <r>
    <n v="6659"/>
    <x v="3304"/>
    <x v="3"/>
    <x v="297"/>
    <d v="2014-02-28T00:00:00"/>
    <s v="Standard Class"/>
    <s v="KM-16375"/>
    <s v="Katherine Murray"/>
    <x v="2"/>
    <s v="United States"/>
    <x v="23"/>
    <x v="16"/>
    <n v="85234"/>
    <x v="1"/>
    <s v="FUR-FU-10002253"/>
    <x v="0"/>
    <x v="5"/>
    <x v="587"/>
    <n v="68.703999999999994"/>
    <n v="2"/>
    <n v="0.2"/>
    <n v="16.3172"/>
  </r>
  <r>
    <n v="6660"/>
    <x v="3304"/>
    <x v="3"/>
    <x v="297"/>
    <d v="2014-02-28T00:00:00"/>
    <s v="Standard Class"/>
    <s v="KM-16375"/>
    <s v="Katherine Murray"/>
    <x v="2"/>
    <s v="United States"/>
    <x v="23"/>
    <x v="16"/>
    <n v="85234"/>
    <x v="1"/>
    <s v="FUR-TA-10001039"/>
    <x v="0"/>
    <x v="3"/>
    <x v="824"/>
    <n v="386.91"/>
    <n v="9"/>
    <n v="0.5"/>
    <n v="-185.71680000000001"/>
  </r>
  <r>
    <n v="6661"/>
    <x v="3305"/>
    <x v="1"/>
    <x v="816"/>
    <d v="2012-10-08T00:00:00"/>
    <s v="Second Class"/>
    <s v="DB-13405"/>
    <s v="Denny Blanton"/>
    <x v="0"/>
    <s v="United States"/>
    <x v="104"/>
    <x v="31"/>
    <n v="1841"/>
    <x v="3"/>
    <s v="OFF-AR-10004587"/>
    <x v="1"/>
    <x v="6"/>
    <x v="1624"/>
    <n v="39.659999999999997"/>
    <n v="2"/>
    <n v="0"/>
    <n v="11.898"/>
  </r>
  <r>
    <n v="6662"/>
    <x v="3305"/>
    <x v="1"/>
    <x v="816"/>
    <d v="2012-10-08T00:00:00"/>
    <s v="Second Class"/>
    <s v="DB-13405"/>
    <s v="Denny Blanton"/>
    <x v="0"/>
    <s v="United States"/>
    <x v="104"/>
    <x v="31"/>
    <n v="1841"/>
    <x v="3"/>
    <s v="OFF-AP-10004336"/>
    <x v="1"/>
    <x v="9"/>
    <x v="1031"/>
    <n v="113.92"/>
    <n v="2"/>
    <n v="0"/>
    <n v="33.036799999999999"/>
  </r>
  <r>
    <n v="6663"/>
    <x v="3305"/>
    <x v="1"/>
    <x v="816"/>
    <d v="2012-10-08T00:00:00"/>
    <s v="Second Class"/>
    <s v="DB-13405"/>
    <s v="Denny Blanton"/>
    <x v="0"/>
    <s v="United States"/>
    <x v="104"/>
    <x v="31"/>
    <n v="1841"/>
    <x v="3"/>
    <s v="OFF-BI-10001718"/>
    <x v="1"/>
    <x v="8"/>
    <x v="1216"/>
    <n v="447.86"/>
    <n v="7"/>
    <n v="0"/>
    <n v="210.49420000000001"/>
  </r>
  <r>
    <n v="6664"/>
    <x v="3306"/>
    <x v="3"/>
    <x v="40"/>
    <d v="2014-02-11T00:00:00"/>
    <s v="Standard Class"/>
    <s v="OT-18730"/>
    <s v="Olvera Toch"/>
    <x v="0"/>
    <s v="United States"/>
    <x v="173"/>
    <x v="17"/>
    <n v="23464"/>
    <x v="0"/>
    <s v="FUR-TA-10001520"/>
    <x v="0"/>
    <x v="3"/>
    <x v="711"/>
    <n v="356.85"/>
    <n v="5"/>
    <n v="0"/>
    <n v="60.664499999999997"/>
  </r>
  <r>
    <n v="6665"/>
    <x v="3306"/>
    <x v="3"/>
    <x v="40"/>
    <d v="2014-02-11T00:00:00"/>
    <s v="Standard Class"/>
    <s v="OT-18730"/>
    <s v="Olvera Toch"/>
    <x v="0"/>
    <s v="United States"/>
    <x v="173"/>
    <x v="17"/>
    <n v="23464"/>
    <x v="0"/>
    <s v="OFF-EN-10002831"/>
    <x v="1"/>
    <x v="12"/>
    <x v="828"/>
    <n v="251.58"/>
    <n v="7"/>
    <n v="0"/>
    <n v="113.211"/>
  </r>
  <r>
    <n v="6666"/>
    <x v="3307"/>
    <x v="0"/>
    <x v="216"/>
    <d v="2013-07-19T00:00:00"/>
    <s v="Second Class"/>
    <s v="JS-15880"/>
    <s v="John Stevenson"/>
    <x v="0"/>
    <s v="United States"/>
    <x v="218"/>
    <x v="5"/>
    <n v="75061"/>
    <x v="2"/>
    <s v="OFF-PA-10001497"/>
    <x v="1"/>
    <x v="10"/>
    <x v="1746"/>
    <n v="219.84"/>
    <n v="5"/>
    <n v="0.2"/>
    <n v="79.691999999999993"/>
  </r>
  <r>
    <n v="6667"/>
    <x v="3308"/>
    <x v="3"/>
    <x v="605"/>
    <d v="2014-05-15T00:00:00"/>
    <s v="Second Class"/>
    <s v="CA-12775"/>
    <s v="Cynthia Arntzen"/>
    <x v="0"/>
    <s v="United States"/>
    <x v="219"/>
    <x v="30"/>
    <n v="8360"/>
    <x v="3"/>
    <s v="FUR-FU-10000719"/>
    <x v="0"/>
    <x v="5"/>
    <x v="1664"/>
    <n v="42.85"/>
    <n v="5"/>
    <n v="0"/>
    <n v="15.426"/>
  </r>
  <r>
    <n v="6668"/>
    <x v="3308"/>
    <x v="3"/>
    <x v="605"/>
    <d v="2014-05-15T00:00:00"/>
    <s v="Second Class"/>
    <s v="CA-12775"/>
    <s v="Cynthia Arntzen"/>
    <x v="0"/>
    <s v="United States"/>
    <x v="219"/>
    <x v="30"/>
    <n v="8360"/>
    <x v="3"/>
    <s v="OFF-LA-10002271"/>
    <x v="1"/>
    <x v="2"/>
    <x v="635"/>
    <n v="6.16"/>
    <n v="2"/>
    <n v="0"/>
    <n v="2.9567999999999999"/>
  </r>
  <r>
    <n v="6669"/>
    <x v="3308"/>
    <x v="3"/>
    <x v="605"/>
    <d v="2014-05-15T00:00:00"/>
    <s v="Second Class"/>
    <s v="CA-12775"/>
    <s v="Cynthia Arntzen"/>
    <x v="0"/>
    <s v="United States"/>
    <x v="219"/>
    <x v="30"/>
    <n v="8360"/>
    <x v="3"/>
    <s v="OFF-SU-10004661"/>
    <x v="1"/>
    <x v="14"/>
    <x v="1748"/>
    <n v="17"/>
    <n v="2"/>
    <n v="0"/>
    <n v="4.42"/>
  </r>
  <r>
    <n v="6670"/>
    <x v="3308"/>
    <x v="3"/>
    <x v="605"/>
    <d v="2014-05-15T00:00:00"/>
    <s v="Second Class"/>
    <s v="CA-12775"/>
    <s v="Cynthia Arntzen"/>
    <x v="0"/>
    <s v="United States"/>
    <x v="219"/>
    <x v="30"/>
    <n v="8360"/>
    <x v="3"/>
    <s v="TEC-AC-10004859"/>
    <x v="2"/>
    <x v="11"/>
    <x v="1545"/>
    <n v="87.4"/>
    <n v="5"/>
    <n v="0"/>
    <n v="34.96"/>
  </r>
  <r>
    <n v="6671"/>
    <x v="3309"/>
    <x v="3"/>
    <x v="1126"/>
    <d v="2014-05-30T00:00:00"/>
    <s v="Standard Class"/>
    <s v="MH-18115"/>
    <s v="Mick Hernandez"/>
    <x v="2"/>
    <s v="United States"/>
    <x v="38"/>
    <x v="32"/>
    <n v="31907"/>
    <x v="0"/>
    <s v="OFF-BI-10002824"/>
    <x v="1"/>
    <x v="8"/>
    <x v="523"/>
    <n v="29.84"/>
    <n v="2"/>
    <n v="0"/>
    <n v="13.428000000000001"/>
  </r>
  <r>
    <n v="6672"/>
    <x v="3310"/>
    <x v="2"/>
    <x v="709"/>
    <d v="2011-08-27T00:00:00"/>
    <s v="Second Class"/>
    <s v="RB-19645"/>
    <s v="Robert Barroso"/>
    <x v="1"/>
    <s v="United States"/>
    <x v="1"/>
    <x v="1"/>
    <n v="90032"/>
    <x v="1"/>
    <s v="OFF-BI-10001575"/>
    <x v="1"/>
    <x v="8"/>
    <x v="577"/>
    <n v="49.567999999999998"/>
    <n v="2"/>
    <n v="0.2"/>
    <n v="17.348800000000001"/>
  </r>
  <r>
    <n v="6673"/>
    <x v="3311"/>
    <x v="1"/>
    <x v="861"/>
    <d v="2012-09-16T00:00:00"/>
    <s v="Standard Class"/>
    <s v="SB-20290"/>
    <s v="Sean Braxton"/>
    <x v="1"/>
    <s v="United States"/>
    <x v="70"/>
    <x v="1"/>
    <n v="92024"/>
    <x v="1"/>
    <s v="OFF-AR-10000380"/>
    <x v="1"/>
    <x v="6"/>
    <x v="108"/>
    <n v="265.86"/>
    <n v="7"/>
    <n v="0"/>
    <n v="79.757999999999996"/>
  </r>
  <r>
    <n v="6674"/>
    <x v="3312"/>
    <x v="1"/>
    <x v="577"/>
    <d v="2012-12-09T00:00:00"/>
    <s v="Standard Class"/>
    <s v="TW-21025"/>
    <s v="Tamara Willingham"/>
    <x v="2"/>
    <s v="United States"/>
    <x v="262"/>
    <x v="17"/>
    <n v="22901"/>
    <x v="0"/>
    <s v="FUR-FU-10000820"/>
    <x v="0"/>
    <x v="5"/>
    <x v="1774"/>
    <n v="67.959999999999994"/>
    <n v="4"/>
    <n v="0"/>
    <n v="12.232799999999999"/>
  </r>
  <r>
    <n v="6675"/>
    <x v="3313"/>
    <x v="1"/>
    <x v="82"/>
    <d v="2012-11-23T00:00:00"/>
    <s v="Second Class"/>
    <s v="DL-13330"/>
    <s v="Denise Leinenbach"/>
    <x v="0"/>
    <s v="United States"/>
    <x v="104"/>
    <x v="14"/>
    <n v="46226"/>
    <x v="2"/>
    <s v="OFF-AR-10003759"/>
    <x v="1"/>
    <x v="6"/>
    <x v="838"/>
    <n v="10.92"/>
    <n v="6"/>
    <n v="0"/>
    <n v="4.9139999999999997"/>
  </r>
  <r>
    <n v="6676"/>
    <x v="3313"/>
    <x v="1"/>
    <x v="82"/>
    <d v="2012-11-23T00:00:00"/>
    <s v="Second Class"/>
    <s v="DL-13330"/>
    <s v="Denise Leinenbach"/>
    <x v="0"/>
    <s v="United States"/>
    <x v="104"/>
    <x v="14"/>
    <n v="46226"/>
    <x v="2"/>
    <s v="TEC-MA-10002930"/>
    <x v="2"/>
    <x v="15"/>
    <x v="1775"/>
    <n v="83.9"/>
    <n v="2"/>
    <n v="0"/>
    <n v="22.652999999999999"/>
  </r>
  <r>
    <n v="6677"/>
    <x v="3313"/>
    <x v="1"/>
    <x v="82"/>
    <d v="2012-11-23T00:00:00"/>
    <s v="Second Class"/>
    <s v="DL-13330"/>
    <s v="Denise Leinenbach"/>
    <x v="0"/>
    <s v="United States"/>
    <x v="104"/>
    <x v="14"/>
    <n v="46226"/>
    <x v="2"/>
    <s v="OFF-AP-10004052"/>
    <x v="1"/>
    <x v="9"/>
    <x v="1662"/>
    <n v="19.75"/>
    <n v="5"/>
    <n v="0"/>
    <n v="5.1349999999999998"/>
  </r>
  <r>
    <n v="6678"/>
    <x v="3313"/>
    <x v="1"/>
    <x v="82"/>
    <d v="2012-11-23T00:00:00"/>
    <s v="Second Class"/>
    <s v="DL-13330"/>
    <s v="Denise Leinenbach"/>
    <x v="0"/>
    <s v="United States"/>
    <x v="104"/>
    <x v="14"/>
    <n v="46226"/>
    <x v="2"/>
    <s v="TEC-AC-10000990"/>
    <x v="2"/>
    <x v="11"/>
    <x v="1522"/>
    <n v="393.54"/>
    <n v="3"/>
    <n v="0"/>
    <n v="165.2868"/>
  </r>
  <r>
    <n v="6679"/>
    <x v="3314"/>
    <x v="2"/>
    <x v="982"/>
    <d v="2011-10-14T00:00:00"/>
    <s v="Standard Class"/>
    <s v="SD-20485"/>
    <s v="Shirley Daniels"/>
    <x v="2"/>
    <s v="United States"/>
    <x v="42"/>
    <x v="16"/>
    <n v="85023"/>
    <x v="1"/>
    <s v="FUR-FU-10003724"/>
    <x v="0"/>
    <x v="5"/>
    <x v="887"/>
    <n v="46.872"/>
    <n v="7"/>
    <n v="0.2"/>
    <n v="3.5154000000000001"/>
  </r>
  <r>
    <n v="6680"/>
    <x v="3315"/>
    <x v="3"/>
    <x v="264"/>
    <d v="2014-08-09T00:00:00"/>
    <s v="Second Class"/>
    <s v="TB-21055"/>
    <s v="Ted Butterfield"/>
    <x v="0"/>
    <s v="United States"/>
    <x v="255"/>
    <x v="29"/>
    <n v="6450"/>
    <x v="3"/>
    <s v="OFF-ST-10000918"/>
    <x v="1"/>
    <x v="4"/>
    <x v="372"/>
    <n v="10.9"/>
    <n v="1"/>
    <n v="0"/>
    <n v="2.8340000000000001"/>
  </r>
  <r>
    <n v="6681"/>
    <x v="3315"/>
    <x v="3"/>
    <x v="264"/>
    <d v="2014-08-09T00:00:00"/>
    <s v="Second Class"/>
    <s v="TB-21055"/>
    <s v="Ted Butterfield"/>
    <x v="0"/>
    <s v="United States"/>
    <x v="255"/>
    <x v="29"/>
    <n v="6450"/>
    <x v="3"/>
    <s v="OFF-PA-10000157"/>
    <x v="1"/>
    <x v="10"/>
    <x v="364"/>
    <n v="79.92"/>
    <n v="4"/>
    <n v="0"/>
    <n v="37.562399999999997"/>
  </r>
  <r>
    <n v="6682"/>
    <x v="3315"/>
    <x v="3"/>
    <x v="264"/>
    <d v="2014-08-09T00:00:00"/>
    <s v="Second Class"/>
    <s v="TB-21055"/>
    <s v="Ted Butterfield"/>
    <x v="0"/>
    <s v="United States"/>
    <x v="255"/>
    <x v="29"/>
    <n v="6450"/>
    <x v="3"/>
    <s v="OFF-PA-10002499"/>
    <x v="1"/>
    <x v="10"/>
    <x v="1601"/>
    <n v="146.82"/>
    <n v="3"/>
    <n v="0"/>
    <n v="73.41"/>
  </r>
  <r>
    <n v="6683"/>
    <x v="3316"/>
    <x v="3"/>
    <x v="314"/>
    <d v="2014-03-01T00:00:00"/>
    <s v="First Class"/>
    <s v="DP-13390"/>
    <s v="Dennis Pardue"/>
    <x v="2"/>
    <s v="United States"/>
    <x v="47"/>
    <x v="6"/>
    <n v="53132"/>
    <x v="2"/>
    <s v="OFF-BI-10002012"/>
    <x v="1"/>
    <x v="8"/>
    <x v="742"/>
    <n v="3.6"/>
    <n v="2"/>
    <n v="0"/>
    <n v="1.728"/>
  </r>
  <r>
    <n v="6684"/>
    <x v="3317"/>
    <x v="2"/>
    <x v="1127"/>
    <d v="2011-10-11T00:00:00"/>
    <s v="Standard Class"/>
    <s v="DE-13255"/>
    <s v="Deanra Eno"/>
    <x v="2"/>
    <s v="United States"/>
    <x v="1"/>
    <x v="1"/>
    <n v="90008"/>
    <x v="1"/>
    <s v="FUR-FU-10000320"/>
    <x v="0"/>
    <x v="5"/>
    <x v="1512"/>
    <n v="20.04"/>
    <n v="6"/>
    <n v="0"/>
    <n v="8.8176000000000005"/>
  </r>
  <r>
    <n v="6685"/>
    <x v="3318"/>
    <x v="1"/>
    <x v="997"/>
    <d v="2012-12-22T00:00:00"/>
    <s v="Standard Class"/>
    <s v="MC-18100"/>
    <s v="Mick Crebagga"/>
    <x v="0"/>
    <s v="United States"/>
    <x v="41"/>
    <x v="10"/>
    <n v="61701"/>
    <x v="2"/>
    <s v="OFF-ST-10003716"/>
    <x v="1"/>
    <x v="4"/>
    <x v="889"/>
    <n v="180.01599999999999"/>
    <n v="1"/>
    <n v="0.2"/>
    <n v="-15.7514"/>
  </r>
  <r>
    <n v="6686"/>
    <x v="3318"/>
    <x v="1"/>
    <x v="997"/>
    <d v="2012-12-22T00:00:00"/>
    <s v="Standard Class"/>
    <s v="MC-18100"/>
    <s v="Mick Crebagga"/>
    <x v="0"/>
    <s v="United States"/>
    <x v="41"/>
    <x v="10"/>
    <n v="61701"/>
    <x v="2"/>
    <s v="FUR-FU-10000965"/>
    <x v="0"/>
    <x v="5"/>
    <x v="682"/>
    <n v="41.552"/>
    <n v="2"/>
    <n v="0.6"/>
    <n v="-19.737200000000001"/>
  </r>
  <r>
    <n v="6687"/>
    <x v="3318"/>
    <x v="1"/>
    <x v="997"/>
    <d v="2012-12-22T00:00:00"/>
    <s v="Standard Class"/>
    <s v="MC-18100"/>
    <s v="Mick Crebagga"/>
    <x v="0"/>
    <s v="United States"/>
    <x v="41"/>
    <x v="10"/>
    <n v="61701"/>
    <x v="2"/>
    <s v="OFF-AR-10003829"/>
    <x v="1"/>
    <x v="6"/>
    <x v="934"/>
    <n v="13.12"/>
    <n v="5"/>
    <n v="0.2"/>
    <n v="1.476"/>
  </r>
  <r>
    <n v="6688"/>
    <x v="3319"/>
    <x v="1"/>
    <x v="263"/>
    <d v="2012-05-21T00:00:00"/>
    <s v="Standard Class"/>
    <s v="HG-15025"/>
    <s v="Hunter Glantz"/>
    <x v="0"/>
    <s v="United States"/>
    <x v="1"/>
    <x v="1"/>
    <n v="90032"/>
    <x v="1"/>
    <s v="OFF-ST-10003470"/>
    <x v="1"/>
    <x v="4"/>
    <x v="1339"/>
    <n v="1117.92"/>
    <n v="4"/>
    <n v="0"/>
    <n v="55.896000000000001"/>
  </r>
  <r>
    <n v="6689"/>
    <x v="3320"/>
    <x v="3"/>
    <x v="434"/>
    <d v="2014-03-16T00:00:00"/>
    <s v="Second Class"/>
    <s v="CM-11815"/>
    <s v="Candace McMahon"/>
    <x v="1"/>
    <s v="United States"/>
    <x v="8"/>
    <x v="1"/>
    <n v="94109"/>
    <x v="1"/>
    <s v="TEC-AC-10004568"/>
    <x v="2"/>
    <x v="11"/>
    <x v="1109"/>
    <n v="111.96"/>
    <n v="4"/>
    <n v="0"/>
    <n v="21.272400000000001"/>
  </r>
  <r>
    <n v="6690"/>
    <x v="3321"/>
    <x v="3"/>
    <x v="574"/>
    <d v="2014-10-12T00:00:00"/>
    <s v="Standard Class"/>
    <s v="RP-19855"/>
    <s v="Roy Phan"/>
    <x v="1"/>
    <s v="United States"/>
    <x v="12"/>
    <x v="5"/>
    <n v="77095"/>
    <x v="2"/>
    <s v="OFF-AR-10000817"/>
    <x v="1"/>
    <x v="6"/>
    <x v="1255"/>
    <n v="12.16"/>
    <n v="5"/>
    <n v="0.2"/>
    <n v="2.1280000000000001"/>
  </r>
  <r>
    <n v="6691"/>
    <x v="3322"/>
    <x v="3"/>
    <x v="689"/>
    <d v="2014-06-08T00:00:00"/>
    <s v="Standard Class"/>
    <s v="LS-17200"/>
    <s v="Luke Schmidt"/>
    <x v="1"/>
    <s v="United States"/>
    <x v="158"/>
    <x v="6"/>
    <n v="53209"/>
    <x v="2"/>
    <s v="OFF-BI-10003460"/>
    <x v="1"/>
    <x v="8"/>
    <x v="234"/>
    <n v="17.52"/>
    <n v="4"/>
    <n v="0"/>
    <n v="8.4095999999999993"/>
  </r>
  <r>
    <n v="6692"/>
    <x v="3322"/>
    <x v="3"/>
    <x v="689"/>
    <d v="2014-06-08T00:00:00"/>
    <s v="Standard Class"/>
    <s v="LS-17200"/>
    <s v="Luke Schmidt"/>
    <x v="1"/>
    <s v="United States"/>
    <x v="158"/>
    <x v="6"/>
    <n v="53209"/>
    <x v="2"/>
    <s v="OFF-AP-10002472"/>
    <x v="1"/>
    <x v="9"/>
    <x v="403"/>
    <n v="155.88"/>
    <n v="6"/>
    <n v="0"/>
    <n v="54.558"/>
  </r>
  <r>
    <n v="6693"/>
    <x v="3323"/>
    <x v="3"/>
    <x v="938"/>
    <d v="2014-08-14T00:00:00"/>
    <s v="Second Class"/>
    <s v="DR-12940"/>
    <s v="Daniel Raglin"/>
    <x v="2"/>
    <s v="United States"/>
    <x v="335"/>
    <x v="28"/>
    <n v="70601"/>
    <x v="0"/>
    <s v="OFF-BI-10000632"/>
    <x v="1"/>
    <x v="8"/>
    <x v="1288"/>
    <n v="477.51"/>
    <n v="11"/>
    <n v="0"/>
    <n v="219.65459999999999"/>
  </r>
  <r>
    <n v="6694"/>
    <x v="3324"/>
    <x v="3"/>
    <x v="1033"/>
    <d v="2014-03-10T00:00:00"/>
    <s v="Second Class"/>
    <s v="CC-12475"/>
    <s v="Cindy Chapman"/>
    <x v="0"/>
    <s v="United States"/>
    <x v="248"/>
    <x v="39"/>
    <n v="21215"/>
    <x v="3"/>
    <s v="OFF-PA-10000062"/>
    <x v="1"/>
    <x v="10"/>
    <x v="1375"/>
    <n v="164.88"/>
    <n v="3"/>
    <n v="0"/>
    <n v="80.791200000000003"/>
  </r>
  <r>
    <n v="6695"/>
    <x v="3325"/>
    <x v="0"/>
    <x v="370"/>
    <d v="2013-08-31T00:00:00"/>
    <s v="Standard Class"/>
    <s v="SS-20515"/>
    <s v="Shirley Schmidt"/>
    <x v="2"/>
    <s v="United States"/>
    <x v="47"/>
    <x v="6"/>
    <n v="53132"/>
    <x v="2"/>
    <s v="TEC-AC-10002006"/>
    <x v="2"/>
    <x v="11"/>
    <x v="1078"/>
    <n v="47.97"/>
    <n v="3"/>
    <n v="0"/>
    <n v="14.870699999999999"/>
  </r>
  <r>
    <n v="6696"/>
    <x v="3326"/>
    <x v="0"/>
    <x v="499"/>
    <d v="2013-08-12T00:00:00"/>
    <s v="Standard Class"/>
    <s v="JF-15190"/>
    <s v="Jamie Frazer"/>
    <x v="0"/>
    <s v="United States"/>
    <x v="20"/>
    <x v="15"/>
    <n v="10024"/>
    <x v="3"/>
    <s v="OFF-BI-10004318"/>
    <x v="1"/>
    <x v="8"/>
    <x v="1574"/>
    <n v="415.17599999999999"/>
    <n v="3"/>
    <n v="0.2"/>
    <n v="134.93219999999999"/>
  </r>
  <r>
    <n v="6697"/>
    <x v="3326"/>
    <x v="0"/>
    <x v="499"/>
    <d v="2013-08-12T00:00:00"/>
    <s v="Standard Class"/>
    <s v="JF-15190"/>
    <s v="Jamie Frazer"/>
    <x v="0"/>
    <s v="United States"/>
    <x v="20"/>
    <x v="15"/>
    <n v="10024"/>
    <x v="3"/>
    <s v="OFF-BI-10004236"/>
    <x v="1"/>
    <x v="8"/>
    <x v="891"/>
    <n v="35.231999999999999"/>
    <n v="3"/>
    <n v="0.2"/>
    <n v="11.4504"/>
  </r>
  <r>
    <n v="6698"/>
    <x v="3326"/>
    <x v="0"/>
    <x v="499"/>
    <d v="2013-08-12T00:00:00"/>
    <s v="Standard Class"/>
    <s v="JF-15190"/>
    <s v="Jamie Frazer"/>
    <x v="0"/>
    <s v="United States"/>
    <x v="20"/>
    <x v="15"/>
    <n v="10024"/>
    <x v="3"/>
    <s v="OFF-PA-10000062"/>
    <x v="1"/>
    <x v="10"/>
    <x v="1375"/>
    <n v="54.96"/>
    <n v="1"/>
    <n v="0"/>
    <n v="26.930399999999999"/>
  </r>
  <r>
    <n v="6699"/>
    <x v="3327"/>
    <x v="3"/>
    <x v="246"/>
    <d v="2014-07-26T00:00:00"/>
    <s v="Standard Class"/>
    <s v="SW-20455"/>
    <s v="Shaun Weien"/>
    <x v="0"/>
    <s v="United States"/>
    <x v="70"/>
    <x v="1"/>
    <n v="92024"/>
    <x v="1"/>
    <s v="OFF-PA-10003205"/>
    <x v="1"/>
    <x v="10"/>
    <x v="1776"/>
    <n v="16.34"/>
    <n v="2"/>
    <n v="0"/>
    <n v="7.6798000000000002"/>
  </r>
  <r>
    <n v="6700"/>
    <x v="3327"/>
    <x v="3"/>
    <x v="246"/>
    <d v="2014-07-26T00:00:00"/>
    <s v="Standard Class"/>
    <s v="SW-20455"/>
    <s v="Shaun Weien"/>
    <x v="0"/>
    <s v="United States"/>
    <x v="70"/>
    <x v="1"/>
    <n v="92024"/>
    <x v="1"/>
    <s v="FUR-CH-10000988"/>
    <x v="0"/>
    <x v="1"/>
    <x v="1132"/>
    <n v="225.29599999999999"/>
    <n v="2"/>
    <n v="0.2"/>
    <n v="22.529599999999999"/>
  </r>
  <r>
    <n v="6701"/>
    <x v="3327"/>
    <x v="3"/>
    <x v="246"/>
    <d v="2014-07-26T00:00:00"/>
    <s v="Standard Class"/>
    <s v="SW-20455"/>
    <s v="Shaun Weien"/>
    <x v="0"/>
    <s v="United States"/>
    <x v="70"/>
    <x v="1"/>
    <n v="92024"/>
    <x v="1"/>
    <s v="OFF-BI-10001524"/>
    <x v="1"/>
    <x v="8"/>
    <x v="298"/>
    <n v="50.351999999999997"/>
    <n v="3"/>
    <n v="0.2"/>
    <n v="17.623200000000001"/>
  </r>
  <r>
    <n v="6702"/>
    <x v="3328"/>
    <x v="1"/>
    <x v="1128"/>
    <d v="2012-05-24T00:00:00"/>
    <s v="Standard Class"/>
    <s v="SG-20470"/>
    <s v="Sheri Gordon"/>
    <x v="0"/>
    <s v="United States"/>
    <x v="481"/>
    <x v="3"/>
    <n v="27893"/>
    <x v="0"/>
    <s v="FUR-FU-10001986"/>
    <x v="0"/>
    <x v="5"/>
    <x v="1133"/>
    <n v="163.136"/>
    <n v="4"/>
    <n v="0.2"/>
    <n v="20.391999999999999"/>
  </r>
  <r>
    <n v="6703"/>
    <x v="3328"/>
    <x v="1"/>
    <x v="1128"/>
    <d v="2012-05-24T00:00:00"/>
    <s v="Standard Class"/>
    <s v="SG-20470"/>
    <s v="Sheri Gordon"/>
    <x v="0"/>
    <s v="United States"/>
    <x v="481"/>
    <x v="3"/>
    <n v="27893"/>
    <x v="0"/>
    <s v="OFF-BI-10001031"/>
    <x v="1"/>
    <x v="8"/>
    <x v="865"/>
    <n v="6.4080000000000004"/>
    <n v="4"/>
    <n v="0.7"/>
    <n v="-4.9127999999999998"/>
  </r>
  <r>
    <n v="6704"/>
    <x v="3329"/>
    <x v="1"/>
    <x v="537"/>
    <d v="2012-06-28T00:00:00"/>
    <s v="Standard Class"/>
    <s v="CS-12355"/>
    <s v="Christine Sundaresam"/>
    <x v="0"/>
    <s v="United States"/>
    <x v="85"/>
    <x v="1"/>
    <n v="90805"/>
    <x v="1"/>
    <s v="TEC-PH-10002468"/>
    <x v="2"/>
    <x v="7"/>
    <x v="1210"/>
    <n v="217.584"/>
    <n v="2"/>
    <n v="0.2"/>
    <n v="19.038599999999999"/>
  </r>
  <r>
    <n v="6705"/>
    <x v="3329"/>
    <x v="1"/>
    <x v="537"/>
    <d v="2012-06-28T00:00:00"/>
    <s v="Standard Class"/>
    <s v="CS-12355"/>
    <s v="Christine Sundaresam"/>
    <x v="0"/>
    <s v="United States"/>
    <x v="85"/>
    <x v="1"/>
    <n v="90805"/>
    <x v="1"/>
    <s v="OFF-FA-10003059"/>
    <x v="1"/>
    <x v="13"/>
    <x v="794"/>
    <n v="5.43"/>
    <n v="3"/>
    <n v="0"/>
    <n v="1.7919"/>
  </r>
  <r>
    <n v="6706"/>
    <x v="3329"/>
    <x v="1"/>
    <x v="537"/>
    <d v="2012-06-28T00:00:00"/>
    <s v="Standard Class"/>
    <s v="CS-12355"/>
    <s v="Christine Sundaresam"/>
    <x v="0"/>
    <s v="United States"/>
    <x v="85"/>
    <x v="1"/>
    <n v="90805"/>
    <x v="1"/>
    <s v="TEC-PH-10003931"/>
    <x v="2"/>
    <x v="7"/>
    <x v="159"/>
    <n v="143.976"/>
    <n v="3"/>
    <n v="0.2"/>
    <n v="8.9984999999999999"/>
  </r>
  <r>
    <n v="6707"/>
    <x v="3330"/>
    <x v="0"/>
    <x v="545"/>
    <d v="2013-09-16T00:00:00"/>
    <s v="Standard Class"/>
    <s v="SC-20695"/>
    <s v="Steve Chapman"/>
    <x v="1"/>
    <s v="United States"/>
    <x v="2"/>
    <x v="2"/>
    <n v="33311"/>
    <x v="0"/>
    <s v="TEC-PH-10003505"/>
    <x v="2"/>
    <x v="7"/>
    <x v="901"/>
    <n v="519.67999999999995"/>
    <n v="7"/>
    <n v="0.2"/>
    <n v="58.463999999999999"/>
  </r>
  <r>
    <n v="6708"/>
    <x v="3331"/>
    <x v="2"/>
    <x v="138"/>
    <d v="2011-04-18T00:00:00"/>
    <s v="Standard Class"/>
    <s v="BF-11170"/>
    <s v="Ben Ferrer"/>
    <x v="2"/>
    <s v="United States"/>
    <x v="248"/>
    <x v="39"/>
    <n v="21215"/>
    <x v="3"/>
    <s v="OFF-LA-10002368"/>
    <x v="1"/>
    <x v="2"/>
    <x v="1777"/>
    <n v="7.83"/>
    <n v="3"/>
    <n v="0"/>
    <n v="3.6017999999999999"/>
  </r>
  <r>
    <n v="6709"/>
    <x v="3332"/>
    <x v="1"/>
    <x v="717"/>
    <d v="2012-11-19T00:00:00"/>
    <s v="Standard Class"/>
    <s v="GZ-14470"/>
    <s v="Gary Zandusky"/>
    <x v="0"/>
    <s v="United States"/>
    <x v="482"/>
    <x v="27"/>
    <n v="87124"/>
    <x v="1"/>
    <s v="FUR-CH-10004287"/>
    <x v="0"/>
    <x v="1"/>
    <x v="156"/>
    <n v="883.84"/>
    <n v="4"/>
    <n v="0.2"/>
    <n v="99.432000000000002"/>
  </r>
  <r>
    <n v="6710"/>
    <x v="3332"/>
    <x v="1"/>
    <x v="717"/>
    <d v="2012-11-19T00:00:00"/>
    <s v="Standard Class"/>
    <s v="GZ-14470"/>
    <s v="Gary Zandusky"/>
    <x v="0"/>
    <s v="United States"/>
    <x v="482"/>
    <x v="27"/>
    <n v="87124"/>
    <x v="1"/>
    <s v="FUR-CH-10001891"/>
    <x v="0"/>
    <x v="1"/>
    <x v="265"/>
    <n v="230.352"/>
    <n v="3"/>
    <n v="0.2"/>
    <n v="20.155799999999999"/>
  </r>
  <r>
    <n v="6711"/>
    <x v="3333"/>
    <x v="0"/>
    <x v="10"/>
    <d v="2013-12-13T00:00:00"/>
    <s v="First Class"/>
    <s v="SP-20650"/>
    <s v="Stephanie Phelps"/>
    <x v="1"/>
    <s v="United States"/>
    <x v="280"/>
    <x v="1"/>
    <n v="95207"/>
    <x v="1"/>
    <s v="OFF-BI-10002133"/>
    <x v="1"/>
    <x v="8"/>
    <x v="1138"/>
    <n v="273.92"/>
    <n v="8"/>
    <n v="0.2"/>
    <n v="99.296000000000006"/>
  </r>
  <r>
    <n v="6712"/>
    <x v="3334"/>
    <x v="3"/>
    <x v="238"/>
    <d v="2014-08-22T00:00:00"/>
    <s v="Second Class"/>
    <s v="PJ-19015"/>
    <s v="Pauline Johnson"/>
    <x v="0"/>
    <s v="United States"/>
    <x v="38"/>
    <x v="24"/>
    <n v="43229"/>
    <x v="3"/>
    <s v="OFF-AR-10001419"/>
    <x v="1"/>
    <x v="6"/>
    <x v="1006"/>
    <n v="9.9120000000000008"/>
    <n v="3"/>
    <n v="0.2"/>
    <n v="1.2390000000000001"/>
  </r>
  <r>
    <n v="6713"/>
    <x v="3335"/>
    <x v="3"/>
    <x v="817"/>
    <d v="2014-12-15T00:00:00"/>
    <s v="Same Day"/>
    <s v="DB-13060"/>
    <s v="Dave Brooks"/>
    <x v="0"/>
    <s v="United States"/>
    <x v="242"/>
    <x v="10"/>
    <n v="60076"/>
    <x v="2"/>
    <s v="FUR-FU-10002298"/>
    <x v="0"/>
    <x v="5"/>
    <x v="1296"/>
    <n v="266.35199999999998"/>
    <n v="6"/>
    <n v="0.6"/>
    <n v="-292.98719999999997"/>
  </r>
  <r>
    <n v="6714"/>
    <x v="3335"/>
    <x v="3"/>
    <x v="817"/>
    <d v="2014-12-15T00:00:00"/>
    <s v="Same Day"/>
    <s v="DB-13060"/>
    <s v="Dave Brooks"/>
    <x v="0"/>
    <s v="United States"/>
    <x v="242"/>
    <x v="10"/>
    <n v="60076"/>
    <x v="2"/>
    <s v="FUR-FU-10004091"/>
    <x v="0"/>
    <x v="5"/>
    <x v="264"/>
    <n v="56.328000000000003"/>
    <n v="3"/>
    <n v="0.6"/>
    <n v="-26.755800000000001"/>
  </r>
  <r>
    <n v="6715"/>
    <x v="3335"/>
    <x v="3"/>
    <x v="817"/>
    <d v="2014-12-15T00:00:00"/>
    <s v="Same Day"/>
    <s v="DB-13060"/>
    <s v="Dave Brooks"/>
    <x v="0"/>
    <s v="United States"/>
    <x v="242"/>
    <x v="10"/>
    <n v="60076"/>
    <x v="2"/>
    <s v="TEC-AC-10004510"/>
    <x v="2"/>
    <x v="11"/>
    <x v="944"/>
    <n v="39.264000000000003"/>
    <n v="3"/>
    <n v="0.2"/>
    <n v="-4.9080000000000004"/>
  </r>
  <r>
    <n v="6716"/>
    <x v="3335"/>
    <x v="3"/>
    <x v="817"/>
    <d v="2014-12-15T00:00:00"/>
    <s v="Same Day"/>
    <s v="DB-13060"/>
    <s v="Dave Brooks"/>
    <x v="0"/>
    <s v="United States"/>
    <x v="242"/>
    <x v="10"/>
    <n v="60076"/>
    <x v="2"/>
    <s v="OFF-AR-10002987"/>
    <x v="1"/>
    <x v="6"/>
    <x v="1553"/>
    <n v="95.231999999999999"/>
    <n v="6"/>
    <n v="0.2"/>
    <n v="24.9984"/>
  </r>
  <r>
    <n v="6717"/>
    <x v="3336"/>
    <x v="0"/>
    <x v="143"/>
    <d v="2013-04-16T00:00:00"/>
    <s v="Standard Class"/>
    <s v="CK-12325"/>
    <s v="Christine Kargatis"/>
    <x v="2"/>
    <s v="United States"/>
    <x v="322"/>
    <x v="36"/>
    <n v="71901"/>
    <x v="0"/>
    <s v="OFF-FA-10002280"/>
    <x v="1"/>
    <x v="13"/>
    <x v="653"/>
    <n v="30"/>
    <n v="6"/>
    <n v="0"/>
    <n v="14.4"/>
  </r>
  <r>
    <n v="6718"/>
    <x v="3336"/>
    <x v="0"/>
    <x v="143"/>
    <d v="2013-04-16T00:00:00"/>
    <s v="Standard Class"/>
    <s v="CK-12325"/>
    <s v="Christine Kargatis"/>
    <x v="2"/>
    <s v="United States"/>
    <x v="322"/>
    <x v="36"/>
    <n v="71901"/>
    <x v="0"/>
    <s v="OFF-PA-10001934"/>
    <x v="1"/>
    <x v="10"/>
    <x v="543"/>
    <n v="25.92"/>
    <n v="4"/>
    <n v="0"/>
    <n v="12.700799999999999"/>
  </r>
  <r>
    <n v="6719"/>
    <x v="3336"/>
    <x v="0"/>
    <x v="143"/>
    <d v="2013-04-16T00:00:00"/>
    <s v="Standard Class"/>
    <s v="CK-12325"/>
    <s v="Christine Kargatis"/>
    <x v="2"/>
    <s v="United States"/>
    <x v="322"/>
    <x v="36"/>
    <n v="71901"/>
    <x v="0"/>
    <s v="FUR-FU-10003268"/>
    <x v="0"/>
    <x v="5"/>
    <x v="876"/>
    <n v="159.91999999999999"/>
    <n v="4"/>
    <n v="0"/>
    <n v="31.984000000000002"/>
  </r>
  <r>
    <n v="6720"/>
    <x v="3337"/>
    <x v="0"/>
    <x v="186"/>
    <d v="2013-12-20T00:00:00"/>
    <s v="First Class"/>
    <s v="SF-20065"/>
    <s v="Sandra Flanagan"/>
    <x v="0"/>
    <s v="United States"/>
    <x v="483"/>
    <x v="3"/>
    <n v="27534"/>
    <x v="0"/>
    <s v="OFF-AP-10004859"/>
    <x v="1"/>
    <x v="9"/>
    <x v="921"/>
    <n v="34.944000000000003"/>
    <n v="3"/>
    <n v="0.2"/>
    <n v="3.0575999999999999"/>
  </r>
  <r>
    <n v="6721"/>
    <x v="3338"/>
    <x v="3"/>
    <x v="20"/>
    <d v="2014-09-25T00:00:00"/>
    <s v="Standard Class"/>
    <s v="DP-13105"/>
    <s v="Dave Poirier"/>
    <x v="1"/>
    <s v="United States"/>
    <x v="1"/>
    <x v="1"/>
    <n v="90032"/>
    <x v="1"/>
    <s v="TEC-AC-10000057"/>
    <x v="2"/>
    <x v="11"/>
    <x v="626"/>
    <n v="149.94999999999999"/>
    <n v="5"/>
    <n v="0"/>
    <n v="31.4895"/>
  </r>
  <r>
    <n v="6722"/>
    <x v="3338"/>
    <x v="3"/>
    <x v="20"/>
    <d v="2014-09-25T00:00:00"/>
    <s v="Standard Class"/>
    <s v="DP-13105"/>
    <s v="Dave Poirier"/>
    <x v="1"/>
    <s v="United States"/>
    <x v="1"/>
    <x v="1"/>
    <n v="90032"/>
    <x v="1"/>
    <s v="OFF-AR-10000914"/>
    <x v="1"/>
    <x v="6"/>
    <x v="1739"/>
    <n v="23.32"/>
    <n v="2"/>
    <n v="0"/>
    <n v="6.0632000000000001"/>
  </r>
  <r>
    <n v="6723"/>
    <x v="3338"/>
    <x v="3"/>
    <x v="20"/>
    <d v="2014-09-25T00:00:00"/>
    <s v="Standard Class"/>
    <s v="DP-13105"/>
    <s v="Dave Poirier"/>
    <x v="1"/>
    <s v="United States"/>
    <x v="1"/>
    <x v="1"/>
    <n v="90032"/>
    <x v="1"/>
    <s v="OFF-AR-10004956"/>
    <x v="1"/>
    <x v="6"/>
    <x v="1235"/>
    <n v="16.739999999999998"/>
    <n v="3"/>
    <n v="0"/>
    <n v="4.8545999999999996"/>
  </r>
  <r>
    <n v="6724"/>
    <x v="3339"/>
    <x v="3"/>
    <x v="507"/>
    <d v="2014-07-09T00:00:00"/>
    <s v="Second Class"/>
    <s v="VM-21835"/>
    <s v="Vivian Mathis"/>
    <x v="0"/>
    <s v="United States"/>
    <x v="462"/>
    <x v="38"/>
    <n v="3060"/>
    <x v="3"/>
    <s v="OFF-FA-10001843"/>
    <x v="1"/>
    <x v="13"/>
    <x v="33"/>
    <n v="14.82"/>
    <n v="6"/>
    <n v="0"/>
    <n v="6.9653999999999998"/>
  </r>
  <r>
    <n v="6725"/>
    <x v="3340"/>
    <x v="0"/>
    <x v="126"/>
    <d v="2013-09-17T00:00:00"/>
    <s v="Standard Class"/>
    <s v="SF-20200"/>
    <s v="Sarah Foster"/>
    <x v="0"/>
    <s v="United States"/>
    <x v="4"/>
    <x v="4"/>
    <n v="98103"/>
    <x v="1"/>
    <s v="OFF-FA-10000585"/>
    <x v="1"/>
    <x v="13"/>
    <x v="202"/>
    <n v="10.47"/>
    <n v="3"/>
    <n v="0"/>
    <n v="4.8162000000000003"/>
  </r>
  <r>
    <n v="6726"/>
    <x v="3340"/>
    <x v="0"/>
    <x v="126"/>
    <d v="2013-09-17T00:00:00"/>
    <s v="Standard Class"/>
    <s v="SF-20200"/>
    <s v="Sarah Foster"/>
    <x v="0"/>
    <s v="United States"/>
    <x v="4"/>
    <x v="4"/>
    <n v="98103"/>
    <x v="1"/>
    <s v="OFF-LA-10003720"/>
    <x v="1"/>
    <x v="2"/>
    <x v="1627"/>
    <n v="11.07"/>
    <n v="3"/>
    <n v="0"/>
    <n v="5.2028999999999996"/>
  </r>
  <r>
    <n v="6727"/>
    <x v="3340"/>
    <x v="0"/>
    <x v="126"/>
    <d v="2013-09-17T00:00:00"/>
    <s v="Standard Class"/>
    <s v="SF-20200"/>
    <s v="Sarah Foster"/>
    <x v="0"/>
    <s v="United States"/>
    <x v="4"/>
    <x v="4"/>
    <n v="98103"/>
    <x v="1"/>
    <s v="OFF-BI-10000301"/>
    <x v="1"/>
    <x v="8"/>
    <x v="619"/>
    <n v="20.704000000000001"/>
    <n v="4"/>
    <n v="0.2"/>
    <n v="7.7640000000000002"/>
  </r>
  <r>
    <n v="6728"/>
    <x v="3341"/>
    <x v="3"/>
    <x v="682"/>
    <d v="2014-08-16T00:00:00"/>
    <s v="Second Class"/>
    <s v="SC-20695"/>
    <s v="Steve Chapman"/>
    <x v="1"/>
    <s v="United States"/>
    <x v="102"/>
    <x v="14"/>
    <n v="47374"/>
    <x v="2"/>
    <s v="OFF-PA-10003302"/>
    <x v="1"/>
    <x v="10"/>
    <x v="1712"/>
    <n v="177.2"/>
    <n v="5"/>
    <n v="0"/>
    <n v="83.284000000000006"/>
  </r>
  <r>
    <n v="6729"/>
    <x v="3342"/>
    <x v="0"/>
    <x v="254"/>
    <d v="2013-10-11T00:00:00"/>
    <s v="Standard Class"/>
    <s v="MF-17665"/>
    <s v="Maureen Fritzler"/>
    <x v="1"/>
    <s v="United States"/>
    <x v="100"/>
    <x v="2"/>
    <n v="33180"/>
    <x v="0"/>
    <s v="FUR-FU-10001889"/>
    <x v="0"/>
    <x v="5"/>
    <x v="1149"/>
    <n v="50.496000000000002"/>
    <n v="6"/>
    <n v="0.2"/>
    <n v="8.2056000000000004"/>
  </r>
  <r>
    <n v="6730"/>
    <x v="3343"/>
    <x v="1"/>
    <x v="652"/>
    <d v="2012-06-20T00:00:00"/>
    <s v="First Class"/>
    <s v="BV-11245"/>
    <s v="Benjamin Venier"/>
    <x v="1"/>
    <s v="United States"/>
    <x v="214"/>
    <x v="18"/>
    <n v="37167"/>
    <x v="0"/>
    <s v="OFF-BI-10002982"/>
    <x v="1"/>
    <x v="8"/>
    <x v="1258"/>
    <n v="6.1289999999999996"/>
    <n v="3"/>
    <n v="0.7"/>
    <n v="-4.4946000000000002"/>
  </r>
  <r>
    <n v="6731"/>
    <x v="3343"/>
    <x v="1"/>
    <x v="652"/>
    <d v="2012-06-20T00:00:00"/>
    <s v="First Class"/>
    <s v="BV-11245"/>
    <s v="Benjamin Venier"/>
    <x v="1"/>
    <s v="United States"/>
    <x v="214"/>
    <x v="18"/>
    <n v="37167"/>
    <x v="0"/>
    <s v="FUR-CH-10002965"/>
    <x v="0"/>
    <x v="1"/>
    <x v="226"/>
    <n v="643.13599999999997"/>
    <n v="4"/>
    <n v="0.2"/>
    <n v="56.2744"/>
  </r>
  <r>
    <n v="6732"/>
    <x v="3343"/>
    <x v="1"/>
    <x v="652"/>
    <d v="2012-06-20T00:00:00"/>
    <s v="First Class"/>
    <s v="BV-11245"/>
    <s v="Benjamin Venier"/>
    <x v="1"/>
    <s v="United States"/>
    <x v="214"/>
    <x v="18"/>
    <n v="37167"/>
    <x v="0"/>
    <s v="OFF-PA-10001937"/>
    <x v="1"/>
    <x v="10"/>
    <x v="286"/>
    <n v="20.736000000000001"/>
    <n v="4"/>
    <n v="0.2"/>
    <n v="7.2576000000000001"/>
  </r>
  <r>
    <n v="6733"/>
    <x v="3344"/>
    <x v="2"/>
    <x v="1129"/>
    <d v="2011-07-07T00:00:00"/>
    <s v="First Class"/>
    <s v="KE-16420"/>
    <s v="Katrina Edelman"/>
    <x v="1"/>
    <s v="United States"/>
    <x v="34"/>
    <x v="22"/>
    <n v="80013"/>
    <x v="1"/>
    <s v="OFF-PA-10001977"/>
    <x v="1"/>
    <x v="10"/>
    <x v="1464"/>
    <n v="177.536"/>
    <n v="4"/>
    <n v="0.2"/>
    <n v="62.137599999999999"/>
  </r>
  <r>
    <n v="6734"/>
    <x v="3344"/>
    <x v="2"/>
    <x v="1129"/>
    <d v="2011-07-07T00:00:00"/>
    <s v="First Class"/>
    <s v="KE-16420"/>
    <s v="Katrina Edelman"/>
    <x v="1"/>
    <s v="United States"/>
    <x v="34"/>
    <x v="22"/>
    <n v="80013"/>
    <x v="1"/>
    <s v="OFF-AP-10000692"/>
    <x v="1"/>
    <x v="9"/>
    <x v="1241"/>
    <n v="32.432000000000002"/>
    <n v="2"/>
    <n v="0.2"/>
    <n v="3.2431999999999999"/>
  </r>
  <r>
    <n v="6735"/>
    <x v="3345"/>
    <x v="1"/>
    <x v="139"/>
    <d v="2012-12-25T00:00:00"/>
    <s v="Standard Class"/>
    <s v="EM-14200"/>
    <s v="Evan Minnotte"/>
    <x v="2"/>
    <s v="United States"/>
    <x v="100"/>
    <x v="2"/>
    <n v="33142"/>
    <x v="0"/>
    <s v="OFF-LA-10004093"/>
    <x v="1"/>
    <x v="2"/>
    <x v="670"/>
    <n v="11.696"/>
    <n v="2"/>
    <n v="0.2"/>
    <n v="3.9474"/>
  </r>
  <r>
    <n v="6736"/>
    <x v="3346"/>
    <x v="0"/>
    <x v="342"/>
    <d v="2013-04-18T00:00:00"/>
    <s v="Standard Class"/>
    <s v="BT-11680"/>
    <s v="Brian Thompson"/>
    <x v="0"/>
    <s v="United States"/>
    <x v="8"/>
    <x v="1"/>
    <n v="94122"/>
    <x v="1"/>
    <s v="OFF-AP-10004980"/>
    <x v="1"/>
    <x v="9"/>
    <x v="967"/>
    <n v="113.76"/>
    <n v="3"/>
    <n v="0"/>
    <n v="44.366399999999999"/>
  </r>
  <r>
    <n v="6737"/>
    <x v="3346"/>
    <x v="0"/>
    <x v="342"/>
    <d v="2013-04-18T00:00:00"/>
    <s v="Standard Class"/>
    <s v="BT-11680"/>
    <s v="Brian Thompson"/>
    <x v="0"/>
    <s v="United States"/>
    <x v="8"/>
    <x v="1"/>
    <n v="94122"/>
    <x v="1"/>
    <s v="OFF-ST-10001932"/>
    <x v="1"/>
    <x v="4"/>
    <x v="1641"/>
    <n v="579.51"/>
    <n v="3"/>
    <n v="0"/>
    <n v="81.131399999999999"/>
  </r>
  <r>
    <n v="6738"/>
    <x v="3346"/>
    <x v="0"/>
    <x v="342"/>
    <d v="2013-04-18T00:00:00"/>
    <s v="Standard Class"/>
    <s v="BT-11680"/>
    <s v="Brian Thompson"/>
    <x v="0"/>
    <s v="United States"/>
    <x v="8"/>
    <x v="1"/>
    <n v="94122"/>
    <x v="1"/>
    <s v="OFF-ST-10000636"/>
    <x v="1"/>
    <x v="4"/>
    <x v="1744"/>
    <n v="150.66"/>
    <n v="9"/>
    <n v="0"/>
    <n v="6.0263999999999998"/>
  </r>
  <r>
    <n v="6739"/>
    <x v="3346"/>
    <x v="0"/>
    <x v="342"/>
    <d v="2013-04-18T00:00:00"/>
    <s v="Standard Class"/>
    <s v="BT-11680"/>
    <s v="Brian Thompson"/>
    <x v="0"/>
    <s v="United States"/>
    <x v="8"/>
    <x v="1"/>
    <n v="94122"/>
    <x v="1"/>
    <s v="OFF-BI-10000069"/>
    <x v="1"/>
    <x v="8"/>
    <x v="486"/>
    <n v="48.031999999999996"/>
    <n v="4"/>
    <n v="0.2"/>
    <n v="15.6104"/>
  </r>
  <r>
    <n v="6740"/>
    <x v="3347"/>
    <x v="2"/>
    <x v="542"/>
    <d v="2011-05-31T00:00:00"/>
    <s v="Standard Class"/>
    <s v="MM-18055"/>
    <s v="Michelle Moray"/>
    <x v="0"/>
    <s v="United States"/>
    <x v="22"/>
    <x v="10"/>
    <n v="60623"/>
    <x v="2"/>
    <s v="OFF-ST-10001837"/>
    <x v="1"/>
    <x v="4"/>
    <x v="1331"/>
    <n v="102.624"/>
    <n v="3"/>
    <n v="0.2"/>
    <n v="7.6967999999999996"/>
  </r>
  <r>
    <n v="6741"/>
    <x v="3347"/>
    <x v="2"/>
    <x v="542"/>
    <d v="2011-05-31T00:00:00"/>
    <s v="Standard Class"/>
    <s v="MM-18055"/>
    <s v="Michelle Moray"/>
    <x v="0"/>
    <s v="United States"/>
    <x v="22"/>
    <x v="10"/>
    <n v="60623"/>
    <x v="2"/>
    <s v="FUR-CH-10003981"/>
    <x v="0"/>
    <x v="1"/>
    <x v="1166"/>
    <n v="359.77199999999999"/>
    <n v="2"/>
    <n v="0.3"/>
    <n v="-5.1395999999999997"/>
  </r>
  <r>
    <n v="6742"/>
    <x v="3347"/>
    <x v="2"/>
    <x v="542"/>
    <d v="2011-05-31T00:00:00"/>
    <s v="Standard Class"/>
    <s v="MM-18055"/>
    <s v="Michelle Moray"/>
    <x v="0"/>
    <s v="United States"/>
    <x v="22"/>
    <x v="10"/>
    <n v="60623"/>
    <x v="2"/>
    <s v="OFF-AR-10000716"/>
    <x v="1"/>
    <x v="6"/>
    <x v="786"/>
    <n v="13.391999999999999"/>
    <n v="3"/>
    <n v="0.2"/>
    <n v="3.1806000000000001"/>
  </r>
  <r>
    <n v="6743"/>
    <x v="3348"/>
    <x v="3"/>
    <x v="91"/>
    <d v="2014-12-07T00:00:00"/>
    <s v="Standard Class"/>
    <s v="PO-18850"/>
    <s v="Patrick O'Brill"/>
    <x v="0"/>
    <s v="United States"/>
    <x v="1"/>
    <x v="1"/>
    <n v="90008"/>
    <x v="1"/>
    <s v="FUR-CH-10001146"/>
    <x v="0"/>
    <x v="1"/>
    <x v="124"/>
    <n v="122.136"/>
    <n v="3"/>
    <n v="0.2"/>
    <n v="-13.7403"/>
  </r>
  <r>
    <n v="6744"/>
    <x v="3349"/>
    <x v="1"/>
    <x v="1130"/>
    <d v="2012-02-20T00:00:00"/>
    <s v="Standard Class"/>
    <s v="SP-20860"/>
    <s v="Sung Pak"/>
    <x v="1"/>
    <s v="United States"/>
    <x v="18"/>
    <x v="38"/>
    <n v="3820"/>
    <x v="3"/>
    <s v="OFF-PA-10002751"/>
    <x v="1"/>
    <x v="10"/>
    <x v="150"/>
    <n v="35.880000000000003"/>
    <n v="6"/>
    <n v="0"/>
    <n v="16.146000000000001"/>
  </r>
  <r>
    <n v="6745"/>
    <x v="3350"/>
    <x v="3"/>
    <x v="114"/>
    <d v="2014-06-19T00:00:00"/>
    <s v="Second Class"/>
    <s v="CS-12355"/>
    <s v="Christine Sundaresam"/>
    <x v="0"/>
    <s v="United States"/>
    <x v="65"/>
    <x v="24"/>
    <n v="43017"/>
    <x v="3"/>
    <s v="TEC-AC-10001606"/>
    <x v="2"/>
    <x v="11"/>
    <x v="585"/>
    <n v="479.952"/>
    <n v="6"/>
    <n v="0.2"/>
    <n v="107.9892"/>
  </r>
  <r>
    <n v="6746"/>
    <x v="3350"/>
    <x v="3"/>
    <x v="114"/>
    <d v="2014-06-19T00:00:00"/>
    <s v="Second Class"/>
    <s v="CS-12355"/>
    <s v="Christine Sundaresam"/>
    <x v="0"/>
    <s v="United States"/>
    <x v="65"/>
    <x v="24"/>
    <n v="43017"/>
    <x v="3"/>
    <s v="OFF-AR-10001427"/>
    <x v="1"/>
    <x v="6"/>
    <x v="248"/>
    <n v="23.92"/>
    <n v="5"/>
    <n v="0.2"/>
    <n v="1.794"/>
  </r>
  <r>
    <n v="6747"/>
    <x v="3351"/>
    <x v="3"/>
    <x v="38"/>
    <d v="2014-11-17T00:00:00"/>
    <s v="First Class"/>
    <s v="KB-16600"/>
    <s v="Ken Brennan"/>
    <x v="1"/>
    <s v="United States"/>
    <x v="20"/>
    <x v="15"/>
    <n v="10009"/>
    <x v="3"/>
    <s v="TEC-PH-10004389"/>
    <x v="2"/>
    <x v="7"/>
    <x v="1422"/>
    <n v="629.95000000000005"/>
    <n v="5"/>
    <n v="0"/>
    <n v="163.78700000000001"/>
  </r>
  <r>
    <n v="6748"/>
    <x v="3352"/>
    <x v="3"/>
    <x v="157"/>
    <d v="2014-12-16T00:00:00"/>
    <s v="Standard Class"/>
    <s v="AA-10375"/>
    <s v="Allen Armold"/>
    <x v="0"/>
    <s v="United States"/>
    <x v="20"/>
    <x v="15"/>
    <n v="10035"/>
    <x v="3"/>
    <s v="OFF-BI-10002498"/>
    <x v="1"/>
    <x v="8"/>
    <x v="435"/>
    <n v="14.952"/>
    <n v="1"/>
    <n v="0.2"/>
    <n v="5.0462999999999996"/>
  </r>
  <r>
    <n v="6749"/>
    <x v="3352"/>
    <x v="3"/>
    <x v="157"/>
    <d v="2014-12-16T00:00:00"/>
    <s v="Standard Class"/>
    <s v="AA-10375"/>
    <s v="Allen Armold"/>
    <x v="0"/>
    <s v="United States"/>
    <x v="20"/>
    <x v="15"/>
    <n v="10035"/>
    <x v="3"/>
    <s v="OFF-PA-10002245"/>
    <x v="1"/>
    <x v="10"/>
    <x v="1334"/>
    <n v="17.940000000000001"/>
    <n v="3"/>
    <n v="0"/>
    <n v="8.0730000000000004"/>
  </r>
  <r>
    <n v="6750"/>
    <x v="3352"/>
    <x v="3"/>
    <x v="157"/>
    <d v="2014-12-16T00:00:00"/>
    <s v="Standard Class"/>
    <s v="AA-10375"/>
    <s v="Allen Armold"/>
    <x v="0"/>
    <s v="United States"/>
    <x v="20"/>
    <x v="15"/>
    <n v="10035"/>
    <x v="3"/>
    <s v="TEC-PH-10004522"/>
    <x v="2"/>
    <x v="7"/>
    <x v="1695"/>
    <n v="116.98"/>
    <n v="2"/>
    <n v="0"/>
    <n v="29.245000000000001"/>
  </r>
  <r>
    <n v="6751"/>
    <x v="3353"/>
    <x v="0"/>
    <x v="931"/>
    <d v="2013-01-07T00:00:00"/>
    <s v="Second Class"/>
    <s v="BP-11155"/>
    <s v="Becky Pak"/>
    <x v="0"/>
    <s v="United States"/>
    <x v="267"/>
    <x v="30"/>
    <n v="7501"/>
    <x v="3"/>
    <s v="FUR-CH-10003535"/>
    <x v="0"/>
    <x v="1"/>
    <x v="1513"/>
    <n v="121.96"/>
    <n v="2"/>
    <n v="0"/>
    <n v="20.7332"/>
  </r>
  <r>
    <n v="6752"/>
    <x v="3353"/>
    <x v="0"/>
    <x v="931"/>
    <d v="2013-01-07T00:00:00"/>
    <s v="Second Class"/>
    <s v="BP-11155"/>
    <s v="Becky Pak"/>
    <x v="0"/>
    <s v="United States"/>
    <x v="267"/>
    <x v="30"/>
    <n v="7501"/>
    <x v="3"/>
    <s v="OFF-AP-10000595"/>
    <x v="1"/>
    <x v="9"/>
    <x v="1496"/>
    <n v="8.74"/>
    <n v="2"/>
    <n v="0"/>
    <n v="2.2724000000000002"/>
  </r>
  <r>
    <n v="6753"/>
    <x v="3353"/>
    <x v="0"/>
    <x v="931"/>
    <d v="2013-01-07T00:00:00"/>
    <s v="Second Class"/>
    <s v="BP-11155"/>
    <s v="Becky Pak"/>
    <x v="0"/>
    <s v="United States"/>
    <x v="267"/>
    <x v="30"/>
    <n v="7501"/>
    <x v="3"/>
    <s v="OFF-PA-10003039"/>
    <x v="1"/>
    <x v="10"/>
    <x v="330"/>
    <n v="61.96"/>
    <n v="2"/>
    <n v="0"/>
    <n v="27.882000000000001"/>
  </r>
  <r>
    <n v="6754"/>
    <x v="3353"/>
    <x v="0"/>
    <x v="931"/>
    <d v="2013-01-07T00:00:00"/>
    <s v="Second Class"/>
    <s v="BP-11155"/>
    <s v="Becky Pak"/>
    <x v="0"/>
    <s v="United States"/>
    <x v="267"/>
    <x v="30"/>
    <n v="7501"/>
    <x v="3"/>
    <s v="OFF-BI-10002003"/>
    <x v="1"/>
    <x v="8"/>
    <x v="1384"/>
    <n v="7.96"/>
    <n v="2"/>
    <n v="0"/>
    <n v="3.7412000000000001"/>
  </r>
  <r>
    <n v="6755"/>
    <x v="3353"/>
    <x v="0"/>
    <x v="931"/>
    <d v="2013-01-07T00:00:00"/>
    <s v="Second Class"/>
    <s v="BP-11155"/>
    <s v="Becky Pak"/>
    <x v="0"/>
    <s v="United States"/>
    <x v="267"/>
    <x v="30"/>
    <n v="7501"/>
    <x v="3"/>
    <s v="OFF-AP-10002311"/>
    <x v="1"/>
    <x v="9"/>
    <x v="14"/>
    <n v="275.24"/>
    <n v="4"/>
    <n v="0"/>
    <n v="121.1056"/>
  </r>
  <r>
    <n v="6756"/>
    <x v="3354"/>
    <x v="3"/>
    <x v="175"/>
    <d v="2014-09-20T00:00:00"/>
    <s v="Standard Class"/>
    <s v="TC-21145"/>
    <s v="Theresa Coyne"/>
    <x v="1"/>
    <s v="United States"/>
    <x v="80"/>
    <x v="30"/>
    <n v="8701"/>
    <x v="3"/>
    <s v="FUR-FU-10002445"/>
    <x v="0"/>
    <x v="5"/>
    <x v="1439"/>
    <n v="47.4"/>
    <n v="5"/>
    <n v="0"/>
    <n v="18.96"/>
  </r>
  <r>
    <n v="6757"/>
    <x v="3354"/>
    <x v="3"/>
    <x v="175"/>
    <d v="2014-09-20T00:00:00"/>
    <s v="Standard Class"/>
    <s v="TC-21145"/>
    <s v="Theresa Coyne"/>
    <x v="1"/>
    <s v="United States"/>
    <x v="80"/>
    <x v="30"/>
    <n v="8701"/>
    <x v="3"/>
    <s v="FUR-CH-10003606"/>
    <x v="0"/>
    <x v="1"/>
    <x v="1566"/>
    <n v="512.96"/>
    <n v="4"/>
    <n v="0"/>
    <n v="143.62880000000001"/>
  </r>
  <r>
    <n v="6758"/>
    <x v="3354"/>
    <x v="3"/>
    <x v="175"/>
    <d v="2014-09-20T00:00:00"/>
    <s v="Standard Class"/>
    <s v="TC-21145"/>
    <s v="Theresa Coyne"/>
    <x v="1"/>
    <s v="United States"/>
    <x v="80"/>
    <x v="30"/>
    <n v="8701"/>
    <x v="3"/>
    <s v="TEC-PH-10002115"/>
    <x v="2"/>
    <x v="7"/>
    <x v="793"/>
    <n v="395.94"/>
    <n v="6"/>
    <n v="0"/>
    <n v="102.9444"/>
  </r>
  <r>
    <n v="6759"/>
    <x v="3354"/>
    <x v="3"/>
    <x v="175"/>
    <d v="2014-09-20T00:00:00"/>
    <s v="Standard Class"/>
    <s v="TC-21145"/>
    <s v="Theresa Coyne"/>
    <x v="1"/>
    <s v="United States"/>
    <x v="80"/>
    <x v="30"/>
    <n v="8701"/>
    <x v="3"/>
    <s v="OFF-ST-10000934"/>
    <x v="1"/>
    <x v="4"/>
    <x v="352"/>
    <n v="81.96"/>
    <n v="2"/>
    <n v="0"/>
    <n v="0"/>
  </r>
  <r>
    <n v="6760"/>
    <x v="3355"/>
    <x v="3"/>
    <x v="574"/>
    <d v="2014-09-12T00:00:00"/>
    <s v="Standard Class"/>
    <s v="BG-11035"/>
    <s v="Barry Gonzalez"/>
    <x v="0"/>
    <s v="United States"/>
    <x v="247"/>
    <x v="3"/>
    <n v="27405"/>
    <x v="0"/>
    <s v="OFF-AR-10003903"/>
    <x v="1"/>
    <x v="6"/>
    <x v="878"/>
    <n v="32.776000000000003"/>
    <n v="1"/>
    <n v="0.2"/>
    <n v="2.4582000000000002"/>
  </r>
  <r>
    <n v="6761"/>
    <x v="3356"/>
    <x v="3"/>
    <x v="335"/>
    <d v="2014-01-07T00:00:00"/>
    <s v="Standard Class"/>
    <s v="DO-13435"/>
    <s v="Denny Ordway"/>
    <x v="0"/>
    <s v="United States"/>
    <x v="20"/>
    <x v="15"/>
    <n v="10035"/>
    <x v="3"/>
    <s v="OFF-ST-10004123"/>
    <x v="1"/>
    <x v="4"/>
    <x v="72"/>
    <n v="272.94"/>
    <n v="3"/>
    <n v="0"/>
    <n v="0"/>
  </r>
  <r>
    <n v="6762"/>
    <x v="3357"/>
    <x v="0"/>
    <x v="1131"/>
    <d v="2013-07-27T00:00:00"/>
    <s v="Second Class"/>
    <s v="DB-12970"/>
    <s v="Darren Budd"/>
    <x v="1"/>
    <s v="United States"/>
    <x v="20"/>
    <x v="15"/>
    <n v="10035"/>
    <x v="3"/>
    <s v="FUR-CH-10001708"/>
    <x v="0"/>
    <x v="1"/>
    <x v="884"/>
    <n v="253.76400000000001"/>
    <n v="2"/>
    <n v="0.1"/>
    <n v="31.015599999999999"/>
  </r>
  <r>
    <n v="6763"/>
    <x v="3358"/>
    <x v="0"/>
    <x v="476"/>
    <d v="2013-09-09T00:00:00"/>
    <s v="Standard Class"/>
    <s v="RL-19615"/>
    <s v="Rob Lucas"/>
    <x v="0"/>
    <s v="United States"/>
    <x v="22"/>
    <x v="10"/>
    <n v="60623"/>
    <x v="2"/>
    <s v="OFF-LA-10000240"/>
    <x v="1"/>
    <x v="2"/>
    <x v="2"/>
    <n v="29.24"/>
    <n v="5"/>
    <n v="0.2"/>
    <n v="9.8684999999999992"/>
  </r>
  <r>
    <n v="6764"/>
    <x v="3358"/>
    <x v="0"/>
    <x v="476"/>
    <d v="2013-09-09T00:00:00"/>
    <s v="Standard Class"/>
    <s v="RL-19615"/>
    <s v="Rob Lucas"/>
    <x v="0"/>
    <s v="United States"/>
    <x v="22"/>
    <x v="10"/>
    <n v="60623"/>
    <x v="2"/>
    <s v="OFF-ST-10002485"/>
    <x v="1"/>
    <x v="4"/>
    <x v="209"/>
    <n v="35.167999999999999"/>
    <n v="2"/>
    <n v="0.2"/>
    <n v="-8.3523999999999994"/>
  </r>
  <r>
    <n v="6765"/>
    <x v="3358"/>
    <x v="0"/>
    <x v="476"/>
    <d v="2013-09-09T00:00:00"/>
    <s v="Standard Class"/>
    <s v="RL-19615"/>
    <s v="Rob Lucas"/>
    <x v="0"/>
    <s v="United States"/>
    <x v="22"/>
    <x v="10"/>
    <n v="60623"/>
    <x v="2"/>
    <s v="TEC-MA-10003230"/>
    <x v="2"/>
    <x v="15"/>
    <x v="1778"/>
    <n v="1362.9"/>
    <n v="3"/>
    <n v="0.3"/>
    <n v="-19.47"/>
  </r>
  <r>
    <n v="6766"/>
    <x v="3359"/>
    <x v="3"/>
    <x v="693"/>
    <d v="2014-04-25T00:00:00"/>
    <s v="Standard Class"/>
    <s v="SJ-20215"/>
    <s v="Sarah Jordon"/>
    <x v="0"/>
    <s v="United States"/>
    <x v="22"/>
    <x v="10"/>
    <n v="60653"/>
    <x v="2"/>
    <s v="FUR-CH-10002602"/>
    <x v="0"/>
    <x v="1"/>
    <x v="288"/>
    <n v="317.05799999999999"/>
    <n v="3"/>
    <n v="0.3"/>
    <n v="-18.117599999999999"/>
  </r>
  <r>
    <n v="6767"/>
    <x v="3359"/>
    <x v="3"/>
    <x v="693"/>
    <d v="2014-04-25T00:00:00"/>
    <s v="Standard Class"/>
    <s v="SJ-20215"/>
    <s v="Sarah Jordon"/>
    <x v="0"/>
    <s v="United States"/>
    <x v="22"/>
    <x v="10"/>
    <n v="60653"/>
    <x v="2"/>
    <s v="OFF-AR-10001683"/>
    <x v="1"/>
    <x v="6"/>
    <x v="32"/>
    <n v="15.76"/>
    <n v="2"/>
    <n v="0.2"/>
    <n v="3.5459999999999998"/>
  </r>
  <r>
    <n v="6768"/>
    <x v="3359"/>
    <x v="3"/>
    <x v="693"/>
    <d v="2014-04-25T00:00:00"/>
    <s v="Standard Class"/>
    <s v="SJ-20215"/>
    <s v="Sarah Jordon"/>
    <x v="0"/>
    <s v="United States"/>
    <x v="22"/>
    <x v="10"/>
    <n v="60653"/>
    <x v="2"/>
    <s v="FUR-FU-10002456"/>
    <x v="0"/>
    <x v="5"/>
    <x v="1009"/>
    <n v="14.56"/>
    <n v="5"/>
    <n v="0.6"/>
    <n v="-6.1879999999999997"/>
  </r>
  <r>
    <n v="6769"/>
    <x v="3360"/>
    <x v="2"/>
    <x v="1132"/>
    <d v="2011-08-16T00:00:00"/>
    <s v="Standard Class"/>
    <s v="CS-12175"/>
    <s v="Charles Sheldon"/>
    <x v="1"/>
    <s v="United States"/>
    <x v="80"/>
    <x v="30"/>
    <n v="8701"/>
    <x v="3"/>
    <s v="OFF-BI-10002854"/>
    <x v="1"/>
    <x v="8"/>
    <x v="895"/>
    <n v="196.21"/>
    <n v="7"/>
    <n v="0"/>
    <n v="98.105000000000004"/>
  </r>
  <r>
    <n v="6770"/>
    <x v="3361"/>
    <x v="3"/>
    <x v="20"/>
    <d v="2014-09-24T00:00:00"/>
    <s v="Standard Class"/>
    <s v="JP-16135"/>
    <s v="Julie Prescott"/>
    <x v="2"/>
    <s v="United States"/>
    <x v="38"/>
    <x v="32"/>
    <n v="31907"/>
    <x v="0"/>
    <s v="OFF-AR-10002445"/>
    <x v="1"/>
    <x v="6"/>
    <x v="1637"/>
    <n v="35.4"/>
    <n v="5"/>
    <n v="0"/>
    <n v="13.452"/>
  </r>
  <r>
    <n v="6771"/>
    <x v="3362"/>
    <x v="3"/>
    <x v="34"/>
    <d v="2014-12-14T00:00:00"/>
    <s v="Standard Class"/>
    <s v="NC-18535"/>
    <s v="Nick Crebassa"/>
    <x v="1"/>
    <s v="United States"/>
    <x v="42"/>
    <x v="16"/>
    <n v="85023"/>
    <x v="1"/>
    <s v="OFF-PA-10004359"/>
    <x v="1"/>
    <x v="10"/>
    <x v="1059"/>
    <n v="419.4"/>
    <n v="5"/>
    <n v="0.2"/>
    <n v="146.79"/>
  </r>
  <r>
    <n v="6772"/>
    <x v="3362"/>
    <x v="3"/>
    <x v="34"/>
    <d v="2014-12-14T00:00:00"/>
    <s v="Standard Class"/>
    <s v="NC-18535"/>
    <s v="Nick Crebassa"/>
    <x v="1"/>
    <s v="United States"/>
    <x v="42"/>
    <x v="16"/>
    <n v="85023"/>
    <x v="1"/>
    <s v="OFF-BI-10000279"/>
    <x v="1"/>
    <x v="8"/>
    <x v="1765"/>
    <n v="13.005000000000001"/>
    <n v="3"/>
    <n v="0.7"/>
    <n v="-9.9704999999999995"/>
  </r>
  <r>
    <n v="6773"/>
    <x v="3363"/>
    <x v="0"/>
    <x v="254"/>
    <d v="2013-09-11T00:00:00"/>
    <s v="Standard Class"/>
    <s v="CW-11905"/>
    <s v="Carl Weiss"/>
    <x v="2"/>
    <s v="United States"/>
    <x v="1"/>
    <x v="1"/>
    <n v="90004"/>
    <x v="1"/>
    <s v="OFF-BI-10003314"/>
    <x v="1"/>
    <x v="8"/>
    <x v="305"/>
    <n v="7.7119999999999997"/>
    <n v="2"/>
    <n v="0.2"/>
    <n v="2.7955999999999999"/>
  </r>
  <r>
    <n v="6774"/>
    <x v="3363"/>
    <x v="0"/>
    <x v="254"/>
    <d v="2013-09-11T00:00:00"/>
    <s v="Standard Class"/>
    <s v="CW-11905"/>
    <s v="Carl Weiss"/>
    <x v="2"/>
    <s v="United States"/>
    <x v="1"/>
    <x v="1"/>
    <n v="90004"/>
    <x v="1"/>
    <s v="OFF-BI-10000494"/>
    <x v="1"/>
    <x v="8"/>
    <x v="1563"/>
    <n v="4.1760000000000002"/>
    <n v="1"/>
    <n v="0.2"/>
    <n v="1.3049999999999999"/>
  </r>
  <r>
    <n v="6775"/>
    <x v="3363"/>
    <x v="0"/>
    <x v="254"/>
    <d v="2013-09-11T00:00:00"/>
    <s v="Standard Class"/>
    <s v="CW-11905"/>
    <s v="Carl Weiss"/>
    <x v="2"/>
    <s v="United States"/>
    <x v="1"/>
    <x v="1"/>
    <n v="90004"/>
    <x v="1"/>
    <s v="OFF-PA-10000295"/>
    <x v="1"/>
    <x v="10"/>
    <x v="1779"/>
    <n v="38.880000000000003"/>
    <n v="6"/>
    <n v="0"/>
    <n v="18.662400000000002"/>
  </r>
  <r>
    <n v="6776"/>
    <x v="3364"/>
    <x v="1"/>
    <x v="368"/>
    <d v="2012-04-04T00:00:00"/>
    <s v="Standard Class"/>
    <s v="CM-12115"/>
    <s v="Chad McGuire"/>
    <x v="0"/>
    <s v="United States"/>
    <x v="20"/>
    <x v="15"/>
    <n v="10024"/>
    <x v="3"/>
    <s v="OFF-PA-10002615"/>
    <x v="1"/>
    <x v="10"/>
    <x v="247"/>
    <n v="17.64"/>
    <n v="4"/>
    <n v="0"/>
    <n v="8.1143999999999998"/>
  </r>
  <r>
    <n v="6777"/>
    <x v="3365"/>
    <x v="0"/>
    <x v="64"/>
    <d v="2013-12-09T00:00:00"/>
    <s v="Standard Class"/>
    <s v="PT-19090"/>
    <s v="Pete Takahito"/>
    <x v="0"/>
    <s v="United States"/>
    <x v="52"/>
    <x v="5"/>
    <n v="78207"/>
    <x v="2"/>
    <s v="OFF-ST-10003479"/>
    <x v="1"/>
    <x v="4"/>
    <x v="41"/>
    <n v="93.456000000000003"/>
    <n v="3"/>
    <n v="0.2"/>
    <n v="-17.523"/>
  </r>
  <r>
    <n v="6778"/>
    <x v="3366"/>
    <x v="3"/>
    <x v="480"/>
    <d v="2014-02-02T00:00:00"/>
    <s v="Standard Class"/>
    <s v="CL-12700"/>
    <s v="Craig Leslie"/>
    <x v="2"/>
    <s v="United States"/>
    <x v="20"/>
    <x v="15"/>
    <n v="10009"/>
    <x v="3"/>
    <s v="TEC-AC-10002800"/>
    <x v="2"/>
    <x v="11"/>
    <x v="1207"/>
    <n v="449.91"/>
    <n v="9"/>
    <n v="0"/>
    <n v="157.46850000000001"/>
  </r>
  <r>
    <n v="6779"/>
    <x v="3367"/>
    <x v="0"/>
    <x v="323"/>
    <d v="2013-09-09T00:00:00"/>
    <s v="Second Class"/>
    <s v="HF-14995"/>
    <s v="Herbert Flentye"/>
    <x v="0"/>
    <s v="United States"/>
    <x v="248"/>
    <x v="39"/>
    <n v="21215"/>
    <x v="3"/>
    <s v="FUR-BO-10003159"/>
    <x v="0"/>
    <x v="0"/>
    <x v="1100"/>
    <n v="344.94"/>
    <n v="3"/>
    <n v="0"/>
    <n v="31.044599999999999"/>
  </r>
  <r>
    <n v="6780"/>
    <x v="3367"/>
    <x v="0"/>
    <x v="323"/>
    <d v="2013-09-09T00:00:00"/>
    <s v="Second Class"/>
    <s v="HF-14995"/>
    <s v="Herbert Flentye"/>
    <x v="0"/>
    <s v="United States"/>
    <x v="248"/>
    <x v="39"/>
    <n v="21215"/>
    <x v="3"/>
    <s v="FUR-FU-10002364"/>
    <x v="0"/>
    <x v="5"/>
    <x v="1231"/>
    <n v="14.76"/>
    <n v="2"/>
    <n v="0"/>
    <n v="4.2804000000000002"/>
  </r>
  <r>
    <n v="6781"/>
    <x v="3367"/>
    <x v="0"/>
    <x v="323"/>
    <d v="2013-09-09T00:00:00"/>
    <s v="Second Class"/>
    <s v="HF-14995"/>
    <s v="Herbert Flentye"/>
    <x v="0"/>
    <s v="United States"/>
    <x v="248"/>
    <x v="39"/>
    <n v="21215"/>
    <x v="3"/>
    <s v="OFF-BI-10003350"/>
    <x v="1"/>
    <x v="8"/>
    <x v="834"/>
    <n v="12.76"/>
    <n v="2"/>
    <n v="0"/>
    <n v="5.8696000000000002"/>
  </r>
  <r>
    <n v="6782"/>
    <x v="3367"/>
    <x v="0"/>
    <x v="323"/>
    <d v="2013-09-09T00:00:00"/>
    <s v="Second Class"/>
    <s v="HF-14995"/>
    <s v="Herbert Flentye"/>
    <x v="0"/>
    <s v="United States"/>
    <x v="248"/>
    <x v="39"/>
    <n v="21215"/>
    <x v="3"/>
    <s v="OFF-LA-10004093"/>
    <x v="1"/>
    <x v="2"/>
    <x v="670"/>
    <n v="58.48"/>
    <n v="8"/>
    <n v="0"/>
    <n v="27.485600000000002"/>
  </r>
  <r>
    <n v="6783"/>
    <x v="3368"/>
    <x v="3"/>
    <x v="800"/>
    <d v="2014-07-29T00:00:00"/>
    <s v="Second Class"/>
    <s v="JC-15775"/>
    <s v="John Castell"/>
    <x v="0"/>
    <s v="United States"/>
    <x v="10"/>
    <x v="9"/>
    <n v="19143"/>
    <x v="3"/>
    <s v="FUR-FU-10000732"/>
    <x v="0"/>
    <x v="5"/>
    <x v="540"/>
    <n v="20.096"/>
    <n v="4"/>
    <n v="0.2"/>
    <n v="3.0144000000000002"/>
  </r>
  <r>
    <n v="6784"/>
    <x v="3368"/>
    <x v="3"/>
    <x v="800"/>
    <d v="2014-07-29T00:00:00"/>
    <s v="Second Class"/>
    <s v="JC-15775"/>
    <s v="John Castell"/>
    <x v="0"/>
    <s v="United States"/>
    <x v="10"/>
    <x v="9"/>
    <n v="19143"/>
    <x v="3"/>
    <s v="OFF-SU-10004884"/>
    <x v="1"/>
    <x v="14"/>
    <x v="1780"/>
    <n v="37.752000000000002"/>
    <n v="3"/>
    <n v="0.2"/>
    <n v="4.2470999999999997"/>
  </r>
  <r>
    <n v="6785"/>
    <x v="3368"/>
    <x v="3"/>
    <x v="800"/>
    <d v="2014-07-29T00:00:00"/>
    <s v="Second Class"/>
    <s v="JC-15775"/>
    <s v="John Castell"/>
    <x v="0"/>
    <s v="United States"/>
    <x v="10"/>
    <x v="9"/>
    <n v="19143"/>
    <x v="3"/>
    <s v="FUR-TA-10001771"/>
    <x v="0"/>
    <x v="3"/>
    <x v="1724"/>
    <n v="138.58799999999999"/>
    <n v="1"/>
    <n v="0.4"/>
    <n v="-34.646999999999998"/>
  </r>
  <r>
    <n v="6786"/>
    <x v="3368"/>
    <x v="3"/>
    <x v="800"/>
    <d v="2014-07-29T00:00:00"/>
    <s v="Second Class"/>
    <s v="JC-15775"/>
    <s v="John Castell"/>
    <x v="0"/>
    <s v="United States"/>
    <x v="10"/>
    <x v="9"/>
    <n v="19143"/>
    <x v="3"/>
    <s v="OFF-ST-10000060"/>
    <x v="1"/>
    <x v="4"/>
    <x v="387"/>
    <n v="259.92"/>
    <n v="5"/>
    <n v="0.2"/>
    <n v="-25.992000000000001"/>
  </r>
  <r>
    <n v="6787"/>
    <x v="3368"/>
    <x v="3"/>
    <x v="800"/>
    <d v="2014-07-29T00:00:00"/>
    <s v="Second Class"/>
    <s v="JC-15775"/>
    <s v="John Castell"/>
    <x v="0"/>
    <s v="United States"/>
    <x v="10"/>
    <x v="9"/>
    <n v="19143"/>
    <x v="3"/>
    <s v="OFF-PA-10004100"/>
    <x v="1"/>
    <x v="10"/>
    <x v="257"/>
    <n v="20.736000000000001"/>
    <n v="4"/>
    <n v="0.2"/>
    <n v="7.2576000000000001"/>
  </r>
  <r>
    <n v="6788"/>
    <x v="3369"/>
    <x v="1"/>
    <x v="1023"/>
    <d v="2012-09-20T00:00:00"/>
    <s v="Standard Class"/>
    <s v="JH-15910"/>
    <s v="Jonathan Howell"/>
    <x v="0"/>
    <s v="United States"/>
    <x v="118"/>
    <x v="32"/>
    <n v="30318"/>
    <x v="0"/>
    <s v="FUR-FU-10003975"/>
    <x v="0"/>
    <x v="5"/>
    <x v="775"/>
    <n v="129.93"/>
    <n v="3"/>
    <n v="0"/>
    <n v="12.993"/>
  </r>
  <r>
    <n v="6789"/>
    <x v="3369"/>
    <x v="1"/>
    <x v="1023"/>
    <d v="2012-09-20T00:00:00"/>
    <s v="Standard Class"/>
    <s v="JH-15910"/>
    <s v="Jonathan Howell"/>
    <x v="0"/>
    <s v="United States"/>
    <x v="118"/>
    <x v="32"/>
    <n v="30318"/>
    <x v="0"/>
    <s v="OFF-PA-10001712"/>
    <x v="1"/>
    <x v="10"/>
    <x v="974"/>
    <n v="69.930000000000007"/>
    <n v="7"/>
    <n v="0"/>
    <n v="31.468499999999999"/>
  </r>
  <r>
    <n v="6790"/>
    <x v="3370"/>
    <x v="1"/>
    <x v="67"/>
    <d v="2012-09-09T00:00:00"/>
    <s v="Second Class"/>
    <s v="CC-12610"/>
    <s v="Corey Catlett"/>
    <x v="1"/>
    <s v="United States"/>
    <x v="28"/>
    <x v="3"/>
    <n v="27707"/>
    <x v="0"/>
    <s v="OFF-AR-10001953"/>
    <x v="1"/>
    <x v="6"/>
    <x v="395"/>
    <n v="140.73599999999999"/>
    <n v="4"/>
    <n v="0.2"/>
    <n v="12.314399999999999"/>
  </r>
  <r>
    <n v="6791"/>
    <x v="3371"/>
    <x v="0"/>
    <x v="76"/>
    <d v="2013-11-18T00:00:00"/>
    <s v="First Class"/>
    <s v="IM-15055"/>
    <s v="Ionia McGrath"/>
    <x v="0"/>
    <s v="United States"/>
    <x v="43"/>
    <x v="1"/>
    <n v="95661"/>
    <x v="1"/>
    <s v="OFF-BI-10004967"/>
    <x v="1"/>
    <x v="8"/>
    <x v="253"/>
    <n v="8.32"/>
    <n v="5"/>
    <n v="0.2"/>
    <n v="2.8079999999999998"/>
  </r>
  <r>
    <n v="6792"/>
    <x v="3372"/>
    <x v="0"/>
    <x v="338"/>
    <d v="2013-11-16T00:00:00"/>
    <s v="Standard Class"/>
    <s v="BF-11170"/>
    <s v="Ben Ferrer"/>
    <x v="2"/>
    <s v="United States"/>
    <x v="301"/>
    <x v="1"/>
    <n v="95823"/>
    <x v="1"/>
    <s v="FUR-FU-10003731"/>
    <x v="0"/>
    <x v="5"/>
    <x v="1593"/>
    <n v="9.98"/>
    <n v="1"/>
    <n v="0"/>
    <n v="2.7944"/>
  </r>
  <r>
    <n v="6793"/>
    <x v="3373"/>
    <x v="2"/>
    <x v="860"/>
    <d v="2011-08-18T00:00:00"/>
    <s v="First Class"/>
    <s v="CS-12355"/>
    <s v="Christine Sundaresam"/>
    <x v="0"/>
    <s v="United States"/>
    <x v="54"/>
    <x v="29"/>
    <n v="6824"/>
    <x v="3"/>
    <s v="OFF-BI-10001989"/>
    <x v="1"/>
    <x v="8"/>
    <x v="537"/>
    <n v="62.94"/>
    <n v="3"/>
    <n v="0"/>
    <n v="30.211200000000002"/>
  </r>
  <r>
    <n v="6794"/>
    <x v="3374"/>
    <x v="1"/>
    <x v="547"/>
    <d v="2012-11-20T00:00:00"/>
    <s v="Standard Class"/>
    <s v="MC-17605"/>
    <s v="Matt Connell"/>
    <x v="1"/>
    <s v="United States"/>
    <x v="22"/>
    <x v="10"/>
    <n v="60610"/>
    <x v="2"/>
    <s v="OFF-ST-10000344"/>
    <x v="1"/>
    <x v="4"/>
    <x v="1013"/>
    <n v="21.488"/>
    <n v="2"/>
    <n v="0.2"/>
    <n v="1.6115999999999999"/>
  </r>
  <r>
    <n v="6795"/>
    <x v="3374"/>
    <x v="1"/>
    <x v="547"/>
    <d v="2012-11-20T00:00:00"/>
    <s v="Standard Class"/>
    <s v="MC-17605"/>
    <s v="Matt Connell"/>
    <x v="1"/>
    <s v="United States"/>
    <x v="22"/>
    <x v="10"/>
    <n v="60610"/>
    <x v="2"/>
    <s v="TEC-PH-10001051"/>
    <x v="2"/>
    <x v="7"/>
    <x v="1254"/>
    <n v="239.976"/>
    <n v="3"/>
    <n v="0.2"/>
    <n v="26.997299999999999"/>
  </r>
  <r>
    <n v="6796"/>
    <x v="3374"/>
    <x v="1"/>
    <x v="547"/>
    <d v="2012-11-20T00:00:00"/>
    <s v="Standard Class"/>
    <s v="MC-17605"/>
    <s v="Matt Connell"/>
    <x v="1"/>
    <s v="United States"/>
    <x v="22"/>
    <x v="10"/>
    <n v="60610"/>
    <x v="2"/>
    <s v="FUR-FU-10001215"/>
    <x v="0"/>
    <x v="5"/>
    <x v="1600"/>
    <n v="34.503999999999998"/>
    <n v="2"/>
    <n v="0.6"/>
    <n v="-15.5268"/>
  </r>
  <r>
    <n v="6797"/>
    <x v="3375"/>
    <x v="1"/>
    <x v="767"/>
    <d v="2012-08-25T00:00:00"/>
    <s v="Same Day"/>
    <s v="MC-18100"/>
    <s v="Mick Crebagga"/>
    <x v="0"/>
    <s v="United States"/>
    <x v="12"/>
    <x v="5"/>
    <n v="77041"/>
    <x v="2"/>
    <s v="FUR-FU-10001473"/>
    <x v="0"/>
    <x v="5"/>
    <x v="1244"/>
    <n v="20.103999999999999"/>
    <n v="2"/>
    <n v="0.6"/>
    <n v="-16.585799999999999"/>
  </r>
  <r>
    <n v="6798"/>
    <x v="3375"/>
    <x v="1"/>
    <x v="767"/>
    <d v="2012-08-25T00:00:00"/>
    <s v="Same Day"/>
    <s v="MC-18100"/>
    <s v="Mick Crebagga"/>
    <x v="0"/>
    <s v="United States"/>
    <x v="12"/>
    <x v="5"/>
    <n v="77041"/>
    <x v="2"/>
    <s v="OFF-BI-10000315"/>
    <x v="1"/>
    <x v="8"/>
    <x v="407"/>
    <n v="3.798"/>
    <n v="1"/>
    <n v="0.8"/>
    <n v="-6.0768000000000004"/>
  </r>
  <r>
    <n v="6799"/>
    <x v="3375"/>
    <x v="1"/>
    <x v="767"/>
    <d v="2012-08-25T00:00:00"/>
    <s v="Same Day"/>
    <s v="MC-18100"/>
    <s v="Mick Crebagga"/>
    <x v="0"/>
    <s v="United States"/>
    <x v="12"/>
    <x v="5"/>
    <n v="77041"/>
    <x v="2"/>
    <s v="FUR-FU-10002240"/>
    <x v="0"/>
    <x v="5"/>
    <x v="1781"/>
    <n v="7.88"/>
    <n v="5"/>
    <n v="0.6"/>
    <n v="-3.94"/>
  </r>
  <r>
    <n v="6800"/>
    <x v="3376"/>
    <x v="0"/>
    <x v="591"/>
    <d v="2014-02-01T00:00:00"/>
    <s v="Standard Class"/>
    <s v="LW-16825"/>
    <s v="Laurel Workman"/>
    <x v="1"/>
    <s v="United States"/>
    <x v="42"/>
    <x v="16"/>
    <n v="85023"/>
    <x v="1"/>
    <s v="FUR-TA-10002607"/>
    <x v="0"/>
    <x v="3"/>
    <x v="221"/>
    <n v="35.445"/>
    <n v="1"/>
    <n v="0.5"/>
    <n v="-24.102599999999999"/>
  </r>
  <r>
    <n v="6801"/>
    <x v="3376"/>
    <x v="0"/>
    <x v="591"/>
    <d v="2014-02-01T00:00:00"/>
    <s v="Standard Class"/>
    <s v="LW-16825"/>
    <s v="Laurel Workman"/>
    <x v="1"/>
    <s v="United States"/>
    <x v="42"/>
    <x v="16"/>
    <n v="85023"/>
    <x v="1"/>
    <s v="TEC-MA-10003356"/>
    <x v="2"/>
    <x v="15"/>
    <x v="1361"/>
    <n v="269.97000000000003"/>
    <n v="2"/>
    <n v="0.7"/>
    <n v="-386.95699999999999"/>
  </r>
  <r>
    <n v="6802"/>
    <x v="3376"/>
    <x v="0"/>
    <x v="591"/>
    <d v="2014-02-01T00:00:00"/>
    <s v="Standard Class"/>
    <s v="LW-16825"/>
    <s v="Laurel Workman"/>
    <x v="1"/>
    <s v="United States"/>
    <x v="42"/>
    <x v="16"/>
    <n v="85023"/>
    <x v="1"/>
    <s v="TEC-AC-10002217"/>
    <x v="2"/>
    <x v="11"/>
    <x v="1178"/>
    <n v="45.12"/>
    <n v="3"/>
    <n v="0.2"/>
    <n v="-7.8959999999999999"/>
  </r>
  <r>
    <n v="6803"/>
    <x v="3376"/>
    <x v="0"/>
    <x v="591"/>
    <d v="2014-02-01T00:00:00"/>
    <s v="Standard Class"/>
    <s v="LW-16825"/>
    <s v="Laurel Workman"/>
    <x v="1"/>
    <s v="United States"/>
    <x v="42"/>
    <x v="16"/>
    <n v="85023"/>
    <x v="1"/>
    <s v="TEC-AC-10004353"/>
    <x v="2"/>
    <x v="11"/>
    <x v="717"/>
    <n v="100.8"/>
    <n v="2"/>
    <n v="0.2"/>
    <n v="21.42"/>
  </r>
  <r>
    <n v="6804"/>
    <x v="3376"/>
    <x v="0"/>
    <x v="591"/>
    <d v="2014-02-01T00:00:00"/>
    <s v="Standard Class"/>
    <s v="LW-16825"/>
    <s v="Laurel Workman"/>
    <x v="1"/>
    <s v="United States"/>
    <x v="42"/>
    <x v="16"/>
    <n v="85023"/>
    <x v="1"/>
    <s v="FUR-CH-10004754"/>
    <x v="0"/>
    <x v="1"/>
    <x v="1123"/>
    <n v="47.968000000000004"/>
    <n v="2"/>
    <n v="0.2"/>
    <n v="4.1971999999999996"/>
  </r>
  <r>
    <n v="6805"/>
    <x v="3377"/>
    <x v="2"/>
    <x v="1082"/>
    <d v="2011-06-10T00:00:00"/>
    <s v="First Class"/>
    <s v="KH-16510"/>
    <s v="Keith Herrera"/>
    <x v="0"/>
    <s v="United States"/>
    <x v="225"/>
    <x v="1"/>
    <n v="91767"/>
    <x v="1"/>
    <s v="TEC-AC-10002800"/>
    <x v="2"/>
    <x v="11"/>
    <x v="1207"/>
    <n v="99.98"/>
    <n v="2"/>
    <n v="0"/>
    <n v="34.993000000000002"/>
  </r>
  <r>
    <n v="6806"/>
    <x v="3378"/>
    <x v="2"/>
    <x v="754"/>
    <d v="2011-11-25T00:00:00"/>
    <s v="First Class"/>
    <s v="RB-19645"/>
    <s v="Robert Barroso"/>
    <x v="1"/>
    <s v="United States"/>
    <x v="118"/>
    <x v="32"/>
    <n v="30318"/>
    <x v="0"/>
    <s v="OFF-PA-10001752"/>
    <x v="1"/>
    <x v="10"/>
    <x v="1360"/>
    <n v="9.9600000000000009"/>
    <n v="2"/>
    <n v="0"/>
    <n v="4.8803999999999998"/>
  </r>
  <r>
    <n v="6807"/>
    <x v="3379"/>
    <x v="3"/>
    <x v="53"/>
    <d v="2014-12-30T00:00:00"/>
    <s v="Standard Class"/>
    <s v="GD-14590"/>
    <s v="Giulietta Dortch"/>
    <x v="1"/>
    <s v="United States"/>
    <x v="231"/>
    <x v="4"/>
    <n v="98208"/>
    <x v="1"/>
    <s v="OFF-BI-10003314"/>
    <x v="1"/>
    <x v="8"/>
    <x v="305"/>
    <n v="3.8559999999999999"/>
    <n v="1"/>
    <n v="0.2"/>
    <n v="1.3977999999999999"/>
  </r>
  <r>
    <n v="6808"/>
    <x v="3380"/>
    <x v="1"/>
    <x v="1052"/>
    <d v="2012-05-04T00:00:00"/>
    <s v="Standard Class"/>
    <s v="EB-13705"/>
    <s v="Ed Braxton"/>
    <x v="1"/>
    <s v="United States"/>
    <x v="12"/>
    <x v="5"/>
    <n v="77095"/>
    <x v="2"/>
    <s v="OFF-PA-10000357"/>
    <x v="1"/>
    <x v="10"/>
    <x v="442"/>
    <n v="98.376000000000005"/>
    <n v="3"/>
    <n v="0.2"/>
    <n v="35.661299999999997"/>
  </r>
  <r>
    <n v="6809"/>
    <x v="3380"/>
    <x v="1"/>
    <x v="1052"/>
    <d v="2012-05-04T00:00:00"/>
    <s v="Standard Class"/>
    <s v="EB-13705"/>
    <s v="Ed Braxton"/>
    <x v="1"/>
    <s v="United States"/>
    <x v="12"/>
    <x v="5"/>
    <n v="77095"/>
    <x v="2"/>
    <s v="FUR-FU-10001085"/>
    <x v="0"/>
    <x v="5"/>
    <x v="1590"/>
    <n v="22.38"/>
    <n v="3"/>
    <n v="0.6"/>
    <n v="-7.8330000000000002"/>
  </r>
  <r>
    <n v="6810"/>
    <x v="3381"/>
    <x v="3"/>
    <x v="32"/>
    <d v="2014-09-16T00:00:00"/>
    <s v="First Class"/>
    <s v="PS-18760"/>
    <s v="Pamela Stobb"/>
    <x v="0"/>
    <s v="United States"/>
    <x v="10"/>
    <x v="9"/>
    <n v="19140"/>
    <x v="3"/>
    <s v="OFF-BI-10000301"/>
    <x v="1"/>
    <x v="8"/>
    <x v="619"/>
    <n v="3.8820000000000001"/>
    <n v="2"/>
    <n v="0.7"/>
    <n v="-2.5880000000000001"/>
  </r>
  <r>
    <n v="6811"/>
    <x v="3381"/>
    <x v="3"/>
    <x v="32"/>
    <d v="2014-09-16T00:00:00"/>
    <s v="First Class"/>
    <s v="PS-18760"/>
    <s v="Pamela Stobb"/>
    <x v="0"/>
    <s v="United States"/>
    <x v="10"/>
    <x v="9"/>
    <n v="19140"/>
    <x v="3"/>
    <s v="TEC-MA-10002930"/>
    <x v="2"/>
    <x v="15"/>
    <x v="1775"/>
    <n v="12.585000000000001"/>
    <n v="1"/>
    <n v="0.7"/>
    <n v="-18.038499999999999"/>
  </r>
  <r>
    <n v="6812"/>
    <x v="3381"/>
    <x v="3"/>
    <x v="32"/>
    <d v="2014-09-16T00:00:00"/>
    <s v="First Class"/>
    <s v="PS-18760"/>
    <s v="Pamela Stobb"/>
    <x v="0"/>
    <s v="United States"/>
    <x v="10"/>
    <x v="9"/>
    <n v="19140"/>
    <x v="3"/>
    <s v="FUR-CH-10002372"/>
    <x v="0"/>
    <x v="1"/>
    <x v="390"/>
    <n v="113.372"/>
    <n v="2"/>
    <n v="0.3"/>
    <n v="-29.152799999999999"/>
  </r>
  <r>
    <n v="6813"/>
    <x v="3381"/>
    <x v="3"/>
    <x v="32"/>
    <d v="2014-09-16T00:00:00"/>
    <s v="First Class"/>
    <s v="PS-18760"/>
    <s v="Pamela Stobb"/>
    <x v="0"/>
    <s v="United States"/>
    <x v="10"/>
    <x v="9"/>
    <n v="19140"/>
    <x v="3"/>
    <s v="OFF-BI-10003707"/>
    <x v="1"/>
    <x v="8"/>
    <x v="776"/>
    <n v="18.312000000000001"/>
    <n v="4"/>
    <n v="0.7"/>
    <n v="-12.208"/>
  </r>
  <r>
    <n v="6814"/>
    <x v="3381"/>
    <x v="3"/>
    <x v="32"/>
    <d v="2014-09-16T00:00:00"/>
    <s v="First Class"/>
    <s v="PS-18760"/>
    <s v="Pamela Stobb"/>
    <x v="0"/>
    <s v="United States"/>
    <x v="10"/>
    <x v="9"/>
    <n v="19140"/>
    <x v="3"/>
    <s v="FUR-FU-10001057"/>
    <x v="0"/>
    <x v="5"/>
    <x v="1782"/>
    <n v="127.93600000000001"/>
    <n v="8"/>
    <n v="0.2"/>
    <n v="4.7976000000000001"/>
  </r>
  <r>
    <n v="6815"/>
    <x v="3381"/>
    <x v="3"/>
    <x v="32"/>
    <d v="2014-09-16T00:00:00"/>
    <s v="First Class"/>
    <s v="PS-18760"/>
    <s v="Pamela Stobb"/>
    <x v="0"/>
    <s v="United States"/>
    <x v="10"/>
    <x v="9"/>
    <n v="19140"/>
    <x v="3"/>
    <s v="TEC-MA-10001681"/>
    <x v="2"/>
    <x v="15"/>
    <x v="340"/>
    <n v="241.17"/>
    <n v="2"/>
    <n v="0.7"/>
    <n v="-168.81899999999999"/>
  </r>
  <r>
    <n v="6816"/>
    <x v="3382"/>
    <x v="2"/>
    <x v="1103"/>
    <d v="2011-06-21T00:00:00"/>
    <s v="Standard Class"/>
    <s v="GH-14425"/>
    <s v="Gary Hwang"/>
    <x v="0"/>
    <s v="United States"/>
    <x v="4"/>
    <x v="4"/>
    <n v="98105"/>
    <x v="1"/>
    <s v="FUR-FU-10003981"/>
    <x v="0"/>
    <x v="5"/>
    <x v="322"/>
    <n v="6.24"/>
    <n v="3"/>
    <n v="0"/>
    <n v="2.6208"/>
  </r>
  <r>
    <n v="6817"/>
    <x v="3382"/>
    <x v="2"/>
    <x v="1103"/>
    <d v="2011-06-21T00:00:00"/>
    <s v="Standard Class"/>
    <s v="GH-14425"/>
    <s v="Gary Hwang"/>
    <x v="0"/>
    <s v="United States"/>
    <x v="4"/>
    <x v="4"/>
    <n v="98105"/>
    <x v="1"/>
    <s v="OFF-FA-10000624"/>
    <x v="1"/>
    <x v="13"/>
    <x v="291"/>
    <n v="17.899999999999999"/>
    <n v="5"/>
    <n v="0"/>
    <n v="8.9499999999999993"/>
  </r>
  <r>
    <n v="6818"/>
    <x v="3382"/>
    <x v="2"/>
    <x v="1103"/>
    <d v="2011-06-21T00:00:00"/>
    <s v="Standard Class"/>
    <s v="GH-14425"/>
    <s v="Gary Hwang"/>
    <x v="0"/>
    <s v="United States"/>
    <x v="4"/>
    <x v="4"/>
    <n v="98105"/>
    <x v="1"/>
    <s v="OFF-BI-10004995"/>
    <x v="1"/>
    <x v="8"/>
    <x v="313"/>
    <n v="3266.3760000000002"/>
    <n v="3"/>
    <n v="0.2"/>
    <n v="1061.5722000000001"/>
  </r>
  <r>
    <n v="6819"/>
    <x v="3383"/>
    <x v="3"/>
    <x v="116"/>
    <d v="2015-02-01T00:00:00"/>
    <s v="Standard Class"/>
    <s v="LO-17170"/>
    <s v="Lori Olson"/>
    <x v="1"/>
    <s v="United States"/>
    <x v="97"/>
    <x v="10"/>
    <n v="61604"/>
    <x v="2"/>
    <s v="OFF-BI-10003784"/>
    <x v="1"/>
    <x v="8"/>
    <x v="1314"/>
    <n v="1.68"/>
    <n v="5"/>
    <n v="0.8"/>
    <n v="-2.6880000000000002"/>
  </r>
  <r>
    <n v="6820"/>
    <x v="3383"/>
    <x v="3"/>
    <x v="116"/>
    <d v="2015-02-01T00:00:00"/>
    <s v="Standard Class"/>
    <s v="LO-17170"/>
    <s v="Lori Olson"/>
    <x v="1"/>
    <s v="United States"/>
    <x v="97"/>
    <x v="10"/>
    <n v="61604"/>
    <x v="2"/>
    <s v="FUR-FU-10004586"/>
    <x v="0"/>
    <x v="5"/>
    <x v="1473"/>
    <n v="7.968"/>
    <n v="3"/>
    <n v="0.6"/>
    <n v="-2.3904000000000001"/>
  </r>
  <r>
    <n v="6821"/>
    <x v="3383"/>
    <x v="3"/>
    <x v="116"/>
    <d v="2015-02-01T00:00:00"/>
    <s v="Standard Class"/>
    <s v="LO-17170"/>
    <s v="Lori Olson"/>
    <x v="1"/>
    <s v="United States"/>
    <x v="97"/>
    <x v="10"/>
    <n v="61604"/>
    <x v="2"/>
    <s v="FUR-CH-10004698"/>
    <x v="0"/>
    <x v="1"/>
    <x v="166"/>
    <n v="113.372"/>
    <n v="2"/>
    <n v="0.3"/>
    <n v="-3.2391999999999999"/>
  </r>
  <r>
    <n v="6822"/>
    <x v="3383"/>
    <x v="3"/>
    <x v="116"/>
    <d v="2015-02-01T00:00:00"/>
    <s v="Standard Class"/>
    <s v="LO-17170"/>
    <s v="Lori Olson"/>
    <x v="1"/>
    <s v="United States"/>
    <x v="97"/>
    <x v="10"/>
    <n v="61604"/>
    <x v="2"/>
    <s v="FUR-FU-10001935"/>
    <x v="0"/>
    <x v="5"/>
    <x v="341"/>
    <n v="2.96"/>
    <n v="2"/>
    <n v="0.6"/>
    <n v="-1.4059999999999999"/>
  </r>
  <r>
    <n v="6823"/>
    <x v="3384"/>
    <x v="3"/>
    <x v="808"/>
    <d v="2014-08-11T00:00:00"/>
    <s v="Standard Class"/>
    <s v="CS-12505"/>
    <s v="Cindy Stewart"/>
    <x v="0"/>
    <s v="United States"/>
    <x v="1"/>
    <x v="1"/>
    <n v="90036"/>
    <x v="1"/>
    <s v="OFF-AP-10003040"/>
    <x v="1"/>
    <x v="9"/>
    <x v="723"/>
    <n v="168.1"/>
    <n v="5"/>
    <n v="0"/>
    <n v="43.706000000000003"/>
  </r>
  <r>
    <n v="6824"/>
    <x v="3385"/>
    <x v="1"/>
    <x v="395"/>
    <d v="2012-07-29T00:00:00"/>
    <s v="Standard Class"/>
    <s v="YS-21880"/>
    <s v="Yana Sorensen"/>
    <x v="1"/>
    <s v="United States"/>
    <x v="122"/>
    <x v="19"/>
    <n v="36116"/>
    <x v="0"/>
    <s v="OFF-EN-10001335"/>
    <x v="1"/>
    <x v="12"/>
    <x v="462"/>
    <n v="98.46"/>
    <n v="9"/>
    <n v="0"/>
    <n v="49.23"/>
  </r>
  <r>
    <n v="6825"/>
    <x v="3385"/>
    <x v="1"/>
    <x v="395"/>
    <d v="2012-07-29T00:00:00"/>
    <s v="Standard Class"/>
    <s v="YS-21880"/>
    <s v="Yana Sorensen"/>
    <x v="1"/>
    <s v="United States"/>
    <x v="122"/>
    <x v="19"/>
    <n v="36116"/>
    <x v="0"/>
    <s v="FUR-TA-10002041"/>
    <x v="0"/>
    <x v="3"/>
    <x v="358"/>
    <n v="358.58"/>
    <n v="2"/>
    <n v="0"/>
    <n v="39.443800000000003"/>
  </r>
  <r>
    <n v="6826"/>
    <x v="3386"/>
    <x v="0"/>
    <x v="824"/>
    <d v="2013-10-10T00:00:00"/>
    <s v="Standard Class"/>
    <s v="TC-20980"/>
    <s v="Tamara Chand"/>
    <x v="1"/>
    <s v="United States"/>
    <x v="240"/>
    <x v="14"/>
    <n v="47905"/>
    <x v="2"/>
    <s v="OFF-ST-10001558"/>
    <x v="1"/>
    <x v="4"/>
    <x v="712"/>
    <n v="32.479999999999997"/>
    <n v="2"/>
    <n v="0"/>
    <n v="4.8719999999999999"/>
  </r>
  <r>
    <n v="6827"/>
    <x v="3386"/>
    <x v="0"/>
    <x v="824"/>
    <d v="2013-10-10T00:00:00"/>
    <s v="Standard Class"/>
    <s v="TC-20980"/>
    <s v="Tamara Chand"/>
    <x v="1"/>
    <s v="United States"/>
    <x v="240"/>
    <x v="14"/>
    <n v="47905"/>
    <x v="2"/>
    <s v="TEC-CO-10004722"/>
    <x v="2"/>
    <x v="16"/>
    <x v="1365"/>
    <n v="17499.95"/>
    <n v="5"/>
    <n v="0"/>
    <n v="8399.9760000000006"/>
  </r>
  <r>
    <n v="6828"/>
    <x v="3386"/>
    <x v="0"/>
    <x v="824"/>
    <d v="2013-10-10T00:00:00"/>
    <s v="Standard Class"/>
    <s v="TC-20980"/>
    <s v="Tamara Chand"/>
    <x v="1"/>
    <s v="United States"/>
    <x v="240"/>
    <x v="14"/>
    <n v="47905"/>
    <x v="2"/>
    <s v="OFF-BI-10004600"/>
    <x v="1"/>
    <x v="8"/>
    <x v="1477"/>
    <n v="735.98"/>
    <n v="2"/>
    <n v="0"/>
    <n v="331.19099999999997"/>
  </r>
  <r>
    <n v="6829"/>
    <x v="3386"/>
    <x v="0"/>
    <x v="824"/>
    <d v="2013-10-10T00:00:00"/>
    <s v="Standard Class"/>
    <s v="TC-20980"/>
    <s v="Tamara Chand"/>
    <x v="1"/>
    <s v="United States"/>
    <x v="240"/>
    <x v="14"/>
    <n v="47905"/>
    <x v="2"/>
    <s v="OFF-BI-10003712"/>
    <x v="1"/>
    <x v="8"/>
    <x v="689"/>
    <n v="34.369999999999997"/>
    <n v="7"/>
    <n v="0"/>
    <n v="16.8413"/>
  </r>
  <r>
    <n v="6830"/>
    <x v="3386"/>
    <x v="0"/>
    <x v="824"/>
    <d v="2013-10-10T00:00:00"/>
    <s v="Standard Class"/>
    <s v="TC-20980"/>
    <s v="Tamara Chand"/>
    <x v="1"/>
    <s v="United States"/>
    <x v="240"/>
    <x v="14"/>
    <n v="47905"/>
    <x v="2"/>
    <s v="OFF-AR-10001958"/>
    <x v="1"/>
    <x v="6"/>
    <x v="206"/>
    <n v="33.96"/>
    <n v="2"/>
    <n v="0"/>
    <n v="9.5088000000000008"/>
  </r>
  <r>
    <n v="6831"/>
    <x v="3387"/>
    <x v="0"/>
    <x v="435"/>
    <d v="2013-12-28T00:00:00"/>
    <s v="Second Class"/>
    <s v="PW-19030"/>
    <s v="Pauline Webber"/>
    <x v="1"/>
    <s v="United States"/>
    <x v="20"/>
    <x v="15"/>
    <n v="10009"/>
    <x v="3"/>
    <s v="TEC-PH-10001750"/>
    <x v="2"/>
    <x v="7"/>
    <x v="968"/>
    <n v="197.97"/>
    <n v="3"/>
    <n v="0"/>
    <n v="53.451900000000002"/>
  </r>
  <r>
    <n v="6832"/>
    <x v="3388"/>
    <x v="3"/>
    <x v="246"/>
    <d v="2014-07-28T00:00:00"/>
    <s v="Standard Class"/>
    <s v="CS-11860"/>
    <s v="Cari Schnelling"/>
    <x v="0"/>
    <s v="United States"/>
    <x v="20"/>
    <x v="15"/>
    <n v="10024"/>
    <x v="3"/>
    <s v="OFF-AP-10002287"/>
    <x v="1"/>
    <x v="9"/>
    <x v="1274"/>
    <n v="17.48"/>
    <n v="4"/>
    <n v="0"/>
    <n v="4.5448000000000004"/>
  </r>
  <r>
    <n v="6833"/>
    <x v="3389"/>
    <x v="1"/>
    <x v="998"/>
    <d v="2012-10-17T00:00:00"/>
    <s v="Standard Class"/>
    <s v="DP-13165"/>
    <s v="David Philippe"/>
    <x v="0"/>
    <s v="United States"/>
    <x v="22"/>
    <x v="10"/>
    <n v="60610"/>
    <x v="2"/>
    <s v="OFF-AR-10003183"/>
    <x v="1"/>
    <x v="6"/>
    <x v="1390"/>
    <n v="8.016"/>
    <n v="3"/>
    <n v="0.2"/>
    <n v="1.002"/>
  </r>
  <r>
    <n v="6834"/>
    <x v="3390"/>
    <x v="0"/>
    <x v="162"/>
    <d v="2013-09-09T00:00:00"/>
    <s v="Same Day"/>
    <s v="PJ-19015"/>
    <s v="Pauline Johnson"/>
    <x v="0"/>
    <s v="United States"/>
    <x v="157"/>
    <x v="1"/>
    <n v="92704"/>
    <x v="1"/>
    <s v="FUR-TA-10003008"/>
    <x v="0"/>
    <x v="3"/>
    <x v="946"/>
    <n v="146.04"/>
    <n v="1"/>
    <n v="0.2"/>
    <n v="-12.778499999999999"/>
  </r>
  <r>
    <n v="6835"/>
    <x v="3391"/>
    <x v="0"/>
    <x v="73"/>
    <d v="2013-11-25T00:00:00"/>
    <s v="Standard Class"/>
    <s v="BM-11575"/>
    <s v="Brendan Murry"/>
    <x v="1"/>
    <s v="United States"/>
    <x v="484"/>
    <x v="1"/>
    <n v="90640"/>
    <x v="1"/>
    <s v="TEC-AC-10004803"/>
    <x v="2"/>
    <x v="11"/>
    <x v="1756"/>
    <n v="27.88"/>
    <n v="2"/>
    <n v="0"/>
    <n v="3.9032"/>
  </r>
  <r>
    <n v="6836"/>
    <x v="3392"/>
    <x v="3"/>
    <x v="453"/>
    <d v="2014-10-21T00:00:00"/>
    <s v="Standard Class"/>
    <s v="DL-13495"/>
    <s v="Dionis Lloyd"/>
    <x v="1"/>
    <s v="United States"/>
    <x v="302"/>
    <x v="1"/>
    <n v="91360"/>
    <x v="1"/>
    <s v="OFF-LA-10003510"/>
    <x v="1"/>
    <x v="2"/>
    <x v="575"/>
    <n v="152.65"/>
    <n v="5"/>
    <n v="0"/>
    <n v="70.218999999999994"/>
  </r>
  <r>
    <n v="6837"/>
    <x v="3392"/>
    <x v="3"/>
    <x v="453"/>
    <d v="2014-10-21T00:00:00"/>
    <s v="Standard Class"/>
    <s v="DL-13495"/>
    <s v="Dionis Lloyd"/>
    <x v="1"/>
    <s v="United States"/>
    <x v="302"/>
    <x v="1"/>
    <n v="91360"/>
    <x v="1"/>
    <s v="FUR-FU-10000087"/>
    <x v="0"/>
    <x v="5"/>
    <x v="204"/>
    <n v="22.72"/>
    <n v="1"/>
    <n v="0"/>
    <n v="9.3152000000000008"/>
  </r>
  <r>
    <n v="6838"/>
    <x v="3393"/>
    <x v="1"/>
    <x v="380"/>
    <d v="2012-12-07T00:00:00"/>
    <s v="Standard Class"/>
    <s v="BF-10975"/>
    <s v="Barbara Fisher"/>
    <x v="1"/>
    <s v="United States"/>
    <x v="219"/>
    <x v="30"/>
    <n v="8360"/>
    <x v="3"/>
    <s v="OFF-AR-10003732"/>
    <x v="1"/>
    <x v="6"/>
    <x v="321"/>
    <n v="11.12"/>
    <n v="4"/>
    <n v="0"/>
    <n v="2.8912"/>
  </r>
  <r>
    <n v="6839"/>
    <x v="3394"/>
    <x v="3"/>
    <x v="1119"/>
    <d v="2014-10-02T00:00:00"/>
    <s v="Standard Class"/>
    <s v="FC-14335"/>
    <s v="Fred Chung"/>
    <x v="1"/>
    <s v="United States"/>
    <x v="170"/>
    <x v="1"/>
    <n v="90503"/>
    <x v="1"/>
    <s v="OFF-AP-10000275"/>
    <x v="1"/>
    <x v="9"/>
    <x v="1719"/>
    <n v="1640.7"/>
    <n v="5"/>
    <n v="0"/>
    <n v="459.39600000000002"/>
  </r>
  <r>
    <n v="6840"/>
    <x v="3394"/>
    <x v="3"/>
    <x v="1119"/>
    <d v="2014-10-02T00:00:00"/>
    <s v="Standard Class"/>
    <s v="FC-14335"/>
    <s v="Fred Chung"/>
    <x v="1"/>
    <s v="United States"/>
    <x v="170"/>
    <x v="1"/>
    <n v="90503"/>
    <x v="1"/>
    <s v="TEC-PH-10003505"/>
    <x v="2"/>
    <x v="7"/>
    <x v="901"/>
    <n v="371.2"/>
    <n v="5"/>
    <n v="0.2"/>
    <n v="41.76"/>
  </r>
  <r>
    <n v="6841"/>
    <x v="3395"/>
    <x v="1"/>
    <x v="401"/>
    <d v="2012-07-12T00:00:00"/>
    <s v="First Class"/>
    <s v="MP-18175"/>
    <s v="Mike Pelletier"/>
    <x v="2"/>
    <s v="United States"/>
    <x v="21"/>
    <x v="24"/>
    <n v="45373"/>
    <x v="3"/>
    <s v="OFF-BI-10002852"/>
    <x v="1"/>
    <x v="8"/>
    <x v="91"/>
    <n v="14.832000000000001"/>
    <n v="3"/>
    <n v="0.7"/>
    <n v="-10.382400000000001"/>
  </r>
  <r>
    <n v="6842"/>
    <x v="3396"/>
    <x v="0"/>
    <x v="126"/>
    <d v="2013-09-18T00:00:00"/>
    <s v="Standard Class"/>
    <s v="AJ-10795"/>
    <s v="Anthony Johnson"/>
    <x v="1"/>
    <s v="United States"/>
    <x v="24"/>
    <x v="17"/>
    <n v="22153"/>
    <x v="0"/>
    <s v="TEC-AC-10004877"/>
    <x v="2"/>
    <x v="11"/>
    <x v="1670"/>
    <n v="20.7"/>
    <n v="3"/>
    <n v="0"/>
    <n v="1.6559999999999999"/>
  </r>
  <r>
    <n v="6843"/>
    <x v="3396"/>
    <x v="0"/>
    <x v="126"/>
    <d v="2013-09-18T00:00:00"/>
    <s v="Standard Class"/>
    <s v="AJ-10795"/>
    <s v="Anthony Johnson"/>
    <x v="1"/>
    <s v="United States"/>
    <x v="24"/>
    <x v="17"/>
    <n v="22153"/>
    <x v="0"/>
    <s v="OFF-FA-10002975"/>
    <x v="1"/>
    <x v="13"/>
    <x v="33"/>
    <n v="11.34"/>
    <n v="3"/>
    <n v="0"/>
    <n v="5.2164000000000001"/>
  </r>
  <r>
    <n v="6844"/>
    <x v="3396"/>
    <x v="0"/>
    <x v="126"/>
    <d v="2013-09-18T00:00:00"/>
    <s v="Standard Class"/>
    <s v="AJ-10795"/>
    <s v="Anthony Johnson"/>
    <x v="1"/>
    <s v="United States"/>
    <x v="24"/>
    <x v="17"/>
    <n v="22153"/>
    <x v="0"/>
    <s v="OFF-ST-10000419"/>
    <x v="1"/>
    <x v="4"/>
    <x v="1015"/>
    <n v="67.900000000000006"/>
    <n v="5"/>
    <n v="0"/>
    <n v="0.67900000000000005"/>
  </r>
  <r>
    <n v="6845"/>
    <x v="3396"/>
    <x v="0"/>
    <x v="126"/>
    <d v="2013-09-18T00:00:00"/>
    <s v="Standard Class"/>
    <s v="AJ-10795"/>
    <s v="Anthony Johnson"/>
    <x v="1"/>
    <s v="United States"/>
    <x v="24"/>
    <x v="17"/>
    <n v="22153"/>
    <x v="0"/>
    <s v="FUR-CH-10002073"/>
    <x v="0"/>
    <x v="1"/>
    <x v="1783"/>
    <n v="1059.1199999999999"/>
    <n v="4"/>
    <n v="0"/>
    <n v="307.14479999999998"/>
  </r>
  <r>
    <n v="6846"/>
    <x v="3397"/>
    <x v="2"/>
    <x v="522"/>
    <d v="2011-12-07T00:00:00"/>
    <s v="Standard Class"/>
    <s v="BC-11125"/>
    <s v="Becky Castell"/>
    <x v="2"/>
    <s v="United States"/>
    <x v="485"/>
    <x v="1"/>
    <n v="92020"/>
    <x v="1"/>
    <s v="FUR-CH-10000155"/>
    <x v="0"/>
    <x v="1"/>
    <x v="1157"/>
    <n v="478.48"/>
    <n v="2"/>
    <n v="0.2"/>
    <n v="47.847999999999999"/>
  </r>
  <r>
    <n v="6847"/>
    <x v="3398"/>
    <x v="0"/>
    <x v="195"/>
    <d v="2013-05-15T00:00:00"/>
    <s v="Standard Class"/>
    <s v="RS-19420"/>
    <s v="Ricardo Sperren"/>
    <x v="1"/>
    <s v="United States"/>
    <x v="1"/>
    <x v="1"/>
    <n v="90036"/>
    <x v="1"/>
    <s v="OFF-PA-10001260"/>
    <x v="1"/>
    <x v="10"/>
    <x v="1769"/>
    <n v="32.04"/>
    <n v="4"/>
    <n v="0"/>
    <n v="14.417999999999999"/>
  </r>
  <r>
    <n v="6848"/>
    <x v="3399"/>
    <x v="0"/>
    <x v="427"/>
    <d v="2013-07-23T00:00:00"/>
    <s v="Standard Class"/>
    <s v="NP-18670"/>
    <s v="Nora Paige"/>
    <x v="0"/>
    <s v="United States"/>
    <x v="42"/>
    <x v="16"/>
    <n v="85023"/>
    <x v="1"/>
    <s v="TEC-PH-10001924"/>
    <x v="2"/>
    <x v="7"/>
    <x v="426"/>
    <n v="55.991999999999997"/>
    <n v="1"/>
    <n v="0.2"/>
    <n v="3.4994999999999998"/>
  </r>
  <r>
    <n v="6849"/>
    <x v="3400"/>
    <x v="0"/>
    <x v="1133"/>
    <d v="2013-06-22T00:00:00"/>
    <s v="First Class"/>
    <s v="BT-11440"/>
    <s v="Bobby Trafton"/>
    <x v="0"/>
    <s v="United States"/>
    <x v="436"/>
    <x v="10"/>
    <n v="60423"/>
    <x v="2"/>
    <s v="OFF-PA-10003134"/>
    <x v="1"/>
    <x v="10"/>
    <x v="1663"/>
    <n v="76.864000000000004"/>
    <n v="2"/>
    <n v="0.2"/>
    <n v="26.9024"/>
  </r>
  <r>
    <n v="6850"/>
    <x v="3401"/>
    <x v="2"/>
    <x v="1017"/>
    <d v="2011-04-25T00:00:00"/>
    <s v="Standard Class"/>
    <s v="BP-11230"/>
    <s v="Benjamin Patterson"/>
    <x v="0"/>
    <s v="United States"/>
    <x v="1"/>
    <x v="1"/>
    <n v="90045"/>
    <x v="1"/>
    <s v="FUR-FU-10000409"/>
    <x v="0"/>
    <x v="5"/>
    <x v="1421"/>
    <n v="59.92"/>
    <n v="4"/>
    <n v="0"/>
    <n v="27.563199999999998"/>
  </r>
  <r>
    <n v="6851"/>
    <x v="3402"/>
    <x v="0"/>
    <x v="1134"/>
    <d v="2013-12-01T00:00:00"/>
    <s v="Standard Class"/>
    <s v="JO-15145"/>
    <s v="Jack O'Briant"/>
    <x v="1"/>
    <s v="United States"/>
    <x v="47"/>
    <x v="6"/>
    <n v="53132"/>
    <x v="2"/>
    <s v="FUR-BO-10002545"/>
    <x v="0"/>
    <x v="0"/>
    <x v="37"/>
    <n v="1565.88"/>
    <n v="6"/>
    <n v="0"/>
    <n v="407.12880000000001"/>
  </r>
  <r>
    <n v="6852"/>
    <x v="3402"/>
    <x v="0"/>
    <x v="1134"/>
    <d v="2013-12-01T00:00:00"/>
    <s v="Standard Class"/>
    <s v="JO-15145"/>
    <s v="Jack O'Briant"/>
    <x v="1"/>
    <s v="United States"/>
    <x v="47"/>
    <x v="6"/>
    <n v="53132"/>
    <x v="2"/>
    <s v="OFF-BI-10001460"/>
    <x v="1"/>
    <x v="8"/>
    <x v="58"/>
    <n v="106.05"/>
    <n v="7"/>
    <n v="0"/>
    <n v="49.843499999999999"/>
  </r>
  <r>
    <n v="6853"/>
    <x v="3403"/>
    <x v="3"/>
    <x v="331"/>
    <d v="2014-12-29T00:00:00"/>
    <s v="Second Class"/>
    <s v="MF-18250"/>
    <s v="Monica Federle"/>
    <x v="1"/>
    <s v="United States"/>
    <x v="290"/>
    <x v="36"/>
    <n v="72209"/>
    <x v="0"/>
    <s v="OFF-ST-10001328"/>
    <x v="1"/>
    <x v="4"/>
    <x v="176"/>
    <n v="62.04"/>
    <n v="4"/>
    <n v="0"/>
    <n v="17.371200000000002"/>
  </r>
  <r>
    <n v="6854"/>
    <x v="3403"/>
    <x v="3"/>
    <x v="331"/>
    <d v="2014-12-29T00:00:00"/>
    <s v="Second Class"/>
    <s v="MF-18250"/>
    <s v="Monica Federle"/>
    <x v="1"/>
    <s v="United States"/>
    <x v="290"/>
    <x v="36"/>
    <n v="72209"/>
    <x v="0"/>
    <s v="TEC-PH-10003601"/>
    <x v="2"/>
    <x v="7"/>
    <x v="1383"/>
    <n v="494.97"/>
    <n v="3"/>
    <n v="0"/>
    <n v="148.49100000000001"/>
  </r>
  <r>
    <n v="6855"/>
    <x v="3403"/>
    <x v="3"/>
    <x v="331"/>
    <d v="2014-12-29T00:00:00"/>
    <s v="Second Class"/>
    <s v="MF-18250"/>
    <s v="Monica Federle"/>
    <x v="1"/>
    <s v="United States"/>
    <x v="290"/>
    <x v="36"/>
    <n v="72209"/>
    <x v="0"/>
    <s v="OFF-ST-10001522"/>
    <x v="1"/>
    <x v="4"/>
    <x v="195"/>
    <n v="367.96"/>
    <n v="4"/>
    <n v="0"/>
    <n v="14.718400000000001"/>
  </r>
  <r>
    <n v="6856"/>
    <x v="3403"/>
    <x v="3"/>
    <x v="331"/>
    <d v="2014-12-29T00:00:00"/>
    <s v="Second Class"/>
    <s v="MF-18250"/>
    <s v="Monica Federle"/>
    <x v="1"/>
    <s v="United States"/>
    <x v="290"/>
    <x v="36"/>
    <n v="72209"/>
    <x v="0"/>
    <s v="OFF-PA-10001994"/>
    <x v="1"/>
    <x v="10"/>
    <x v="1113"/>
    <n v="44.96"/>
    <n v="2"/>
    <n v="0"/>
    <n v="20.6816"/>
  </r>
  <r>
    <n v="6857"/>
    <x v="3403"/>
    <x v="3"/>
    <x v="331"/>
    <d v="2014-12-29T00:00:00"/>
    <s v="Second Class"/>
    <s v="MF-18250"/>
    <s v="Monica Federle"/>
    <x v="1"/>
    <s v="United States"/>
    <x v="290"/>
    <x v="36"/>
    <n v="72209"/>
    <x v="0"/>
    <s v="OFF-EN-10001453"/>
    <x v="1"/>
    <x v="12"/>
    <x v="1676"/>
    <n v="182.94"/>
    <n v="3"/>
    <n v="0"/>
    <n v="85.981800000000007"/>
  </r>
  <r>
    <n v="6858"/>
    <x v="3404"/>
    <x v="3"/>
    <x v="827"/>
    <d v="2014-04-23T00:00:00"/>
    <s v="Standard Class"/>
    <s v="PS-18760"/>
    <s v="Pamela Stobb"/>
    <x v="0"/>
    <s v="United States"/>
    <x v="1"/>
    <x v="1"/>
    <n v="90008"/>
    <x v="1"/>
    <s v="OFF-PA-10004911"/>
    <x v="1"/>
    <x v="10"/>
    <x v="929"/>
    <n v="28.14"/>
    <n v="3"/>
    <n v="0"/>
    <n v="13.507199999999999"/>
  </r>
  <r>
    <n v="6859"/>
    <x v="3404"/>
    <x v="3"/>
    <x v="827"/>
    <d v="2014-04-23T00:00:00"/>
    <s v="Standard Class"/>
    <s v="PS-18760"/>
    <s v="Pamela Stobb"/>
    <x v="0"/>
    <s v="United States"/>
    <x v="1"/>
    <x v="1"/>
    <n v="90008"/>
    <x v="1"/>
    <s v="OFF-LA-10001404"/>
    <x v="1"/>
    <x v="2"/>
    <x v="916"/>
    <n v="7.38"/>
    <n v="2"/>
    <n v="0"/>
    <n v="3.4685999999999999"/>
  </r>
  <r>
    <n v="6860"/>
    <x v="3404"/>
    <x v="3"/>
    <x v="827"/>
    <d v="2014-04-23T00:00:00"/>
    <s v="Standard Class"/>
    <s v="PS-18760"/>
    <s v="Pamela Stobb"/>
    <x v="0"/>
    <s v="United States"/>
    <x v="1"/>
    <x v="1"/>
    <n v="90008"/>
    <x v="1"/>
    <s v="OFF-FA-10001561"/>
    <x v="1"/>
    <x v="13"/>
    <x v="831"/>
    <n v="10.9"/>
    <n v="5"/>
    <n v="0"/>
    <n v="3.597"/>
  </r>
  <r>
    <n v="6861"/>
    <x v="3404"/>
    <x v="3"/>
    <x v="827"/>
    <d v="2014-04-23T00:00:00"/>
    <s v="Standard Class"/>
    <s v="PS-18760"/>
    <s v="Pamela Stobb"/>
    <x v="0"/>
    <s v="United States"/>
    <x v="1"/>
    <x v="1"/>
    <n v="90008"/>
    <x v="1"/>
    <s v="TEC-AC-10001383"/>
    <x v="2"/>
    <x v="11"/>
    <x v="601"/>
    <n v="274.89"/>
    <n v="11"/>
    <n v="0"/>
    <n v="46.731299999999997"/>
  </r>
  <r>
    <n v="6862"/>
    <x v="3404"/>
    <x v="3"/>
    <x v="827"/>
    <d v="2014-04-23T00:00:00"/>
    <s v="Standard Class"/>
    <s v="PS-18760"/>
    <s v="Pamela Stobb"/>
    <x v="0"/>
    <s v="United States"/>
    <x v="1"/>
    <x v="1"/>
    <n v="90008"/>
    <x v="1"/>
    <s v="OFF-LA-10003190"/>
    <x v="1"/>
    <x v="2"/>
    <x v="1163"/>
    <n v="23.04"/>
    <n v="8"/>
    <n v="0"/>
    <n v="11.2896"/>
  </r>
  <r>
    <n v="6863"/>
    <x v="3404"/>
    <x v="3"/>
    <x v="827"/>
    <d v="2014-04-23T00:00:00"/>
    <s v="Standard Class"/>
    <s v="PS-18760"/>
    <s v="Pamela Stobb"/>
    <x v="0"/>
    <s v="United States"/>
    <x v="1"/>
    <x v="1"/>
    <n v="90008"/>
    <x v="1"/>
    <s v="FUR-CH-10003774"/>
    <x v="0"/>
    <x v="1"/>
    <x v="1185"/>
    <n v="218.352"/>
    <n v="3"/>
    <n v="0.2"/>
    <n v="-19.105799999999999"/>
  </r>
  <r>
    <n v="6864"/>
    <x v="3405"/>
    <x v="3"/>
    <x v="96"/>
    <d v="2014-09-12T00:00:00"/>
    <s v="Standard Class"/>
    <s v="MY-17380"/>
    <s v="Maribeth Yedwab"/>
    <x v="1"/>
    <s v="United States"/>
    <x v="52"/>
    <x v="5"/>
    <n v="78207"/>
    <x v="2"/>
    <s v="OFF-PA-10000520"/>
    <x v="1"/>
    <x v="10"/>
    <x v="1419"/>
    <n v="10.368"/>
    <n v="2"/>
    <n v="0.2"/>
    <n v="3.6288"/>
  </r>
  <r>
    <n v="6865"/>
    <x v="3406"/>
    <x v="0"/>
    <x v="1036"/>
    <d v="2013-08-29T00:00:00"/>
    <s v="Standard Class"/>
    <s v="SC-20230"/>
    <s v="Scot Coram"/>
    <x v="1"/>
    <s v="United States"/>
    <x v="1"/>
    <x v="1"/>
    <n v="90004"/>
    <x v="1"/>
    <s v="OFF-BI-10004465"/>
    <x v="1"/>
    <x v="8"/>
    <x v="732"/>
    <n v="12.672000000000001"/>
    <n v="2"/>
    <n v="0.2"/>
    <n v="4.7519999999999998"/>
  </r>
  <r>
    <n v="6866"/>
    <x v="3406"/>
    <x v="0"/>
    <x v="1036"/>
    <d v="2013-08-29T00:00:00"/>
    <s v="Standard Class"/>
    <s v="SC-20230"/>
    <s v="Scot Coram"/>
    <x v="1"/>
    <s v="United States"/>
    <x v="1"/>
    <x v="1"/>
    <n v="90004"/>
    <x v="1"/>
    <s v="TEC-PH-10003555"/>
    <x v="2"/>
    <x v="7"/>
    <x v="457"/>
    <n v="91.96"/>
    <n v="5"/>
    <n v="0.2"/>
    <n v="-20.690999999999999"/>
  </r>
  <r>
    <n v="6867"/>
    <x v="3406"/>
    <x v="0"/>
    <x v="1036"/>
    <d v="2013-08-29T00:00:00"/>
    <s v="Standard Class"/>
    <s v="SC-20230"/>
    <s v="Scot Coram"/>
    <x v="1"/>
    <s v="United States"/>
    <x v="1"/>
    <x v="1"/>
    <n v="90004"/>
    <x v="1"/>
    <s v="TEC-AC-10000844"/>
    <x v="2"/>
    <x v="11"/>
    <x v="106"/>
    <n v="254.97"/>
    <n v="3"/>
    <n v="0"/>
    <n v="91.789199999999994"/>
  </r>
  <r>
    <n v="6868"/>
    <x v="3406"/>
    <x v="0"/>
    <x v="1036"/>
    <d v="2013-08-29T00:00:00"/>
    <s v="Standard Class"/>
    <s v="SC-20230"/>
    <s v="Scot Coram"/>
    <x v="1"/>
    <s v="United States"/>
    <x v="1"/>
    <x v="1"/>
    <n v="90004"/>
    <x v="1"/>
    <s v="TEC-PH-10003187"/>
    <x v="2"/>
    <x v="7"/>
    <x v="1410"/>
    <n v="31.984000000000002"/>
    <n v="2"/>
    <n v="0.2"/>
    <n v="-7.9960000000000004"/>
  </r>
  <r>
    <n v="6869"/>
    <x v="3406"/>
    <x v="0"/>
    <x v="1036"/>
    <d v="2013-08-29T00:00:00"/>
    <s v="Standard Class"/>
    <s v="SC-20230"/>
    <s v="Scot Coram"/>
    <x v="1"/>
    <s v="United States"/>
    <x v="1"/>
    <x v="1"/>
    <n v="90004"/>
    <x v="1"/>
    <s v="FUR-TA-10003569"/>
    <x v="0"/>
    <x v="3"/>
    <x v="1358"/>
    <n v="2887.056"/>
    <n v="9"/>
    <n v="0.2"/>
    <n v="180.441"/>
  </r>
  <r>
    <n v="6870"/>
    <x v="3406"/>
    <x v="0"/>
    <x v="1036"/>
    <d v="2013-08-29T00:00:00"/>
    <s v="Standard Class"/>
    <s v="SC-20230"/>
    <s v="Scot Coram"/>
    <x v="1"/>
    <s v="United States"/>
    <x v="1"/>
    <x v="1"/>
    <n v="90004"/>
    <x v="1"/>
    <s v="OFF-PA-10003848"/>
    <x v="1"/>
    <x v="10"/>
    <x v="1442"/>
    <n v="12.96"/>
    <n v="2"/>
    <n v="0"/>
    <n v="6.2207999999999997"/>
  </r>
  <r>
    <n v="6871"/>
    <x v="3406"/>
    <x v="0"/>
    <x v="1036"/>
    <d v="2013-08-29T00:00:00"/>
    <s v="Standard Class"/>
    <s v="SC-20230"/>
    <s v="Scot Coram"/>
    <x v="1"/>
    <s v="United States"/>
    <x v="1"/>
    <x v="1"/>
    <n v="90004"/>
    <x v="1"/>
    <s v="OFF-PA-10002606"/>
    <x v="1"/>
    <x v="10"/>
    <x v="1592"/>
    <n v="47.52"/>
    <n v="9"/>
    <n v="0"/>
    <n v="21.384"/>
  </r>
  <r>
    <n v="6872"/>
    <x v="3407"/>
    <x v="0"/>
    <x v="5"/>
    <d v="2013-09-12T00:00:00"/>
    <s v="Second Class"/>
    <s v="RF-19345"/>
    <s v="Randy Ferguson"/>
    <x v="1"/>
    <s v="United States"/>
    <x v="22"/>
    <x v="10"/>
    <n v="60610"/>
    <x v="2"/>
    <s v="OFF-LA-10004853"/>
    <x v="1"/>
    <x v="2"/>
    <x v="683"/>
    <n v="11.952"/>
    <n v="3"/>
    <n v="0.2"/>
    <n v="3.8843999999999999"/>
  </r>
  <r>
    <n v="6873"/>
    <x v="3408"/>
    <x v="1"/>
    <x v="1135"/>
    <d v="2012-12-19T00:00:00"/>
    <s v="First Class"/>
    <s v="SG-20080"/>
    <s v="Sandra Glassco"/>
    <x v="0"/>
    <s v="United States"/>
    <x v="4"/>
    <x v="4"/>
    <n v="98105"/>
    <x v="1"/>
    <s v="OFF-PA-10004948"/>
    <x v="1"/>
    <x v="10"/>
    <x v="1647"/>
    <n v="4.9800000000000004"/>
    <n v="1"/>
    <n v="0"/>
    <n v="2.3405999999999998"/>
  </r>
  <r>
    <n v="6874"/>
    <x v="3409"/>
    <x v="2"/>
    <x v="1136"/>
    <d v="2011-10-22T00:00:00"/>
    <s v="Second Class"/>
    <s v="TB-21520"/>
    <s v="Tracy Blumstein"/>
    <x v="0"/>
    <s v="United States"/>
    <x v="486"/>
    <x v="5"/>
    <n v="77705"/>
    <x v="2"/>
    <s v="OFF-BI-10003676"/>
    <x v="1"/>
    <x v="8"/>
    <x v="816"/>
    <n v="10.78"/>
    <n v="5"/>
    <n v="0.8"/>
    <n v="-17.248000000000001"/>
  </r>
  <r>
    <n v="6875"/>
    <x v="3409"/>
    <x v="2"/>
    <x v="1136"/>
    <d v="2011-10-22T00:00:00"/>
    <s v="Second Class"/>
    <s v="TB-21520"/>
    <s v="Tracy Blumstein"/>
    <x v="0"/>
    <s v="United States"/>
    <x v="486"/>
    <x v="5"/>
    <n v="77705"/>
    <x v="2"/>
    <s v="TEC-AC-10001314"/>
    <x v="2"/>
    <x v="11"/>
    <x v="943"/>
    <n v="119.976"/>
    <n v="3"/>
    <n v="0.2"/>
    <n v="-17.996400000000001"/>
  </r>
  <r>
    <n v="6876"/>
    <x v="3410"/>
    <x v="0"/>
    <x v="64"/>
    <d v="2013-11-09T00:00:00"/>
    <s v="Standard Class"/>
    <s v="MM-17920"/>
    <s v="Michael Moore"/>
    <x v="0"/>
    <s v="United States"/>
    <x v="269"/>
    <x v="17"/>
    <n v="23320"/>
    <x v="0"/>
    <s v="OFF-LA-10004545"/>
    <x v="1"/>
    <x v="2"/>
    <x v="1328"/>
    <n v="25.06"/>
    <n v="2"/>
    <n v="0"/>
    <n v="11.7782"/>
  </r>
  <r>
    <n v="6877"/>
    <x v="3410"/>
    <x v="0"/>
    <x v="64"/>
    <d v="2013-11-09T00:00:00"/>
    <s v="Standard Class"/>
    <s v="MM-17920"/>
    <s v="Michael Moore"/>
    <x v="0"/>
    <s v="United States"/>
    <x v="269"/>
    <x v="17"/>
    <n v="23320"/>
    <x v="0"/>
    <s v="FUR-TA-10003238"/>
    <x v="0"/>
    <x v="3"/>
    <x v="1233"/>
    <n v="1652.94"/>
    <n v="3"/>
    <n v="0"/>
    <n v="314.05860000000001"/>
  </r>
  <r>
    <n v="6878"/>
    <x v="3411"/>
    <x v="1"/>
    <x v="52"/>
    <d v="2012-10-15T00:00:00"/>
    <s v="Same Day"/>
    <s v="CG-12520"/>
    <s v="Claire Gute"/>
    <x v="0"/>
    <s v="United States"/>
    <x v="61"/>
    <x v="5"/>
    <n v="75217"/>
    <x v="2"/>
    <s v="FUR-FU-10004952"/>
    <x v="0"/>
    <x v="5"/>
    <x v="845"/>
    <n v="131.376"/>
    <n v="6"/>
    <n v="0.6"/>
    <n v="-95.247600000000006"/>
  </r>
  <r>
    <n v="6879"/>
    <x v="3411"/>
    <x v="1"/>
    <x v="52"/>
    <d v="2012-10-15T00:00:00"/>
    <s v="Same Day"/>
    <s v="CG-12520"/>
    <s v="Claire Gute"/>
    <x v="0"/>
    <s v="United States"/>
    <x v="61"/>
    <x v="5"/>
    <n v="75217"/>
    <x v="2"/>
    <s v="OFF-PA-10003001"/>
    <x v="1"/>
    <x v="10"/>
    <x v="1064"/>
    <n v="5.3440000000000003"/>
    <n v="1"/>
    <n v="0.2"/>
    <n v="1.8704000000000001"/>
  </r>
  <r>
    <n v="6880"/>
    <x v="3412"/>
    <x v="1"/>
    <x v="494"/>
    <d v="2012-05-12T00:00:00"/>
    <s v="Second Class"/>
    <s v="TW-21025"/>
    <s v="Tamara Willingham"/>
    <x v="2"/>
    <s v="United States"/>
    <x v="4"/>
    <x v="4"/>
    <n v="98105"/>
    <x v="1"/>
    <s v="FUR-CH-10001215"/>
    <x v="0"/>
    <x v="1"/>
    <x v="440"/>
    <n v="2003.92"/>
    <n v="5"/>
    <n v="0.2"/>
    <n v="125.245"/>
  </r>
  <r>
    <n v="6881"/>
    <x v="3412"/>
    <x v="1"/>
    <x v="494"/>
    <d v="2012-05-12T00:00:00"/>
    <s v="Second Class"/>
    <s v="TW-21025"/>
    <s v="Tamara Willingham"/>
    <x v="2"/>
    <s v="United States"/>
    <x v="4"/>
    <x v="4"/>
    <n v="98105"/>
    <x v="1"/>
    <s v="OFF-PA-10004255"/>
    <x v="1"/>
    <x v="10"/>
    <x v="1306"/>
    <n v="32.4"/>
    <n v="5"/>
    <n v="0"/>
    <n v="15.552"/>
  </r>
  <r>
    <n v="6882"/>
    <x v="3412"/>
    <x v="1"/>
    <x v="494"/>
    <d v="2012-05-12T00:00:00"/>
    <s v="Second Class"/>
    <s v="TW-21025"/>
    <s v="Tamara Willingham"/>
    <x v="2"/>
    <s v="United States"/>
    <x v="4"/>
    <x v="4"/>
    <n v="98105"/>
    <x v="1"/>
    <s v="FUR-TA-10001705"/>
    <x v="0"/>
    <x v="3"/>
    <x v="213"/>
    <n v="1913.4"/>
    <n v="9"/>
    <n v="0"/>
    <n v="401.81400000000002"/>
  </r>
  <r>
    <n v="6883"/>
    <x v="3412"/>
    <x v="1"/>
    <x v="494"/>
    <d v="2012-05-12T00:00:00"/>
    <s v="Second Class"/>
    <s v="TW-21025"/>
    <s v="Tamara Willingham"/>
    <x v="2"/>
    <s v="United States"/>
    <x v="4"/>
    <x v="4"/>
    <n v="98105"/>
    <x v="1"/>
    <s v="OFF-ST-10002554"/>
    <x v="1"/>
    <x v="4"/>
    <x v="1144"/>
    <n v="146.72999999999999"/>
    <n v="3"/>
    <n v="0"/>
    <n v="2.9346000000000001"/>
  </r>
  <r>
    <n v="6884"/>
    <x v="3412"/>
    <x v="1"/>
    <x v="494"/>
    <d v="2012-05-12T00:00:00"/>
    <s v="Second Class"/>
    <s v="TW-21025"/>
    <s v="Tamara Willingham"/>
    <x v="2"/>
    <s v="United States"/>
    <x v="4"/>
    <x v="4"/>
    <n v="98105"/>
    <x v="1"/>
    <s v="OFF-PA-10002222"/>
    <x v="1"/>
    <x v="10"/>
    <x v="389"/>
    <n v="114.2"/>
    <n v="5"/>
    <n v="0"/>
    <n v="52.531999999999996"/>
  </r>
  <r>
    <n v="6885"/>
    <x v="3413"/>
    <x v="1"/>
    <x v="70"/>
    <d v="2012-04-06T00:00:00"/>
    <s v="Standard Class"/>
    <s v="BD-11320"/>
    <s v="Bill Donatelli"/>
    <x v="0"/>
    <s v="United States"/>
    <x v="31"/>
    <x v="11"/>
    <n v="55407"/>
    <x v="2"/>
    <s v="FUR-CH-10002320"/>
    <x v="0"/>
    <x v="1"/>
    <x v="1454"/>
    <n v="2567.84"/>
    <n v="8"/>
    <n v="0"/>
    <n v="770.35199999999998"/>
  </r>
  <r>
    <n v="6886"/>
    <x v="3414"/>
    <x v="3"/>
    <x v="18"/>
    <d v="2014-09-18T00:00:00"/>
    <s v="Standard Class"/>
    <s v="HA-14905"/>
    <s v="Helen Abelman"/>
    <x v="0"/>
    <s v="United States"/>
    <x v="24"/>
    <x v="24"/>
    <n v="45503"/>
    <x v="3"/>
    <s v="TEC-AC-10003499"/>
    <x v="2"/>
    <x v="11"/>
    <x v="103"/>
    <n v="37.055999999999997"/>
    <n v="4"/>
    <n v="0.2"/>
    <n v="8.8008000000000006"/>
  </r>
  <r>
    <n v="6887"/>
    <x v="3414"/>
    <x v="3"/>
    <x v="18"/>
    <d v="2014-09-18T00:00:00"/>
    <s v="Standard Class"/>
    <s v="HA-14905"/>
    <s v="Helen Abelman"/>
    <x v="0"/>
    <s v="United States"/>
    <x v="24"/>
    <x v="24"/>
    <n v="45503"/>
    <x v="3"/>
    <s v="TEC-PH-10003580"/>
    <x v="2"/>
    <x v="7"/>
    <x v="997"/>
    <n v="259.89600000000002"/>
    <n v="2"/>
    <n v="0.4"/>
    <n v="-56.3108"/>
  </r>
  <r>
    <n v="6888"/>
    <x v="3415"/>
    <x v="3"/>
    <x v="1016"/>
    <d v="2014-03-05T00:00:00"/>
    <s v="Standard Class"/>
    <s v="LL-16840"/>
    <s v="Lauren Leatherbury"/>
    <x v="0"/>
    <s v="United States"/>
    <x v="1"/>
    <x v="1"/>
    <n v="90032"/>
    <x v="1"/>
    <s v="OFF-PA-10004675"/>
    <x v="1"/>
    <x v="10"/>
    <x v="69"/>
    <n v="19.05"/>
    <n v="3"/>
    <n v="0"/>
    <n v="8.7629999999999999"/>
  </r>
  <r>
    <n v="6889"/>
    <x v="3415"/>
    <x v="3"/>
    <x v="1016"/>
    <d v="2014-03-05T00:00:00"/>
    <s v="Standard Class"/>
    <s v="LL-16840"/>
    <s v="Lauren Leatherbury"/>
    <x v="0"/>
    <s v="United States"/>
    <x v="1"/>
    <x v="1"/>
    <n v="90032"/>
    <x v="1"/>
    <s v="OFF-BI-10000666"/>
    <x v="1"/>
    <x v="8"/>
    <x v="980"/>
    <n v="73.343999999999994"/>
    <n v="3"/>
    <n v="0.2"/>
    <n v="27.504000000000001"/>
  </r>
  <r>
    <n v="6890"/>
    <x v="3416"/>
    <x v="3"/>
    <x v="65"/>
    <d v="2014-09-23T00:00:00"/>
    <s v="Standard Class"/>
    <s v="SS-20140"/>
    <s v="Saphhira Shifley"/>
    <x v="1"/>
    <s v="United States"/>
    <x v="38"/>
    <x v="32"/>
    <n v="31907"/>
    <x v="0"/>
    <s v="TEC-PH-10001552"/>
    <x v="2"/>
    <x v="7"/>
    <x v="178"/>
    <n v="95.68"/>
    <n v="8"/>
    <n v="0"/>
    <n v="26.790400000000002"/>
  </r>
  <r>
    <n v="6891"/>
    <x v="3416"/>
    <x v="3"/>
    <x v="65"/>
    <d v="2014-09-23T00:00:00"/>
    <s v="Standard Class"/>
    <s v="SS-20140"/>
    <s v="Saphhira Shifley"/>
    <x v="1"/>
    <s v="United States"/>
    <x v="38"/>
    <x v="32"/>
    <n v="31907"/>
    <x v="0"/>
    <s v="OFF-PA-10000673"/>
    <x v="1"/>
    <x v="10"/>
    <x v="249"/>
    <n v="50.96"/>
    <n v="7"/>
    <n v="0"/>
    <n v="24.460799999999999"/>
  </r>
  <r>
    <n v="6892"/>
    <x v="3416"/>
    <x v="3"/>
    <x v="65"/>
    <d v="2014-09-23T00:00:00"/>
    <s v="Standard Class"/>
    <s v="SS-20140"/>
    <s v="Saphhira Shifley"/>
    <x v="1"/>
    <s v="United States"/>
    <x v="38"/>
    <x v="32"/>
    <n v="31907"/>
    <x v="0"/>
    <s v="OFF-AR-10000380"/>
    <x v="1"/>
    <x v="6"/>
    <x v="108"/>
    <n v="113.94"/>
    <n v="3"/>
    <n v="0"/>
    <n v="34.182000000000002"/>
  </r>
  <r>
    <n v="6893"/>
    <x v="3416"/>
    <x v="3"/>
    <x v="65"/>
    <d v="2014-09-23T00:00:00"/>
    <s v="Standard Class"/>
    <s v="SS-20140"/>
    <s v="Saphhira Shifley"/>
    <x v="1"/>
    <s v="United States"/>
    <x v="38"/>
    <x v="32"/>
    <n v="31907"/>
    <x v="0"/>
    <s v="OFF-PA-10003848"/>
    <x v="1"/>
    <x v="10"/>
    <x v="1442"/>
    <n v="25.92"/>
    <n v="4"/>
    <n v="0"/>
    <n v="12.441599999999999"/>
  </r>
  <r>
    <n v="6894"/>
    <x v="3416"/>
    <x v="3"/>
    <x v="65"/>
    <d v="2014-09-23T00:00:00"/>
    <s v="Standard Class"/>
    <s v="SS-20140"/>
    <s v="Saphhira Shifley"/>
    <x v="1"/>
    <s v="United States"/>
    <x v="38"/>
    <x v="32"/>
    <n v="31907"/>
    <x v="0"/>
    <s v="FUR-FU-10002963"/>
    <x v="0"/>
    <x v="5"/>
    <x v="1502"/>
    <n v="20.32"/>
    <n v="4"/>
    <n v="0"/>
    <n v="6.9088000000000003"/>
  </r>
  <r>
    <n v="6895"/>
    <x v="3416"/>
    <x v="3"/>
    <x v="65"/>
    <d v="2014-09-23T00:00:00"/>
    <s v="Standard Class"/>
    <s v="SS-20140"/>
    <s v="Saphhira Shifley"/>
    <x v="1"/>
    <s v="United States"/>
    <x v="38"/>
    <x v="32"/>
    <n v="31907"/>
    <x v="0"/>
    <s v="TEC-PH-10002447"/>
    <x v="2"/>
    <x v="7"/>
    <x v="53"/>
    <n v="411.98"/>
    <n v="2"/>
    <n v="0"/>
    <n v="119.4742"/>
  </r>
  <r>
    <n v="6896"/>
    <x v="3416"/>
    <x v="3"/>
    <x v="65"/>
    <d v="2014-09-23T00:00:00"/>
    <s v="Standard Class"/>
    <s v="SS-20140"/>
    <s v="Saphhira Shifley"/>
    <x v="1"/>
    <s v="United States"/>
    <x v="38"/>
    <x v="32"/>
    <n v="31907"/>
    <x v="0"/>
    <s v="OFF-SU-10004261"/>
    <x v="1"/>
    <x v="14"/>
    <x v="605"/>
    <n v="34.479999999999997"/>
    <n v="2"/>
    <n v="0"/>
    <n v="9.9992000000000001"/>
  </r>
  <r>
    <n v="6897"/>
    <x v="3416"/>
    <x v="3"/>
    <x v="65"/>
    <d v="2014-09-23T00:00:00"/>
    <s v="Standard Class"/>
    <s v="SS-20140"/>
    <s v="Saphhira Shifley"/>
    <x v="1"/>
    <s v="United States"/>
    <x v="38"/>
    <x v="32"/>
    <n v="31907"/>
    <x v="0"/>
    <s v="OFF-PA-10003228"/>
    <x v="1"/>
    <x v="10"/>
    <x v="1668"/>
    <n v="244.55"/>
    <n v="5"/>
    <n v="0"/>
    <n v="114.9385"/>
  </r>
  <r>
    <n v="6898"/>
    <x v="3417"/>
    <x v="3"/>
    <x v="238"/>
    <d v="2014-08-26T00:00:00"/>
    <s v="Standard Class"/>
    <s v="CK-12205"/>
    <s v="Chloris Kastensmidt"/>
    <x v="0"/>
    <s v="United States"/>
    <x v="80"/>
    <x v="24"/>
    <n v="44107"/>
    <x v="3"/>
    <s v="OFF-BI-10004817"/>
    <x v="1"/>
    <x v="8"/>
    <x v="1199"/>
    <n v="10.782"/>
    <n v="3"/>
    <n v="0.7"/>
    <n v="-7.9067999999999996"/>
  </r>
  <r>
    <n v="6899"/>
    <x v="3418"/>
    <x v="1"/>
    <x v="1137"/>
    <d v="2012-05-26T00:00:00"/>
    <s v="Second Class"/>
    <s v="VS-21820"/>
    <s v="Vivek Sundaresam"/>
    <x v="0"/>
    <s v="United States"/>
    <x v="14"/>
    <x v="10"/>
    <n v="60540"/>
    <x v="2"/>
    <s v="FUR-CH-10002880"/>
    <x v="0"/>
    <x v="1"/>
    <x v="801"/>
    <n v="602.65099999999995"/>
    <n v="7"/>
    <n v="0.3"/>
    <n v="-163.57669999999999"/>
  </r>
  <r>
    <n v="6900"/>
    <x v="3418"/>
    <x v="1"/>
    <x v="1137"/>
    <d v="2012-05-26T00:00:00"/>
    <s v="Second Class"/>
    <s v="VS-21820"/>
    <s v="Vivek Sundaresam"/>
    <x v="0"/>
    <s v="United States"/>
    <x v="14"/>
    <x v="10"/>
    <n v="60540"/>
    <x v="2"/>
    <s v="OFF-BI-10001249"/>
    <x v="1"/>
    <x v="8"/>
    <x v="1182"/>
    <n v="7.6559999999999997"/>
    <n v="6"/>
    <n v="0.8"/>
    <n v="-13.0152"/>
  </r>
  <r>
    <n v="6901"/>
    <x v="3419"/>
    <x v="1"/>
    <x v="67"/>
    <d v="2012-11-09T00:00:00"/>
    <s v="Standard Class"/>
    <s v="TN-21040"/>
    <s v="Tanja Norvell"/>
    <x v="2"/>
    <s v="United States"/>
    <x v="20"/>
    <x v="15"/>
    <n v="10009"/>
    <x v="3"/>
    <s v="TEC-AC-10002402"/>
    <x v="2"/>
    <x v="11"/>
    <x v="651"/>
    <n v="559.92999999999995"/>
    <n v="7"/>
    <n v="0"/>
    <n v="167.97900000000001"/>
  </r>
  <r>
    <n v="6902"/>
    <x v="3420"/>
    <x v="3"/>
    <x v="1138"/>
    <d v="2014-07-25T00:00:00"/>
    <s v="Same Day"/>
    <s v="HR-14830"/>
    <s v="Harold Ryan"/>
    <x v="1"/>
    <s v="United States"/>
    <x v="101"/>
    <x v="1"/>
    <n v="92646"/>
    <x v="1"/>
    <s v="TEC-CO-10001449"/>
    <x v="2"/>
    <x v="16"/>
    <x v="303"/>
    <n v="2399.96"/>
    <n v="5"/>
    <n v="0.2"/>
    <n v="839.98599999999999"/>
  </r>
  <r>
    <n v="6903"/>
    <x v="3421"/>
    <x v="3"/>
    <x v="264"/>
    <d v="2014-09-09T00:00:00"/>
    <s v="Standard Class"/>
    <s v="JS-15595"/>
    <s v="Jill Stevenson"/>
    <x v="1"/>
    <s v="United States"/>
    <x v="22"/>
    <x v="10"/>
    <n v="60653"/>
    <x v="2"/>
    <s v="OFF-FA-10002280"/>
    <x v="1"/>
    <x v="13"/>
    <x v="653"/>
    <n v="16"/>
    <n v="4"/>
    <n v="0.2"/>
    <n v="5.6"/>
  </r>
  <r>
    <n v="6904"/>
    <x v="3421"/>
    <x v="3"/>
    <x v="264"/>
    <d v="2014-09-09T00:00:00"/>
    <s v="Standard Class"/>
    <s v="JS-15595"/>
    <s v="Jill Stevenson"/>
    <x v="1"/>
    <s v="United States"/>
    <x v="22"/>
    <x v="10"/>
    <n v="60653"/>
    <x v="2"/>
    <s v="OFF-AP-10003278"/>
    <x v="1"/>
    <x v="9"/>
    <x v="1784"/>
    <n v="5.5880000000000001"/>
    <n v="2"/>
    <n v="0.8"/>
    <n v="-15.0876"/>
  </r>
  <r>
    <n v="6905"/>
    <x v="3421"/>
    <x v="3"/>
    <x v="264"/>
    <d v="2014-09-09T00:00:00"/>
    <s v="Standard Class"/>
    <s v="JS-15595"/>
    <s v="Jill Stevenson"/>
    <x v="1"/>
    <s v="United States"/>
    <x v="22"/>
    <x v="10"/>
    <n v="60653"/>
    <x v="2"/>
    <s v="OFF-ST-10003994"/>
    <x v="1"/>
    <x v="4"/>
    <x v="1736"/>
    <n v="235.92"/>
    <n v="5"/>
    <n v="0.2"/>
    <n v="-44.234999999999999"/>
  </r>
  <r>
    <n v="6906"/>
    <x v="3422"/>
    <x v="3"/>
    <x v="1139"/>
    <d v="2014-09-12T00:00:00"/>
    <s v="Second Class"/>
    <s v="BN-11470"/>
    <s v="Brad Norvell"/>
    <x v="1"/>
    <s v="United States"/>
    <x v="71"/>
    <x v="1"/>
    <n v="94513"/>
    <x v="1"/>
    <s v="OFF-ST-10003221"/>
    <x v="1"/>
    <x v="4"/>
    <x v="33"/>
    <n v="10.68"/>
    <n v="1"/>
    <n v="0"/>
    <n v="2.8835999999999999"/>
  </r>
  <r>
    <n v="6907"/>
    <x v="3423"/>
    <x v="3"/>
    <x v="968"/>
    <d v="2014-05-21T00:00:00"/>
    <s v="Same Day"/>
    <s v="AR-10405"/>
    <s v="Allen Rosenblatt"/>
    <x v="1"/>
    <s v="United States"/>
    <x v="149"/>
    <x v="12"/>
    <n v="48183"/>
    <x v="2"/>
    <s v="OFF-BI-10002225"/>
    <x v="1"/>
    <x v="8"/>
    <x v="336"/>
    <n v="41.28"/>
    <n v="2"/>
    <n v="0"/>
    <n v="19.814399999999999"/>
  </r>
  <r>
    <n v="6908"/>
    <x v="3424"/>
    <x v="0"/>
    <x v="720"/>
    <d v="2013-04-10T00:00:00"/>
    <s v="Standard Class"/>
    <s v="SW-20455"/>
    <s v="Shaun Weien"/>
    <x v="0"/>
    <s v="United States"/>
    <x v="4"/>
    <x v="4"/>
    <n v="98103"/>
    <x v="1"/>
    <s v="TEC-PH-10002584"/>
    <x v="2"/>
    <x v="7"/>
    <x v="1696"/>
    <n v="1001.5839999999999"/>
    <n v="2"/>
    <n v="0.2"/>
    <n v="125.19799999999999"/>
  </r>
  <r>
    <n v="6909"/>
    <x v="3425"/>
    <x v="3"/>
    <x v="389"/>
    <d v="2014-12-16T00:00:00"/>
    <s v="Standard Class"/>
    <s v="JE-16165"/>
    <s v="Justin Ellison"/>
    <x v="1"/>
    <s v="United States"/>
    <x v="310"/>
    <x v="20"/>
    <n v="29406"/>
    <x v="0"/>
    <s v="FUR-FU-10002364"/>
    <x v="0"/>
    <x v="5"/>
    <x v="1231"/>
    <n v="14.76"/>
    <n v="2"/>
    <n v="0"/>
    <n v="4.2804000000000002"/>
  </r>
  <r>
    <n v="6910"/>
    <x v="3426"/>
    <x v="2"/>
    <x v="103"/>
    <d v="2011-09-18T00:00:00"/>
    <s v="Second Class"/>
    <s v="LH-16900"/>
    <s v="Lena Hernandez"/>
    <x v="0"/>
    <s v="United States"/>
    <x v="38"/>
    <x v="24"/>
    <n v="43229"/>
    <x v="3"/>
    <s v="OFF-BI-10004022"/>
    <x v="1"/>
    <x v="8"/>
    <x v="748"/>
    <n v="2.5019999999999998"/>
    <n v="3"/>
    <n v="0.7"/>
    <n v="-2.0015999999999998"/>
  </r>
  <r>
    <n v="6911"/>
    <x v="3427"/>
    <x v="3"/>
    <x v="570"/>
    <d v="2014-03-08T00:00:00"/>
    <s v="Standard Class"/>
    <s v="VG-21790"/>
    <s v="Vivek Gonzalez"/>
    <x v="0"/>
    <s v="United States"/>
    <x v="4"/>
    <x v="4"/>
    <n v="98103"/>
    <x v="1"/>
    <s v="FUR-BO-10004709"/>
    <x v="0"/>
    <x v="0"/>
    <x v="263"/>
    <n v="115.96"/>
    <n v="2"/>
    <n v="0"/>
    <n v="25.511199999999999"/>
  </r>
  <r>
    <n v="6912"/>
    <x v="3428"/>
    <x v="3"/>
    <x v="378"/>
    <d v="2014-06-08T00:00:00"/>
    <s v="Second Class"/>
    <s v="EM-13960"/>
    <s v="Eric Murdock"/>
    <x v="0"/>
    <s v="United States"/>
    <x v="8"/>
    <x v="1"/>
    <n v="94109"/>
    <x v="1"/>
    <s v="OFF-ST-10004340"/>
    <x v="1"/>
    <x v="4"/>
    <x v="809"/>
    <n v="186.54"/>
    <n v="3"/>
    <n v="0"/>
    <n v="50.3658"/>
  </r>
  <r>
    <n v="6913"/>
    <x v="3429"/>
    <x v="3"/>
    <x v="743"/>
    <d v="2014-06-05T00:00:00"/>
    <s v="Second Class"/>
    <s v="EM-13825"/>
    <s v="Elizabeth Moffitt"/>
    <x v="1"/>
    <s v="United States"/>
    <x v="1"/>
    <x v="1"/>
    <n v="90049"/>
    <x v="1"/>
    <s v="TEC-AC-10001714"/>
    <x v="2"/>
    <x v="11"/>
    <x v="678"/>
    <n v="159.56"/>
    <n v="4"/>
    <n v="0"/>
    <n v="59.037199999999999"/>
  </r>
  <r>
    <n v="6914"/>
    <x v="3430"/>
    <x v="1"/>
    <x v="821"/>
    <d v="2012-06-16T00:00:00"/>
    <s v="Standard Class"/>
    <s v="JH-15910"/>
    <s v="Jonathan Howell"/>
    <x v="0"/>
    <s v="United States"/>
    <x v="487"/>
    <x v="2"/>
    <n v="33407"/>
    <x v="0"/>
    <s v="TEC-PH-10002844"/>
    <x v="2"/>
    <x v="7"/>
    <x v="104"/>
    <n v="55.984000000000002"/>
    <n v="2"/>
    <n v="0.2"/>
    <n v="4.1988000000000003"/>
  </r>
  <r>
    <n v="6915"/>
    <x v="3431"/>
    <x v="2"/>
    <x v="1091"/>
    <d v="2011-12-29T00:00:00"/>
    <s v="Standard Class"/>
    <s v="NP-18700"/>
    <s v="Nora Preis"/>
    <x v="0"/>
    <s v="United States"/>
    <x v="22"/>
    <x v="10"/>
    <n v="60623"/>
    <x v="2"/>
    <s v="OFF-ST-10000585"/>
    <x v="1"/>
    <x v="4"/>
    <x v="541"/>
    <n v="132.16"/>
    <n v="1"/>
    <n v="0.2"/>
    <n v="9.9120000000000008"/>
  </r>
  <r>
    <n v="6916"/>
    <x v="3431"/>
    <x v="2"/>
    <x v="1091"/>
    <d v="2011-12-29T00:00:00"/>
    <s v="Standard Class"/>
    <s v="NP-18700"/>
    <s v="Nora Preis"/>
    <x v="0"/>
    <s v="United States"/>
    <x v="22"/>
    <x v="10"/>
    <n v="60623"/>
    <x v="2"/>
    <s v="OFF-BI-10002824"/>
    <x v="1"/>
    <x v="8"/>
    <x v="523"/>
    <n v="17.904"/>
    <n v="6"/>
    <n v="0.8"/>
    <n v="-31.332000000000001"/>
  </r>
  <r>
    <n v="6917"/>
    <x v="3431"/>
    <x v="2"/>
    <x v="1091"/>
    <d v="2011-12-29T00:00:00"/>
    <s v="Standard Class"/>
    <s v="NP-18700"/>
    <s v="Nora Preis"/>
    <x v="0"/>
    <s v="United States"/>
    <x v="22"/>
    <x v="10"/>
    <n v="60623"/>
    <x v="2"/>
    <s v="OFF-PA-10001289"/>
    <x v="1"/>
    <x v="10"/>
    <x v="952"/>
    <n v="124.032"/>
    <n v="4"/>
    <n v="0.2"/>
    <n v="44.961599999999997"/>
  </r>
  <r>
    <n v="6918"/>
    <x v="3432"/>
    <x v="2"/>
    <x v="757"/>
    <d v="2011-12-21T00:00:00"/>
    <s v="Standard Class"/>
    <s v="SH-20635"/>
    <s v="Stefanie Holloman"/>
    <x v="1"/>
    <s v="United States"/>
    <x v="301"/>
    <x v="1"/>
    <n v="95823"/>
    <x v="1"/>
    <s v="FUR-CH-10001854"/>
    <x v="0"/>
    <x v="1"/>
    <x v="1110"/>
    <n v="1403.92"/>
    <n v="5"/>
    <n v="0.2"/>
    <n v="70.195999999999998"/>
  </r>
  <r>
    <n v="6919"/>
    <x v="3433"/>
    <x v="0"/>
    <x v="947"/>
    <d v="2013-04-19T00:00:00"/>
    <s v="Second Class"/>
    <s v="BM-11785"/>
    <s v="Bryan Mills"/>
    <x v="0"/>
    <s v="United States"/>
    <x v="4"/>
    <x v="4"/>
    <n v="98115"/>
    <x v="1"/>
    <s v="OFF-SU-10003567"/>
    <x v="1"/>
    <x v="14"/>
    <x v="1489"/>
    <n v="28.8"/>
    <n v="3"/>
    <n v="0"/>
    <n v="0.86399999999999999"/>
  </r>
  <r>
    <n v="6920"/>
    <x v="3434"/>
    <x v="1"/>
    <x v="1031"/>
    <d v="2012-05-28T00:00:00"/>
    <s v="Standard Class"/>
    <s v="HG-14965"/>
    <s v="Henry Goldwyn"/>
    <x v="1"/>
    <s v="United States"/>
    <x v="10"/>
    <x v="9"/>
    <n v="19143"/>
    <x v="3"/>
    <s v="OFF-BI-10001597"/>
    <x v="1"/>
    <x v="8"/>
    <x v="790"/>
    <n v="24.588000000000001"/>
    <n v="2"/>
    <n v="0.7"/>
    <n v="-18.031199999999998"/>
  </r>
  <r>
    <n v="6921"/>
    <x v="3435"/>
    <x v="3"/>
    <x v="425"/>
    <d v="2014-03-03T00:00:00"/>
    <s v="Standard Class"/>
    <s v="BM-11140"/>
    <s v="Becky Martin"/>
    <x v="0"/>
    <s v="United States"/>
    <x v="443"/>
    <x v="1"/>
    <n v="93101"/>
    <x v="1"/>
    <s v="OFF-AP-10003287"/>
    <x v="1"/>
    <x v="9"/>
    <x v="538"/>
    <n v="356.79"/>
    <n v="7"/>
    <n v="0"/>
    <n v="99.901200000000003"/>
  </r>
  <r>
    <n v="6922"/>
    <x v="3436"/>
    <x v="3"/>
    <x v="1095"/>
    <d v="2014-11-04T00:00:00"/>
    <s v="Standard Class"/>
    <s v="PS-19045"/>
    <s v="Penelope Sewall"/>
    <x v="2"/>
    <s v="United States"/>
    <x v="20"/>
    <x v="15"/>
    <n v="10011"/>
    <x v="3"/>
    <s v="OFF-EN-10001532"/>
    <x v="1"/>
    <x v="12"/>
    <x v="613"/>
    <n v="16.98"/>
    <n v="1"/>
    <n v="0"/>
    <n v="8.49"/>
  </r>
  <r>
    <n v="6923"/>
    <x v="3437"/>
    <x v="1"/>
    <x v="199"/>
    <d v="2012-03-19T00:00:00"/>
    <s v="Second Class"/>
    <s v="MS-17710"/>
    <s v="Maurice Satty"/>
    <x v="0"/>
    <s v="United States"/>
    <x v="109"/>
    <x v="19"/>
    <n v="36830"/>
    <x v="0"/>
    <s v="OFF-LA-10003930"/>
    <x v="1"/>
    <x v="2"/>
    <x v="503"/>
    <n v="491.55"/>
    <n v="5"/>
    <n v="0"/>
    <n v="240.8595"/>
  </r>
  <r>
    <n v="6924"/>
    <x v="3437"/>
    <x v="1"/>
    <x v="199"/>
    <d v="2012-03-19T00:00:00"/>
    <s v="Second Class"/>
    <s v="MS-17710"/>
    <s v="Maurice Satty"/>
    <x v="0"/>
    <s v="United States"/>
    <x v="109"/>
    <x v="19"/>
    <n v="36830"/>
    <x v="0"/>
    <s v="OFF-EN-10003845"/>
    <x v="1"/>
    <x v="12"/>
    <x v="431"/>
    <n v="7.38"/>
    <n v="2"/>
    <n v="0"/>
    <n v="3.3948"/>
  </r>
  <r>
    <n v="6925"/>
    <x v="3438"/>
    <x v="1"/>
    <x v="672"/>
    <d v="2012-04-12T00:00:00"/>
    <s v="Standard Class"/>
    <s v="JL-15235"/>
    <s v="Janet Lee"/>
    <x v="0"/>
    <s v="United States"/>
    <x v="20"/>
    <x v="15"/>
    <n v="10035"/>
    <x v="3"/>
    <s v="OFF-PA-10002659"/>
    <x v="1"/>
    <x v="10"/>
    <x v="922"/>
    <n v="23.66"/>
    <n v="7"/>
    <n v="0"/>
    <n v="10.883599999999999"/>
  </r>
  <r>
    <n v="6926"/>
    <x v="3438"/>
    <x v="1"/>
    <x v="672"/>
    <d v="2012-04-12T00:00:00"/>
    <s v="Standard Class"/>
    <s v="JL-15235"/>
    <s v="Janet Lee"/>
    <x v="0"/>
    <s v="United States"/>
    <x v="20"/>
    <x v="15"/>
    <n v="10035"/>
    <x v="3"/>
    <s v="FUR-BO-10001608"/>
    <x v="0"/>
    <x v="0"/>
    <x v="1523"/>
    <n v="681.40800000000002"/>
    <n v="12"/>
    <n v="0.2"/>
    <n v="42.588000000000001"/>
  </r>
  <r>
    <n v="6927"/>
    <x v="3439"/>
    <x v="0"/>
    <x v="1062"/>
    <d v="2013-04-08T00:00:00"/>
    <s v="Standard Class"/>
    <s v="KM-16660"/>
    <s v="Khloe Miller"/>
    <x v="0"/>
    <s v="United States"/>
    <x v="1"/>
    <x v="1"/>
    <n v="90032"/>
    <x v="1"/>
    <s v="OFF-LA-10000305"/>
    <x v="1"/>
    <x v="2"/>
    <x v="1707"/>
    <n v="18.899999999999999"/>
    <n v="3"/>
    <n v="0"/>
    <n v="8.6940000000000008"/>
  </r>
  <r>
    <n v="6928"/>
    <x v="3440"/>
    <x v="0"/>
    <x v="661"/>
    <d v="2013-06-26T00:00:00"/>
    <s v="Second Class"/>
    <s v="RD-19900"/>
    <s v="Ruben Dartt"/>
    <x v="0"/>
    <s v="United States"/>
    <x v="8"/>
    <x v="1"/>
    <n v="94109"/>
    <x v="1"/>
    <s v="OFF-ST-10003638"/>
    <x v="1"/>
    <x v="4"/>
    <x v="1222"/>
    <n v="93.68"/>
    <n v="4"/>
    <n v="0"/>
    <n v="25.293600000000001"/>
  </r>
  <r>
    <n v="6929"/>
    <x v="3440"/>
    <x v="0"/>
    <x v="661"/>
    <d v="2013-06-26T00:00:00"/>
    <s v="Second Class"/>
    <s v="RD-19900"/>
    <s v="Ruben Dartt"/>
    <x v="0"/>
    <s v="United States"/>
    <x v="8"/>
    <x v="1"/>
    <n v="94109"/>
    <x v="1"/>
    <s v="OFF-LA-10001934"/>
    <x v="1"/>
    <x v="2"/>
    <x v="568"/>
    <n v="21.93"/>
    <n v="3"/>
    <n v="0"/>
    <n v="10.3071"/>
  </r>
  <r>
    <n v="6930"/>
    <x v="3440"/>
    <x v="0"/>
    <x v="661"/>
    <d v="2013-06-26T00:00:00"/>
    <s v="Second Class"/>
    <s v="RD-19900"/>
    <s v="Ruben Dartt"/>
    <x v="0"/>
    <s v="United States"/>
    <x v="8"/>
    <x v="1"/>
    <n v="94109"/>
    <x v="1"/>
    <s v="TEC-PH-10003012"/>
    <x v="2"/>
    <x v="7"/>
    <x v="344"/>
    <n v="862.34400000000005"/>
    <n v="7"/>
    <n v="0.2"/>
    <n v="97.0137"/>
  </r>
  <r>
    <n v="6931"/>
    <x v="3440"/>
    <x v="0"/>
    <x v="661"/>
    <d v="2013-06-26T00:00:00"/>
    <s v="Second Class"/>
    <s v="RD-19900"/>
    <s v="Ruben Dartt"/>
    <x v="0"/>
    <s v="United States"/>
    <x v="8"/>
    <x v="1"/>
    <n v="94109"/>
    <x v="1"/>
    <s v="OFF-PA-10001019"/>
    <x v="1"/>
    <x v="10"/>
    <x v="675"/>
    <n v="19.98"/>
    <n v="1"/>
    <n v="0"/>
    <n v="9.3905999999999992"/>
  </r>
  <r>
    <n v="6932"/>
    <x v="3441"/>
    <x v="2"/>
    <x v="686"/>
    <d v="2011-07-18T00:00:00"/>
    <s v="Standard Class"/>
    <s v="ST-20530"/>
    <s v="Shui Tom"/>
    <x v="0"/>
    <s v="United States"/>
    <x v="10"/>
    <x v="9"/>
    <n v="19140"/>
    <x v="3"/>
    <s v="TEC-PH-10002070"/>
    <x v="2"/>
    <x v="7"/>
    <x v="1785"/>
    <n v="13.494"/>
    <n v="1"/>
    <n v="0.4"/>
    <n v="-2.2490000000000001"/>
  </r>
  <r>
    <n v="6933"/>
    <x v="3441"/>
    <x v="2"/>
    <x v="686"/>
    <d v="2011-07-18T00:00:00"/>
    <s v="Standard Class"/>
    <s v="ST-20530"/>
    <s v="Shui Tom"/>
    <x v="0"/>
    <s v="United States"/>
    <x v="10"/>
    <x v="9"/>
    <n v="19140"/>
    <x v="3"/>
    <s v="TEC-PH-10002583"/>
    <x v="2"/>
    <x v="7"/>
    <x v="1708"/>
    <n v="23.988"/>
    <n v="2"/>
    <n v="0.4"/>
    <n v="-13.993"/>
  </r>
  <r>
    <n v="6934"/>
    <x v="3441"/>
    <x v="2"/>
    <x v="686"/>
    <d v="2011-07-18T00:00:00"/>
    <s v="Standard Class"/>
    <s v="ST-20530"/>
    <s v="Shui Tom"/>
    <x v="0"/>
    <s v="United States"/>
    <x v="10"/>
    <x v="9"/>
    <n v="19140"/>
    <x v="3"/>
    <s v="FUR-FU-10001057"/>
    <x v="0"/>
    <x v="5"/>
    <x v="1782"/>
    <n v="31.984000000000002"/>
    <n v="2"/>
    <n v="0.2"/>
    <n v="1.1994"/>
  </r>
  <r>
    <n v="6935"/>
    <x v="3441"/>
    <x v="2"/>
    <x v="686"/>
    <d v="2011-07-18T00:00:00"/>
    <s v="Standard Class"/>
    <s v="ST-20530"/>
    <s v="Shui Tom"/>
    <x v="0"/>
    <s v="United States"/>
    <x v="10"/>
    <x v="9"/>
    <n v="19140"/>
    <x v="3"/>
    <s v="OFF-AR-10001044"/>
    <x v="1"/>
    <x v="6"/>
    <x v="1042"/>
    <n v="41.584000000000003"/>
    <n v="2"/>
    <n v="0.2"/>
    <n v="4.6782000000000004"/>
  </r>
  <r>
    <n v="6936"/>
    <x v="3442"/>
    <x v="3"/>
    <x v="329"/>
    <d v="2014-04-12T00:00:00"/>
    <s v="Second Class"/>
    <s v="BP-11095"/>
    <s v="Bart Pistole"/>
    <x v="1"/>
    <s v="United States"/>
    <x v="236"/>
    <x v="5"/>
    <n v="79907"/>
    <x v="2"/>
    <s v="TEC-AC-10001767"/>
    <x v="2"/>
    <x v="11"/>
    <x v="97"/>
    <n v="95.975999999999999"/>
    <n v="3"/>
    <n v="0.2"/>
    <n v="-10.7973"/>
  </r>
  <r>
    <n v="6937"/>
    <x v="3443"/>
    <x v="0"/>
    <x v="476"/>
    <d v="2013-05-09T00:00:00"/>
    <s v="First Class"/>
    <s v="TA-21385"/>
    <s v="Tom Ashbrook"/>
    <x v="2"/>
    <s v="United States"/>
    <x v="22"/>
    <x v="10"/>
    <n v="60653"/>
    <x v="2"/>
    <s v="FUR-FU-10000277"/>
    <x v="0"/>
    <x v="5"/>
    <x v="1786"/>
    <n v="84.272000000000006"/>
    <n v="2"/>
    <n v="0.6"/>
    <n v="-75.844800000000006"/>
  </r>
  <r>
    <n v="6938"/>
    <x v="3444"/>
    <x v="2"/>
    <x v="345"/>
    <d v="2011-06-15T00:00:00"/>
    <s v="Same Day"/>
    <s v="PS-18760"/>
    <s v="Pamela Stobb"/>
    <x v="0"/>
    <s v="United States"/>
    <x v="236"/>
    <x v="5"/>
    <n v="79907"/>
    <x v="2"/>
    <s v="OFF-PA-10001952"/>
    <x v="1"/>
    <x v="10"/>
    <x v="1747"/>
    <n v="36.543999999999997"/>
    <n v="2"/>
    <n v="0.2"/>
    <n v="11.876799999999999"/>
  </r>
  <r>
    <n v="6939"/>
    <x v="3445"/>
    <x v="0"/>
    <x v="732"/>
    <d v="2013-10-11T00:00:00"/>
    <s v="Standard Class"/>
    <s v="NP-18700"/>
    <s v="Nora Preis"/>
    <x v="0"/>
    <s v="United States"/>
    <x v="4"/>
    <x v="4"/>
    <n v="98105"/>
    <x v="1"/>
    <s v="TEC-AC-10004420"/>
    <x v="2"/>
    <x v="11"/>
    <x v="1787"/>
    <n v="479.72"/>
    <n v="4"/>
    <n v="0"/>
    <n v="52.769199999999998"/>
  </r>
  <r>
    <n v="6940"/>
    <x v="3446"/>
    <x v="3"/>
    <x v="335"/>
    <d v="2014-01-07T00:00:00"/>
    <s v="Standard Class"/>
    <s v="SC-20260"/>
    <s v="Scott Cohen"/>
    <x v="1"/>
    <s v="United States"/>
    <x v="20"/>
    <x v="15"/>
    <n v="10009"/>
    <x v="3"/>
    <s v="OFF-BI-10001071"/>
    <x v="1"/>
    <x v="8"/>
    <x v="663"/>
    <n v="102.36799999999999"/>
    <n v="2"/>
    <n v="0.2"/>
    <n v="37.108400000000003"/>
  </r>
  <r>
    <n v="6941"/>
    <x v="3446"/>
    <x v="3"/>
    <x v="335"/>
    <d v="2014-01-07T00:00:00"/>
    <s v="Standard Class"/>
    <s v="SC-20260"/>
    <s v="Scott Cohen"/>
    <x v="1"/>
    <s v="United States"/>
    <x v="20"/>
    <x v="15"/>
    <n v="10009"/>
    <x v="3"/>
    <s v="OFF-SU-10002503"/>
    <x v="1"/>
    <x v="14"/>
    <x v="669"/>
    <n v="28.4"/>
    <n v="5"/>
    <n v="0"/>
    <n v="8.2360000000000007"/>
  </r>
  <r>
    <n v="6942"/>
    <x v="3446"/>
    <x v="3"/>
    <x v="335"/>
    <d v="2014-01-07T00:00:00"/>
    <s v="Standard Class"/>
    <s v="SC-20260"/>
    <s v="Scott Cohen"/>
    <x v="1"/>
    <s v="United States"/>
    <x v="20"/>
    <x v="15"/>
    <n v="10009"/>
    <x v="3"/>
    <s v="OFF-ST-10001490"/>
    <x v="1"/>
    <x v="4"/>
    <x v="513"/>
    <n v="713.88"/>
    <n v="4"/>
    <n v="0"/>
    <n v="214.16399999999999"/>
  </r>
  <r>
    <n v="6943"/>
    <x v="3446"/>
    <x v="3"/>
    <x v="335"/>
    <d v="2014-01-07T00:00:00"/>
    <s v="Standard Class"/>
    <s v="SC-20260"/>
    <s v="Scott Cohen"/>
    <x v="1"/>
    <s v="United States"/>
    <x v="20"/>
    <x v="15"/>
    <n v="10009"/>
    <x v="3"/>
    <s v="OFF-PA-10003790"/>
    <x v="1"/>
    <x v="10"/>
    <x v="1250"/>
    <n v="68.52"/>
    <n v="3"/>
    <n v="0"/>
    <n v="31.519200000000001"/>
  </r>
  <r>
    <n v="6944"/>
    <x v="3447"/>
    <x v="1"/>
    <x v="395"/>
    <d v="2012-07-30T00:00:00"/>
    <s v="Standard Class"/>
    <s v="RD-19930"/>
    <s v="Russell D'Ascenzo"/>
    <x v="0"/>
    <s v="United States"/>
    <x v="1"/>
    <x v="1"/>
    <n v="90032"/>
    <x v="1"/>
    <s v="TEC-PH-10004094"/>
    <x v="2"/>
    <x v="7"/>
    <x v="1788"/>
    <n v="623.96"/>
    <n v="5"/>
    <n v="0.2"/>
    <n v="38.997500000000002"/>
  </r>
  <r>
    <n v="6945"/>
    <x v="3448"/>
    <x v="2"/>
    <x v="865"/>
    <d v="2011-09-27T00:00:00"/>
    <s v="Standard Class"/>
    <s v="TH-21115"/>
    <s v="Thea Hudgings"/>
    <x v="1"/>
    <s v="United States"/>
    <x v="46"/>
    <x v="13"/>
    <n v="19711"/>
    <x v="3"/>
    <s v="OFF-BI-10004876"/>
    <x v="1"/>
    <x v="8"/>
    <x v="977"/>
    <n v="11.12"/>
    <n v="4"/>
    <n v="0"/>
    <n v="5.4488000000000003"/>
  </r>
  <r>
    <n v="6946"/>
    <x v="3449"/>
    <x v="0"/>
    <x v="955"/>
    <d v="2013-05-10T00:00:00"/>
    <s v="Standard Class"/>
    <s v="GM-14680"/>
    <s v="Greg Matthias"/>
    <x v="0"/>
    <s v="United States"/>
    <x v="20"/>
    <x v="15"/>
    <n v="10011"/>
    <x v="3"/>
    <s v="FUR-BO-10003034"/>
    <x v="0"/>
    <x v="0"/>
    <x v="1194"/>
    <n v="523.91999999999996"/>
    <n v="5"/>
    <n v="0.2"/>
    <n v="-26.196000000000002"/>
  </r>
  <r>
    <n v="6947"/>
    <x v="3450"/>
    <x v="1"/>
    <x v="529"/>
    <d v="2012-11-13T00:00:00"/>
    <s v="Standard Class"/>
    <s v="JO-15550"/>
    <s v="Jesus Ocampo"/>
    <x v="2"/>
    <s v="United States"/>
    <x v="43"/>
    <x v="1"/>
    <n v="95661"/>
    <x v="1"/>
    <s v="OFF-FA-10000490"/>
    <x v="1"/>
    <x v="13"/>
    <x v="307"/>
    <n v="2.48"/>
    <n v="2"/>
    <n v="0"/>
    <n v="1.1656"/>
  </r>
  <r>
    <n v="6948"/>
    <x v="3451"/>
    <x v="1"/>
    <x v="334"/>
    <d v="2012-04-29T00:00:00"/>
    <s v="Standard Class"/>
    <s v="ZC-21910"/>
    <s v="Zuschuss Carroll"/>
    <x v="0"/>
    <s v="United States"/>
    <x v="34"/>
    <x v="10"/>
    <n v="60505"/>
    <x v="2"/>
    <s v="OFF-ST-10002574"/>
    <x v="1"/>
    <x v="4"/>
    <x v="926"/>
    <n v="221.024"/>
    <n v="2"/>
    <n v="0.2"/>
    <n v="-55.256"/>
  </r>
  <r>
    <n v="6949"/>
    <x v="3451"/>
    <x v="1"/>
    <x v="334"/>
    <d v="2012-04-29T00:00:00"/>
    <s v="Standard Class"/>
    <s v="ZC-21910"/>
    <s v="Zuschuss Carroll"/>
    <x v="0"/>
    <s v="United States"/>
    <x v="34"/>
    <x v="10"/>
    <n v="60505"/>
    <x v="2"/>
    <s v="FUR-CH-10003535"/>
    <x v="0"/>
    <x v="1"/>
    <x v="1513"/>
    <n v="128.05799999999999"/>
    <n v="3"/>
    <n v="0.3"/>
    <n v="-23.7822"/>
  </r>
  <r>
    <n v="6950"/>
    <x v="3452"/>
    <x v="3"/>
    <x v="123"/>
    <d v="2014-11-20T00:00:00"/>
    <s v="Same Day"/>
    <s v="AP-10720"/>
    <s v="Anne Pryor"/>
    <x v="2"/>
    <s v="United States"/>
    <x v="20"/>
    <x v="15"/>
    <n v="10011"/>
    <x v="3"/>
    <s v="OFF-BI-10001628"/>
    <x v="1"/>
    <x v="8"/>
    <x v="1103"/>
    <n v="58.408000000000001"/>
    <n v="7"/>
    <n v="0.2"/>
    <n v="18.252500000000001"/>
  </r>
  <r>
    <n v="6951"/>
    <x v="3452"/>
    <x v="3"/>
    <x v="123"/>
    <d v="2014-11-20T00:00:00"/>
    <s v="Same Day"/>
    <s v="AP-10720"/>
    <s v="Anne Pryor"/>
    <x v="2"/>
    <s v="United States"/>
    <x v="20"/>
    <x v="15"/>
    <n v="10011"/>
    <x v="3"/>
    <s v="FUR-TA-10001676"/>
    <x v="0"/>
    <x v="3"/>
    <x v="957"/>
    <n v="79.974000000000004"/>
    <n v="3"/>
    <n v="0.4"/>
    <n v="-29.323799999999999"/>
  </r>
  <r>
    <n v="6952"/>
    <x v="3453"/>
    <x v="1"/>
    <x v="312"/>
    <d v="2012-11-24T00:00:00"/>
    <s v="Standard Class"/>
    <s v="GK-14620"/>
    <s v="Grace Kelly"/>
    <x v="1"/>
    <s v="United States"/>
    <x v="61"/>
    <x v="5"/>
    <n v="75217"/>
    <x v="2"/>
    <s v="TEC-MA-10002790"/>
    <x v="2"/>
    <x v="15"/>
    <x v="1789"/>
    <n v="479.988"/>
    <n v="2"/>
    <n v="0.4"/>
    <n v="55.998600000000003"/>
  </r>
  <r>
    <n v="6953"/>
    <x v="3454"/>
    <x v="1"/>
    <x v="653"/>
    <d v="2012-03-10T00:00:00"/>
    <s v="First Class"/>
    <s v="HM-14980"/>
    <s v="Henry MacAllister"/>
    <x v="0"/>
    <s v="United States"/>
    <x v="1"/>
    <x v="1"/>
    <n v="90008"/>
    <x v="1"/>
    <s v="OFF-BI-10001757"/>
    <x v="1"/>
    <x v="8"/>
    <x v="1158"/>
    <n v="11.808"/>
    <n v="3"/>
    <n v="0.2"/>
    <n v="4.1327999999999996"/>
  </r>
  <r>
    <n v="6954"/>
    <x v="3454"/>
    <x v="1"/>
    <x v="653"/>
    <d v="2012-03-10T00:00:00"/>
    <s v="First Class"/>
    <s v="HM-14980"/>
    <s v="Henry MacAllister"/>
    <x v="0"/>
    <s v="United States"/>
    <x v="1"/>
    <x v="1"/>
    <n v="90008"/>
    <x v="1"/>
    <s v="OFF-BI-10004828"/>
    <x v="1"/>
    <x v="8"/>
    <x v="1578"/>
    <n v="53.567999999999998"/>
    <n v="4"/>
    <n v="0.2"/>
    <n v="19.418399999999998"/>
  </r>
  <r>
    <n v="6955"/>
    <x v="3454"/>
    <x v="1"/>
    <x v="653"/>
    <d v="2012-03-10T00:00:00"/>
    <s v="First Class"/>
    <s v="HM-14980"/>
    <s v="Henry MacAllister"/>
    <x v="0"/>
    <s v="United States"/>
    <x v="1"/>
    <x v="1"/>
    <n v="90008"/>
    <x v="1"/>
    <s v="TEC-PH-10000369"/>
    <x v="2"/>
    <x v="7"/>
    <x v="1346"/>
    <n v="503.96"/>
    <n v="5"/>
    <n v="0.2"/>
    <n v="50.396000000000001"/>
  </r>
  <r>
    <n v="6956"/>
    <x v="3455"/>
    <x v="1"/>
    <x v="334"/>
    <d v="2012-02-05T00:00:00"/>
    <s v="Standard Class"/>
    <s v="LS-16945"/>
    <s v="Linda Southworth"/>
    <x v="1"/>
    <s v="United States"/>
    <x v="1"/>
    <x v="1"/>
    <n v="90004"/>
    <x v="1"/>
    <s v="OFF-EN-10003862"/>
    <x v="1"/>
    <x v="12"/>
    <x v="753"/>
    <n v="21.34"/>
    <n v="2"/>
    <n v="0"/>
    <n v="9.8163999999999998"/>
  </r>
  <r>
    <n v="6957"/>
    <x v="3456"/>
    <x v="0"/>
    <x v="216"/>
    <d v="2013-07-20T00:00:00"/>
    <s v="Standard Class"/>
    <s v="AR-10570"/>
    <s v="Anemone Ratner"/>
    <x v="0"/>
    <s v="United States"/>
    <x v="38"/>
    <x v="32"/>
    <n v="31907"/>
    <x v="0"/>
    <s v="OFF-BI-10003963"/>
    <x v="1"/>
    <x v="8"/>
    <x v="1320"/>
    <n v="36.4"/>
    <n v="5"/>
    <n v="0"/>
    <n v="17.108000000000001"/>
  </r>
  <r>
    <n v="6958"/>
    <x v="3456"/>
    <x v="0"/>
    <x v="216"/>
    <d v="2013-07-20T00:00:00"/>
    <s v="Standard Class"/>
    <s v="AR-10570"/>
    <s v="Anemone Ratner"/>
    <x v="0"/>
    <s v="United States"/>
    <x v="38"/>
    <x v="32"/>
    <n v="31907"/>
    <x v="0"/>
    <s v="FUR-FU-10004848"/>
    <x v="0"/>
    <x v="5"/>
    <x v="28"/>
    <n v="51.75"/>
    <n v="1"/>
    <n v="0"/>
    <n v="15.525"/>
  </r>
  <r>
    <n v="6959"/>
    <x v="3457"/>
    <x v="1"/>
    <x v="874"/>
    <d v="2012-09-29T00:00:00"/>
    <s v="Second Class"/>
    <s v="RH-19510"/>
    <s v="Rick Huthwaite"/>
    <x v="2"/>
    <s v="United States"/>
    <x v="8"/>
    <x v="1"/>
    <n v="94110"/>
    <x v="1"/>
    <s v="OFF-ST-10001328"/>
    <x v="1"/>
    <x v="4"/>
    <x v="176"/>
    <n v="15.51"/>
    <n v="1"/>
    <n v="0"/>
    <n v="4.3428000000000004"/>
  </r>
  <r>
    <n v="6960"/>
    <x v="3457"/>
    <x v="1"/>
    <x v="874"/>
    <d v="2012-09-29T00:00:00"/>
    <s v="Second Class"/>
    <s v="RH-19510"/>
    <s v="Rick Huthwaite"/>
    <x v="2"/>
    <s v="United States"/>
    <x v="8"/>
    <x v="1"/>
    <n v="94110"/>
    <x v="1"/>
    <s v="OFF-PA-10002377"/>
    <x v="1"/>
    <x v="10"/>
    <x v="127"/>
    <n v="146.82"/>
    <n v="3"/>
    <n v="0"/>
    <n v="73.41"/>
  </r>
  <r>
    <n v="6961"/>
    <x v="3457"/>
    <x v="1"/>
    <x v="874"/>
    <d v="2012-09-29T00:00:00"/>
    <s v="Second Class"/>
    <s v="RH-19510"/>
    <s v="Rick Huthwaite"/>
    <x v="2"/>
    <s v="United States"/>
    <x v="8"/>
    <x v="1"/>
    <n v="94110"/>
    <x v="1"/>
    <s v="OFF-PA-10003441"/>
    <x v="1"/>
    <x v="10"/>
    <x v="485"/>
    <n v="12.96"/>
    <n v="2"/>
    <n v="0"/>
    <n v="6.2207999999999997"/>
  </r>
  <r>
    <n v="6962"/>
    <x v="3458"/>
    <x v="3"/>
    <x v="468"/>
    <d v="2014-11-11T00:00:00"/>
    <s v="Same Day"/>
    <s v="TB-21190"/>
    <s v="Thomas Brumley"/>
    <x v="2"/>
    <s v="United States"/>
    <x v="169"/>
    <x v="1"/>
    <n v="92503"/>
    <x v="1"/>
    <s v="OFF-AR-10002221"/>
    <x v="1"/>
    <x v="6"/>
    <x v="1008"/>
    <n v="7.8"/>
    <n v="3"/>
    <n v="0"/>
    <n v="2.1059999999999999"/>
  </r>
  <r>
    <n v="6963"/>
    <x v="3459"/>
    <x v="0"/>
    <x v="87"/>
    <d v="2013-07-21T00:00:00"/>
    <s v="Second Class"/>
    <s v="JD-15895"/>
    <s v="Jonathan Doherty"/>
    <x v="1"/>
    <s v="United States"/>
    <x v="29"/>
    <x v="20"/>
    <n v="29203"/>
    <x v="0"/>
    <s v="OFF-EN-10001509"/>
    <x v="1"/>
    <x v="12"/>
    <x v="29"/>
    <n v="10.199999999999999"/>
    <n v="5"/>
    <n v="0"/>
    <n v="4.7939999999999996"/>
  </r>
  <r>
    <n v="6964"/>
    <x v="3459"/>
    <x v="0"/>
    <x v="87"/>
    <d v="2013-07-21T00:00:00"/>
    <s v="Second Class"/>
    <s v="JD-15895"/>
    <s v="Jonathan Doherty"/>
    <x v="1"/>
    <s v="United States"/>
    <x v="29"/>
    <x v="20"/>
    <n v="29203"/>
    <x v="0"/>
    <s v="OFF-AR-10003338"/>
    <x v="1"/>
    <x v="6"/>
    <x v="1430"/>
    <n v="22.32"/>
    <n v="3"/>
    <n v="0"/>
    <n v="5.58"/>
  </r>
  <r>
    <n v="6965"/>
    <x v="3459"/>
    <x v="0"/>
    <x v="87"/>
    <d v="2013-07-21T00:00:00"/>
    <s v="Second Class"/>
    <s v="JD-15895"/>
    <s v="Jonathan Doherty"/>
    <x v="1"/>
    <s v="United States"/>
    <x v="29"/>
    <x v="20"/>
    <n v="29203"/>
    <x v="0"/>
    <s v="OFF-BI-10004728"/>
    <x v="1"/>
    <x v="8"/>
    <x v="539"/>
    <n v="24.1"/>
    <n v="5"/>
    <n v="0"/>
    <n v="11.086"/>
  </r>
  <r>
    <n v="6966"/>
    <x v="3459"/>
    <x v="0"/>
    <x v="87"/>
    <d v="2013-07-21T00:00:00"/>
    <s v="Second Class"/>
    <s v="JD-15895"/>
    <s v="Jonathan Doherty"/>
    <x v="1"/>
    <s v="United States"/>
    <x v="29"/>
    <x v="20"/>
    <n v="29203"/>
    <x v="0"/>
    <s v="TEC-AC-10000358"/>
    <x v="2"/>
    <x v="11"/>
    <x v="1278"/>
    <n v="75.98"/>
    <n v="2"/>
    <n v="0"/>
    <n v="18.235199999999999"/>
  </r>
  <r>
    <n v="6967"/>
    <x v="3459"/>
    <x v="0"/>
    <x v="87"/>
    <d v="2013-07-21T00:00:00"/>
    <s v="Second Class"/>
    <s v="JD-15895"/>
    <s v="Jonathan Doherty"/>
    <x v="1"/>
    <s v="United States"/>
    <x v="29"/>
    <x v="20"/>
    <n v="29203"/>
    <x v="0"/>
    <s v="OFF-BI-10002764"/>
    <x v="1"/>
    <x v="8"/>
    <x v="502"/>
    <n v="6.46"/>
    <n v="2"/>
    <n v="0"/>
    <n v="3.1654"/>
  </r>
  <r>
    <n v="6968"/>
    <x v="3459"/>
    <x v="0"/>
    <x v="87"/>
    <d v="2013-07-21T00:00:00"/>
    <s v="Second Class"/>
    <s v="JD-15895"/>
    <s v="Jonathan Doherty"/>
    <x v="1"/>
    <s v="United States"/>
    <x v="29"/>
    <x v="20"/>
    <n v="29203"/>
    <x v="0"/>
    <s v="OFF-PA-10001461"/>
    <x v="1"/>
    <x v="10"/>
    <x v="1587"/>
    <n v="60.12"/>
    <n v="9"/>
    <n v="0"/>
    <n v="28.857600000000001"/>
  </r>
  <r>
    <n v="6969"/>
    <x v="3460"/>
    <x v="1"/>
    <x v="1140"/>
    <d v="2012-10-20T00:00:00"/>
    <s v="Second Class"/>
    <s v="MP-17965"/>
    <s v="Michael Paige"/>
    <x v="1"/>
    <s v="United States"/>
    <x v="20"/>
    <x v="15"/>
    <n v="10011"/>
    <x v="3"/>
    <s v="TEC-PH-10004165"/>
    <x v="2"/>
    <x v="7"/>
    <x v="886"/>
    <n v="824.97"/>
    <n v="3"/>
    <n v="0"/>
    <n v="214.4922"/>
  </r>
  <r>
    <n v="6970"/>
    <x v="3461"/>
    <x v="0"/>
    <x v="994"/>
    <d v="2013-01-13T00:00:00"/>
    <s v="Second Class"/>
    <s v="JB-16000"/>
    <s v="Joy Bell-"/>
    <x v="0"/>
    <s v="United States"/>
    <x v="468"/>
    <x v="4"/>
    <n v="98632"/>
    <x v="1"/>
    <s v="FUR-FU-10000010"/>
    <x v="0"/>
    <x v="5"/>
    <x v="522"/>
    <n v="24.85"/>
    <n v="5"/>
    <n v="0"/>
    <n v="7.7035"/>
  </r>
  <r>
    <n v="6971"/>
    <x v="3462"/>
    <x v="3"/>
    <x v="20"/>
    <d v="2014-09-26T00:00:00"/>
    <s v="Standard Class"/>
    <s v="AB-10105"/>
    <s v="Adrian Barton"/>
    <x v="0"/>
    <s v="United States"/>
    <x v="42"/>
    <x v="16"/>
    <n v="85023"/>
    <x v="1"/>
    <s v="OFF-ST-10000321"/>
    <x v="1"/>
    <x v="4"/>
    <x v="1534"/>
    <n v="12.624000000000001"/>
    <n v="2"/>
    <n v="0.2"/>
    <n v="-2.5247999999999999"/>
  </r>
  <r>
    <n v="6972"/>
    <x v="3462"/>
    <x v="3"/>
    <x v="20"/>
    <d v="2014-09-26T00:00:00"/>
    <s v="Standard Class"/>
    <s v="AB-10105"/>
    <s v="Adrian Barton"/>
    <x v="0"/>
    <s v="United States"/>
    <x v="42"/>
    <x v="16"/>
    <n v="85023"/>
    <x v="1"/>
    <s v="TEC-AC-10000109"/>
    <x v="2"/>
    <x v="11"/>
    <x v="200"/>
    <n v="89.584000000000003"/>
    <n v="2"/>
    <n v="0.2"/>
    <n v="4.4791999999999996"/>
  </r>
  <r>
    <n v="6973"/>
    <x v="3462"/>
    <x v="3"/>
    <x v="20"/>
    <d v="2014-09-26T00:00:00"/>
    <s v="Standard Class"/>
    <s v="AB-10105"/>
    <s v="Adrian Barton"/>
    <x v="0"/>
    <s v="United States"/>
    <x v="42"/>
    <x v="16"/>
    <n v="85023"/>
    <x v="1"/>
    <s v="TEC-PH-10002415"/>
    <x v="2"/>
    <x v="7"/>
    <x v="1517"/>
    <n v="471.92"/>
    <n v="2"/>
    <n v="0.2"/>
    <n v="29.495000000000001"/>
  </r>
  <r>
    <n v="6974"/>
    <x v="3462"/>
    <x v="3"/>
    <x v="20"/>
    <d v="2014-09-26T00:00:00"/>
    <s v="Standard Class"/>
    <s v="AB-10105"/>
    <s v="Adrian Barton"/>
    <x v="0"/>
    <s v="United States"/>
    <x v="42"/>
    <x v="16"/>
    <n v="85023"/>
    <x v="1"/>
    <s v="OFF-BI-10001460"/>
    <x v="1"/>
    <x v="8"/>
    <x v="58"/>
    <n v="18.18"/>
    <n v="4"/>
    <n v="0.7"/>
    <n v="-13.938000000000001"/>
  </r>
  <r>
    <n v="6975"/>
    <x v="3463"/>
    <x v="3"/>
    <x v="175"/>
    <d v="2014-09-20T00:00:00"/>
    <s v="Standard Class"/>
    <s v="CC-12145"/>
    <s v="Charles Crestani"/>
    <x v="0"/>
    <s v="United States"/>
    <x v="12"/>
    <x v="5"/>
    <n v="77095"/>
    <x v="2"/>
    <s v="OFF-AR-10002987"/>
    <x v="1"/>
    <x v="6"/>
    <x v="1553"/>
    <n v="31.744"/>
    <n v="2"/>
    <n v="0.2"/>
    <n v="8.3328000000000007"/>
  </r>
  <r>
    <n v="6976"/>
    <x v="3464"/>
    <x v="1"/>
    <x v="1141"/>
    <d v="2012-02-07T00:00:00"/>
    <s v="Standard Class"/>
    <s v="CY-12745"/>
    <s v="Craig Yedwab"/>
    <x v="1"/>
    <s v="United States"/>
    <x v="23"/>
    <x v="16"/>
    <n v="85234"/>
    <x v="1"/>
    <s v="OFF-LA-10000443"/>
    <x v="1"/>
    <x v="2"/>
    <x v="1118"/>
    <n v="5.9039999999999999"/>
    <n v="2"/>
    <n v="0.2"/>
    <n v="1.9925999999999999"/>
  </r>
  <r>
    <n v="6977"/>
    <x v="3464"/>
    <x v="1"/>
    <x v="1141"/>
    <d v="2012-02-07T00:00:00"/>
    <s v="Standard Class"/>
    <s v="CY-12745"/>
    <s v="Craig Yedwab"/>
    <x v="1"/>
    <s v="United States"/>
    <x v="23"/>
    <x v="16"/>
    <n v="85234"/>
    <x v="1"/>
    <s v="FUR-FU-10004306"/>
    <x v="0"/>
    <x v="5"/>
    <x v="616"/>
    <n v="621.76"/>
    <n v="4"/>
    <n v="0.2"/>
    <n v="46.631999999999998"/>
  </r>
  <r>
    <n v="6978"/>
    <x v="3465"/>
    <x v="0"/>
    <x v="881"/>
    <d v="2013-11-29T00:00:00"/>
    <s v="First Class"/>
    <s v="EP-13915"/>
    <s v="Emily Phan"/>
    <x v="0"/>
    <s v="United States"/>
    <x v="186"/>
    <x v="36"/>
    <n v="72401"/>
    <x v="0"/>
    <s v="TEC-PH-10002564"/>
    <x v="2"/>
    <x v="7"/>
    <x v="976"/>
    <n v="59.98"/>
    <n v="2"/>
    <n v="0"/>
    <n v="17.994"/>
  </r>
  <r>
    <n v="6979"/>
    <x v="3466"/>
    <x v="3"/>
    <x v="920"/>
    <d v="2014-11-30T00:00:00"/>
    <s v="Second Class"/>
    <s v="DL-13315"/>
    <s v="Delfina Latchford"/>
    <x v="0"/>
    <s v="United States"/>
    <x v="118"/>
    <x v="32"/>
    <n v="30318"/>
    <x v="0"/>
    <s v="OFF-PA-10003724"/>
    <x v="1"/>
    <x v="10"/>
    <x v="357"/>
    <n v="48.87"/>
    <n v="9"/>
    <n v="0"/>
    <n v="23.946300000000001"/>
  </r>
  <r>
    <n v="6980"/>
    <x v="3467"/>
    <x v="3"/>
    <x v="424"/>
    <d v="2014-01-20T00:00:00"/>
    <s v="Standard Class"/>
    <s v="SO-20335"/>
    <s v="Sean O'Donnell"/>
    <x v="0"/>
    <s v="United States"/>
    <x v="1"/>
    <x v="1"/>
    <n v="90036"/>
    <x v="1"/>
    <s v="OFF-PA-10000483"/>
    <x v="1"/>
    <x v="10"/>
    <x v="1672"/>
    <n v="154.9"/>
    <n v="5"/>
    <n v="0"/>
    <n v="69.704999999999998"/>
  </r>
  <r>
    <n v="6981"/>
    <x v="3468"/>
    <x v="2"/>
    <x v="845"/>
    <d v="2011-08-11T00:00:00"/>
    <s v="First Class"/>
    <s v="BP-11095"/>
    <s v="Bart Pistole"/>
    <x v="1"/>
    <s v="United States"/>
    <x v="20"/>
    <x v="15"/>
    <n v="10024"/>
    <x v="3"/>
    <s v="OFF-FA-10000611"/>
    <x v="1"/>
    <x v="13"/>
    <x v="1065"/>
    <n v="5.92"/>
    <n v="4"/>
    <n v="0"/>
    <n v="2.8416000000000001"/>
  </r>
  <r>
    <n v="6982"/>
    <x v="3468"/>
    <x v="2"/>
    <x v="845"/>
    <d v="2011-08-11T00:00:00"/>
    <s v="First Class"/>
    <s v="BP-11095"/>
    <s v="Bart Pistole"/>
    <x v="1"/>
    <s v="United States"/>
    <x v="20"/>
    <x v="15"/>
    <n v="10024"/>
    <x v="3"/>
    <s v="OFF-PA-10000246"/>
    <x v="1"/>
    <x v="10"/>
    <x v="1586"/>
    <n v="30.18"/>
    <n v="3"/>
    <n v="0"/>
    <n v="13.8828"/>
  </r>
  <r>
    <n v="6983"/>
    <x v="3469"/>
    <x v="0"/>
    <x v="142"/>
    <d v="2013-06-09T00:00:00"/>
    <s v="Standard Class"/>
    <s v="JA-15970"/>
    <s v="Joseph Airdo"/>
    <x v="0"/>
    <s v="United States"/>
    <x v="66"/>
    <x v="12"/>
    <n v="48227"/>
    <x v="2"/>
    <s v="OFF-BI-10004728"/>
    <x v="1"/>
    <x v="8"/>
    <x v="539"/>
    <n v="24.1"/>
    <n v="5"/>
    <n v="0"/>
    <n v="11.086"/>
  </r>
  <r>
    <n v="6984"/>
    <x v="3469"/>
    <x v="0"/>
    <x v="142"/>
    <d v="2013-06-09T00:00:00"/>
    <s v="Standard Class"/>
    <s v="JA-15970"/>
    <s v="Joseph Airdo"/>
    <x v="0"/>
    <s v="United States"/>
    <x v="66"/>
    <x v="12"/>
    <n v="48227"/>
    <x v="2"/>
    <s v="TEC-PH-10002365"/>
    <x v="2"/>
    <x v="7"/>
    <x v="398"/>
    <n v="8.7799999999999994"/>
    <n v="1"/>
    <n v="0"/>
    <n v="2.2827999999999999"/>
  </r>
  <r>
    <n v="6985"/>
    <x v="3469"/>
    <x v="0"/>
    <x v="142"/>
    <d v="2013-06-09T00:00:00"/>
    <s v="Standard Class"/>
    <s v="JA-15970"/>
    <s v="Joseph Airdo"/>
    <x v="0"/>
    <s v="United States"/>
    <x v="66"/>
    <x v="12"/>
    <n v="48227"/>
    <x v="2"/>
    <s v="OFF-AP-10002457"/>
    <x v="1"/>
    <x v="9"/>
    <x v="544"/>
    <n v="376.74"/>
    <n v="4"/>
    <n v="0.1"/>
    <n v="71.162000000000006"/>
  </r>
  <r>
    <n v="6986"/>
    <x v="3469"/>
    <x v="0"/>
    <x v="142"/>
    <d v="2013-06-09T00:00:00"/>
    <s v="Standard Class"/>
    <s v="JA-15970"/>
    <s v="Joseph Airdo"/>
    <x v="0"/>
    <s v="United States"/>
    <x v="66"/>
    <x v="12"/>
    <n v="48227"/>
    <x v="2"/>
    <s v="OFF-BI-10000320"/>
    <x v="1"/>
    <x v="8"/>
    <x v="768"/>
    <n v="29.52"/>
    <n v="4"/>
    <n v="0"/>
    <n v="14.4648"/>
  </r>
  <r>
    <n v="6987"/>
    <x v="3469"/>
    <x v="0"/>
    <x v="142"/>
    <d v="2013-06-09T00:00:00"/>
    <s v="Standard Class"/>
    <s v="JA-15970"/>
    <s v="Joseph Airdo"/>
    <x v="0"/>
    <s v="United States"/>
    <x v="66"/>
    <x v="12"/>
    <n v="48227"/>
    <x v="2"/>
    <s v="OFF-AR-10004999"/>
    <x v="1"/>
    <x v="6"/>
    <x v="864"/>
    <n v="11.96"/>
    <n v="2"/>
    <n v="0"/>
    <n v="2.99"/>
  </r>
  <r>
    <n v="6988"/>
    <x v="3469"/>
    <x v="0"/>
    <x v="142"/>
    <d v="2013-06-09T00:00:00"/>
    <s v="Standard Class"/>
    <s v="JA-15970"/>
    <s v="Joseph Airdo"/>
    <x v="0"/>
    <s v="United States"/>
    <x v="66"/>
    <x v="12"/>
    <n v="48227"/>
    <x v="2"/>
    <s v="OFF-BI-10001116"/>
    <x v="1"/>
    <x v="8"/>
    <x v="1066"/>
    <n v="26.4"/>
    <n v="5"/>
    <n v="0"/>
    <n v="12.672000000000001"/>
  </r>
  <r>
    <n v="6989"/>
    <x v="3470"/>
    <x v="3"/>
    <x v="343"/>
    <d v="2014-11-17T00:00:00"/>
    <s v="Second Class"/>
    <s v="BB-11545"/>
    <s v="Brenda Bowman"/>
    <x v="1"/>
    <s v="United States"/>
    <x v="2"/>
    <x v="2"/>
    <n v="33311"/>
    <x v="0"/>
    <s v="OFF-AP-10002651"/>
    <x v="1"/>
    <x v="9"/>
    <x v="1341"/>
    <n v="1158.1199999999999"/>
    <n v="5"/>
    <n v="0.2"/>
    <n v="130.2885"/>
  </r>
  <r>
    <n v="6990"/>
    <x v="3471"/>
    <x v="3"/>
    <x v="157"/>
    <d v="2014-12-14T00:00:00"/>
    <s v="First Class"/>
    <s v="DK-13375"/>
    <s v="Dennis Kane"/>
    <x v="0"/>
    <s v="United States"/>
    <x v="488"/>
    <x v="5"/>
    <n v="79605"/>
    <x v="2"/>
    <s v="OFF-AP-10001634"/>
    <x v="1"/>
    <x v="9"/>
    <x v="1790"/>
    <n v="1.3919999999999999"/>
    <n v="2"/>
    <n v="0.8"/>
    <n v="-3.7584"/>
  </r>
  <r>
    <n v="6991"/>
    <x v="3472"/>
    <x v="1"/>
    <x v="627"/>
    <d v="2012-11-13T00:00:00"/>
    <s v="Second Class"/>
    <s v="RH-19600"/>
    <s v="Rob Haberlin"/>
    <x v="0"/>
    <s v="United States"/>
    <x v="409"/>
    <x v="17"/>
    <n v="23666"/>
    <x v="0"/>
    <s v="OFF-AP-10003266"/>
    <x v="1"/>
    <x v="9"/>
    <x v="661"/>
    <n v="44.43"/>
    <n v="3"/>
    <n v="0"/>
    <n v="18.660599999999999"/>
  </r>
  <r>
    <n v="6992"/>
    <x v="3472"/>
    <x v="1"/>
    <x v="627"/>
    <d v="2012-11-13T00:00:00"/>
    <s v="Second Class"/>
    <s v="RH-19600"/>
    <s v="Rob Haberlin"/>
    <x v="0"/>
    <s v="United States"/>
    <x v="409"/>
    <x v="17"/>
    <n v="23666"/>
    <x v="0"/>
    <s v="TEC-PH-10002890"/>
    <x v="2"/>
    <x v="7"/>
    <x v="1387"/>
    <n v="226.2"/>
    <n v="5"/>
    <n v="0"/>
    <n v="58.811999999999998"/>
  </r>
  <r>
    <n v="6993"/>
    <x v="3472"/>
    <x v="1"/>
    <x v="627"/>
    <d v="2012-11-13T00:00:00"/>
    <s v="Second Class"/>
    <s v="RH-19600"/>
    <s v="Rob Haberlin"/>
    <x v="0"/>
    <s v="United States"/>
    <x v="409"/>
    <x v="17"/>
    <n v="23666"/>
    <x v="0"/>
    <s v="FUR-FU-10000308"/>
    <x v="0"/>
    <x v="5"/>
    <x v="1269"/>
    <n v="186.54"/>
    <n v="3"/>
    <n v="0"/>
    <n v="41.038800000000002"/>
  </r>
  <r>
    <n v="6994"/>
    <x v="3472"/>
    <x v="1"/>
    <x v="627"/>
    <d v="2012-11-13T00:00:00"/>
    <s v="Second Class"/>
    <s v="RH-19600"/>
    <s v="Rob Haberlin"/>
    <x v="0"/>
    <s v="United States"/>
    <x v="409"/>
    <x v="17"/>
    <n v="23666"/>
    <x v="0"/>
    <s v="OFF-AR-10000380"/>
    <x v="1"/>
    <x v="6"/>
    <x v="108"/>
    <n v="265.86"/>
    <n v="7"/>
    <n v="0"/>
    <n v="79.757999999999996"/>
  </r>
  <r>
    <n v="6995"/>
    <x v="3472"/>
    <x v="1"/>
    <x v="627"/>
    <d v="2012-11-13T00:00:00"/>
    <s v="Second Class"/>
    <s v="RH-19600"/>
    <s v="Rob Haberlin"/>
    <x v="0"/>
    <s v="United States"/>
    <x v="409"/>
    <x v="17"/>
    <n v="23666"/>
    <x v="0"/>
    <s v="OFF-AR-10000122"/>
    <x v="1"/>
    <x v="6"/>
    <x v="308"/>
    <n v="27.9"/>
    <n v="5"/>
    <n v="0"/>
    <n v="6.9749999999999996"/>
  </r>
  <r>
    <n v="6996"/>
    <x v="3473"/>
    <x v="1"/>
    <x v="902"/>
    <d v="2012-11-26T00:00:00"/>
    <s v="Standard Class"/>
    <s v="AG-10300"/>
    <s v="Aleksandra Gannaway"/>
    <x v="1"/>
    <s v="United States"/>
    <x v="98"/>
    <x v="33"/>
    <n v="89115"/>
    <x v="1"/>
    <s v="OFF-AP-10004868"/>
    <x v="1"/>
    <x v="9"/>
    <x v="1018"/>
    <n v="31.08"/>
    <n v="4"/>
    <n v="0"/>
    <n v="8.3916000000000004"/>
  </r>
  <r>
    <n v="6997"/>
    <x v="3474"/>
    <x v="3"/>
    <x v="331"/>
    <d v="2014-12-26T00:00:00"/>
    <s v="Second Class"/>
    <s v="JB-15400"/>
    <s v="Jennifer Braxton"/>
    <x v="1"/>
    <s v="United States"/>
    <x v="179"/>
    <x v="10"/>
    <n v="61107"/>
    <x v="2"/>
    <s v="OFF-BI-10004002"/>
    <x v="1"/>
    <x v="8"/>
    <x v="152"/>
    <n v="13.84"/>
    <n v="4"/>
    <n v="0.8"/>
    <n v="-22.143999999999998"/>
  </r>
  <r>
    <n v="6998"/>
    <x v="3474"/>
    <x v="3"/>
    <x v="331"/>
    <d v="2014-12-26T00:00:00"/>
    <s v="Second Class"/>
    <s v="JB-15400"/>
    <s v="Jennifer Braxton"/>
    <x v="1"/>
    <s v="United States"/>
    <x v="179"/>
    <x v="10"/>
    <n v="61107"/>
    <x v="2"/>
    <s v="OFF-PA-10004475"/>
    <x v="1"/>
    <x v="10"/>
    <x v="1063"/>
    <n v="175.87200000000001"/>
    <n v="4"/>
    <n v="0.2"/>
    <n v="63.753599999999999"/>
  </r>
  <r>
    <n v="6999"/>
    <x v="3475"/>
    <x v="0"/>
    <x v="1142"/>
    <d v="2013-09-23T00:00:00"/>
    <s v="Standard Class"/>
    <s v="BC-11125"/>
    <s v="Becky Castell"/>
    <x v="2"/>
    <s v="United States"/>
    <x v="229"/>
    <x v="1"/>
    <n v="92677"/>
    <x v="1"/>
    <s v="OFF-PA-10002195"/>
    <x v="1"/>
    <x v="10"/>
    <x v="1543"/>
    <n v="12.96"/>
    <n v="2"/>
    <n v="0"/>
    <n v="6.3503999999999996"/>
  </r>
  <r>
    <n v="7000"/>
    <x v="3476"/>
    <x v="3"/>
    <x v="1143"/>
    <d v="2014-05-30T00:00:00"/>
    <s v="First Class"/>
    <s v="KC-16675"/>
    <s v="Kimberly Carter"/>
    <x v="1"/>
    <s v="United States"/>
    <x v="103"/>
    <x v="0"/>
    <n v="40214"/>
    <x v="0"/>
    <s v="OFF-AP-10002670"/>
    <x v="1"/>
    <x v="9"/>
    <x v="1690"/>
    <n v="208.44"/>
    <n v="3"/>
    <n v="0"/>
    <n v="62.531999999999996"/>
  </r>
  <r>
    <n v="7001"/>
    <x v="3476"/>
    <x v="3"/>
    <x v="1143"/>
    <d v="2014-05-30T00:00:00"/>
    <s v="First Class"/>
    <s v="KC-16675"/>
    <s v="Kimberly Carter"/>
    <x v="1"/>
    <s v="United States"/>
    <x v="103"/>
    <x v="0"/>
    <n v="40214"/>
    <x v="0"/>
    <s v="OFF-SU-10004498"/>
    <x v="1"/>
    <x v="14"/>
    <x v="500"/>
    <n v="25.76"/>
    <n v="2"/>
    <n v="0"/>
    <n v="0.77280000000000004"/>
  </r>
  <r>
    <n v="7002"/>
    <x v="3477"/>
    <x v="1"/>
    <x v="1110"/>
    <d v="2012-03-04T00:00:00"/>
    <s v="Standard Class"/>
    <s v="DR-12940"/>
    <s v="Daniel Raglin"/>
    <x v="2"/>
    <s v="United States"/>
    <x v="489"/>
    <x v="10"/>
    <n v="61761"/>
    <x v="2"/>
    <s v="FUR-CH-10003298"/>
    <x v="0"/>
    <x v="1"/>
    <x v="1567"/>
    <n v="366.74400000000003"/>
    <n v="4"/>
    <n v="0.3"/>
    <n v="-110.0232"/>
  </r>
  <r>
    <n v="7003"/>
    <x v="3478"/>
    <x v="2"/>
    <x v="710"/>
    <d v="2011-08-21T00:00:00"/>
    <s v="Second Class"/>
    <s v="DW-13195"/>
    <s v="David Wiener"/>
    <x v="1"/>
    <s v="United States"/>
    <x v="1"/>
    <x v="1"/>
    <n v="90045"/>
    <x v="1"/>
    <s v="FUR-FU-10000723"/>
    <x v="0"/>
    <x v="5"/>
    <x v="475"/>
    <n v="289.24"/>
    <n v="7"/>
    <n v="0"/>
    <n v="26.031600000000001"/>
  </r>
  <r>
    <n v="7004"/>
    <x v="3478"/>
    <x v="2"/>
    <x v="710"/>
    <d v="2011-08-21T00:00:00"/>
    <s v="Second Class"/>
    <s v="DW-13195"/>
    <s v="David Wiener"/>
    <x v="1"/>
    <s v="United States"/>
    <x v="1"/>
    <x v="1"/>
    <n v="90045"/>
    <x v="1"/>
    <s v="OFF-BI-10000632"/>
    <x v="1"/>
    <x v="8"/>
    <x v="1288"/>
    <n v="69.456000000000003"/>
    <n v="2"/>
    <n v="0.2"/>
    <n v="22.5732"/>
  </r>
  <r>
    <n v="7005"/>
    <x v="3479"/>
    <x v="2"/>
    <x v="851"/>
    <d v="2011-12-28T00:00:00"/>
    <s v="Standard Class"/>
    <s v="ME-18010"/>
    <s v="Michelle Ellison"/>
    <x v="1"/>
    <s v="United States"/>
    <x v="396"/>
    <x v="5"/>
    <n v="77642"/>
    <x v="2"/>
    <s v="OFF-PA-10000223"/>
    <x v="1"/>
    <x v="10"/>
    <x v="1374"/>
    <n v="5.1840000000000002"/>
    <n v="1"/>
    <n v="0.2"/>
    <n v="1.8144"/>
  </r>
  <r>
    <n v="7006"/>
    <x v="3480"/>
    <x v="1"/>
    <x v="549"/>
    <d v="2012-05-11T00:00:00"/>
    <s v="Standard Class"/>
    <s v="JF-15490"/>
    <s v="Jeremy Farry"/>
    <x v="0"/>
    <s v="United States"/>
    <x v="20"/>
    <x v="15"/>
    <n v="10009"/>
    <x v="3"/>
    <s v="FUR-CH-10001545"/>
    <x v="0"/>
    <x v="1"/>
    <x v="1737"/>
    <n v="205.16399999999999"/>
    <n v="2"/>
    <n v="0.1"/>
    <n v="13.6776"/>
  </r>
  <r>
    <n v="7007"/>
    <x v="3481"/>
    <x v="2"/>
    <x v="534"/>
    <d v="2011-12-21T00:00:00"/>
    <s v="Standard Class"/>
    <s v="SP-20860"/>
    <s v="Sung Pak"/>
    <x v="1"/>
    <s v="United States"/>
    <x v="22"/>
    <x v="10"/>
    <n v="60623"/>
    <x v="2"/>
    <s v="FUR-FU-10001546"/>
    <x v="0"/>
    <x v="5"/>
    <x v="1423"/>
    <n v="8.5440000000000005"/>
    <n v="2"/>
    <n v="0.6"/>
    <n v="-7.476"/>
  </r>
  <r>
    <n v="7008"/>
    <x v="3482"/>
    <x v="1"/>
    <x v="291"/>
    <d v="2012-08-25T00:00:00"/>
    <s v="Standard Class"/>
    <s v="KN-16390"/>
    <s v="Katherine Nockton"/>
    <x v="1"/>
    <s v="United States"/>
    <x v="24"/>
    <x v="24"/>
    <n v="45503"/>
    <x v="3"/>
    <s v="OFF-BI-10001098"/>
    <x v="1"/>
    <x v="8"/>
    <x v="405"/>
    <n v="12.827999999999999"/>
    <n v="2"/>
    <n v="0.7"/>
    <n v="-8.9795999999999996"/>
  </r>
  <r>
    <n v="7009"/>
    <x v="3482"/>
    <x v="1"/>
    <x v="291"/>
    <d v="2012-08-25T00:00:00"/>
    <s v="Standard Class"/>
    <s v="KN-16390"/>
    <s v="Katherine Nockton"/>
    <x v="1"/>
    <s v="United States"/>
    <x v="24"/>
    <x v="24"/>
    <n v="45503"/>
    <x v="3"/>
    <s v="FUR-CH-10003379"/>
    <x v="0"/>
    <x v="1"/>
    <x v="459"/>
    <n v="598.45799999999997"/>
    <n v="3"/>
    <n v="0.3"/>
    <n v="-42.747"/>
  </r>
  <r>
    <n v="7010"/>
    <x v="3482"/>
    <x v="1"/>
    <x v="291"/>
    <d v="2012-08-25T00:00:00"/>
    <s v="Standard Class"/>
    <s v="KN-16390"/>
    <s v="Katherine Nockton"/>
    <x v="1"/>
    <s v="United States"/>
    <x v="24"/>
    <x v="24"/>
    <n v="45503"/>
    <x v="3"/>
    <s v="FUR-FU-10000193"/>
    <x v="0"/>
    <x v="5"/>
    <x v="1503"/>
    <n v="25.984000000000002"/>
    <n v="1"/>
    <n v="0.2"/>
    <n v="-3.8976000000000002"/>
  </r>
  <r>
    <n v="7011"/>
    <x v="3483"/>
    <x v="2"/>
    <x v="235"/>
    <d v="2011-05-27T00:00:00"/>
    <s v="Standard Class"/>
    <s v="GT-14710"/>
    <s v="Greg Tran"/>
    <x v="0"/>
    <s v="United States"/>
    <x v="20"/>
    <x v="15"/>
    <n v="10035"/>
    <x v="3"/>
    <s v="OFF-BI-10000829"/>
    <x v="1"/>
    <x v="8"/>
    <x v="304"/>
    <n v="17.96"/>
    <n v="5"/>
    <n v="0.2"/>
    <n v="5.8369999999999997"/>
  </r>
  <r>
    <n v="7012"/>
    <x v="3483"/>
    <x v="2"/>
    <x v="235"/>
    <d v="2011-05-27T00:00:00"/>
    <s v="Standard Class"/>
    <s v="GT-14710"/>
    <s v="Greg Tran"/>
    <x v="0"/>
    <s v="United States"/>
    <x v="20"/>
    <x v="15"/>
    <n v="10035"/>
    <x v="3"/>
    <s v="OFF-SU-10003002"/>
    <x v="1"/>
    <x v="14"/>
    <x v="1558"/>
    <n v="5.04"/>
    <n v="2"/>
    <n v="0"/>
    <n v="0.1512"/>
  </r>
  <r>
    <n v="7013"/>
    <x v="3483"/>
    <x v="2"/>
    <x v="235"/>
    <d v="2011-05-27T00:00:00"/>
    <s v="Standard Class"/>
    <s v="GT-14710"/>
    <s v="Greg Tran"/>
    <x v="0"/>
    <s v="United States"/>
    <x v="20"/>
    <x v="15"/>
    <n v="10035"/>
    <x v="3"/>
    <s v="OFF-AP-10002118"/>
    <x v="1"/>
    <x v="9"/>
    <x v="77"/>
    <n v="208.16"/>
    <n v="1"/>
    <n v="0"/>
    <n v="56.203200000000002"/>
  </r>
  <r>
    <n v="7014"/>
    <x v="3484"/>
    <x v="3"/>
    <x v="34"/>
    <d v="2014-12-12T00:00:00"/>
    <s v="Second Class"/>
    <s v="DB-12910"/>
    <s v="Daniel Byrd"/>
    <x v="2"/>
    <s v="United States"/>
    <x v="162"/>
    <x v="1"/>
    <n v="93905"/>
    <x v="1"/>
    <s v="FUR-BO-10001519"/>
    <x v="0"/>
    <x v="0"/>
    <x v="666"/>
    <n v="148.25700000000001"/>
    <n v="3"/>
    <n v="0.15"/>
    <n v="15.697800000000001"/>
  </r>
  <r>
    <n v="7015"/>
    <x v="3485"/>
    <x v="2"/>
    <x v="518"/>
    <d v="2011-03-13T00:00:00"/>
    <s v="Second Class"/>
    <s v="FM-14215"/>
    <s v="Filia McAdams"/>
    <x v="1"/>
    <s v="United States"/>
    <x v="102"/>
    <x v="0"/>
    <n v="40475"/>
    <x v="0"/>
    <s v="OFF-AP-10002578"/>
    <x v="1"/>
    <x v="9"/>
    <x v="409"/>
    <n v="146.76"/>
    <n v="3"/>
    <n v="0"/>
    <n v="38.157600000000002"/>
  </r>
  <r>
    <n v="7016"/>
    <x v="3485"/>
    <x v="2"/>
    <x v="518"/>
    <d v="2011-03-13T00:00:00"/>
    <s v="Second Class"/>
    <s v="FM-14215"/>
    <s v="Filia McAdams"/>
    <x v="1"/>
    <s v="United States"/>
    <x v="102"/>
    <x v="0"/>
    <n v="40475"/>
    <x v="0"/>
    <s v="TEC-AC-10000710"/>
    <x v="2"/>
    <x v="11"/>
    <x v="672"/>
    <n v="32.96"/>
    <n v="2"/>
    <n v="0"/>
    <n v="14.172800000000001"/>
  </r>
  <r>
    <n v="7017"/>
    <x v="3485"/>
    <x v="2"/>
    <x v="518"/>
    <d v="2011-03-13T00:00:00"/>
    <s v="Second Class"/>
    <s v="FM-14215"/>
    <s v="Filia McAdams"/>
    <x v="1"/>
    <s v="United States"/>
    <x v="102"/>
    <x v="0"/>
    <n v="40475"/>
    <x v="0"/>
    <s v="TEC-PH-10000984"/>
    <x v="2"/>
    <x v="7"/>
    <x v="465"/>
    <n v="587.97"/>
    <n v="3"/>
    <n v="0"/>
    <n v="164.63159999999999"/>
  </r>
  <r>
    <n v="7018"/>
    <x v="3485"/>
    <x v="2"/>
    <x v="518"/>
    <d v="2011-03-13T00:00:00"/>
    <s v="Second Class"/>
    <s v="FM-14215"/>
    <s v="Filia McAdams"/>
    <x v="1"/>
    <s v="United States"/>
    <x v="102"/>
    <x v="0"/>
    <n v="40475"/>
    <x v="0"/>
    <s v="OFF-PA-10000213"/>
    <x v="1"/>
    <x v="10"/>
    <x v="1440"/>
    <n v="14.94"/>
    <n v="3"/>
    <n v="0"/>
    <n v="7.0217999999999998"/>
  </r>
  <r>
    <n v="7019"/>
    <x v="3486"/>
    <x v="0"/>
    <x v="661"/>
    <d v="2013-06-28T00:00:00"/>
    <s v="Second Class"/>
    <s v="SM-20005"/>
    <s v="Sally Matthias"/>
    <x v="0"/>
    <s v="United States"/>
    <x v="20"/>
    <x v="15"/>
    <n v="10035"/>
    <x v="3"/>
    <s v="OFF-LA-10003720"/>
    <x v="1"/>
    <x v="2"/>
    <x v="1627"/>
    <n v="25.83"/>
    <n v="7"/>
    <n v="0"/>
    <n v="12.1401"/>
  </r>
  <r>
    <n v="7020"/>
    <x v="3487"/>
    <x v="2"/>
    <x v="709"/>
    <d v="2011-08-27T00:00:00"/>
    <s v="Standard Class"/>
    <s v="AP-10915"/>
    <s v="Arthur Prichep"/>
    <x v="0"/>
    <s v="United States"/>
    <x v="60"/>
    <x v="22"/>
    <n v="80219"/>
    <x v="1"/>
    <s v="OFF-PA-10001837"/>
    <x v="1"/>
    <x v="10"/>
    <x v="1791"/>
    <n v="15.552"/>
    <n v="3"/>
    <n v="0.2"/>
    <n v="5.4432"/>
  </r>
  <r>
    <n v="7021"/>
    <x v="3487"/>
    <x v="2"/>
    <x v="709"/>
    <d v="2011-08-27T00:00:00"/>
    <s v="Standard Class"/>
    <s v="AP-10915"/>
    <s v="Arthur Prichep"/>
    <x v="0"/>
    <s v="United States"/>
    <x v="60"/>
    <x v="22"/>
    <n v="80219"/>
    <x v="1"/>
    <s v="OFF-SU-10004661"/>
    <x v="1"/>
    <x v="14"/>
    <x v="1748"/>
    <n v="6.8"/>
    <n v="1"/>
    <n v="0.2"/>
    <n v="0.51"/>
  </r>
  <r>
    <n v="7022"/>
    <x v="3487"/>
    <x v="2"/>
    <x v="709"/>
    <d v="2011-08-27T00:00:00"/>
    <s v="Standard Class"/>
    <s v="AP-10915"/>
    <s v="Arthur Prichep"/>
    <x v="0"/>
    <s v="United States"/>
    <x v="60"/>
    <x v="22"/>
    <n v="80219"/>
    <x v="1"/>
    <s v="FUR-FU-10003274"/>
    <x v="0"/>
    <x v="5"/>
    <x v="245"/>
    <n v="4.2240000000000002"/>
    <n v="3"/>
    <n v="0.2"/>
    <n v="1.2672000000000001"/>
  </r>
  <r>
    <n v="7023"/>
    <x v="3487"/>
    <x v="2"/>
    <x v="709"/>
    <d v="2011-08-27T00:00:00"/>
    <s v="Standard Class"/>
    <s v="AP-10915"/>
    <s v="Arthur Prichep"/>
    <x v="0"/>
    <s v="United States"/>
    <x v="60"/>
    <x v="22"/>
    <n v="80219"/>
    <x v="1"/>
    <s v="TEC-PH-10000149"/>
    <x v="2"/>
    <x v="7"/>
    <x v="419"/>
    <n v="143.63999999999999"/>
    <n v="9"/>
    <n v="0.2"/>
    <n v="10.773"/>
  </r>
  <r>
    <n v="7024"/>
    <x v="3487"/>
    <x v="2"/>
    <x v="709"/>
    <d v="2011-08-27T00:00:00"/>
    <s v="Standard Class"/>
    <s v="AP-10915"/>
    <s v="Arthur Prichep"/>
    <x v="0"/>
    <s v="United States"/>
    <x v="60"/>
    <x v="22"/>
    <n v="80219"/>
    <x v="1"/>
    <s v="OFF-PA-10000019"/>
    <x v="1"/>
    <x v="10"/>
    <x v="704"/>
    <n v="31.103999999999999"/>
    <n v="6"/>
    <n v="0.2"/>
    <n v="10.8864"/>
  </r>
  <r>
    <n v="7025"/>
    <x v="3487"/>
    <x v="2"/>
    <x v="709"/>
    <d v="2011-08-27T00:00:00"/>
    <s v="Standard Class"/>
    <s v="AP-10915"/>
    <s v="Arthur Prichep"/>
    <x v="0"/>
    <s v="United States"/>
    <x v="60"/>
    <x v="22"/>
    <n v="80219"/>
    <x v="1"/>
    <s v="OFF-PA-10001125"/>
    <x v="1"/>
    <x v="10"/>
    <x v="1012"/>
    <n v="223.05600000000001"/>
    <n v="9"/>
    <n v="0.2"/>
    <n v="69.704999999999998"/>
  </r>
  <r>
    <n v="7026"/>
    <x v="3488"/>
    <x v="3"/>
    <x v="695"/>
    <d v="2014-02-13T00:00:00"/>
    <s v="Standard Class"/>
    <s v="SP-20545"/>
    <s v="Sibella Parks"/>
    <x v="1"/>
    <s v="United States"/>
    <x v="20"/>
    <x v="15"/>
    <n v="10024"/>
    <x v="3"/>
    <s v="TEC-PH-10002538"/>
    <x v="2"/>
    <x v="7"/>
    <x v="524"/>
    <n v="227.46"/>
    <n v="6"/>
    <n v="0"/>
    <n v="65.963399999999993"/>
  </r>
  <r>
    <n v="7027"/>
    <x v="3488"/>
    <x v="3"/>
    <x v="695"/>
    <d v="2014-02-13T00:00:00"/>
    <s v="Standard Class"/>
    <s v="SP-20545"/>
    <s v="Sibella Parks"/>
    <x v="1"/>
    <s v="United States"/>
    <x v="20"/>
    <x v="15"/>
    <n v="10024"/>
    <x v="3"/>
    <s v="OFF-BI-10000279"/>
    <x v="1"/>
    <x v="8"/>
    <x v="1765"/>
    <n v="46.24"/>
    <n v="4"/>
    <n v="0.2"/>
    <n v="15.606"/>
  </r>
  <r>
    <n v="7028"/>
    <x v="3489"/>
    <x v="3"/>
    <x v="926"/>
    <d v="2014-06-02T00:00:00"/>
    <s v="Standard Class"/>
    <s v="RD-19585"/>
    <s v="Rob Dowd"/>
    <x v="0"/>
    <s v="United States"/>
    <x v="20"/>
    <x v="15"/>
    <n v="10011"/>
    <x v="3"/>
    <s v="OFF-LA-10001045"/>
    <x v="1"/>
    <x v="2"/>
    <x v="701"/>
    <n v="5.22"/>
    <n v="2"/>
    <n v="0"/>
    <n v="2.4011999999999998"/>
  </r>
  <r>
    <n v="7029"/>
    <x v="3490"/>
    <x v="0"/>
    <x v="887"/>
    <d v="2013-12-24T00:00:00"/>
    <s v="Second Class"/>
    <s v="MC-17575"/>
    <s v="Matt Collins"/>
    <x v="0"/>
    <s v="United States"/>
    <x v="9"/>
    <x v="8"/>
    <n v="68025"/>
    <x v="2"/>
    <s v="OFF-PA-10003673"/>
    <x v="1"/>
    <x v="10"/>
    <x v="971"/>
    <n v="33.9"/>
    <n v="5"/>
    <n v="0"/>
    <n v="15.593999999999999"/>
  </r>
  <r>
    <n v="7030"/>
    <x v="3491"/>
    <x v="0"/>
    <x v="583"/>
    <d v="2013-11-17T00:00:00"/>
    <s v="Standard Class"/>
    <s v="EB-13750"/>
    <s v="Edward Becker"/>
    <x v="1"/>
    <s v="United States"/>
    <x v="20"/>
    <x v="15"/>
    <n v="10011"/>
    <x v="3"/>
    <s v="OFF-ST-10002562"/>
    <x v="1"/>
    <x v="4"/>
    <x v="33"/>
    <n v="28.14"/>
    <n v="3"/>
    <n v="0"/>
    <n v="7.8792"/>
  </r>
  <r>
    <n v="7031"/>
    <x v="3491"/>
    <x v="0"/>
    <x v="583"/>
    <d v="2013-11-17T00:00:00"/>
    <s v="Standard Class"/>
    <s v="EB-13750"/>
    <s v="Edward Becker"/>
    <x v="1"/>
    <s v="United States"/>
    <x v="20"/>
    <x v="15"/>
    <n v="10011"/>
    <x v="3"/>
    <s v="TEC-AC-10002305"/>
    <x v="2"/>
    <x v="11"/>
    <x v="1521"/>
    <n v="36"/>
    <n v="2"/>
    <n v="0"/>
    <n v="6.48"/>
  </r>
  <r>
    <n v="7032"/>
    <x v="3491"/>
    <x v="0"/>
    <x v="583"/>
    <d v="2013-11-17T00:00:00"/>
    <s v="Standard Class"/>
    <s v="EB-13750"/>
    <s v="Edward Becker"/>
    <x v="1"/>
    <s v="United States"/>
    <x v="20"/>
    <x v="15"/>
    <n v="10011"/>
    <x v="3"/>
    <s v="OFF-AR-10003373"/>
    <x v="1"/>
    <x v="6"/>
    <x v="287"/>
    <n v="92.94"/>
    <n v="3"/>
    <n v="0"/>
    <n v="25.093800000000002"/>
  </r>
  <r>
    <n v="7033"/>
    <x v="3491"/>
    <x v="0"/>
    <x v="583"/>
    <d v="2013-11-17T00:00:00"/>
    <s v="Standard Class"/>
    <s v="EB-13750"/>
    <s v="Edward Becker"/>
    <x v="1"/>
    <s v="United States"/>
    <x v="20"/>
    <x v="15"/>
    <n v="10011"/>
    <x v="3"/>
    <s v="FUR-CH-10003774"/>
    <x v="0"/>
    <x v="1"/>
    <x v="1185"/>
    <n v="245.64599999999999"/>
    <n v="3"/>
    <n v="0.1"/>
    <n v="8.1882000000000001"/>
  </r>
  <r>
    <n v="7034"/>
    <x v="3491"/>
    <x v="0"/>
    <x v="583"/>
    <d v="2013-11-17T00:00:00"/>
    <s v="Standard Class"/>
    <s v="EB-13750"/>
    <s v="Edward Becker"/>
    <x v="1"/>
    <s v="United States"/>
    <x v="20"/>
    <x v="15"/>
    <n v="10011"/>
    <x v="3"/>
    <s v="OFF-BI-10001510"/>
    <x v="1"/>
    <x v="8"/>
    <x v="702"/>
    <n v="55.008000000000003"/>
    <n v="3"/>
    <n v="0.2"/>
    <n v="17.190000000000001"/>
  </r>
  <r>
    <n v="7035"/>
    <x v="3491"/>
    <x v="0"/>
    <x v="583"/>
    <d v="2013-11-17T00:00:00"/>
    <s v="Standard Class"/>
    <s v="EB-13750"/>
    <s v="Edward Becker"/>
    <x v="1"/>
    <s v="United States"/>
    <x v="20"/>
    <x v="15"/>
    <n v="10011"/>
    <x v="3"/>
    <s v="OFF-BI-10004236"/>
    <x v="1"/>
    <x v="8"/>
    <x v="891"/>
    <n v="35.231999999999999"/>
    <n v="3"/>
    <n v="0.2"/>
    <n v="11.4504"/>
  </r>
  <r>
    <n v="7036"/>
    <x v="3492"/>
    <x v="3"/>
    <x v="45"/>
    <d v="2014-11-14T00:00:00"/>
    <s v="Standard Class"/>
    <s v="JE-15610"/>
    <s v="Jim Epp"/>
    <x v="1"/>
    <s v="United States"/>
    <x v="70"/>
    <x v="1"/>
    <n v="92105"/>
    <x v="1"/>
    <s v="FUR-CH-10004675"/>
    <x v="0"/>
    <x v="1"/>
    <x v="629"/>
    <n v="523.39200000000005"/>
    <n v="3"/>
    <n v="0.2"/>
    <n v="52.339199999999998"/>
  </r>
  <r>
    <n v="7037"/>
    <x v="3493"/>
    <x v="2"/>
    <x v="1073"/>
    <d v="2011-04-05T00:00:00"/>
    <s v="Second Class"/>
    <s v="CS-11860"/>
    <s v="Cari Schnelling"/>
    <x v="0"/>
    <s v="United States"/>
    <x v="121"/>
    <x v="2"/>
    <n v="33801"/>
    <x v="0"/>
    <s v="TEC-CO-10004202"/>
    <x v="2"/>
    <x v="16"/>
    <x v="836"/>
    <n v="479.98399999999998"/>
    <n v="2"/>
    <n v="0.2"/>
    <n v="89.997"/>
  </r>
  <r>
    <n v="7038"/>
    <x v="3494"/>
    <x v="3"/>
    <x v="585"/>
    <d v="2014-09-28T00:00:00"/>
    <s v="Standard Class"/>
    <s v="PB-19105"/>
    <s v="Peter BÃ¼hler"/>
    <x v="0"/>
    <s v="United States"/>
    <x v="214"/>
    <x v="32"/>
    <n v="30080"/>
    <x v="0"/>
    <s v="OFF-PA-10004255"/>
    <x v="1"/>
    <x v="10"/>
    <x v="1306"/>
    <n v="12.96"/>
    <n v="2"/>
    <n v="0"/>
    <n v="6.2207999999999997"/>
  </r>
  <r>
    <n v="7039"/>
    <x v="3494"/>
    <x v="3"/>
    <x v="585"/>
    <d v="2014-09-28T00:00:00"/>
    <s v="Standard Class"/>
    <s v="PB-19105"/>
    <s v="Peter BÃ¼hler"/>
    <x v="0"/>
    <s v="United States"/>
    <x v="214"/>
    <x v="32"/>
    <n v="30080"/>
    <x v="0"/>
    <s v="OFF-AR-10003896"/>
    <x v="1"/>
    <x v="6"/>
    <x v="1792"/>
    <n v="17.940000000000001"/>
    <n v="3"/>
    <n v="0"/>
    <n v="6.4584000000000001"/>
  </r>
  <r>
    <n v="7040"/>
    <x v="3495"/>
    <x v="3"/>
    <x v="94"/>
    <d v="2014-12-24T00:00:00"/>
    <s v="Standard Class"/>
    <s v="AT-10735"/>
    <s v="Annie Thurman"/>
    <x v="0"/>
    <s v="United States"/>
    <x v="20"/>
    <x v="15"/>
    <n v="10009"/>
    <x v="3"/>
    <s v="OFF-ST-10002276"/>
    <x v="1"/>
    <x v="4"/>
    <x v="223"/>
    <n v="166.72"/>
    <n v="2"/>
    <n v="0"/>
    <n v="41.68"/>
  </r>
  <r>
    <n v="7041"/>
    <x v="3495"/>
    <x v="3"/>
    <x v="94"/>
    <d v="2014-12-24T00:00:00"/>
    <s v="Standard Class"/>
    <s v="AT-10735"/>
    <s v="Annie Thurman"/>
    <x v="0"/>
    <s v="United States"/>
    <x v="20"/>
    <x v="15"/>
    <n v="10009"/>
    <x v="3"/>
    <s v="OFF-BI-10001617"/>
    <x v="1"/>
    <x v="8"/>
    <x v="1315"/>
    <n v="24.815999999999999"/>
    <n v="3"/>
    <n v="0.2"/>
    <n v="8.3754000000000008"/>
  </r>
  <r>
    <n v="7042"/>
    <x v="3495"/>
    <x v="3"/>
    <x v="94"/>
    <d v="2014-12-24T00:00:00"/>
    <s v="Standard Class"/>
    <s v="AT-10735"/>
    <s v="Annie Thurman"/>
    <x v="0"/>
    <s v="United States"/>
    <x v="20"/>
    <x v="15"/>
    <n v="10009"/>
    <x v="3"/>
    <s v="FUR-FU-10000308"/>
    <x v="0"/>
    <x v="5"/>
    <x v="1269"/>
    <n v="124.36"/>
    <n v="2"/>
    <n v="0"/>
    <n v="27.359200000000001"/>
  </r>
  <r>
    <n v="7043"/>
    <x v="3496"/>
    <x v="3"/>
    <x v="930"/>
    <d v="2014-07-24T00:00:00"/>
    <s v="Standard Class"/>
    <s v="SV-20365"/>
    <s v="Seth Vernon"/>
    <x v="0"/>
    <s v="United States"/>
    <x v="10"/>
    <x v="9"/>
    <n v="19134"/>
    <x v="3"/>
    <s v="TEC-CO-10001943"/>
    <x v="2"/>
    <x v="16"/>
    <x v="1666"/>
    <n v="599.97"/>
    <n v="5"/>
    <n v="0.4"/>
    <n v="69.996499999999997"/>
  </r>
  <r>
    <n v="7044"/>
    <x v="3496"/>
    <x v="3"/>
    <x v="930"/>
    <d v="2014-07-24T00:00:00"/>
    <s v="Standard Class"/>
    <s v="SV-20365"/>
    <s v="Seth Vernon"/>
    <x v="0"/>
    <s v="United States"/>
    <x v="10"/>
    <x v="9"/>
    <n v="19134"/>
    <x v="3"/>
    <s v="FUR-CH-10002647"/>
    <x v="0"/>
    <x v="1"/>
    <x v="470"/>
    <n v="198.744"/>
    <n v="4"/>
    <n v="0.3"/>
    <n v="-14.196"/>
  </r>
  <r>
    <n v="7045"/>
    <x v="3496"/>
    <x v="3"/>
    <x v="930"/>
    <d v="2014-07-24T00:00:00"/>
    <s v="Standard Class"/>
    <s v="SV-20365"/>
    <s v="Seth Vernon"/>
    <x v="0"/>
    <s v="United States"/>
    <x v="10"/>
    <x v="9"/>
    <n v="19134"/>
    <x v="3"/>
    <s v="OFF-SU-10004768"/>
    <x v="1"/>
    <x v="14"/>
    <x v="1299"/>
    <n v="9.1839999999999993"/>
    <n v="2"/>
    <n v="0.2"/>
    <n v="1.1479999999999999"/>
  </r>
  <r>
    <n v="7046"/>
    <x v="3497"/>
    <x v="0"/>
    <x v="54"/>
    <d v="2013-10-11T00:00:00"/>
    <s v="Standard Class"/>
    <s v="PJ-18835"/>
    <s v="Patrick Jones"/>
    <x v="1"/>
    <s v="United States"/>
    <x v="61"/>
    <x v="5"/>
    <n v="75217"/>
    <x v="2"/>
    <s v="OFF-PA-10002160"/>
    <x v="1"/>
    <x v="10"/>
    <x v="1190"/>
    <n v="9.2479999999999993"/>
    <n v="2"/>
    <n v="0.2"/>
    <n v="3.3523999999999998"/>
  </r>
  <r>
    <n v="7047"/>
    <x v="3498"/>
    <x v="2"/>
    <x v="918"/>
    <d v="2011-12-04T00:00:00"/>
    <s v="Standard Class"/>
    <s v="NM-18445"/>
    <s v="Nathan Mautz"/>
    <x v="2"/>
    <s v="United States"/>
    <x v="3"/>
    <x v="1"/>
    <n v="94521"/>
    <x v="1"/>
    <s v="FUR-TA-10003748"/>
    <x v="0"/>
    <x v="3"/>
    <x v="208"/>
    <n v="99.591999999999999"/>
    <n v="1"/>
    <n v="0.2"/>
    <n v="2.4897999999999998"/>
  </r>
  <r>
    <n v="7048"/>
    <x v="3498"/>
    <x v="2"/>
    <x v="918"/>
    <d v="2011-12-04T00:00:00"/>
    <s v="Standard Class"/>
    <s v="NM-18445"/>
    <s v="Nathan Mautz"/>
    <x v="2"/>
    <s v="United States"/>
    <x v="3"/>
    <x v="1"/>
    <n v="94521"/>
    <x v="1"/>
    <s v="TEC-AC-10001908"/>
    <x v="2"/>
    <x v="11"/>
    <x v="292"/>
    <n v="399.96"/>
    <n v="4"/>
    <n v="0"/>
    <n v="139.98599999999999"/>
  </r>
  <r>
    <n v="7049"/>
    <x v="3499"/>
    <x v="0"/>
    <x v="1041"/>
    <d v="2013-08-17T00:00:00"/>
    <s v="First Class"/>
    <s v="TR-21325"/>
    <s v="Toby Ritter"/>
    <x v="0"/>
    <s v="United States"/>
    <x v="316"/>
    <x v="18"/>
    <n v="37211"/>
    <x v="0"/>
    <s v="OFF-PA-10000552"/>
    <x v="1"/>
    <x v="10"/>
    <x v="1532"/>
    <n v="15.552"/>
    <n v="3"/>
    <n v="0.2"/>
    <n v="5.4432"/>
  </r>
  <r>
    <n v="7050"/>
    <x v="3500"/>
    <x v="2"/>
    <x v="794"/>
    <d v="2011-09-30T00:00:00"/>
    <s v="Standard Class"/>
    <s v="BF-11005"/>
    <s v="Barry Franz"/>
    <x v="2"/>
    <s v="United States"/>
    <x v="34"/>
    <x v="22"/>
    <n v="80013"/>
    <x v="1"/>
    <s v="OFF-AR-10003179"/>
    <x v="1"/>
    <x v="6"/>
    <x v="1565"/>
    <n v="14.576000000000001"/>
    <n v="2"/>
    <n v="0.2"/>
    <n v="2.3685999999999998"/>
  </r>
  <r>
    <n v="7051"/>
    <x v="3501"/>
    <x v="0"/>
    <x v="25"/>
    <d v="2013-12-12T00:00:00"/>
    <s v="Same Day"/>
    <s v="WB-21850"/>
    <s v="William Brown"/>
    <x v="0"/>
    <s v="United States"/>
    <x v="125"/>
    <x v="1"/>
    <n v="92804"/>
    <x v="1"/>
    <s v="OFF-BI-10004593"/>
    <x v="1"/>
    <x v="8"/>
    <x v="267"/>
    <n v="209.6"/>
    <n v="5"/>
    <n v="0.2"/>
    <n v="68.12"/>
  </r>
  <r>
    <n v="7052"/>
    <x v="3501"/>
    <x v="0"/>
    <x v="25"/>
    <d v="2013-12-12T00:00:00"/>
    <s v="Same Day"/>
    <s v="WB-21850"/>
    <s v="William Brown"/>
    <x v="0"/>
    <s v="United States"/>
    <x v="125"/>
    <x v="1"/>
    <n v="92804"/>
    <x v="1"/>
    <s v="OFF-AR-10000914"/>
    <x v="1"/>
    <x v="6"/>
    <x v="1739"/>
    <n v="23.32"/>
    <n v="2"/>
    <n v="0"/>
    <n v="6.0632000000000001"/>
  </r>
  <r>
    <n v="7053"/>
    <x v="3501"/>
    <x v="0"/>
    <x v="25"/>
    <d v="2013-12-12T00:00:00"/>
    <s v="Same Day"/>
    <s v="WB-21850"/>
    <s v="William Brown"/>
    <x v="0"/>
    <s v="United States"/>
    <x v="125"/>
    <x v="1"/>
    <n v="92804"/>
    <x v="1"/>
    <s v="OFF-PA-10000241"/>
    <x v="1"/>
    <x v="10"/>
    <x v="1151"/>
    <n v="30.98"/>
    <n v="1"/>
    <n v="0"/>
    <n v="13.941000000000001"/>
  </r>
  <r>
    <n v="7054"/>
    <x v="3501"/>
    <x v="0"/>
    <x v="25"/>
    <d v="2013-12-12T00:00:00"/>
    <s v="Same Day"/>
    <s v="WB-21850"/>
    <s v="William Brown"/>
    <x v="0"/>
    <s v="United States"/>
    <x v="125"/>
    <x v="1"/>
    <n v="92804"/>
    <x v="1"/>
    <s v="TEC-AC-10000057"/>
    <x v="2"/>
    <x v="11"/>
    <x v="626"/>
    <n v="119.96"/>
    <n v="4"/>
    <n v="0"/>
    <n v="25.191600000000001"/>
  </r>
  <r>
    <n v="7055"/>
    <x v="3501"/>
    <x v="0"/>
    <x v="25"/>
    <d v="2013-12-12T00:00:00"/>
    <s v="Same Day"/>
    <s v="WB-21850"/>
    <s v="William Brown"/>
    <x v="0"/>
    <s v="United States"/>
    <x v="125"/>
    <x v="1"/>
    <n v="92804"/>
    <x v="1"/>
    <s v="FUR-CH-10003774"/>
    <x v="0"/>
    <x v="1"/>
    <x v="1185"/>
    <n v="363.92"/>
    <n v="5"/>
    <n v="0.2"/>
    <n v="-31.843"/>
  </r>
  <r>
    <n v="7056"/>
    <x v="3501"/>
    <x v="0"/>
    <x v="25"/>
    <d v="2013-12-12T00:00:00"/>
    <s v="Same Day"/>
    <s v="WB-21850"/>
    <s v="William Brown"/>
    <x v="0"/>
    <s v="United States"/>
    <x v="125"/>
    <x v="1"/>
    <n v="92804"/>
    <x v="1"/>
    <s v="OFF-BI-10002824"/>
    <x v="1"/>
    <x v="8"/>
    <x v="523"/>
    <n v="35.808"/>
    <n v="3"/>
    <n v="0.2"/>
    <n v="11.19"/>
  </r>
  <r>
    <n v="7057"/>
    <x v="3501"/>
    <x v="0"/>
    <x v="25"/>
    <d v="2013-12-12T00:00:00"/>
    <s v="Same Day"/>
    <s v="WB-21850"/>
    <s v="William Brown"/>
    <x v="0"/>
    <s v="United States"/>
    <x v="125"/>
    <x v="1"/>
    <n v="92804"/>
    <x v="1"/>
    <s v="OFF-BI-10004001"/>
    <x v="1"/>
    <x v="8"/>
    <x v="810"/>
    <n v="122.688"/>
    <n v="9"/>
    <n v="0.2"/>
    <n v="39.873600000000003"/>
  </r>
  <r>
    <n v="7058"/>
    <x v="3501"/>
    <x v="0"/>
    <x v="25"/>
    <d v="2013-12-12T00:00:00"/>
    <s v="Same Day"/>
    <s v="WB-21850"/>
    <s v="William Brown"/>
    <x v="0"/>
    <s v="United States"/>
    <x v="125"/>
    <x v="1"/>
    <n v="92804"/>
    <x v="1"/>
    <s v="FUR-TA-10004619"/>
    <x v="0"/>
    <x v="3"/>
    <x v="882"/>
    <n v="892.13599999999997"/>
    <n v="7"/>
    <n v="0.2"/>
    <n v="111.517"/>
  </r>
  <r>
    <n v="7059"/>
    <x v="3501"/>
    <x v="0"/>
    <x v="25"/>
    <d v="2013-12-12T00:00:00"/>
    <s v="Same Day"/>
    <s v="WB-21850"/>
    <s v="William Brown"/>
    <x v="0"/>
    <s v="United States"/>
    <x v="125"/>
    <x v="1"/>
    <n v="92804"/>
    <x v="1"/>
    <s v="OFF-ST-10000636"/>
    <x v="1"/>
    <x v="4"/>
    <x v="1744"/>
    <n v="50.22"/>
    <n v="3"/>
    <n v="0"/>
    <n v="2.0087999999999999"/>
  </r>
  <r>
    <n v="7060"/>
    <x v="3501"/>
    <x v="0"/>
    <x v="25"/>
    <d v="2013-12-12T00:00:00"/>
    <s v="Same Day"/>
    <s v="WB-21850"/>
    <s v="William Brown"/>
    <x v="0"/>
    <s v="United States"/>
    <x v="125"/>
    <x v="1"/>
    <n v="92804"/>
    <x v="1"/>
    <s v="OFF-AP-10001469"/>
    <x v="1"/>
    <x v="9"/>
    <x v="581"/>
    <n v="83.42"/>
    <n v="2"/>
    <n v="0"/>
    <n v="24.191800000000001"/>
  </r>
  <r>
    <n v="7061"/>
    <x v="3501"/>
    <x v="0"/>
    <x v="25"/>
    <d v="2013-12-12T00:00:00"/>
    <s v="Same Day"/>
    <s v="WB-21850"/>
    <s v="William Brown"/>
    <x v="0"/>
    <s v="United States"/>
    <x v="125"/>
    <x v="1"/>
    <n v="92804"/>
    <x v="1"/>
    <s v="OFF-BI-10002897"/>
    <x v="1"/>
    <x v="8"/>
    <x v="1793"/>
    <n v="5.8719999999999999"/>
    <n v="2"/>
    <n v="0.2"/>
    <n v="2.1286"/>
  </r>
  <r>
    <n v="7062"/>
    <x v="3502"/>
    <x v="1"/>
    <x v="302"/>
    <d v="2012-05-02T00:00:00"/>
    <s v="Second Class"/>
    <s v="KH-16630"/>
    <s v="Ken Heidel"/>
    <x v="1"/>
    <s v="United States"/>
    <x v="213"/>
    <x v="7"/>
    <n v="84062"/>
    <x v="1"/>
    <s v="OFF-BI-10002432"/>
    <x v="1"/>
    <x v="8"/>
    <x v="866"/>
    <n v="12.144"/>
    <n v="3"/>
    <n v="0.2"/>
    <n v="4.0986000000000002"/>
  </r>
  <r>
    <n v="7063"/>
    <x v="3503"/>
    <x v="0"/>
    <x v="723"/>
    <d v="2014-01-01T00:00:00"/>
    <s v="Second Class"/>
    <s v="KL-16645"/>
    <s v="Ken Lonsdale"/>
    <x v="0"/>
    <s v="United States"/>
    <x v="24"/>
    <x v="21"/>
    <n v="97477"/>
    <x v="1"/>
    <s v="OFF-EN-10002592"/>
    <x v="1"/>
    <x v="12"/>
    <x v="1702"/>
    <n v="27.792000000000002"/>
    <n v="3"/>
    <n v="0.2"/>
    <n v="10.422000000000001"/>
  </r>
  <r>
    <n v="7064"/>
    <x v="3504"/>
    <x v="3"/>
    <x v="515"/>
    <d v="2014-06-09T00:00:00"/>
    <s v="Standard Class"/>
    <s v="MG-17890"/>
    <s v="Michael Granlund"/>
    <x v="2"/>
    <s v="United States"/>
    <x v="127"/>
    <x v="21"/>
    <n v="97301"/>
    <x v="1"/>
    <s v="OFF-SU-10002522"/>
    <x v="1"/>
    <x v="14"/>
    <x v="1544"/>
    <n v="6.2080000000000002"/>
    <n v="2"/>
    <n v="0.2"/>
    <n v="0.69840000000000002"/>
  </r>
  <r>
    <n v="7065"/>
    <x v="3505"/>
    <x v="3"/>
    <x v="1144"/>
    <d v="2014-10-02T00:00:00"/>
    <s v="Standard Class"/>
    <s v="JF-15355"/>
    <s v="Jay Fein"/>
    <x v="0"/>
    <s v="United States"/>
    <x v="30"/>
    <x v="15"/>
    <n v="14609"/>
    <x v="3"/>
    <s v="OFF-AP-10003971"/>
    <x v="1"/>
    <x v="9"/>
    <x v="914"/>
    <n v="32.67"/>
    <n v="3"/>
    <n v="0"/>
    <n v="8.4941999999999993"/>
  </r>
  <r>
    <n v="7066"/>
    <x v="3506"/>
    <x v="2"/>
    <x v="776"/>
    <d v="2011-08-12T00:00:00"/>
    <s v="First Class"/>
    <s v="RS-19765"/>
    <s v="Roland Schwarz"/>
    <x v="1"/>
    <s v="United States"/>
    <x v="1"/>
    <x v="1"/>
    <n v="90008"/>
    <x v="1"/>
    <s v="OFF-ST-10001496"/>
    <x v="1"/>
    <x v="4"/>
    <x v="726"/>
    <n v="1261.33"/>
    <n v="7"/>
    <n v="0"/>
    <n v="327.94580000000002"/>
  </r>
  <r>
    <n v="7067"/>
    <x v="3507"/>
    <x v="0"/>
    <x v="198"/>
    <d v="2013-04-06T00:00:00"/>
    <s v="Standard Class"/>
    <s v="NL-18310"/>
    <s v="Nancy Lomonaco"/>
    <x v="2"/>
    <s v="United States"/>
    <x v="1"/>
    <x v="1"/>
    <n v="90049"/>
    <x v="1"/>
    <s v="OFF-PA-10004782"/>
    <x v="1"/>
    <x v="10"/>
    <x v="1413"/>
    <n v="38.880000000000003"/>
    <n v="6"/>
    <n v="0"/>
    <n v="18.662400000000002"/>
  </r>
  <r>
    <n v="7068"/>
    <x v="3508"/>
    <x v="0"/>
    <x v="206"/>
    <d v="2013-05-27T00:00:00"/>
    <s v="Standard Class"/>
    <s v="AS-10285"/>
    <s v="Alejandro Savely"/>
    <x v="1"/>
    <s v="United States"/>
    <x v="61"/>
    <x v="5"/>
    <n v="75081"/>
    <x v="2"/>
    <s v="OFF-BI-10000343"/>
    <x v="1"/>
    <x v="8"/>
    <x v="184"/>
    <n v="1.964"/>
    <n v="2"/>
    <n v="0.8"/>
    <n v="-3.2406000000000001"/>
  </r>
  <r>
    <n v="7069"/>
    <x v="3508"/>
    <x v="0"/>
    <x v="206"/>
    <d v="2013-05-27T00:00:00"/>
    <s v="Standard Class"/>
    <s v="AS-10285"/>
    <s v="Alejandro Savely"/>
    <x v="1"/>
    <s v="United States"/>
    <x v="61"/>
    <x v="5"/>
    <n v="75081"/>
    <x v="2"/>
    <s v="OFF-PA-10003591"/>
    <x v="1"/>
    <x v="10"/>
    <x v="686"/>
    <n v="82.656000000000006"/>
    <n v="9"/>
    <n v="0.2"/>
    <n v="30.995999999999999"/>
  </r>
  <r>
    <n v="7070"/>
    <x v="3509"/>
    <x v="2"/>
    <x v="128"/>
    <d v="2011-08-14T00:00:00"/>
    <s v="Standard Class"/>
    <s v="GM-14500"/>
    <s v="Gene McClure"/>
    <x v="0"/>
    <s v="United States"/>
    <x v="201"/>
    <x v="1"/>
    <n v="93727"/>
    <x v="1"/>
    <s v="OFF-PA-10001667"/>
    <x v="1"/>
    <x v="10"/>
    <x v="453"/>
    <n v="5.98"/>
    <n v="1"/>
    <n v="0"/>
    <n v="2.6909999999999998"/>
  </r>
  <r>
    <n v="7071"/>
    <x v="3510"/>
    <x v="0"/>
    <x v="64"/>
    <d v="2013-11-09T00:00:00"/>
    <s v="Second Class"/>
    <s v="SU-20665"/>
    <s v="Stephanie Ulpright"/>
    <x v="2"/>
    <s v="United States"/>
    <x v="22"/>
    <x v="10"/>
    <n v="60653"/>
    <x v="2"/>
    <s v="OFF-PA-10004971"/>
    <x v="1"/>
    <x v="10"/>
    <x v="604"/>
    <n v="9.2479999999999993"/>
    <n v="2"/>
    <n v="0.2"/>
    <n v="3.3523999999999998"/>
  </r>
  <r>
    <n v="7072"/>
    <x v="3511"/>
    <x v="0"/>
    <x v="310"/>
    <d v="2013-07-29T00:00:00"/>
    <s v="Standard Class"/>
    <s v="CK-12205"/>
    <s v="Chloris Kastensmidt"/>
    <x v="0"/>
    <s v="United States"/>
    <x v="392"/>
    <x v="5"/>
    <n v="78501"/>
    <x v="2"/>
    <s v="OFF-AR-10001216"/>
    <x v="1"/>
    <x v="6"/>
    <x v="1455"/>
    <n v="4.4480000000000004"/>
    <n v="2"/>
    <n v="0.2"/>
    <n v="0.33360000000000001"/>
  </r>
  <r>
    <n v="7073"/>
    <x v="3511"/>
    <x v="0"/>
    <x v="310"/>
    <d v="2013-07-29T00:00:00"/>
    <s v="Standard Class"/>
    <s v="CK-12205"/>
    <s v="Chloris Kastensmidt"/>
    <x v="0"/>
    <s v="United States"/>
    <x v="392"/>
    <x v="5"/>
    <n v="78501"/>
    <x v="2"/>
    <s v="OFF-PA-10004355"/>
    <x v="1"/>
    <x v="10"/>
    <x v="1094"/>
    <n v="5.1840000000000002"/>
    <n v="1"/>
    <n v="0.2"/>
    <n v="1.8144"/>
  </r>
  <r>
    <n v="7074"/>
    <x v="3511"/>
    <x v="0"/>
    <x v="310"/>
    <d v="2013-07-29T00:00:00"/>
    <s v="Standard Class"/>
    <s v="CK-12205"/>
    <s v="Chloris Kastensmidt"/>
    <x v="0"/>
    <s v="United States"/>
    <x v="392"/>
    <x v="5"/>
    <n v="78501"/>
    <x v="2"/>
    <s v="OFF-AR-10001953"/>
    <x v="1"/>
    <x v="6"/>
    <x v="395"/>
    <n v="175.92"/>
    <n v="5"/>
    <n v="0.2"/>
    <n v="15.393000000000001"/>
  </r>
  <r>
    <n v="7075"/>
    <x v="3511"/>
    <x v="0"/>
    <x v="310"/>
    <d v="2013-07-29T00:00:00"/>
    <s v="Standard Class"/>
    <s v="CK-12205"/>
    <s v="Chloris Kastensmidt"/>
    <x v="0"/>
    <s v="United States"/>
    <x v="392"/>
    <x v="5"/>
    <n v="78501"/>
    <x v="2"/>
    <s v="OFF-BI-10004364"/>
    <x v="1"/>
    <x v="8"/>
    <x v="302"/>
    <n v="4.7519999999999998"/>
    <n v="4"/>
    <n v="0.8"/>
    <n v="-8.3160000000000007"/>
  </r>
  <r>
    <n v="7076"/>
    <x v="3511"/>
    <x v="0"/>
    <x v="310"/>
    <d v="2013-07-29T00:00:00"/>
    <s v="Standard Class"/>
    <s v="CK-12205"/>
    <s v="Chloris Kastensmidt"/>
    <x v="0"/>
    <s v="United States"/>
    <x v="392"/>
    <x v="5"/>
    <n v="78501"/>
    <x v="2"/>
    <s v="OFF-SU-10001165"/>
    <x v="1"/>
    <x v="14"/>
    <x v="1039"/>
    <n v="13.343999999999999"/>
    <n v="2"/>
    <n v="0.2"/>
    <n v="1.0007999999999999"/>
  </r>
  <r>
    <n v="7077"/>
    <x v="3512"/>
    <x v="0"/>
    <x v="536"/>
    <d v="2013-05-18T00:00:00"/>
    <s v="Standard Class"/>
    <s v="JM-15580"/>
    <s v="Jill Matthias"/>
    <x v="0"/>
    <s v="United States"/>
    <x v="4"/>
    <x v="4"/>
    <n v="98105"/>
    <x v="1"/>
    <s v="OFF-EN-10001141"/>
    <x v="1"/>
    <x v="12"/>
    <x v="593"/>
    <n v="54.9"/>
    <n v="5"/>
    <n v="0"/>
    <n v="26.901"/>
  </r>
  <r>
    <n v="7078"/>
    <x v="3513"/>
    <x v="0"/>
    <x v="476"/>
    <d v="2013-07-09T00:00:00"/>
    <s v="Standard Class"/>
    <s v="JE-15715"/>
    <s v="Joe Elijah"/>
    <x v="0"/>
    <s v="United States"/>
    <x v="35"/>
    <x v="3"/>
    <n v="28205"/>
    <x v="0"/>
    <s v="OFF-BI-10000014"/>
    <x v="1"/>
    <x v="8"/>
    <x v="628"/>
    <n v="22.911000000000001"/>
    <n v="7"/>
    <n v="0.7"/>
    <n v="-17.565100000000001"/>
  </r>
  <r>
    <n v="7079"/>
    <x v="3513"/>
    <x v="0"/>
    <x v="476"/>
    <d v="2013-07-09T00:00:00"/>
    <s v="Standard Class"/>
    <s v="JE-15715"/>
    <s v="Joe Elijah"/>
    <x v="0"/>
    <s v="United States"/>
    <x v="35"/>
    <x v="3"/>
    <n v="28205"/>
    <x v="0"/>
    <s v="OFF-AP-10000159"/>
    <x v="1"/>
    <x v="9"/>
    <x v="1407"/>
    <n v="309.45600000000002"/>
    <n v="9"/>
    <n v="0.2"/>
    <n v="34.813800000000001"/>
  </r>
  <r>
    <n v="7080"/>
    <x v="3513"/>
    <x v="0"/>
    <x v="476"/>
    <d v="2013-07-09T00:00:00"/>
    <s v="Standard Class"/>
    <s v="JE-15715"/>
    <s v="Joe Elijah"/>
    <x v="0"/>
    <s v="United States"/>
    <x v="35"/>
    <x v="3"/>
    <n v="28205"/>
    <x v="0"/>
    <s v="OFF-AR-10003560"/>
    <x v="1"/>
    <x v="6"/>
    <x v="482"/>
    <n v="19.456"/>
    <n v="4"/>
    <n v="0.2"/>
    <n v="3.4047999999999998"/>
  </r>
  <r>
    <n v="7081"/>
    <x v="3513"/>
    <x v="0"/>
    <x v="476"/>
    <d v="2013-07-09T00:00:00"/>
    <s v="Standard Class"/>
    <s v="JE-15715"/>
    <s v="Joe Elijah"/>
    <x v="0"/>
    <s v="United States"/>
    <x v="35"/>
    <x v="3"/>
    <n v="28205"/>
    <x v="0"/>
    <s v="FUR-TA-10001768"/>
    <x v="0"/>
    <x v="3"/>
    <x v="114"/>
    <n v="472.51799999999997"/>
    <n v="3"/>
    <n v="0.4"/>
    <n v="-149.63069999999999"/>
  </r>
  <r>
    <n v="7082"/>
    <x v="3513"/>
    <x v="0"/>
    <x v="476"/>
    <d v="2013-07-09T00:00:00"/>
    <s v="Standard Class"/>
    <s v="JE-15715"/>
    <s v="Joe Elijah"/>
    <x v="0"/>
    <s v="United States"/>
    <x v="35"/>
    <x v="3"/>
    <n v="28205"/>
    <x v="0"/>
    <s v="TEC-AC-10002049"/>
    <x v="2"/>
    <x v="11"/>
    <x v="1053"/>
    <n v="1012.68"/>
    <n v="3"/>
    <n v="0.2"/>
    <n v="303.80399999999997"/>
  </r>
  <r>
    <n v="7083"/>
    <x v="3513"/>
    <x v="0"/>
    <x v="476"/>
    <d v="2013-07-09T00:00:00"/>
    <s v="Standard Class"/>
    <s v="JE-15715"/>
    <s v="Joe Elijah"/>
    <x v="0"/>
    <s v="United States"/>
    <x v="35"/>
    <x v="3"/>
    <n v="28205"/>
    <x v="0"/>
    <s v="OFF-BI-10003166"/>
    <x v="1"/>
    <x v="8"/>
    <x v="1405"/>
    <n v="17.22"/>
    <n v="5"/>
    <n v="0.7"/>
    <n v="-12.628"/>
  </r>
  <r>
    <n v="7084"/>
    <x v="3514"/>
    <x v="3"/>
    <x v="246"/>
    <d v="2014-07-26T00:00:00"/>
    <s v="Second Class"/>
    <s v="AR-10825"/>
    <s v="Anthony Rawles"/>
    <x v="1"/>
    <s v="United States"/>
    <x v="3"/>
    <x v="1"/>
    <n v="94521"/>
    <x v="1"/>
    <s v="OFF-AR-10003469"/>
    <x v="1"/>
    <x v="6"/>
    <x v="1249"/>
    <n v="3.52"/>
    <n v="2"/>
    <n v="0"/>
    <n v="1.6896"/>
  </r>
  <r>
    <n v="7085"/>
    <x v="3514"/>
    <x v="3"/>
    <x v="246"/>
    <d v="2014-07-26T00:00:00"/>
    <s v="Second Class"/>
    <s v="AR-10825"/>
    <s v="Anthony Rawles"/>
    <x v="1"/>
    <s v="United States"/>
    <x v="3"/>
    <x v="1"/>
    <n v="94521"/>
    <x v="1"/>
    <s v="TEC-PH-10002549"/>
    <x v="2"/>
    <x v="7"/>
    <x v="928"/>
    <n v="1626.192"/>
    <n v="9"/>
    <n v="0.2"/>
    <n v="121.9644"/>
  </r>
  <r>
    <n v="7086"/>
    <x v="3515"/>
    <x v="3"/>
    <x v="145"/>
    <d v="2014-09-29T00:00:00"/>
    <s v="First Class"/>
    <s v="AH-10075"/>
    <s v="Adam Hart"/>
    <x v="1"/>
    <s v="United States"/>
    <x v="142"/>
    <x v="9"/>
    <n v="19013"/>
    <x v="3"/>
    <s v="OFF-BI-10003476"/>
    <x v="1"/>
    <x v="8"/>
    <x v="1526"/>
    <n v="8.5950000000000006"/>
    <n v="5"/>
    <n v="0.7"/>
    <n v="-6.3029999999999999"/>
  </r>
  <r>
    <n v="7087"/>
    <x v="3515"/>
    <x v="3"/>
    <x v="145"/>
    <d v="2014-09-29T00:00:00"/>
    <s v="First Class"/>
    <s v="AH-10075"/>
    <s v="Adam Hart"/>
    <x v="1"/>
    <s v="United States"/>
    <x v="142"/>
    <x v="9"/>
    <n v="19013"/>
    <x v="3"/>
    <s v="OFF-SU-10000157"/>
    <x v="1"/>
    <x v="14"/>
    <x v="1399"/>
    <n v="190.89599999999999"/>
    <n v="2"/>
    <n v="0.2"/>
    <n v="-42.951599999999999"/>
  </r>
  <r>
    <n v="7088"/>
    <x v="3516"/>
    <x v="3"/>
    <x v="646"/>
    <d v="2014-07-08T00:00:00"/>
    <s v="Second Class"/>
    <s v="GA-14515"/>
    <s v="George Ashbrook"/>
    <x v="0"/>
    <s v="United States"/>
    <x v="1"/>
    <x v="1"/>
    <n v="90004"/>
    <x v="1"/>
    <s v="OFF-ST-10003123"/>
    <x v="1"/>
    <x v="4"/>
    <x v="1268"/>
    <n v="99.87"/>
    <n v="3"/>
    <n v="0"/>
    <n v="23.968800000000002"/>
  </r>
  <r>
    <n v="7089"/>
    <x v="3517"/>
    <x v="1"/>
    <x v="969"/>
    <d v="2012-10-27T00:00:00"/>
    <s v="Second Class"/>
    <s v="JF-15415"/>
    <s v="Jennifer Ferguson"/>
    <x v="0"/>
    <s v="United States"/>
    <x v="306"/>
    <x v="33"/>
    <n v="89431"/>
    <x v="1"/>
    <s v="OFF-AR-10001955"/>
    <x v="1"/>
    <x v="6"/>
    <x v="1021"/>
    <n v="79.36"/>
    <n v="4"/>
    <n v="0"/>
    <n v="23.808"/>
  </r>
  <r>
    <n v="7090"/>
    <x v="3518"/>
    <x v="3"/>
    <x v="140"/>
    <d v="2014-06-20T00:00:00"/>
    <s v="Second Class"/>
    <s v="KH-16690"/>
    <s v="Kristen Hastings"/>
    <x v="1"/>
    <s v="United States"/>
    <x v="1"/>
    <x v="1"/>
    <n v="90032"/>
    <x v="1"/>
    <s v="TEC-PH-10001809"/>
    <x v="2"/>
    <x v="7"/>
    <x v="1164"/>
    <n v="119.96"/>
    <n v="1"/>
    <n v="0.2"/>
    <n v="7.4974999999999996"/>
  </r>
  <r>
    <n v="7091"/>
    <x v="3519"/>
    <x v="1"/>
    <x v="1145"/>
    <d v="2012-01-13T00:00:00"/>
    <s v="Standard Class"/>
    <s v="CC-12685"/>
    <s v="Craig Carroll"/>
    <x v="0"/>
    <s v="United States"/>
    <x v="0"/>
    <x v="0"/>
    <n v="42420"/>
    <x v="0"/>
    <s v="OFF-PA-10000474"/>
    <x v="1"/>
    <x v="10"/>
    <x v="33"/>
    <n v="106.32"/>
    <n v="3"/>
    <n v="0"/>
    <n v="49.970399999999998"/>
  </r>
  <r>
    <n v="7092"/>
    <x v="3519"/>
    <x v="1"/>
    <x v="1145"/>
    <d v="2012-01-13T00:00:00"/>
    <s v="Standard Class"/>
    <s v="CC-12685"/>
    <s v="Craig Carroll"/>
    <x v="0"/>
    <s v="United States"/>
    <x v="0"/>
    <x v="0"/>
    <n v="42420"/>
    <x v="0"/>
    <s v="OFF-AP-10001205"/>
    <x v="1"/>
    <x v="9"/>
    <x v="1285"/>
    <n v="163.44"/>
    <n v="3"/>
    <n v="0"/>
    <n v="45.763199999999998"/>
  </r>
  <r>
    <n v="7093"/>
    <x v="3519"/>
    <x v="1"/>
    <x v="1145"/>
    <d v="2012-01-13T00:00:00"/>
    <s v="Standard Class"/>
    <s v="CC-12685"/>
    <s v="Craig Carroll"/>
    <x v="0"/>
    <s v="United States"/>
    <x v="0"/>
    <x v="0"/>
    <n v="42420"/>
    <x v="0"/>
    <s v="OFF-AR-10004691"/>
    <x v="1"/>
    <x v="6"/>
    <x v="1371"/>
    <n v="42.76"/>
    <n v="2"/>
    <n v="0"/>
    <n v="11.117599999999999"/>
  </r>
  <r>
    <n v="7094"/>
    <x v="3519"/>
    <x v="1"/>
    <x v="1145"/>
    <d v="2012-01-13T00:00:00"/>
    <s v="Standard Class"/>
    <s v="CC-12685"/>
    <s v="Craig Carroll"/>
    <x v="0"/>
    <s v="United States"/>
    <x v="0"/>
    <x v="0"/>
    <n v="42420"/>
    <x v="0"/>
    <s v="OFF-PA-10004996"/>
    <x v="1"/>
    <x v="10"/>
    <x v="1519"/>
    <n v="51.55"/>
    <n v="5"/>
    <n v="0"/>
    <n v="24.2285"/>
  </r>
  <r>
    <n v="7095"/>
    <x v="3520"/>
    <x v="1"/>
    <x v="97"/>
    <d v="2012-02-13T00:00:00"/>
    <s v="Second Class"/>
    <s v="JF-15565"/>
    <s v="Jill Fjeld"/>
    <x v="0"/>
    <s v="United States"/>
    <x v="27"/>
    <x v="10"/>
    <n v="62521"/>
    <x v="2"/>
    <s v="TEC-AC-10001908"/>
    <x v="2"/>
    <x v="11"/>
    <x v="292"/>
    <n v="479.952"/>
    <n v="6"/>
    <n v="0.2"/>
    <n v="89.991"/>
  </r>
  <r>
    <n v="7096"/>
    <x v="3521"/>
    <x v="0"/>
    <x v="1146"/>
    <d v="2013-08-21T00:00:00"/>
    <s v="First Class"/>
    <s v="RP-19390"/>
    <s v="Resi PÃ¶lking"/>
    <x v="0"/>
    <s v="United States"/>
    <x v="20"/>
    <x v="15"/>
    <n v="10009"/>
    <x v="3"/>
    <s v="OFF-BI-10000666"/>
    <x v="1"/>
    <x v="8"/>
    <x v="980"/>
    <n v="146.68799999999999"/>
    <n v="6"/>
    <n v="0.2"/>
    <n v="55.008000000000003"/>
  </r>
  <r>
    <n v="7097"/>
    <x v="3521"/>
    <x v="0"/>
    <x v="1146"/>
    <d v="2013-08-21T00:00:00"/>
    <s v="First Class"/>
    <s v="RP-19390"/>
    <s v="Resi PÃ¶lking"/>
    <x v="0"/>
    <s v="United States"/>
    <x v="20"/>
    <x v="15"/>
    <n v="10009"/>
    <x v="3"/>
    <s v="OFF-BI-10004318"/>
    <x v="1"/>
    <x v="8"/>
    <x v="1574"/>
    <n v="276.78399999999999"/>
    <n v="2"/>
    <n v="0.2"/>
    <n v="89.954800000000006"/>
  </r>
  <r>
    <n v="7098"/>
    <x v="3521"/>
    <x v="0"/>
    <x v="1146"/>
    <d v="2013-08-21T00:00:00"/>
    <s v="First Class"/>
    <s v="RP-19390"/>
    <s v="Resi PÃ¶lking"/>
    <x v="0"/>
    <s v="United States"/>
    <x v="20"/>
    <x v="15"/>
    <n v="10009"/>
    <x v="3"/>
    <s v="OFF-BI-10003429"/>
    <x v="1"/>
    <x v="8"/>
    <x v="844"/>
    <n v="25.32"/>
    <n v="5"/>
    <n v="0.2"/>
    <n v="9.1784999999999997"/>
  </r>
  <r>
    <n v="7099"/>
    <x v="3522"/>
    <x v="3"/>
    <x v="44"/>
    <d v="2014-11-11T00:00:00"/>
    <s v="Standard Class"/>
    <s v="CD-11980"/>
    <s v="Carol Darley"/>
    <x v="0"/>
    <s v="United States"/>
    <x v="20"/>
    <x v="15"/>
    <n v="10011"/>
    <x v="3"/>
    <s v="OFF-PA-10003302"/>
    <x v="1"/>
    <x v="10"/>
    <x v="1712"/>
    <n v="318.95999999999998"/>
    <n v="9"/>
    <n v="0"/>
    <n v="149.91120000000001"/>
  </r>
  <r>
    <n v="7100"/>
    <x v="3523"/>
    <x v="1"/>
    <x v="207"/>
    <d v="2012-12-30T00:00:00"/>
    <s v="Second Class"/>
    <s v="DF-13135"/>
    <s v="David Flashing"/>
    <x v="0"/>
    <s v="United States"/>
    <x v="20"/>
    <x v="15"/>
    <n v="10009"/>
    <x v="3"/>
    <s v="OFF-PA-10003302"/>
    <x v="1"/>
    <x v="10"/>
    <x v="1712"/>
    <n v="212.64"/>
    <n v="6"/>
    <n v="0"/>
    <n v="99.940799999999996"/>
  </r>
  <r>
    <n v="7101"/>
    <x v="3524"/>
    <x v="2"/>
    <x v="533"/>
    <d v="2011-11-28T00:00:00"/>
    <s v="Standard Class"/>
    <s v="SM-20005"/>
    <s v="Sally Matthias"/>
    <x v="0"/>
    <s v="United States"/>
    <x v="48"/>
    <x v="16"/>
    <n v="85254"/>
    <x v="1"/>
    <s v="OFF-EN-10002621"/>
    <x v="1"/>
    <x v="12"/>
    <x v="33"/>
    <n v="23.472000000000001"/>
    <n v="3"/>
    <n v="0.2"/>
    <n v="8.8019999999999996"/>
  </r>
  <r>
    <n v="7102"/>
    <x v="3525"/>
    <x v="0"/>
    <x v="1147"/>
    <d v="2013-06-08T00:00:00"/>
    <s v="Second Class"/>
    <s v="SG-20890"/>
    <s v="Susan Gilcrest"/>
    <x v="1"/>
    <s v="United States"/>
    <x v="112"/>
    <x v="5"/>
    <n v="79109"/>
    <x v="2"/>
    <s v="OFF-PA-10000249"/>
    <x v="1"/>
    <x v="10"/>
    <x v="33"/>
    <n v="19.648"/>
    <n v="2"/>
    <n v="0.2"/>
    <n v="6.6311999999999998"/>
  </r>
  <r>
    <n v="7103"/>
    <x v="3526"/>
    <x v="2"/>
    <x v="158"/>
    <d v="2011-09-24T00:00:00"/>
    <s v="First Class"/>
    <s v="LH-16750"/>
    <s v="Larry Hughes"/>
    <x v="0"/>
    <s v="United States"/>
    <x v="10"/>
    <x v="9"/>
    <n v="19140"/>
    <x v="3"/>
    <s v="OFF-BI-10000050"/>
    <x v="1"/>
    <x v="8"/>
    <x v="343"/>
    <n v="6.57"/>
    <n v="3"/>
    <n v="0.7"/>
    <n v="-5.0369999999999999"/>
  </r>
  <r>
    <n v="7104"/>
    <x v="3527"/>
    <x v="3"/>
    <x v="507"/>
    <d v="2014-09-09T00:00:00"/>
    <s v="Standard Class"/>
    <s v="EJ-14155"/>
    <s v="Eva Jacobs"/>
    <x v="0"/>
    <s v="United States"/>
    <x v="157"/>
    <x v="1"/>
    <n v="92704"/>
    <x v="1"/>
    <s v="OFF-ST-10003805"/>
    <x v="1"/>
    <x v="4"/>
    <x v="1651"/>
    <n v="421.1"/>
    <n v="2"/>
    <n v="0"/>
    <n v="105.27500000000001"/>
  </r>
  <r>
    <n v="7105"/>
    <x v="3528"/>
    <x v="3"/>
    <x v="249"/>
    <d v="2014-06-22T00:00:00"/>
    <s v="Second Class"/>
    <s v="KH-16330"/>
    <s v="Katharine Harms"/>
    <x v="1"/>
    <s v="United States"/>
    <x v="46"/>
    <x v="24"/>
    <n v="43055"/>
    <x v="3"/>
    <s v="FUR-CH-10000785"/>
    <x v="0"/>
    <x v="1"/>
    <x v="320"/>
    <n v="760.11599999999999"/>
    <n v="6"/>
    <n v="0.3"/>
    <n v="-43.435200000000002"/>
  </r>
  <r>
    <n v="7106"/>
    <x v="3528"/>
    <x v="3"/>
    <x v="249"/>
    <d v="2014-06-22T00:00:00"/>
    <s v="Second Class"/>
    <s v="KH-16330"/>
    <s v="Katharine Harms"/>
    <x v="1"/>
    <s v="United States"/>
    <x v="46"/>
    <x v="24"/>
    <n v="43055"/>
    <x v="3"/>
    <s v="FUR-FU-10004909"/>
    <x v="0"/>
    <x v="5"/>
    <x v="1348"/>
    <n v="38.783999999999999"/>
    <n v="3"/>
    <n v="0.2"/>
    <n v="7.2720000000000002"/>
  </r>
  <r>
    <n v="7107"/>
    <x v="3528"/>
    <x v="3"/>
    <x v="249"/>
    <d v="2014-06-22T00:00:00"/>
    <s v="Second Class"/>
    <s v="KH-16330"/>
    <s v="Katharine Harms"/>
    <x v="1"/>
    <s v="United States"/>
    <x v="46"/>
    <x v="24"/>
    <n v="43055"/>
    <x v="3"/>
    <s v="TEC-AC-10001553"/>
    <x v="2"/>
    <x v="11"/>
    <x v="1599"/>
    <n v="122.328"/>
    <n v="9"/>
    <n v="0.2"/>
    <n v="1.5290999999999999"/>
  </r>
  <r>
    <n v="7108"/>
    <x v="3529"/>
    <x v="0"/>
    <x v="475"/>
    <d v="2013-04-27T00:00:00"/>
    <s v="Standard Class"/>
    <s v="KM-16720"/>
    <s v="Kunst Miller"/>
    <x v="0"/>
    <s v="United States"/>
    <x v="20"/>
    <x v="15"/>
    <n v="10035"/>
    <x v="3"/>
    <s v="TEC-PH-10004774"/>
    <x v="2"/>
    <x v="7"/>
    <x v="706"/>
    <n v="25.98"/>
    <n v="2"/>
    <n v="0"/>
    <n v="0.77939999999999998"/>
  </r>
  <r>
    <n v="7109"/>
    <x v="3529"/>
    <x v="0"/>
    <x v="475"/>
    <d v="2013-04-27T00:00:00"/>
    <s v="Standard Class"/>
    <s v="KM-16720"/>
    <s v="Kunst Miller"/>
    <x v="0"/>
    <s v="United States"/>
    <x v="20"/>
    <x v="15"/>
    <n v="10035"/>
    <x v="3"/>
    <s v="OFF-AR-10004582"/>
    <x v="1"/>
    <x v="6"/>
    <x v="1175"/>
    <n v="3.28"/>
    <n v="2"/>
    <n v="0"/>
    <n v="1.476"/>
  </r>
  <r>
    <n v="7110"/>
    <x v="3529"/>
    <x v="0"/>
    <x v="475"/>
    <d v="2013-04-27T00:00:00"/>
    <s v="Standard Class"/>
    <s v="KM-16720"/>
    <s v="Kunst Miller"/>
    <x v="0"/>
    <s v="United States"/>
    <x v="20"/>
    <x v="15"/>
    <n v="10035"/>
    <x v="3"/>
    <s v="OFF-ST-10000991"/>
    <x v="1"/>
    <x v="4"/>
    <x v="155"/>
    <n v="459.88"/>
    <n v="4"/>
    <n v="0"/>
    <n v="13.7964"/>
  </r>
  <r>
    <n v="7111"/>
    <x v="3529"/>
    <x v="0"/>
    <x v="475"/>
    <d v="2013-04-27T00:00:00"/>
    <s v="Standard Class"/>
    <s v="KM-16720"/>
    <s v="Kunst Miller"/>
    <x v="0"/>
    <s v="United States"/>
    <x v="20"/>
    <x v="15"/>
    <n v="10035"/>
    <x v="3"/>
    <s v="OFF-SU-10002522"/>
    <x v="1"/>
    <x v="14"/>
    <x v="1544"/>
    <n v="7.76"/>
    <n v="2"/>
    <n v="0"/>
    <n v="2.2504"/>
  </r>
  <r>
    <n v="7112"/>
    <x v="3529"/>
    <x v="0"/>
    <x v="475"/>
    <d v="2013-04-27T00:00:00"/>
    <s v="Standard Class"/>
    <s v="KM-16720"/>
    <s v="Kunst Miller"/>
    <x v="0"/>
    <s v="United States"/>
    <x v="20"/>
    <x v="15"/>
    <n v="10035"/>
    <x v="3"/>
    <s v="OFF-AR-10004022"/>
    <x v="1"/>
    <x v="6"/>
    <x v="898"/>
    <n v="71.959999999999994"/>
    <n v="2"/>
    <n v="0"/>
    <n v="17.989999999999998"/>
  </r>
  <r>
    <n v="7113"/>
    <x v="3529"/>
    <x v="0"/>
    <x v="475"/>
    <d v="2013-04-27T00:00:00"/>
    <s v="Standard Class"/>
    <s v="KM-16720"/>
    <s v="Kunst Miller"/>
    <x v="0"/>
    <s v="United States"/>
    <x v="20"/>
    <x v="15"/>
    <n v="10035"/>
    <x v="3"/>
    <s v="OFF-SU-10001218"/>
    <x v="1"/>
    <x v="14"/>
    <x v="133"/>
    <n v="54.9"/>
    <n v="5"/>
    <n v="0"/>
    <n v="15.372"/>
  </r>
  <r>
    <n v="7114"/>
    <x v="3529"/>
    <x v="0"/>
    <x v="475"/>
    <d v="2013-04-27T00:00:00"/>
    <s v="Standard Class"/>
    <s v="KM-16720"/>
    <s v="Kunst Miller"/>
    <x v="0"/>
    <s v="United States"/>
    <x v="20"/>
    <x v="15"/>
    <n v="10035"/>
    <x v="3"/>
    <s v="OFF-BI-10000174"/>
    <x v="1"/>
    <x v="8"/>
    <x v="1435"/>
    <n v="9.2799999999999994"/>
    <n v="2"/>
    <n v="0.2"/>
    <n v="3.2480000000000002"/>
  </r>
  <r>
    <n v="7115"/>
    <x v="3530"/>
    <x v="0"/>
    <x v="465"/>
    <d v="2013-07-05T00:00:00"/>
    <s v="First Class"/>
    <s v="LW-16990"/>
    <s v="Lindsay Williams"/>
    <x v="1"/>
    <s v="United States"/>
    <x v="0"/>
    <x v="33"/>
    <n v="89015"/>
    <x v="1"/>
    <s v="FUR-TA-10003392"/>
    <x v="0"/>
    <x v="3"/>
    <x v="1639"/>
    <n v="1685.88"/>
    <n v="6"/>
    <n v="0"/>
    <n v="320.31720000000001"/>
  </r>
  <r>
    <n v="7116"/>
    <x v="3530"/>
    <x v="0"/>
    <x v="465"/>
    <d v="2013-07-05T00:00:00"/>
    <s v="First Class"/>
    <s v="LW-16990"/>
    <s v="Lindsay Williams"/>
    <x v="1"/>
    <s v="United States"/>
    <x v="0"/>
    <x v="33"/>
    <n v="89015"/>
    <x v="1"/>
    <s v="OFF-BI-10001890"/>
    <x v="1"/>
    <x v="8"/>
    <x v="174"/>
    <n v="5.7279999999999998"/>
    <n v="2"/>
    <n v="0.2"/>
    <n v="2.0047999999999999"/>
  </r>
  <r>
    <n v="7117"/>
    <x v="3531"/>
    <x v="2"/>
    <x v="638"/>
    <d v="2011-10-23T00:00:00"/>
    <s v="Second Class"/>
    <s v="IG-15085"/>
    <s v="Ivan Gibson"/>
    <x v="0"/>
    <s v="United States"/>
    <x v="4"/>
    <x v="4"/>
    <n v="98103"/>
    <x v="1"/>
    <s v="OFF-PA-10000167"/>
    <x v="1"/>
    <x v="10"/>
    <x v="1071"/>
    <n v="61.96"/>
    <n v="2"/>
    <n v="0"/>
    <n v="27.882000000000001"/>
  </r>
  <r>
    <n v="7118"/>
    <x v="3531"/>
    <x v="2"/>
    <x v="638"/>
    <d v="2011-10-23T00:00:00"/>
    <s v="Second Class"/>
    <s v="IG-15085"/>
    <s v="Ivan Gibson"/>
    <x v="0"/>
    <s v="United States"/>
    <x v="4"/>
    <x v="4"/>
    <n v="98103"/>
    <x v="1"/>
    <s v="OFF-BI-10003784"/>
    <x v="1"/>
    <x v="8"/>
    <x v="1314"/>
    <n v="1.3440000000000001"/>
    <n v="1"/>
    <n v="0.2"/>
    <n v="0.47039999999999998"/>
  </r>
  <r>
    <n v="7119"/>
    <x v="3532"/>
    <x v="3"/>
    <x v="778"/>
    <d v="2014-02-18T00:00:00"/>
    <s v="Standard Class"/>
    <s v="JP-15460"/>
    <s v="Jennifer Patt"/>
    <x v="1"/>
    <s v="United States"/>
    <x v="20"/>
    <x v="15"/>
    <n v="10009"/>
    <x v="3"/>
    <s v="OFF-PA-10001184"/>
    <x v="1"/>
    <x v="10"/>
    <x v="1307"/>
    <n v="17.940000000000001"/>
    <n v="3"/>
    <n v="0"/>
    <n v="8.7905999999999995"/>
  </r>
  <r>
    <n v="7120"/>
    <x v="3533"/>
    <x v="3"/>
    <x v="701"/>
    <d v="2014-11-25T00:00:00"/>
    <s v="Standard Class"/>
    <s v="GG-14650"/>
    <s v="Greg Guthrie"/>
    <x v="1"/>
    <s v="United States"/>
    <x v="4"/>
    <x v="4"/>
    <n v="98103"/>
    <x v="1"/>
    <s v="OFF-BI-10002103"/>
    <x v="1"/>
    <x v="8"/>
    <x v="525"/>
    <n v="13.904"/>
    <n v="2"/>
    <n v="0.2"/>
    <n v="4.5187999999999997"/>
  </r>
  <r>
    <n v="7121"/>
    <x v="3534"/>
    <x v="2"/>
    <x v="407"/>
    <d v="2011-01-27T00:00:00"/>
    <s v="Standard Class"/>
    <s v="MM-18280"/>
    <s v="Muhammed MacIntyre"/>
    <x v="1"/>
    <s v="United States"/>
    <x v="214"/>
    <x v="18"/>
    <n v="37167"/>
    <x v="0"/>
    <s v="OFF-BI-10003091"/>
    <x v="1"/>
    <x v="8"/>
    <x v="1165"/>
    <n v="67.194000000000003"/>
    <n v="1"/>
    <n v="0.7"/>
    <n v="-51.5154"/>
  </r>
  <r>
    <n v="7122"/>
    <x v="3535"/>
    <x v="3"/>
    <x v="96"/>
    <d v="2014-09-12T00:00:00"/>
    <s v="Standard Class"/>
    <s v="SO-20335"/>
    <s v="Sean O'Donnell"/>
    <x v="0"/>
    <s v="United States"/>
    <x v="4"/>
    <x v="4"/>
    <n v="98105"/>
    <x v="1"/>
    <s v="OFF-PA-10001593"/>
    <x v="1"/>
    <x v="10"/>
    <x v="1755"/>
    <n v="41.86"/>
    <n v="7"/>
    <n v="0"/>
    <n v="18.837"/>
  </r>
  <r>
    <n v="7123"/>
    <x v="3535"/>
    <x v="3"/>
    <x v="96"/>
    <d v="2014-09-12T00:00:00"/>
    <s v="Standard Class"/>
    <s v="SO-20335"/>
    <s v="Sean O'Donnell"/>
    <x v="0"/>
    <s v="United States"/>
    <x v="4"/>
    <x v="4"/>
    <n v="98105"/>
    <x v="1"/>
    <s v="FUR-BO-10002598"/>
    <x v="0"/>
    <x v="0"/>
    <x v="1509"/>
    <n v="141.96"/>
    <n v="2"/>
    <n v="0"/>
    <n v="41.168399999999998"/>
  </r>
  <r>
    <n v="7124"/>
    <x v="3536"/>
    <x v="1"/>
    <x v="101"/>
    <d v="2012-08-16T00:00:00"/>
    <s v="Standard Class"/>
    <s v="MF-18250"/>
    <s v="Monica Federle"/>
    <x v="1"/>
    <s v="United States"/>
    <x v="20"/>
    <x v="15"/>
    <n v="10035"/>
    <x v="3"/>
    <s v="FUR-FU-10000320"/>
    <x v="0"/>
    <x v="5"/>
    <x v="1512"/>
    <n v="10.02"/>
    <n v="3"/>
    <n v="0"/>
    <n v="4.4088000000000003"/>
  </r>
  <r>
    <n v="7125"/>
    <x v="3536"/>
    <x v="1"/>
    <x v="101"/>
    <d v="2012-08-16T00:00:00"/>
    <s v="Standard Class"/>
    <s v="MF-18250"/>
    <s v="Monica Federle"/>
    <x v="1"/>
    <s v="United States"/>
    <x v="20"/>
    <x v="15"/>
    <n v="10035"/>
    <x v="3"/>
    <s v="OFF-PA-10001815"/>
    <x v="1"/>
    <x v="10"/>
    <x v="1393"/>
    <n v="144.12"/>
    <n v="3"/>
    <n v="0"/>
    <n v="69.177599999999998"/>
  </r>
  <r>
    <n v="7126"/>
    <x v="3537"/>
    <x v="0"/>
    <x v="720"/>
    <d v="2013-09-30T00:00:00"/>
    <s v="Second Class"/>
    <s v="JG-15160"/>
    <s v="James Galang"/>
    <x v="0"/>
    <s v="United States"/>
    <x v="118"/>
    <x v="32"/>
    <n v="30318"/>
    <x v="0"/>
    <s v="OFF-PA-10003971"/>
    <x v="1"/>
    <x v="10"/>
    <x v="1272"/>
    <n v="17.940000000000001"/>
    <n v="3"/>
    <n v="0"/>
    <n v="8.7905999999999995"/>
  </r>
  <r>
    <n v="7127"/>
    <x v="3537"/>
    <x v="0"/>
    <x v="720"/>
    <d v="2013-09-30T00:00:00"/>
    <s v="Second Class"/>
    <s v="JG-15160"/>
    <s v="James Galang"/>
    <x v="0"/>
    <s v="United States"/>
    <x v="118"/>
    <x v="32"/>
    <n v="30318"/>
    <x v="0"/>
    <s v="OFF-AR-10004685"/>
    <x v="1"/>
    <x v="6"/>
    <x v="181"/>
    <n v="13.89"/>
    <n v="3"/>
    <n v="0"/>
    <n v="4.5837000000000003"/>
  </r>
  <r>
    <n v="7128"/>
    <x v="3538"/>
    <x v="0"/>
    <x v="696"/>
    <d v="2013-11-21T00:00:00"/>
    <s v="Standard Class"/>
    <s v="JM-16195"/>
    <s v="Justin MacKendrick"/>
    <x v="0"/>
    <s v="United States"/>
    <x v="46"/>
    <x v="13"/>
    <n v="19711"/>
    <x v="3"/>
    <s v="OFF-PA-10001609"/>
    <x v="1"/>
    <x v="10"/>
    <x v="1107"/>
    <n v="16.45"/>
    <n v="5"/>
    <n v="0"/>
    <n v="7.5670000000000002"/>
  </r>
  <r>
    <n v="7129"/>
    <x v="3538"/>
    <x v="0"/>
    <x v="696"/>
    <d v="2013-11-21T00:00:00"/>
    <s v="Standard Class"/>
    <s v="JM-16195"/>
    <s v="Justin MacKendrick"/>
    <x v="0"/>
    <s v="United States"/>
    <x v="46"/>
    <x v="13"/>
    <n v="19711"/>
    <x v="3"/>
    <s v="FUR-FU-10000550"/>
    <x v="0"/>
    <x v="5"/>
    <x v="1445"/>
    <n v="19.920000000000002"/>
    <n v="4"/>
    <n v="0"/>
    <n v="6.5735999999999999"/>
  </r>
  <r>
    <n v="7130"/>
    <x v="3539"/>
    <x v="0"/>
    <x v="947"/>
    <d v="2013-04-23T00:00:00"/>
    <s v="Standard Class"/>
    <s v="PK-19075"/>
    <s v="Pete Kriz"/>
    <x v="0"/>
    <s v="United States"/>
    <x v="316"/>
    <x v="18"/>
    <n v="37211"/>
    <x v="0"/>
    <s v="TEC-AC-10004209"/>
    <x v="2"/>
    <x v="11"/>
    <x v="899"/>
    <n v="35.167999999999999"/>
    <n v="4"/>
    <n v="0.2"/>
    <n v="8.3523999999999994"/>
  </r>
  <r>
    <n v="7131"/>
    <x v="3539"/>
    <x v="0"/>
    <x v="947"/>
    <d v="2013-04-23T00:00:00"/>
    <s v="Standard Class"/>
    <s v="PK-19075"/>
    <s v="Pete Kriz"/>
    <x v="0"/>
    <s v="United States"/>
    <x v="316"/>
    <x v="18"/>
    <n v="37211"/>
    <x v="0"/>
    <s v="OFF-PA-10003022"/>
    <x v="1"/>
    <x v="10"/>
    <x v="1714"/>
    <n v="123.08799999999999"/>
    <n v="7"/>
    <n v="0.2"/>
    <n v="40.003599999999999"/>
  </r>
  <r>
    <n v="7132"/>
    <x v="3540"/>
    <x v="3"/>
    <x v="200"/>
    <d v="2014-02-12T00:00:00"/>
    <s v="Standard Class"/>
    <s v="TT-21460"/>
    <s v="Tonja Turnell"/>
    <x v="2"/>
    <s v="United States"/>
    <x v="102"/>
    <x v="14"/>
    <n v="47374"/>
    <x v="2"/>
    <s v="FUR-TA-10001039"/>
    <x v="0"/>
    <x v="3"/>
    <x v="824"/>
    <n v="257.94"/>
    <n v="3"/>
    <n v="0"/>
    <n v="67.064400000000006"/>
  </r>
  <r>
    <n v="7133"/>
    <x v="3540"/>
    <x v="3"/>
    <x v="200"/>
    <d v="2014-02-12T00:00:00"/>
    <s v="Standard Class"/>
    <s v="TT-21460"/>
    <s v="Tonja Turnell"/>
    <x v="2"/>
    <s v="United States"/>
    <x v="102"/>
    <x v="14"/>
    <n v="47374"/>
    <x v="2"/>
    <s v="TEC-PH-10002624"/>
    <x v="2"/>
    <x v="7"/>
    <x v="1126"/>
    <n v="1879.96"/>
    <n v="4"/>
    <n v="0"/>
    <n v="545.1884"/>
  </r>
  <r>
    <n v="7134"/>
    <x v="3540"/>
    <x v="3"/>
    <x v="200"/>
    <d v="2014-02-12T00:00:00"/>
    <s v="Standard Class"/>
    <s v="TT-21460"/>
    <s v="Tonja Turnell"/>
    <x v="2"/>
    <s v="United States"/>
    <x v="102"/>
    <x v="14"/>
    <n v="47374"/>
    <x v="2"/>
    <s v="FUR-FU-10001473"/>
    <x v="0"/>
    <x v="5"/>
    <x v="984"/>
    <n v="27.46"/>
    <n v="2"/>
    <n v="0"/>
    <n v="9.8856000000000002"/>
  </r>
  <r>
    <n v="7135"/>
    <x v="3540"/>
    <x v="3"/>
    <x v="200"/>
    <d v="2014-02-12T00:00:00"/>
    <s v="Standard Class"/>
    <s v="TT-21460"/>
    <s v="Tonja Turnell"/>
    <x v="2"/>
    <s v="United States"/>
    <x v="102"/>
    <x v="14"/>
    <n v="47374"/>
    <x v="2"/>
    <s v="TEC-PH-10001819"/>
    <x v="2"/>
    <x v="7"/>
    <x v="805"/>
    <n v="89.98"/>
    <n v="2"/>
    <n v="0"/>
    <n v="43.190399999999997"/>
  </r>
  <r>
    <n v="7136"/>
    <x v="3540"/>
    <x v="3"/>
    <x v="200"/>
    <d v="2014-02-12T00:00:00"/>
    <s v="Standard Class"/>
    <s v="TT-21460"/>
    <s v="Tonja Turnell"/>
    <x v="2"/>
    <s v="United States"/>
    <x v="102"/>
    <x v="14"/>
    <n v="47374"/>
    <x v="2"/>
    <s v="FUR-CH-10004287"/>
    <x v="0"/>
    <x v="1"/>
    <x v="156"/>
    <n v="828.6"/>
    <n v="3"/>
    <n v="0"/>
    <n v="240.29400000000001"/>
  </r>
  <r>
    <n v="7137"/>
    <x v="3541"/>
    <x v="1"/>
    <x v="312"/>
    <d v="2012-11-27T00:00:00"/>
    <s v="Standard Class"/>
    <s v="SS-20875"/>
    <s v="Sung Shariari"/>
    <x v="0"/>
    <s v="United States"/>
    <x v="100"/>
    <x v="2"/>
    <n v="33180"/>
    <x v="0"/>
    <s v="OFF-BI-10004728"/>
    <x v="1"/>
    <x v="8"/>
    <x v="539"/>
    <n v="7.23"/>
    <n v="5"/>
    <n v="0.7"/>
    <n v="-5.7839999999999998"/>
  </r>
  <r>
    <n v="7138"/>
    <x v="3541"/>
    <x v="1"/>
    <x v="312"/>
    <d v="2012-11-27T00:00:00"/>
    <s v="Standard Class"/>
    <s v="SS-20875"/>
    <s v="Sung Shariari"/>
    <x v="0"/>
    <s v="United States"/>
    <x v="100"/>
    <x v="2"/>
    <n v="33180"/>
    <x v="0"/>
    <s v="OFF-ST-10000918"/>
    <x v="1"/>
    <x v="4"/>
    <x v="372"/>
    <n v="17.440000000000001"/>
    <n v="2"/>
    <n v="0.2"/>
    <n v="1.3080000000000001"/>
  </r>
  <r>
    <n v="7139"/>
    <x v="3541"/>
    <x v="1"/>
    <x v="312"/>
    <d v="2012-11-27T00:00:00"/>
    <s v="Standard Class"/>
    <s v="SS-20875"/>
    <s v="Sung Shariari"/>
    <x v="0"/>
    <s v="United States"/>
    <x v="100"/>
    <x v="2"/>
    <n v="33180"/>
    <x v="0"/>
    <s v="OFF-BI-10004593"/>
    <x v="1"/>
    <x v="8"/>
    <x v="267"/>
    <n v="62.88"/>
    <n v="4"/>
    <n v="0.7"/>
    <n v="-50.304000000000002"/>
  </r>
  <r>
    <n v="7140"/>
    <x v="3541"/>
    <x v="1"/>
    <x v="312"/>
    <d v="2012-11-27T00:00:00"/>
    <s v="Standard Class"/>
    <s v="SS-20875"/>
    <s v="Sung Shariari"/>
    <x v="0"/>
    <s v="United States"/>
    <x v="100"/>
    <x v="2"/>
    <n v="33180"/>
    <x v="0"/>
    <s v="FUR-BO-10001337"/>
    <x v="0"/>
    <x v="0"/>
    <x v="425"/>
    <n v="290.35199999999998"/>
    <n v="3"/>
    <n v="0.2"/>
    <n v="-36.293999999999997"/>
  </r>
  <r>
    <n v="7141"/>
    <x v="3542"/>
    <x v="3"/>
    <x v="210"/>
    <d v="2014-08-09T00:00:00"/>
    <s v="Same Day"/>
    <s v="TG-21640"/>
    <s v="Trudy Glocke"/>
    <x v="0"/>
    <s v="United States"/>
    <x v="490"/>
    <x v="25"/>
    <n v="63301"/>
    <x v="2"/>
    <s v="TEC-AC-10002473"/>
    <x v="2"/>
    <x v="11"/>
    <x v="713"/>
    <n v="113.52"/>
    <n v="4"/>
    <n v="0"/>
    <n v="46.543199999999999"/>
  </r>
  <r>
    <n v="7142"/>
    <x v="3542"/>
    <x v="3"/>
    <x v="210"/>
    <d v="2014-08-09T00:00:00"/>
    <s v="Same Day"/>
    <s v="TG-21640"/>
    <s v="Trudy Glocke"/>
    <x v="0"/>
    <s v="United States"/>
    <x v="490"/>
    <x v="25"/>
    <n v="63301"/>
    <x v="2"/>
    <s v="FUR-FU-10003623"/>
    <x v="0"/>
    <x v="5"/>
    <x v="1226"/>
    <n v="135.30000000000001"/>
    <n v="5"/>
    <n v="0"/>
    <n v="37.884"/>
  </r>
  <r>
    <n v="7143"/>
    <x v="3543"/>
    <x v="2"/>
    <x v="156"/>
    <d v="2011-11-29T00:00:00"/>
    <s v="Standard Class"/>
    <s v="HP-14815"/>
    <s v="Harold Pawlan"/>
    <x v="2"/>
    <s v="United States"/>
    <x v="173"/>
    <x v="17"/>
    <n v="23464"/>
    <x v="0"/>
    <s v="FUR-FU-10002045"/>
    <x v="0"/>
    <x v="5"/>
    <x v="1356"/>
    <n v="111.15"/>
    <n v="5"/>
    <n v="0"/>
    <n v="48.905999999999999"/>
  </r>
  <r>
    <n v="7144"/>
    <x v="3544"/>
    <x v="3"/>
    <x v="825"/>
    <d v="2014-03-17T00:00:00"/>
    <s v="Standard Class"/>
    <s v="MH-17290"/>
    <s v="Marc Harrigan"/>
    <x v="2"/>
    <s v="United States"/>
    <x v="10"/>
    <x v="9"/>
    <n v="19140"/>
    <x v="3"/>
    <s v="TEC-PH-10002555"/>
    <x v="2"/>
    <x v="7"/>
    <x v="1343"/>
    <n v="776.85"/>
    <n v="5"/>
    <n v="0.4"/>
    <n v="-181.26499999999999"/>
  </r>
  <r>
    <n v="7145"/>
    <x v="3544"/>
    <x v="3"/>
    <x v="825"/>
    <d v="2014-03-17T00:00:00"/>
    <s v="Standard Class"/>
    <s v="MH-17290"/>
    <s v="Marc Harrigan"/>
    <x v="2"/>
    <s v="United States"/>
    <x v="10"/>
    <x v="9"/>
    <n v="19140"/>
    <x v="3"/>
    <s v="OFF-BI-10002794"/>
    <x v="1"/>
    <x v="8"/>
    <x v="102"/>
    <n v="12.294"/>
    <n v="1"/>
    <n v="0.7"/>
    <n v="-8.6058000000000003"/>
  </r>
  <r>
    <n v="7146"/>
    <x v="3544"/>
    <x v="3"/>
    <x v="825"/>
    <d v="2014-03-17T00:00:00"/>
    <s v="Standard Class"/>
    <s v="MH-17290"/>
    <s v="Marc Harrigan"/>
    <x v="2"/>
    <s v="United States"/>
    <x v="10"/>
    <x v="9"/>
    <n v="19140"/>
    <x v="3"/>
    <s v="FUR-TA-10004086"/>
    <x v="0"/>
    <x v="3"/>
    <x v="824"/>
    <n v="154.76400000000001"/>
    <n v="3"/>
    <n v="0.4"/>
    <n v="-46.429200000000002"/>
  </r>
  <r>
    <n v="7147"/>
    <x v="3544"/>
    <x v="3"/>
    <x v="825"/>
    <d v="2014-03-17T00:00:00"/>
    <s v="Standard Class"/>
    <s v="MH-17290"/>
    <s v="Marc Harrigan"/>
    <x v="2"/>
    <s v="United States"/>
    <x v="10"/>
    <x v="9"/>
    <n v="19140"/>
    <x v="3"/>
    <s v="OFF-ST-10004946"/>
    <x v="1"/>
    <x v="4"/>
    <x v="1770"/>
    <n v="43.28"/>
    <n v="1"/>
    <n v="0.2"/>
    <n v="3.246"/>
  </r>
  <r>
    <n v="7148"/>
    <x v="3545"/>
    <x v="0"/>
    <x v="1"/>
    <d v="2013-06-18T00:00:00"/>
    <s v="Standard Class"/>
    <s v="CB-12415"/>
    <s v="Christy Brittain"/>
    <x v="0"/>
    <s v="United States"/>
    <x v="85"/>
    <x v="15"/>
    <n v="11561"/>
    <x v="3"/>
    <s v="OFF-PA-10000241"/>
    <x v="1"/>
    <x v="10"/>
    <x v="1151"/>
    <n v="92.94"/>
    <n v="3"/>
    <n v="0"/>
    <n v="41.823"/>
  </r>
  <r>
    <n v="7149"/>
    <x v="3545"/>
    <x v="0"/>
    <x v="1"/>
    <d v="2013-06-18T00:00:00"/>
    <s v="Standard Class"/>
    <s v="CB-12415"/>
    <s v="Christy Brittain"/>
    <x v="0"/>
    <s v="United States"/>
    <x v="85"/>
    <x v="15"/>
    <n v="11561"/>
    <x v="3"/>
    <s v="OFF-AP-10004036"/>
    <x v="1"/>
    <x v="9"/>
    <x v="1273"/>
    <n v="52.56"/>
    <n v="3"/>
    <n v="0"/>
    <n v="18.396000000000001"/>
  </r>
  <r>
    <n v="7150"/>
    <x v="3546"/>
    <x v="1"/>
    <x v="153"/>
    <d v="2012-06-30T00:00:00"/>
    <s v="Standard Class"/>
    <s v="VD-21670"/>
    <s v="Valerie Dominguez"/>
    <x v="0"/>
    <s v="United States"/>
    <x v="12"/>
    <x v="5"/>
    <n v="77070"/>
    <x v="2"/>
    <s v="TEC-PH-10001578"/>
    <x v="2"/>
    <x v="7"/>
    <x v="1221"/>
    <n v="971.88"/>
    <n v="3"/>
    <n v="0.2"/>
    <n v="109.3365"/>
  </r>
  <r>
    <n v="7151"/>
    <x v="3547"/>
    <x v="3"/>
    <x v="66"/>
    <d v="2014-12-27T00:00:00"/>
    <s v="Standard Class"/>
    <s v="SR-20425"/>
    <s v="Sharelle Roach"/>
    <x v="2"/>
    <s v="United States"/>
    <x v="428"/>
    <x v="19"/>
    <n v="35401"/>
    <x v="0"/>
    <s v="FUR-CH-10002647"/>
    <x v="0"/>
    <x v="1"/>
    <x v="470"/>
    <n v="141.96"/>
    <n v="2"/>
    <n v="0"/>
    <n v="35.49"/>
  </r>
  <r>
    <n v="7152"/>
    <x v="3548"/>
    <x v="3"/>
    <x v="66"/>
    <d v="2014-12-26T00:00:00"/>
    <s v="Second Class"/>
    <s v="AG-10330"/>
    <s v="Alex Grayson"/>
    <x v="0"/>
    <s v="United States"/>
    <x v="123"/>
    <x v="16"/>
    <n v="85204"/>
    <x v="1"/>
    <s v="FUR-TA-10003008"/>
    <x v="0"/>
    <x v="3"/>
    <x v="946"/>
    <n v="182.55"/>
    <n v="2"/>
    <n v="0.5"/>
    <n v="-135.08699999999999"/>
  </r>
  <r>
    <n v="7153"/>
    <x v="3549"/>
    <x v="2"/>
    <x v="1148"/>
    <d v="2011-10-15T00:00:00"/>
    <s v="Standard Class"/>
    <s v="BP-11095"/>
    <s v="Bart Pistole"/>
    <x v="1"/>
    <s v="United States"/>
    <x v="108"/>
    <x v="3"/>
    <n v="28540"/>
    <x v="0"/>
    <s v="OFF-PA-10004071"/>
    <x v="1"/>
    <x v="10"/>
    <x v="412"/>
    <n v="88.768000000000001"/>
    <n v="2"/>
    <n v="0.2"/>
    <n v="31.0688"/>
  </r>
  <r>
    <n v="7154"/>
    <x v="3550"/>
    <x v="1"/>
    <x v="895"/>
    <d v="2012-12-15T00:00:00"/>
    <s v="Standard Class"/>
    <s v="JW-16075"/>
    <s v="Julia West"/>
    <x v="0"/>
    <s v="United States"/>
    <x v="22"/>
    <x v="10"/>
    <n v="60610"/>
    <x v="2"/>
    <s v="OFF-AP-10004980"/>
    <x v="1"/>
    <x v="9"/>
    <x v="967"/>
    <n v="53.088000000000001"/>
    <n v="7"/>
    <n v="0.8"/>
    <n v="-108.8304"/>
  </r>
  <r>
    <n v="7155"/>
    <x v="3551"/>
    <x v="1"/>
    <x v="707"/>
    <d v="2012-12-27T00:00:00"/>
    <s v="Second Class"/>
    <s v="LH-16900"/>
    <s v="Lena Hernandez"/>
    <x v="0"/>
    <s v="United States"/>
    <x v="38"/>
    <x v="32"/>
    <n v="31907"/>
    <x v="0"/>
    <s v="FUR-FU-10000747"/>
    <x v="0"/>
    <x v="5"/>
    <x v="1742"/>
    <n v="275.88"/>
    <n v="6"/>
    <n v="0"/>
    <n v="46.8996"/>
  </r>
  <r>
    <n v="7156"/>
    <x v="3551"/>
    <x v="1"/>
    <x v="707"/>
    <d v="2012-12-27T00:00:00"/>
    <s v="Second Class"/>
    <s v="LH-16900"/>
    <s v="Lena Hernandez"/>
    <x v="0"/>
    <s v="United States"/>
    <x v="38"/>
    <x v="32"/>
    <n v="31907"/>
    <x v="0"/>
    <s v="OFF-BI-10004492"/>
    <x v="1"/>
    <x v="8"/>
    <x v="347"/>
    <n v="157.9"/>
    <n v="5"/>
    <n v="0"/>
    <n v="74.212999999999994"/>
  </r>
  <r>
    <n v="7157"/>
    <x v="3552"/>
    <x v="3"/>
    <x v="568"/>
    <d v="2014-05-05T00:00:00"/>
    <s v="Standard Class"/>
    <s v="KT-16480"/>
    <s v="Kean Thornton"/>
    <x v="0"/>
    <s v="United States"/>
    <x v="334"/>
    <x v="30"/>
    <n v="7050"/>
    <x v="3"/>
    <s v="OFF-LA-10004055"/>
    <x v="1"/>
    <x v="2"/>
    <x v="737"/>
    <n v="4.91"/>
    <n v="1"/>
    <n v="0"/>
    <n v="2.4058999999999999"/>
  </r>
  <r>
    <n v="7158"/>
    <x v="3553"/>
    <x v="0"/>
    <x v="463"/>
    <d v="2013-01-04T00:00:00"/>
    <s v="Second Class"/>
    <s v="CC-12220"/>
    <s v="Chris Cortes"/>
    <x v="0"/>
    <s v="United States"/>
    <x v="1"/>
    <x v="1"/>
    <n v="90032"/>
    <x v="1"/>
    <s v="OFF-ST-10002485"/>
    <x v="1"/>
    <x v="4"/>
    <x v="209"/>
    <n v="87.92"/>
    <n v="4"/>
    <n v="0"/>
    <n v="0.87919999999999998"/>
  </r>
  <r>
    <n v="7159"/>
    <x v="3553"/>
    <x v="0"/>
    <x v="463"/>
    <d v="2013-01-04T00:00:00"/>
    <s v="Second Class"/>
    <s v="CC-12220"/>
    <s v="Chris Cortes"/>
    <x v="0"/>
    <s v="United States"/>
    <x v="1"/>
    <x v="1"/>
    <n v="90032"/>
    <x v="1"/>
    <s v="OFF-PA-10001243"/>
    <x v="1"/>
    <x v="10"/>
    <x v="1794"/>
    <n v="5.98"/>
    <n v="1"/>
    <n v="0"/>
    <n v="2.9302000000000001"/>
  </r>
  <r>
    <n v="7160"/>
    <x v="3554"/>
    <x v="1"/>
    <x v="1149"/>
    <d v="2012-05-18T00:00:00"/>
    <s v="Second Class"/>
    <s v="BF-11170"/>
    <s v="Ben Ferrer"/>
    <x v="2"/>
    <s v="United States"/>
    <x v="22"/>
    <x v="10"/>
    <n v="60623"/>
    <x v="2"/>
    <s v="TEC-PH-10004447"/>
    <x v="2"/>
    <x v="7"/>
    <x v="857"/>
    <n v="222.38399999999999"/>
    <n v="2"/>
    <n v="0.2"/>
    <n v="16.678799999999999"/>
  </r>
  <r>
    <n v="7161"/>
    <x v="3554"/>
    <x v="1"/>
    <x v="1149"/>
    <d v="2012-05-18T00:00:00"/>
    <s v="Second Class"/>
    <s v="BF-11170"/>
    <s v="Ben Ferrer"/>
    <x v="2"/>
    <s v="United States"/>
    <x v="22"/>
    <x v="10"/>
    <n v="60623"/>
    <x v="2"/>
    <s v="OFF-FA-10002280"/>
    <x v="1"/>
    <x v="13"/>
    <x v="653"/>
    <n v="16"/>
    <n v="4"/>
    <n v="0.2"/>
    <n v="5.6"/>
  </r>
  <r>
    <n v="7162"/>
    <x v="3555"/>
    <x v="2"/>
    <x v="1129"/>
    <d v="2011-09-07T00:00:00"/>
    <s v="Standard Class"/>
    <s v="MS-17770"/>
    <s v="Maxwell Schwartz"/>
    <x v="0"/>
    <s v="United States"/>
    <x v="102"/>
    <x v="17"/>
    <n v="23223"/>
    <x v="0"/>
    <s v="OFF-PA-10004734"/>
    <x v="1"/>
    <x v="10"/>
    <x v="335"/>
    <n v="21.84"/>
    <n v="3"/>
    <n v="0"/>
    <n v="10.92"/>
  </r>
  <r>
    <n v="7163"/>
    <x v="3555"/>
    <x v="2"/>
    <x v="1129"/>
    <d v="2011-09-07T00:00:00"/>
    <s v="Standard Class"/>
    <s v="MS-17770"/>
    <s v="Maxwell Schwartz"/>
    <x v="0"/>
    <s v="United States"/>
    <x v="102"/>
    <x v="17"/>
    <n v="23223"/>
    <x v="0"/>
    <s v="OFF-BI-10000145"/>
    <x v="1"/>
    <x v="8"/>
    <x v="735"/>
    <n v="15.6"/>
    <n v="5"/>
    <n v="0"/>
    <n v="7.6440000000000001"/>
  </r>
  <r>
    <n v="7164"/>
    <x v="3556"/>
    <x v="2"/>
    <x v="1150"/>
    <d v="2011-04-24T00:00:00"/>
    <s v="Second Class"/>
    <s v="AH-10030"/>
    <s v="Aaron Hawkins"/>
    <x v="1"/>
    <s v="United States"/>
    <x v="21"/>
    <x v="15"/>
    <n v="12180"/>
    <x v="3"/>
    <s v="OFF-EN-10004773"/>
    <x v="1"/>
    <x v="12"/>
    <x v="33"/>
    <n v="247.84"/>
    <n v="8"/>
    <n v="0"/>
    <n v="121.44159999999999"/>
  </r>
  <r>
    <n v="7165"/>
    <x v="3556"/>
    <x v="2"/>
    <x v="1150"/>
    <d v="2011-04-24T00:00:00"/>
    <s v="Second Class"/>
    <s v="AH-10030"/>
    <s v="Aaron Hawkins"/>
    <x v="1"/>
    <s v="United States"/>
    <x v="21"/>
    <x v="15"/>
    <n v="12180"/>
    <x v="3"/>
    <s v="OFF-BI-10004970"/>
    <x v="1"/>
    <x v="8"/>
    <x v="908"/>
    <n v="9.9120000000000008"/>
    <n v="3"/>
    <n v="0.2"/>
    <n v="3.3452999999999999"/>
  </r>
  <r>
    <n v="7166"/>
    <x v="3557"/>
    <x v="0"/>
    <x v="251"/>
    <d v="2013-09-23T00:00:00"/>
    <s v="First Class"/>
    <s v="CK-12595"/>
    <s v="Clytie Kelty"/>
    <x v="0"/>
    <s v="United States"/>
    <x v="205"/>
    <x v="34"/>
    <n v="2908"/>
    <x v="3"/>
    <s v="OFF-ST-10000604"/>
    <x v="1"/>
    <x v="4"/>
    <x v="54"/>
    <n v="69.52"/>
    <n v="2"/>
    <n v="0"/>
    <n v="17.38"/>
  </r>
  <r>
    <n v="7167"/>
    <x v="3558"/>
    <x v="2"/>
    <x v="192"/>
    <d v="2011-07-24T00:00:00"/>
    <s v="Second Class"/>
    <s v="NP-18325"/>
    <s v="Naresj Patel"/>
    <x v="0"/>
    <s v="United States"/>
    <x v="8"/>
    <x v="1"/>
    <n v="94122"/>
    <x v="1"/>
    <s v="OFF-AR-10003190"/>
    <x v="1"/>
    <x v="6"/>
    <x v="643"/>
    <n v="11.52"/>
    <n v="4"/>
    <n v="0"/>
    <n v="3.2256"/>
  </r>
  <r>
    <n v="7168"/>
    <x v="3558"/>
    <x v="2"/>
    <x v="192"/>
    <d v="2011-07-24T00:00:00"/>
    <s v="Second Class"/>
    <s v="NP-18325"/>
    <s v="Naresj Patel"/>
    <x v="0"/>
    <s v="United States"/>
    <x v="8"/>
    <x v="1"/>
    <n v="94122"/>
    <x v="1"/>
    <s v="FUR-CH-10000155"/>
    <x v="0"/>
    <x v="1"/>
    <x v="1157"/>
    <n v="717.72"/>
    <n v="3"/>
    <n v="0.2"/>
    <n v="71.772000000000006"/>
  </r>
  <r>
    <n v="7169"/>
    <x v="3558"/>
    <x v="2"/>
    <x v="192"/>
    <d v="2011-07-24T00:00:00"/>
    <s v="Second Class"/>
    <s v="NP-18325"/>
    <s v="Naresj Patel"/>
    <x v="0"/>
    <s v="United States"/>
    <x v="8"/>
    <x v="1"/>
    <n v="94122"/>
    <x v="1"/>
    <s v="OFF-ST-10003058"/>
    <x v="1"/>
    <x v="4"/>
    <x v="388"/>
    <n v="236.5"/>
    <n v="10"/>
    <n v="0"/>
    <n v="68.584999999999994"/>
  </r>
  <r>
    <n v="7170"/>
    <x v="3558"/>
    <x v="2"/>
    <x v="192"/>
    <d v="2011-07-24T00:00:00"/>
    <s v="Second Class"/>
    <s v="NP-18325"/>
    <s v="Naresj Patel"/>
    <x v="0"/>
    <s v="United States"/>
    <x v="8"/>
    <x v="1"/>
    <n v="94122"/>
    <x v="1"/>
    <s v="FUR-TA-10004767"/>
    <x v="0"/>
    <x v="3"/>
    <x v="1147"/>
    <n v="170.352"/>
    <n v="3"/>
    <n v="0.2"/>
    <n v="19.1646"/>
  </r>
  <r>
    <n v="7171"/>
    <x v="3559"/>
    <x v="3"/>
    <x v="1048"/>
    <d v="2014-10-15T00:00:00"/>
    <s v="Standard Class"/>
    <s v="GM-14440"/>
    <s v="Gary McGarr"/>
    <x v="0"/>
    <s v="United States"/>
    <x v="20"/>
    <x v="15"/>
    <n v="10009"/>
    <x v="3"/>
    <s v="FUR-CH-10002372"/>
    <x v="0"/>
    <x v="1"/>
    <x v="390"/>
    <n v="145.76400000000001"/>
    <n v="2"/>
    <n v="0.1"/>
    <n v="3.2391999999999999"/>
  </r>
  <r>
    <n v="7172"/>
    <x v="3560"/>
    <x v="3"/>
    <x v="1016"/>
    <d v="2014-04-28T00:00:00"/>
    <s v="Second Class"/>
    <s v="SG-20605"/>
    <s v="Speros Goranitis"/>
    <x v="0"/>
    <s v="United States"/>
    <x v="8"/>
    <x v="1"/>
    <n v="94109"/>
    <x v="1"/>
    <s v="TEC-AC-10000158"/>
    <x v="2"/>
    <x v="11"/>
    <x v="353"/>
    <n v="107.97"/>
    <n v="3"/>
    <n v="0"/>
    <n v="22.6737"/>
  </r>
  <r>
    <n v="7173"/>
    <x v="3561"/>
    <x v="3"/>
    <x v="606"/>
    <d v="2014-03-31T00:00:00"/>
    <s v="Standard Class"/>
    <s v="HK-14890"/>
    <s v="Heather Kirkland"/>
    <x v="1"/>
    <s v="United States"/>
    <x v="12"/>
    <x v="5"/>
    <n v="77070"/>
    <x v="2"/>
    <s v="TEC-AC-10000158"/>
    <x v="2"/>
    <x v="11"/>
    <x v="353"/>
    <n v="143.96"/>
    <n v="5"/>
    <n v="0.2"/>
    <n v="1.7995000000000001"/>
  </r>
  <r>
    <n v="7174"/>
    <x v="3561"/>
    <x v="3"/>
    <x v="606"/>
    <d v="2014-03-31T00:00:00"/>
    <s v="Standard Class"/>
    <s v="HK-14890"/>
    <s v="Heather Kirkland"/>
    <x v="1"/>
    <s v="United States"/>
    <x v="12"/>
    <x v="5"/>
    <n v="77070"/>
    <x v="2"/>
    <s v="TEC-CO-10002313"/>
    <x v="2"/>
    <x v="16"/>
    <x v="345"/>
    <n v="2399.96"/>
    <n v="5"/>
    <n v="0.2"/>
    <n v="569.9905"/>
  </r>
  <r>
    <n v="7175"/>
    <x v="3561"/>
    <x v="3"/>
    <x v="606"/>
    <d v="2014-03-31T00:00:00"/>
    <s v="Standard Class"/>
    <s v="HK-14890"/>
    <s v="Heather Kirkland"/>
    <x v="1"/>
    <s v="United States"/>
    <x v="12"/>
    <x v="5"/>
    <n v="77070"/>
    <x v="2"/>
    <s v="OFF-PA-10002581"/>
    <x v="1"/>
    <x v="10"/>
    <x v="1300"/>
    <n v="74.352000000000004"/>
    <n v="3"/>
    <n v="0.2"/>
    <n v="23.234999999999999"/>
  </r>
  <r>
    <n v="7176"/>
    <x v="3561"/>
    <x v="3"/>
    <x v="606"/>
    <d v="2014-03-31T00:00:00"/>
    <s v="Standard Class"/>
    <s v="HK-14890"/>
    <s v="Heather Kirkland"/>
    <x v="1"/>
    <s v="United States"/>
    <x v="12"/>
    <x v="5"/>
    <n v="77070"/>
    <x v="2"/>
    <s v="OFF-AP-10001205"/>
    <x v="1"/>
    <x v="9"/>
    <x v="1285"/>
    <n v="87.168000000000006"/>
    <n v="8"/>
    <n v="0.8"/>
    <n v="-226.63679999999999"/>
  </r>
  <r>
    <n v="7177"/>
    <x v="3561"/>
    <x v="3"/>
    <x v="606"/>
    <d v="2014-03-31T00:00:00"/>
    <s v="Standard Class"/>
    <s v="HK-14890"/>
    <s v="Heather Kirkland"/>
    <x v="1"/>
    <s v="United States"/>
    <x v="12"/>
    <x v="5"/>
    <n v="77070"/>
    <x v="2"/>
    <s v="OFF-ST-10000344"/>
    <x v="1"/>
    <x v="4"/>
    <x v="1013"/>
    <n v="32.231999999999999"/>
    <n v="3"/>
    <n v="0.2"/>
    <n v="2.4174000000000002"/>
  </r>
  <r>
    <n v="7178"/>
    <x v="3562"/>
    <x v="3"/>
    <x v="464"/>
    <d v="2014-11-05T00:00:00"/>
    <s v="Standard Class"/>
    <s v="MY-18295"/>
    <s v="Muhammed Yedwab"/>
    <x v="1"/>
    <s v="United States"/>
    <x v="10"/>
    <x v="9"/>
    <n v="19140"/>
    <x v="3"/>
    <s v="OFF-BI-10002897"/>
    <x v="1"/>
    <x v="8"/>
    <x v="1793"/>
    <n v="2.202"/>
    <n v="2"/>
    <n v="0.7"/>
    <n v="-1.5414000000000001"/>
  </r>
  <r>
    <n v="7179"/>
    <x v="3562"/>
    <x v="3"/>
    <x v="464"/>
    <d v="2014-11-05T00:00:00"/>
    <s v="Standard Class"/>
    <s v="MY-18295"/>
    <s v="Muhammed Yedwab"/>
    <x v="1"/>
    <s v="United States"/>
    <x v="10"/>
    <x v="9"/>
    <n v="19140"/>
    <x v="3"/>
    <s v="OFF-BI-10003694"/>
    <x v="1"/>
    <x v="8"/>
    <x v="850"/>
    <n v="9.3960000000000008"/>
    <n v="3"/>
    <n v="0.7"/>
    <n v="-7.5167999999999999"/>
  </r>
  <r>
    <n v="7180"/>
    <x v="3563"/>
    <x v="0"/>
    <x v="696"/>
    <d v="2013-11-19T00:00:00"/>
    <s v="Standard Class"/>
    <s v="RC-19960"/>
    <s v="Ryan Crowe"/>
    <x v="0"/>
    <s v="United States"/>
    <x v="248"/>
    <x v="39"/>
    <n v="21215"/>
    <x v="3"/>
    <s v="TEC-PH-10001644"/>
    <x v="2"/>
    <x v="7"/>
    <x v="1485"/>
    <n v="89.97"/>
    <n v="3"/>
    <n v="0"/>
    <n v="25.191600000000001"/>
  </r>
  <r>
    <n v="7181"/>
    <x v="3564"/>
    <x v="2"/>
    <x v="1037"/>
    <d v="2011-08-01T00:00:00"/>
    <s v="First Class"/>
    <s v="JO-15145"/>
    <s v="Jack O'Briant"/>
    <x v="1"/>
    <s v="United States"/>
    <x v="417"/>
    <x v="32"/>
    <n v="30605"/>
    <x v="0"/>
    <s v="OFF-AR-10002399"/>
    <x v="1"/>
    <x v="6"/>
    <x v="316"/>
    <n v="12.78"/>
    <n v="3"/>
    <n v="0"/>
    <n v="5.2397999999999998"/>
  </r>
  <r>
    <n v="7182"/>
    <x v="3565"/>
    <x v="0"/>
    <x v="797"/>
    <d v="2013-12-31T00:00:00"/>
    <s v="Second Class"/>
    <s v="MW-18220"/>
    <s v="Mitch Webber"/>
    <x v="0"/>
    <s v="United States"/>
    <x v="152"/>
    <x v="24"/>
    <n v="43130"/>
    <x v="3"/>
    <s v="TEC-AC-10003063"/>
    <x v="2"/>
    <x v="11"/>
    <x v="1052"/>
    <n v="40"/>
    <n v="2"/>
    <n v="0.2"/>
    <n v="0.5"/>
  </r>
  <r>
    <n v="7183"/>
    <x v="3566"/>
    <x v="3"/>
    <x v="504"/>
    <d v="2014-05-05T00:00:00"/>
    <s v="Standard Class"/>
    <s v="NZ-18565"/>
    <s v="Nick Zandusky"/>
    <x v="2"/>
    <s v="United States"/>
    <x v="1"/>
    <x v="1"/>
    <n v="90032"/>
    <x v="1"/>
    <s v="OFF-BI-10002071"/>
    <x v="1"/>
    <x v="8"/>
    <x v="692"/>
    <n v="23.24"/>
    <n v="5"/>
    <n v="0.2"/>
    <n v="7.5529999999999999"/>
  </r>
  <r>
    <n v="7184"/>
    <x v="3567"/>
    <x v="3"/>
    <x v="81"/>
    <d v="2014-04-24T00:00:00"/>
    <s v="First Class"/>
    <s v="JM-15250"/>
    <s v="Janet Martin"/>
    <x v="0"/>
    <s v="United States"/>
    <x v="248"/>
    <x v="39"/>
    <n v="21215"/>
    <x v="3"/>
    <s v="FUR-CH-10004218"/>
    <x v="0"/>
    <x v="1"/>
    <x v="38"/>
    <n v="908.82"/>
    <n v="9"/>
    <n v="0"/>
    <n v="227.20500000000001"/>
  </r>
  <r>
    <n v="7185"/>
    <x v="3568"/>
    <x v="3"/>
    <x v="629"/>
    <d v="2014-08-25T00:00:00"/>
    <s v="Standard Class"/>
    <s v="ED-13885"/>
    <s v="Emily Ducich"/>
    <x v="2"/>
    <s v="United States"/>
    <x v="12"/>
    <x v="5"/>
    <n v="77095"/>
    <x v="2"/>
    <s v="OFF-SU-10000432"/>
    <x v="1"/>
    <x v="14"/>
    <x v="1549"/>
    <n v="5.5519999999999996"/>
    <n v="2"/>
    <n v="0.2"/>
    <n v="-1.0409999999999999"/>
  </r>
  <r>
    <n v="7186"/>
    <x v="3568"/>
    <x v="3"/>
    <x v="629"/>
    <d v="2014-08-25T00:00:00"/>
    <s v="Standard Class"/>
    <s v="ED-13885"/>
    <s v="Emily Ducich"/>
    <x v="2"/>
    <s v="United States"/>
    <x v="12"/>
    <x v="5"/>
    <n v="77095"/>
    <x v="2"/>
    <s v="OFF-AR-10003183"/>
    <x v="1"/>
    <x v="6"/>
    <x v="1390"/>
    <n v="8.016"/>
    <n v="3"/>
    <n v="0.2"/>
    <n v="1.002"/>
  </r>
  <r>
    <n v="7187"/>
    <x v="3568"/>
    <x v="3"/>
    <x v="629"/>
    <d v="2014-08-25T00:00:00"/>
    <s v="Standard Class"/>
    <s v="ED-13885"/>
    <s v="Emily Ducich"/>
    <x v="2"/>
    <s v="United States"/>
    <x v="12"/>
    <x v="5"/>
    <n v="77095"/>
    <x v="2"/>
    <s v="FUR-CH-10002017"/>
    <x v="0"/>
    <x v="1"/>
    <x v="1368"/>
    <n v="74.591999999999999"/>
    <n v="4"/>
    <n v="0.3"/>
    <n v="-2.1312000000000002"/>
  </r>
  <r>
    <n v="7188"/>
    <x v="3568"/>
    <x v="3"/>
    <x v="629"/>
    <d v="2014-08-25T00:00:00"/>
    <s v="Standard Class"/>
    <s v="ED-13885"/>
    <s v="Emily Ducich"/>
    <x v="2"/>
    <s v="United States"/>
    <x v="12"/>
    <x v="5"/>
    <n v="77095"/>
    <x v="2"/>
    <s v="FUR-FU-10003247"/>
    <x v="0"/>
    <x v="5"/>
    <x v="1456"/>
    <n v="16.783999999999999"/>
    <n v="2"/>
    <n v="0.6"/>
    <n v="-22.238800000000001"/>
  </r>
  <r>
    <n v="7189"/>
    <x v="3568"/>
    <x v="3"/>
    <x v="629"/>
    <d v="2014-08-25T00:00:00"/>
    <s v="Standard Class"/>
    <s v="ED-13885"/>
    <s v="Emily Ducich"/>
    <x v="2"/>
    <s v="United States"/>
    <x v="12"/>
    <x v="5"/>
    <n v="77095"/>
    <x v="2"/>
    <s v="OFF-AP-10001563"/>
    <x v="1"/>
    <x v="9"/>
    <x v="530"/>
    <n v="38.863999999999997"/>
    <n v="4"/>
    <n v="0.8"/>
    <n v="-99.103200000000001"/>
  </r>
  <r>
    <n v="7190"/>
    <x v="3569"/>
    <x v="0"/>
    <x v="396"/>
    <d v="2013-11-16T00:00:00"/>
    <s v="First Class"/>
    <s v="DW-13480"/>
    <s v="Dianna Wilson"/>
    <x v="2"/>
    <s v="United States"/>
    <x v="70"/>
    <x v="1"/>
    <n v="92024"/>
    <x v="1"/>
    <s v="TEC-PH-10004908"/>
    <x v="2"/>
    <x v="7"/>
    <x v="1474"/>
    <n v="203.976"/>
    <n v="3"/>
    <n v="0.2"/>
    <n v="25.497"/>
  </r>
  <r>
    <n v="7191"/>
    <x v="3569"/>
    <x v="0"/>
    <x v="396"/>
    <d v="2013-11-16T00:00:00"/>
    <s v="First Class"/>
    <s v="DW-13480"/>
    <s v="Dianna Wilson"/>
    <x v="2"/>
    <s v="United States"/>
    <x v="70"/>
    <x v="1"/>
    <n v="92024"/>
    <x v="1"/>
    <s v="FUR-TA-10003392"/>
    <x v="0"/>
    <x v="3"/>
    <x v="1639"/>
    <n v="674.35199999999998"/>
    <n v="3"/>
    <n v="0.2"/>
    <n v="-8.4293999999999993"/>
  </r>
  <r>
    <n v="7192"/>
    <x v="3570"/>
    <x v="0"/>
    <x v="393"/>
    <d v="2013-07-10T00:00:00"/>
    <s v="Second Class"/>
    <s v="JK-15205"/>
    <s v="Jamie Kunitz"/>
    <x v="0"/>
    <s v="United States"/>
    <x v="146"/>
    <x v="2"/>
    <n v="33012"/>
    <x v="0"/>
    <s v="OFF-BI-10004140"/>
    <x v="1"/>
    <x v="8"/>
    <x v="304"/>
    <n v="5.3879999999999999"/>
    <n v="4"/>
    <n v="0.7"/>
    <n v="-4.49"/>
  </r>
  <r>
    <n v="7193"/>
    <x v="3570"/>
    <x v="0"/>
    <x v="393"/>
    <d v="2013-07-10T00:00:00"/>
    <s v="Second Class"/>
    <s v="JK-15205"/>
    <s v="Jamie Kunitz"/>
    <x v="0"/>
    <s v="United States"/>
    <x v="146"/>
    <x v="2"/>
    <n v="33012"/>
    <x v="0"/>
    <s v="OFF-AR-10003631"/>
    <x v="1"/>
    <x v="6"/>
    <x v="33"/>
    <n v="30.975999999999999"/>
    <n v="8"/>
    <n v="0.2"/>
    <n v="5.0335999999999999"/>
  </r>
  <r>
    <n v="7194"/>
    <x v="3571"/>
    <x v="0"/>
    <x v="1151"/>
    <d v="2013-02-14T00:00:00"/>
    <s v="First Class"/>
    <s v="JS-15880"/>
    <s v="John Stevenson"/>
    <x v="0"/>
    <s v="United States"/>
    <x v="118"/>
    <x v="32"/>
    <n v="30318"/>
    <x v="0"/>
    <s v="OFF-ST-10003716"/>
    <x v="1"/>
    <x v="4"/>
    <x v="889"/>
    <n v="1350.12"/>
    <n v="6"/>
    <n v="0"/>
    <n v="175.51560000000001"/>
  </r>
  <r>
    <n v="7195"/>
    <x v="3571"/>
    <x v="0"/>
    <x v="1151"/>
    <d v="2013-02-14T00:00:00"/>
    <s v="First Class"/>
    <s v="JS-15880"/>
    <s v="John Stevenson"/>
    <x v="0"/>
    <s v="United States"/>
    <x v="118"/>
    <x v="32"/>
    <n v="30318"/>
    <x v="0"/>
    <s v="OFF-BI-10003274"/>
    <x v="1"/>
    <x v="8"/>
    <x v="122"/>
    <n v="15.92"/>
    <n v="4"/>
    <n v="0"/>
    <n v="7.4824000000000002"/>
  </r>
  <r>
    <n v="7196"/>
    <x v="3572"/>
    <x v="0"/>
    <x v="373"/>
    <d v="2013-11-18T00:00:00"/>
    <s v="Standard Class"/>
    <s v="PO-19180"/>
    <s v="Philisse Overcash"/>
    <x v="2"/>
    <s v="United States"/>
    <x v="4"/>
    <x v="4"/>
    <n v="98103"/>
    <x v="1"/>
    <s v="FUR-FU-10004848"/>
    <x v="0"/>
    <x v="5"/>
    <x v="1301"/>
    <n v="19.54"/>
    <n v="2"/>
    <n v="0"/>
    <n v="7.2298"/>
  </r>
  <r>
    <n v="7197"/>
    <x v="3573"/>
    <x v="2"/>
    <x v="759"/>
    <d v="2011-04-30T00:00:00"/>
    <s v="Standard Class"/>
    <s v="MH-17290"/>
    <s v="Marc Harrigan"/>
    <x v="2"/>
    <s v="United States"/>
    <x v="1"/>
    <x v="1"/>
    <n v="90036"/>
    <x v="1"/>
    <s v="OFF-AR-10003504"/>
    <x v="1"/>
    <x v="6"/>
    <x v="1026"/>
    <n v="21.4"/>
    <n v="5"/>
    <n v="0"/>
    <n v="6.2060000000000004"/>
  </r>
  <r>
    <n v="7198"/>
    <x v="3573"/>
    <x v="2"/>
    <x v="759"/>
    <d v="2011-04-30T00:00:00"/>
    <s v="Standard Class"/>
    <s v="MH-17290"/>
    <s v="Marc Harrigan"/>
    <x v="2"/>
    <s v="United States"/>
    <x v="1"/>
    <x v="1"/>
    <n v="90036"/>
    <x v="1"/>
    <s v="OFF-LA-10000305"/>
    <x v="1"/>
    <x v="2"/>
    <x v="1707"/>
    <n v="12.6"/>
    <n v="2"/>
    <n v="0"/>
    <n v="5.7960000000000003"/>
  </r>
  <r>
    <n v="7199"/>
    <x v="3574"/>
    <x v="1"/>
    <x v="1067"/>
    <d v="2012-08-15T00:00:00"/>
    <s v="Standard Class"/>
    <s v="PO-19180"/>
    <s v="Philisse Overcash"/>
    <x v="2"/>
    <s v="United States"/>
    <x v="20"/>
    <x v="15"/>
    <n v="10035"/>
    <x v="3"/>
    <s v="OFF-AR-10001427"/>
    <x v="1"/>
    <x v="6"/>
    <x v="248"/>
    <n v="11.96"/>
    <n v="2"/>
    <n v="0"/>
    <n v="3.1095999999999999"/>
  </r>
  <r>
    <n v="7200"/>
    <x v="3574"/>
    <x v="1"/>
    <x v="1067"/>
    <d v="2012-08-15T00:00:00"/>
    <s v="Standard Class"/>
    <s v="PO-19180"/>
    <s v="Philisse Overcash"/>
    <x v="2"/>
    <s v="United States"/>
    <x v="20"/>
    <x v="15"/>
    <n v="10035"/>
    <x v="3"/>
    <s v="TEC-PH-10004614"/>
    <x v="2"/>
    <x v="7"/>
    <x v="299"/>
    <n v="138"/>
    <n v="2"/>
    <n v="0"/>
    <n v="34.5"/>
  </r>
  <r>
    <n v="7201"/>
    <x v="3575"/>
    <x v="0"/>
    <x v="581"/>
    <d v="2013-04-12T00:00:00"/>
    <s v="Standard Class"/>
    <s v="HF-14995"/>
    <s v="Herbert Flentye"/>
    <x v="0"/>
    <s v="United States"/>
    <x v="2"/>
    <x v="2"/>
    <n v="33311"/>
    <x v="0"/>
    <s v="TEC-PH-10001944"/>
    <x v="2"/>
    <x v="7"/>
    <x v="1262"/>
    <n v="116.76"/>
    <n v="1"/>
    <n v="0.2"/>
    <n v="14.595000000000001"/>
  </r>
  <r>
    <n v="7202"/>
    <x v="3575"/>
    <x v="0"/>
    <x v="581"/>
    <d v="2013-04-12T00:00:00"/>
    <s v="Standard Class"/>
    <s v="HF-14995"/>
    <s v="Herbert Flentye"/>
    <x v="0"/>
    <s v="United States"/>
    <x v="2"/>
    <x v="2"/>
    <n v="33311"/>
    <x v="0"/>
    <s v="FUR-TA-10001039"/>
    <x v="0"/>
    <x v="3"/>
    <x v="824"/>
    <n v="331.02300000000002"/>
    <n v="7"/>
    <n v="0.45"/>
    <n v="-114.35339999999999"/>
  </r>
  <r>
    <n v="7203"/>
    <x v="3576"/>
    <x v="0"/>
    <x v="99"/>
    <d v="2013-10-29T00:00:00"/>
    <s v="Same Day"/>
    <s v="VB-21745"/>
    <s v="Victoria Brennan"/>
    <x v="1"/>
    <s v="United States"/>
    <x v="30"/>
    <x v="15"/>
    <n v="14609"/>
    <x v="3"/>
    <s v="FUR-FU-10003806"/>
    <x v="0"/>
    <x v="5"/>
    <x v="1795"/>
    <n v="756.8"/>
    <n v="5"/>
    <n v="0"/>
    <n v="75.680000000000007"/>
  </r>
  <r>
    <n v="7204"/>
    <x v="3577"/>
    <x v="2"/>
    <x v="282"/>
    <d v="2012-02-01T00:00:00"/>
    <s v="Standard Class"/>
    <s v="MG-17890"/>
    <s v="Michael Granlund"/>
    <x v="2"/>
    <s v="United States"/>
    <x v="490"/>
    <x v="10"/>
    <n v="60174"/>
    <x v="2"/>
    <s v="FUR-FU-10002111"/>
    <x v="0"/>
    <x v="5"/>
    <x v="1656"/>
    <n v="8.7360000000000007"/>
    <n v="3"/>
    <n v="0.6"/>
    <n v="-4.8048000000000002"/>
  </r>
  <r>
    <n v="7205"/>
    <x v="3578"/>
    <x v="1"/>
    <x v="229"/>
    <d v="2012-09-17T00:00:00"/>
    <s v="Standard Class"/>
    <s v="BO-11425"/>
    <s v="Bobby Odegard"/>
    <x v="0"/>
    <s v="United States"/>
    <x v="20"/>
    <x v="15"/>
    <n v="10024"/>
    <x v="3"/>
    <s v="OFF-AR-10000817"/>
    <x v="1"/>
    <x v="6"/>
    <x v="1255"/>
    <n v="6.08"/>
    <n v="2"/>
    <n v="0"/>
    <n v="2.0672000000000001"/>
  </r>
  <r>
    <n v="7206"/>
    <x v="3579"/>
    <x v="3"/>
    <x v="280"/>
    <d v="2014-07-10T00:00:00"/>
    <s v="Standard Class"/>
    <s v="CM-12115"/>
    <s v="Chad McGuire"/>
    <x v="0"/>
    <s v="United States"/>
    <x v="8"/>
    <x v="1"/>
    <n v="94109"/>
    <x v="1"/>
    <s v="FUR-FU-10001424"/>
    <x v="0"/>
    <x v="5"/>
    <x v="691"/>
    <n v="17.46"/>
    <n v="2"/>
    <n v="0"/>
    <n v="5.9363999999999999"/>
  </r>
  <r>
    <n v="7207"/>
    <x v="3579"/>
    <x v="3"/>
    <x v="280"/>
    <d v="2014-07-10T00:00:00"/>
    <s v="Standard Class"/>
    <s v="CM-12115"/>
    <s v="Chad McGuire"/>
    <x v="0"/>
    <s v="United States"/>
    <x v="8"/>
    <x v="1"/>
    <n v="94109"/>
    <x v="1"/>
    <s v="TEC-MA-10002930"/>
    <x v="2"/>
    <x v="15"/>
    <x v="1775"/>
    <n v="369.16"/>
    <n v="11"/>
    <n v="0.2"/>
    <n v="32.301499999999997"/>
  </r>
  <r>
    <n v="7208"/>
    <x v="3580"/>
    <x v="0"/>
    <x v="108"/>
    <d v="2013-09-14T00:00:00"/>
    <s v="First Class"/>
    <s v="LC-16930"/>
    <s v="Linda Cazamias"/>
    <x v="1"/>
    <s v="United States"/>
    <x v="42"/>
    <x v="16"/>
    <n v="85023"/>
    <x v="1"/>
    <s v="OFF-AR-10003759"/>
    <x v="1"/>
    <x v="6"/>
    <x v="838"/>
    <n v="2.9119999999999999"/>
    <n v="2"/>
    <n v="0.2"/>
    <n v="0.91"/>
  </r>
  <r>
    <n v="7209"/>
    <x v="3580"/>
    <x v="0"/>
    <x v="108"/>
    <d v="2013-09-14T00:00:00"/>
    <s v="First Class"/>
    <s v="LC-16930"/>
    <s v="Linda Cazamias"/>
    <x v="1"/>
    <s v="United States"/>
    <x v="42"/>
    <x v="16"/>
    <n v="85023"/>
    <x v="1"/>
    <s v="OFF-PA-10001837"/>
    <x v="1"/>
    <x v="10"/>
    <x v="1791"/>
    <n v="20.736000000000001"/>
    <n v="4"/>
    <n v="0.2"/>
    <n v="7.2576000000000001"/>
  </r>
  <r>
    <n v="7210"/>
    <x v="3580"/>
    <x v="0"/>
    <x v="108"/>
    <d v="2013-09-14T00:00:00"/>
    <s v="First Class"/>
    <s v="LC-16930"/>
    <s v="Linda Cazamias"/>
    <x v="1"/>
    <s v="United States"/>
    <x v="42"/>
    <x v="16"/>
    <n v="85023"/>
    <x v="1"/>
    <s v="OFF-PA-10001667"/>
    <x v="1"/>
    <x v="10"/>
    <x v="453"/>
    <n v="9.5679999999999996"/>
    <n v="2"/>
    <n v="0.2"/>
    <n v="2.99"/>
  </r>
  <r>
    <n v="7211"/>
    <x v="3581"/>
    <x v="0"/>
    <x v="799"/>
    <d v="2013-07-06T00:00:00"/>
    <s v="Standard Class"/>
    <s v="EH-13765"/>
    <s v="Edward Hooks"/>
    <x v="1"/>
    <s v="United States"/>
    <x v="4"/>
    <x v="4"/>
    <n v="98115"/>
    <x v="1"/>
    <s v="OFF-PA-10000246"/>
    <x v="1"/>
    <x v="10"/>
    <x v="1586"/>
    <n v="30.18"/>
    <n v="3"/>
    <n v="0"/>
    <n v="13.8828"/>
  </r>
  <r>
    <n v="7212"/>
    <x v="3581"/>
    <x v="0"/>
    <x v="799"/>
    <d v="2013-07-06T00:00:00"/>
    <s v="Standard Class"/>
    <s v="EH-13765"/>
    <s v="Edward Hooks"/>
    <x v="1"/>
    <s v="United States"/>
    <x v="4"/>
    <x v="4"/>
    <n v="98115"/>
    <x v="1"/>
    <s v="OFF-BI-10001078"/>
    <x v="1"/>
    <x v="8"/>
    <x v="61"/>
    <n v="51.648000000000003"/>
    <n v="12"/>
    <n v="0.2"/>
    <n v="18.7224"/>
  </r>
  <r>
    <n v="7213"/>
    <x v="3581"/>
    <x v="0"/>
    <x v="799"/>
    <d v="2013-07-06T00:00:00"/>
    <s v="Standard Class"/>
    <s v="EH-13765"/>
    <s v="Edward Hooks"/>
    <x v="1"/>
    <s v="United States"/>
    <x v="4"/>
    <x v="4"/>
    <n v="98115"/>
    <x v="1"/>
    <s v="OFF-BI-10000138"/>
    <x v="1"/>
    <x v="8"/>
    <x v="600"/>
    <n v="11.231999999999999"/>
    <n v="3"/>
    <n v="0.2"/>
    <n v="3.9312"/>
  </r>
  <r>
    <n v="7214"/>
    <x v="3582"/>
    <x v="3"/>
    <x v="453"/>
    <d v="2014-10-20T00:00:00"/>
    <s v="Standard Class"/>
    <s v="MC-17275"/>
    <s v="Marc Crier"/>
    <x v="0"/>
    <s v="United States"/>
    <x v="491"/>
    <x v="1"/>
    <n v="93010"/>
    <x v="1"/>
    <s v="OFF-LA-10002034"/>
    <x v="1"/>
    <x v="2"/>
    <x v="1102"/>
    <n v="14.73"/>
    <n v="3"/>
    <n v="0"/>
    <n v="7.2176999999999998"/>
  </r>
  <r>
    <n v="7215"/>
    <x v="3583"/>
    <x v="1"/>
    <x v="874"/>
    <d v="2012-09-30T00:00:00"/>
    <s v="Second Class"/>
    <s v="HW-14935"/>
    <s v="Helen Wasserman"/>
    <x v="1"/>
    <s v="United States"/>
    <x v="66"/>
    <x v="12"/>
    <n v="48205"/>
    <x v="2"/>
    <s v="OFF-AR-10000127"/>
    <x v="1"/>
    <x v="6"/>
    <x v="1186"/>
    <n v="16.399999999999999"/>
    <n v="5"/>
    <n v="0"/>
    <n v="4.7560000000000002"/>
  </r>
  <r>
    <n v="7216"/>
    <x v="3583"/>
    <x v="1"/>
    <x v="874"/>
    <d v="2012-09-30T00:00:00"/>
    <s v="Second Class"/>
    <s v="HW-14935"/>
    <s v="Helen Wasserman"/>
    <x v="1"/>
    <s v="United States"/>
    <x v="66"/>
    <x v="12"/>
    <n v="48205"/>
    <x v="2"/>
    <s v="OFF-PA-10003172"/>
    <x v="1"/>
    <x v="10"/>
    <x v="846"/>
    <n v="25.92"/>
    <n v="4"/>
    <n v="0"/>
    <n v="12.441599999999999"/>
  </r>
  <r>
    <n v="7217"/>
    <x v="3584"/>
    <x v="1"/>
    <x v="910"/>
    <d v="2012-06-05T00:00:00"/>
    <s v="First Class"/>
    <s v="LC-16870"/>
    <s v="Lena Cacioppo"/>
    <x v="0"/>
    <s v="United States"/>
    <x v="8"/>
    <x v="1"/>
    <n v="94109"/>
    <x v="1"/>
    <s v="OFF-AR-10001246"/>
    <x v="1"/>
    <x v="6"/>
    <x v="450"/>
    <n v="8.82"/>
    <n v="3"/>
    <n v="0"/>
    <n v="2.5577999999999999"/>
  </r>
  <r>
    <n v="7218"/>
    <x v="3584"/>
    <x v="1"/>
    <x v="910"/>
    <d v="2012-06-05T00:00:00"/>
    <s v="First Class"/>
    <s v="LC-16870"/>
    <s v="Lena Cacioppo"/>
    <x v="0"/>
    <s v="United States"/>
    <x v="8"/>
    <x v="1"/>
    <n v="94109"/>
    <x v="1"/>
    <s v="OFF-BI-10002026"/>
    <x v="1"/>
    <x v="8"/>
    <x v="1749"/>
    <n v="62.496000000000002"/>
    <n v="2"/>
    <n v="0.2"/>
    <n v="21.8736"/>
  </r>
  <r>
    <n v="7219"/>
    <x v="3584"/>
    <x v="1"/>
    <x v="910"/>
    <d v="2012-06-05T00:00:00"/>
    <s v="First Class"/>
    <s v="LC-16870"/>
    <s v="Lena Cacioppo"/>
    <x v="0"/>
    <s v="United States"/>
    <x v="8"/>
    <x v="1"/>
    <n v="94109"/>
    <x v="1"/>
    <s v="TEC-AC-10000844"/>
    <x v="2"/>
    <x v="11"/>
    <x v="106"/>
    <n v="339.96"/>
    <n v="4"/>
    <n v="0"/>
    <n v="122.3856"/>
  </r>
  <r>
    <n v="7220"/>
    <x v="3584"/>
    <x v="1"/>
    <x v="910"/>
    <d v="2012-06-05T00:00:00"/>
    <s v="First Class"/>
    <s v="LC-16870"/>
    <s v="Lena Cacioppo"/>
    <x v="0"/>
    <s v="United States"/>
    <x v="8"/>
    <x v="1"/>
    <n v="94109"/>
    <x v="1"/>
    <s v="OFF-BI-10001575"/>
    <x v="1"/>
    <x v="8"/>
    <x v="577"/>
    <n v="49.567999999999998"/>
    <n v="2"/>
    <n v="0.2"/>
    <n v="17.348800000000001"/>
  </r>
  <r>
    <n v="7221"/>
    <x v="3585"/>
    <x v="3"/>
    <x v="1152"/>
    <d v="2014-01-14T00:00:00"/>
    <s v="Standard Class"/>
    <s v="BP-11290"/>
    <s v="Beth Paige"/>
    <x v="0"/>
    <s v="United States"/>
    <x v="10"/>
    <x v="9"/>
    <n v="19140"/>
    <x v="3"/>
    <s v="OFF-BI-10004632"/>
    <x v="1"/>
    <x v="8"/>
    <x v="564"/>
    <n v="274.49099999999999"/>
    <n v="3"/>
    <n v="0.7"/>
    <n v="-228.74250000000001"/>
  </r>
  <r>
    <n v="7222"/>
    <x v="3586"/>
    <x v="3"/>
    <x v="678"/>
    <d v="2014-01-02T00:00:00"/>
    <s v="Standard Class"/>
    <s v="TG-21310"/>
    <s v="Toby Gnade"/>
    <x v="0"/>
    <s v="United States"/>
    <x v="20"/>
    <x v="15"/>
    <n v="10035"/>
    <x v="3"/>
    <s v="TEC-PH-10000193"/>
    <x v="2"/>
    <x v="7"/>
    <x v="1655"/>
    <n v="137.94"/>
    <n v="3"/>
    <n v="0"/>
    <n v="35.864400000000003"/>
  </r>
  <r>
    <n v="7223"/>
    <x v="3587"/>
    <x v="3"/>
    <x v="264"/>
    <d v="2014-07-09T00:00:00"/>
    <s v="Standard Class"/>
    <s v="MC-18100"/>
    <s v="Mick Crebagga"/>
    <x v="0"/>
    <s v="United States"/>
    <x v="22"/>
    <x v="10"/>
    <n v="60623"/>
    <x v="2"/>
    <s v="TEC-AC-10003441"/>
    <x v="2"/>
    <x v="11"/>
    <x v="652"/>
    <n v="40.68"/>
    <n v="3"/>
    <n v="0.2"/>
    <n v="-7.1189999999999998"/>
  </r>
  <r>
    <n v="7224"/>
    <x v="3588"/>
    <x v="0"/>
    <x v="216"/>
    <d v="2013-07-19T00:00:00"/>
    <s v="Standard Class"/>
    <s v="RB-19360"/>
    <s v="Raymond Buch"/>
    <x v="0"/>
    <s v="United States"/>
    <x v="8"/>
    <x v="1"/>
    <n v="94122"/>
    <x v="1"/>
    <s v="TEC-PH-10004093"/>
    <x v="2"/>
    <x v="7"/>
    <x v="40"/>
    <n v="110.376"/>
    <n v="3"/>
    <n v="0.2"/>
    <n v="12.417299999999999"/>
  </r>
  <r>
    <n v="7225"/>
    <x v="3588"/>
    <x v="0"/>
    <x v="216"/>
    <d v="2013-07-19T00:00:00"/>
    <s v="Standard Class"/>
    <s v="RB-19360"/>
    <s v="Raymond Buch"/>
    <x v="0"/>
    <s v="United States"/>
    <x v="8"/>
    <x v="1"/>
    <n v="94122"/>
    <x v="1"/>
    <s v="OFF-AP-10002998"/>
    <x v="1"/>
    <x v="9"/>
    <x v="1635"/>
    <n v="151.62"/>
    <n v="7"/>
    <n v="0"/>
    <n v="50.034599999999998"/>
  </r>
  <r>
    <n v="7226"/>
    <x v="3588"/>
    <x v="0"/>
    <x v="216"/>
    <d v="2013-07-19T00:00:00"/>
    <s v="Standard Class"/>
    <s v="RB-19360"/>
    <s v="Raymond Buch"/>
    <x v="0"/>
    <s v="United States"/>
    <x v="8"/>
    <x v="1"/>
    <n v="94122"/>
    <x v="1"/>
    <s v="FUR-FU-10000073"/>
    <x v="0"/>
    <x v="5"/>
    <x v="437"/>
    <n v="30.8"/>
    <n v="4"/>
    <n v="0"/>
    <n v="10.164"/>
  </r>
  <r>
    <n v="7227"/>
    <x v="3589"/>
    <x v="3"/>
    <x v="642"/>
    <d v="2014-01-03T00:00:00"/>
    <s v="Standard Class"/>
    <s v="ES-14080"/>
    <s v="Erin Smith"/>
    <x v="1"/>
    <s v="United States"/>
    <x v="10"/>
    <x v="9"/>
    <n v="19134"/>
    <x v="3"/>
    <s v="OFF-PA-10001125"/>
    <x v="1"/>
    <x v="10"/>
    <x v="1012"/>
    <n v="123.92"/>
    <n v="5"/>
    <n v="0.2"/>
    <n v="38.725000000000001"/>
  </r>
  <r>
    <n v="7228"/>
    <x v="3589"/>
    <x v="3"/>
    <x v="642"/>
    <d v="2014-01-03T00:00:00"/>
    <s v="Standard Class"/>
    <s v="ES-14080"/>
    <s v="Erin Smith"/>
    <x v="1"/>
    <s v="United States"/>
    <x v="10"/>
    <x v="9"/>
    <n v="19134"/>
    <x v="3"/>
    <s v="TEC-AC-10003033"/>
    <x v="2"/>
    <x v="11"/>
    <x v="756"/>
    <n v="1319.8"/>
    <n v="5"/>
    <n v="0.2"/>
    <n v="214.4675"/>
  </r>
  <r>
    <n v="7229"/>
    <x v="3590"/>
    <x v="2"/>
    <x v="836"/>
    <d v="2011-07-22T00:00:00"/>
    <s v="First Class"/>
    <s v="RD-19720"/>
    <s v="Roger Demir"/>
    <x v="0"/>
    <s v="United States"/>
    <x v="8"/>
    <x v="1"/>
    <n v="94122"/>
    <x v="1"/>
    <s v="OFF-BI-10002498"/>
    <x v="1"/>
    <x v="8"/>
    <x v="435"/>
    <n v="89.712000000000003"/>
    <n v="6"/>
    <n v="0.2"/>
    <n v="30.277799999999999"/>
  </r>
  <r>
    <n v="7230"/>
    <x v="3590"/>
    <x v="2"/>
    <x v="836"/>
    <d v="2011-07-22T00:00:00"/>
    <s v="First Class"/>
    <s v="RD-19720"/>
    <s v="Roger Demir"/>
    <x v="0"/>
    <s v="United States"/>
    <x v="8"/>
    <x v="1"/>
    <n v="94122"/>
    <x v="1"/>
    <s v="OFF-PA-10004569"/>
    <x v="1"/>
    <x v="10"/>
    <x v="227"/>
    <n v="22.83"/>
    <n v="3"/>
    <n v="0"/>
    <n v="10.7301"/>
  </r>
  <r>
    <n v="7231"/>
    <x v="3591"/>
    <x v="3"/>
    <x v="677"/>
    <d v="2014-03-16T00:00:00"/>
    <s v="First Class"/>
    <s v="SC-20380"/>
    <s v="Shahid Collister"/>
    <x v="0"/>
    <s v="United States"/>
    <x v="54"/>
    <x v="29"/>
    <n v="6824"/>
    <x v="3"/>
    <s v="OFF-BI-10002353"/>
    <x v="1"/>
    <x v="8"/>
    <x v="1068"/>
    <n v="30.88"/>
    <n v="2"/>
    <n v="0"/>
    <n v="15.44"/>
  </r>
  <r>
    <n v="7232"/>
    <x v="3591"/>
    <x v="3"/>
    <x v="677"/>
    <d v="2014-03-16T00:00:00"/>
    <s v="First Class"/>
    <s v="SC-20380"/>
    <s v="Shahid Collister"/>
    <x v="0"/>
    <s v="United States"/>
    <x v="54"/>
    <x v="29"/>
    <n v="6824"/>
    <x v="3"/>
    <s v="OFF-AP-10001564"/>
    <x v="1"/>
    <x v="9"/>
    <x v="1759"/>
    <n v="465.16"/>
    <n v="2"/>
    <n v="0"/>
    <n v="120.94159999999999"/>
  </r>
  <r>
    <n v="7233"/>
    <x v="3591"/>
    <x v="3"/>
    <x v="677"/>
    <d v="2014-03-16T00:00:00"/>
    <s v="First Class"/>
    <s v="SC-20380"/>
    <s v="Shahid Collister"/>
    <x v="0"/>
    <s v="United States"/>
    <x v="54"/>
    <x v="29"/>
    <n v="6824"/>
    <x v="3"/>
    <s v="OFF-PA-10003673"/>
    <x v="1"/>
    <x v="10"/>
    <x v="971"/>
    <n v="27.12"/>
    <n v="4"/>
    <n v="0"/>
    <n v="12.475199999999999"/>
  </r>
  <r>
    <n v="7234"/>
    <x v="3592"/>
    <x v="0"/>
    <x v="387"/>
    <d v="2013-03-13T00:00:00"/>
    <s v="Standard Class"/>
    <s v="GB-14575"/>
    <s v="Giulietta Baptist"/>
    <x v="0"/>
    <s v="United States"/>
    <x v="20"/>
    <x v="15"/>
    <n v="10011"/>
    <x v="3"/>
    <s v="FUR-FU-10003347"/>
    <x v="0"/>
    <x v="5"/>
    <x v="374"/>
    <n v="113.6"/>
    <n v="8"/>
    <n v="0"/>
    <n v="44.304000000000002"/>
  </r>
  <r>
    <n v="7235"/>
    <x v="3592"/>
    <x v="0"/>
    <x v="387"/>
    <d v="2013-03-13T00:00:00"/>
    <s v="Standard Class"/>
    <s v="GB-14575"/>
    <s v="Giulietta Baptist"/>
    <x v="0"/>
    <s v="United States"/>
    <x v="20"/>
    <x v="15"/>
    <n v="10011"/>
    <x v="3"/>
    <s v="OFF-PA-10001934"/>
    <x v="1"/>
    <x v="10"/>
    <x v="543"/>
    <n v="12.96"/>
    <n v="2"/>
    <n v="0"/>
    <n v="6.3503999999999996"/>
  </r>
  <r>
    <n v="7236"/>
    <x v="3592"/>
    <x v="0"/>
    <x v="387"/>
    <d v="2013-03-13T00:00:00"/>
    <s v="Standard Class"/>
    <s v="GB-14575"/>
    <s v="Giulietta Baptist"/>
    <x v="0"/>
    <s v="United States"/>
    <x v="20"/>
    <x v="15"/>
    <n v="10011"/>
    <x v="3"/>
    <s v="OFF-BI-10000632"/>
    <x v="1"/>
    <x v="8"/>
    <x v="1288"/>
    <n v="69.456000000000003"/>
    <n v="2"/>
    <n v="0.2"/>
    <n v="22.5732"/>
  </r>
  <r>
    <n v="7237"/>
    <x v="3593"/>
    <x v="2"/>
    <x v="1035"/>
    <d v="2011-10-12T00:00:00"/>
    <s v="First Class"/>
    <s v="FP-14320"/>
    <s v="Frank Preis"/>
    <x v="0"/>
    <s v="United States"/>
    <x v="1"/>
    <x v="1"/>
    <n v="90049"/>
    <x v="1"/>
    <s v="OFF-AR-10003190"/>
    <x v="1"/>
    <x v="6"/>
    <x v="643"/>
    <n v="8.64"/>
    <n v="3"/>
    <n v="0"/>
    <n v="2.4192"/>
  </r>
  <r>
    <n v="7238"/>
    <x v="3594"/>
    <x v="0"/>
    <x v="212"/>
    <d v="2013-11-07T00:00:00"/>
    <s v="Same Day"/>
    <s v="EA-14035"/>
    <s v="Erin Ashbrook"/>
    <x v="1"/>
    <s v="United States"/>
    <x v="10"/>
    <x v="9"/>
    <n v="19143"/>
    <x v="3"/>
    <s v="TEC-MA-10000904"/>
    <x v="2"/>
    <x v="15"/>
    <x v="1796"/>
    <n v="341.99099999999999"/>
    <n v="3"/>
    <n v="0.7"/>
    <n v="-319.19159999999999"/>
  </r>
  <r>
    <n v="7239"/>
    <x v="3595"/>
    <x v="0"/>
    <x v="435"/>
    <d v="2013-12-31T00:00:00"/>
    <s v="Standard Class"/>
    <s v="SC-20305"/>
    <s v="Sean Christensen"/>
    <x v="0"/>
    <s v="United States"/>
    <x v="49"/>
    <x v="1"/>
    <n v="95123"/>
    <x v="1"/>
    <s v="FUR-FU-10000771"/>
    <x v="0"/>
    <x v="5"/>
    <x v="1426"/>
    <n v="43.96"/>
    <n v="7"/>
    <n v="0"/>
    <n v="18.463200000000001"/>
  </r>
  <r>
    <n v="7240"/>
    <x v="3595"/>
    <x v="0"/>
    <x v="435"/>
    <d v="2013-12-31T00:00:00"/>
    <s v="Standard Class"/>
    <s v="SC-20305"/>
    <s v="Sean Christensen"/>
    <x v="0"/>
    <s v="United States"/>
    <x v="49"/>
    <x v="1"/>
    <n v="95123"/>
    <x v="1"/>
    <s v="OFF-EN-10001990"/>
    <x v="1"/>
    <x v="12"/>
    <x v="33"/>
    <n v="39.76"/>
    <n v="7"/>
    <n v="0"/>
    <n v="18.687200000000001"/>
  </r>
  <r>
    <n v="7241"/>
    <x v="3596"/>
    <x v="3"/>
    <x v="756"/>
    <d v="2014-04-26T00:00:00"/>
    <s v="Second Class"/>
    <s v="JF-15355"/>
    <s v="Jay Fein"/>
    <x v="0"/>
    <s v="United States"/>
    <x v="45"/>
    <x v="1"/>
    <n v="91104"/>
    <x v="1"/>
    <s v="FUR-FU-10002445"/>
    <x v="0"/>
    <x v="5"/>
    <x v="1439"/>
    <n v="66.36"/>
    <n v="7"/>
    <n v="0"/>
    <n v="26.544"/>
  </r>
  <r>
    <n v="7242"/>
    <x v="3596"/>
    <x v="3"/>
    <x v="756"/>
    <d v="2014-04-26T00:00:00"/>
    <s v="Second Class"/>
    <s v="JF-15355"/>
    <s v="Jay Fein"/>
    <x v="0"/>
    <s v="United States"/>
    <x v="45"/>
    <x v="1"/>
    <n v="91104"/>
    <x v="1"/>
    <s v="OFF-BI-10003638"/>
    <x v="1"/>
    <x v="8"/>
    <x v="607"/>
    <n v="92.88"/>
    <n v="6"/>
    <n v="0.2"/>
    <n v="30.186"/>
  </r>
  <r>
    <n v="7243"/>
    <x v="3596"/>
    <x v="3"/>
    <x v="756"/>
    <d v="2014-04-26T00:00:00"/>
    <s v="Second Class"/>
    <s v="JF-15355"/>
    <s v="Jay Fein"/>
    <x v="0"/>
    <s v="United States"/>
    <x v="45"/>
    <x v="1"/>
    <n v="91104"/>
    <x v="1"/>
    <s v="FUR-FU-10004864"/>
    <x v="0"/>
    <x v="5"/>
    <x v="1710"/>
    <n v="24.14"/>
    <n v="2"/>
    <n v="0"/>
    <n v="7.9661999999999997"/>
  </r>
  <r>
    <n v="7244"/>
    <x v="3597"/>
    <x v="3"/>
    <x v="629"/>
    <d v="2014-08-23T00:00:00"/>
    <s v="Second Class"/>
    <s v="TP-21415"/>
    <s v="Tom Prescott"/>
    <x v="0"/>
    <s v="United States"/>
    <x v="10"/>
    <x v="9"/>
    <n v="19134"/>
    <x v="3"/>
    <s v="FUR-CH-10002024"/>
    <x v="0"/>
    <x v="1"/>
    <x v="478"/>
    <n v="4416.174"/>
    <n v="9"/>
    <n v="0.3"/>
    <n v="-630.88199999999995"/>
  </r>
  <r>
    <n v="7245"/>
    <x v="3598"/>
    <x v="3"/>
    <x v="1053"/>
    <d v="2014-05-26T00:00:00"/>
    <s v="First Class"/>
    <s v="RL-19615"/>
    <s v="Rob Lucas"/>
    <x v="0"/>
    <s v="United States"/>
    <x v="1"/>
    <x v="1"/>
    <n v="90049"/>
    <x v="1"/>
    <s v="OFF-AR-10002445"/>
    <x v="1"/>
    <x v="6"/>
    <x v="1637"/>
    <n v="49.56"/>
    <n v="7"/>
    <n v="0"/>
    <n v="18.832799999999999"/>
  </r>
  <r>
    <n v="7246"/>
    <x v="3599"/>
    <x v="3"/>
    <x v="839"/>
    <d v="2014-02-14T00:00:00"/>
    <s v="Standard Class"/>
    <s v="SB-20170"/>
    <s v="Sarah Bern"/>
    <x v="0"/>
    <s v="United States"/>
    <x v="1"/>
    <x v="1"/>
    <n v="90032"/>
    <x v="1"/>
    <s v="OFF-ST-10001370"/>
    <x v="1"/>
    <x v="4"/>
    <x v="1023"/>
    <n v="354.9"/>
    <n v="5"/>
    <n v="0"/>
    <n v="17.745000000000001"/>
  </r>
  <r>
    <n v="7247"/>
    <x v="3600"/>
    <x v="2"/>
    <x v="223"/>
    <d v="2011-08-03T00:00:00"/>
    <s v="Standard Class"/>
    <s v="JS-15595"/>
    <s v="Jill Stevenson"/>
    <x v="1"/>
    <s v="United States"/>
    <x v="38"/>
    <x v="24"/>
    <n v="43229"/>
    <x v="3"/>
    <s v="OFF-LA-10000305"/>
    <x v="1"/>
    <x v="2"/>
    <x v="1707"/>
    <n v="15.12"/>
    <n v="3"/>
    <n v="0.2"/>
    <n v="4.9139999999999997"/>
  </r>
  <r>
    <n v="7248"/>
    <x v="3600"/>
    <x v="2"/>
    <x v="223"/>
    <d v="2011-08-03T00:00:00"/>
    <s v="Standard Class"/>
    <s v="JS-15595"/>
    <s v="Jill Stevenson"/>
    <x v="1"/>
    <s v="United States"/>
    <x v="38"/>
    <x v="24"/>
    <n v="43229"/>
    <x v="3"/>
    <s v="FUR-BO-10001972"/>
    <x v="0"/>
    <x v="0"/>
    <x v="362"/>
    <n v="302.45"/>
    <n v="5"/>
    <n v="0.5"/>
    <n v="-199.61699999999999"/>
  </r>
  <r>
    <n v="7249"/>
    <x v="3600"/>
    <x v="2"/>
    <x v="223"/>
    <d v="2011-08-03T00:00:00"/>
    <s v="Standard Class"/>
    <s v="JS-15595"/>
    <s v="Jill Stevenson"/>
    <x v="1"/>
    <s v="United States"/>
    <x v="38"/>
    <x v="24"/>
    <n v="43229"/>
    <x v="3"/>
    <s v="OFF-ST-10002486"/>
    <x v="1"/>
    <x v="4"/>
    <x v="693"/>
    <n v="44.671999999999997"/>
    <n v="8"/>
    <n v="0.2"/>
    <n v="-10.0512"/>
  </r>
  <r>
    <n v="7250"/>
    <x v="3601"/>
    <x v="1"/>
    <x v="593"/>
    <d v="2012-09-06T00:00:00"/>
    <s v="Second Class"/>
    <s v="BP-11155"/>
    <s v="Becky Pak"/>
    <x v="0"/>
    <s v="United States"/>
    <x v="1"/>
    <x v="1"/>
    <n v="90008"/>
    <x v="1"/>
    <s v="TEC-AC-10001874"/>
    <x v="2"/>
    <x v="11"/>
    <x v="1562"/>
    <n v="119.98"/>
    <n v="2"/>
    <n v="0"/>
    <n v="35.994"/>
  </r>
  <r>
    <n v="7251"/>
    <x v="3601"/>
    <x v="1"/>
    <x v="593"/>
    <d v="2012-09-06T00:00:00"/>
    <s v="Second Class"/>
    <s v="BP-11155"/>
    <s v="Becky Pak"/>
    <x v="0"/>
    <s v="United States"/>
    <x v="1"/>
    <x v="1"/>
    <n v="90008"/>
    <x v="1"/>
    <s v="TEC-AC-10003870"/>
    <x v="2"/>
    <x v="11"/>
    <x v="1718"/>
    <n v="989.97"/>
    <n v="3"/>
    <n v="0"/>
    <n v="395.988"/>
  </r>
  <r>
    <n v="7252"/>
    <x v="3602"/>
    <x v="0"/>
    <x v="278"/>
    <d v="2013-03-09T00:00:00"/>
    <s v="Standard Class"/>
    <s v="EM-13825"/>
    <s v="Elizabeth Moffitt"/>
    <x v="1"/>
    <s v="United States"/>
    <x v="389"/>
    <x v="2"/>
    <n v="33021"/>
    <x v="0"/>
    <s v="OFF-LA-10002473"/>
    <x v="1"/>
    <x v="2"/>
    <x v="1797"/>
    <n v="9.2159999999999993"/>
    <n v="4"/>
    <n v="0.2"/>
    <n v="3.3408000000000002"/>
  </r>
  <r>
    <n v="7253"/>
    <x v="3603"/>
    <x v="0"/>
    <x v="126"/>
    <d v="2013-09-19T00:00:00"/>
    <s v="Standard Class"/>
    <s v="SC-20695"/>
    <s v="Steve Chapman"/>
    <x v="1"/>
    <s v="United States"/>
    <x v="43"/>
    <x v="12"/>
    <n v="48066"/>
    <x v="2"/>
    <s v="OFF-PA-10003790"/>
    <x v="1"/>
    <x v="10"/>
    <x v="1250"/>
    <n v="68.52"/>
    <n v="3"/>
    <n v="0"/>
    <n v="31.519200000000001"/>
  </r>
  <r>
    <n v="7254"/>
    <x v="3604"/>
    <x v="0"/>
    <x v="198"/>
    <d v="2013-05-06T00:00:00"/>
    <s v="Standard Class"/>
    <s v="EM-14140"/>
    <s v="Eugene Moren"/>
    <x v="2"/>
    <s v="United States"/>
    <x v="384"/>
    <x v="6"/>
    <n v="54880"/>
    <x v="2"/>
    <s v="OFF-AP-10002684"/>
    <x v="1"/>
    <x v="9"/>
    <x v="165"/>
    <n v="364.74"/>
    <n v="3"/>
    <n v="0"/>
    <n v="109.422"/>
  </r>
  <r>
    <n v="7255"/>
    <x v="3604"/>
    <x v="0"/>
    <x v="198"/>
    <d v="2013-05-06T00:00:00"/>
    <s v="Standard Class"/>
    <s v="EM-14140"/>
    <s v="Eugene Moren"/>
    <x v="2"/>
    <s v="United States"/>
    <x v="384"/>
    <x v="6"/>
    <n v="54880"/>
    <x v="2"/>
    <s v="FUR-FU-10001037"/>
    <x v="0"/>
    <x v="5"/>
    <x v="1160"/>
    <n v="47.4"/>
    <n v="5"/>
    <n v="0"/>
    <n v="21.33"/>
  </r>
  <r>
    <n v="7256"/>
    <x v="3604"/>
    <x v="0"/>
    <x v="198"/>
    <d v="2013-05-06T00:00:00"/>
    <s v="Standard Class"/>
    <s v="EM-14140"/>
    <s v="Eugene Moren"/>
    <x v="2"/>
    <s v="United States"/>
    <x v="384"/>
    <x v="6"/>
    <n v="54880"/>
    <x v="2"/>
    <s v="OFF-ST-10000876"/>
    <x v="1"/>
    <x v="4"/>
    <x v="251"/>
    <n v="49.76"/>
    <n v="4"/>
    <n v="0"/>
    <n v="13.9328"/>
  </r>
  <r>
    <n v="7257"/>
    <x v="3604"/>
    <x v="0"/>
    <x v="198"/>
    <d v="2013-05-06T00:00:00"/>
    <s v="Standard Class"/>
    <s v="EM-14140"/>
    <s v="Eugene Moren"/>
    <x v="2"/>
    <s v="United States"/>
    <x v="384"/>
    <x v="6"/>
    <n v="54880"/>
    <x v="2"/>
    <s v="OFF-AR-10003732"/>
    <x v="1"/>
    <x v="6"/>
    <x v="321"/>
    <n v="5.56"/>
    <n v="2"/>
    <n v="0"/>
    <n v="1.4456"/>
  </r>
  <r>
    <n v="7258"/>
    <x v="3604"/>
    <x v="0"/>
    <x v="198"/>
    <d v="2013-05-06T00:00:00"/>
    <s v="Standard Class"/>
    <s v="EM-14140"/>
    <s v="Eugene Moren"/>
    <x v="2"/>
    <s v="United States"/>
    <x v="384"/>
    <x v="6"/>
    <n v="54880"/>
    <x v="2"/>
    <s v="OFF-PA-10000994"/>
    <x v="1"/>
    <x v="10"/>
    <x v="904"/>
    <n v="629.1"/>
    <n v="6"/>
    <n v="0"/>
    <n v="301.96800000000002"/>
  </r>
  <r>
    <n v="7259"/>
    <x v="3604"/>
    <x v="0"/>
    <x v="198"/>
    <d v="2013-05-06T00:00:00"/>
    <s v="Standard Class"/>
    <s v="EM-14140"/>
    <s v="Eugene Moren"/>
    <x v="2"/>
    <s v="United States"/>
    <x v="384"/>
    <x v="6"/>
    <n v="54880"/>
    <x v="2"/>
    <s v="OFF-AR-10000940"/>
    <x v="1"/>
    <x v="6"/>
    <x v="134"/>
    <n v="14.7"/>
    <n v="5"/>
    <n v="0"/>
    <n v="3.9689999999999999"/>
  </r>
  <r>
    <n v="7260"/>
    <x v="3604"/>
    <x v="0"/>
    <x v="198"/>
    <d v="2013-05-06T00:00:00"/>
    <s v="Standard Class"/>
    <s v="EM-14140"/>
    <s v="Eugene Moren"/>
    <x v="2"/>
    <s v="United States"/>
    <x v="384"/>
    <x v="6"/>
    <n v="54880"/>
    <x v="2"/>
    <s v="OFF-PA-10004888"/>
    <x v="1"/>
    <x v="10"/>
    <x v="959"/>
    <n v="45.36"/>
    <n v="7"/>
    <n v="0"/>
    <n v="21.7728"/>
  </r>
  <r>
    <n v="7261"/>
    <x v="3604"/>
    <x v="0"/>
    <x v="198"/>
    <d v="2013-05-06T00:00:00"/>
    <s v="Standard Class"/>
    <s v="EM-14140"/>
    <s v="Eugene Moren"/>
    <x v="2"/>
    <s v="United States"/>
    <x v="384"/>
    <x v="6"/>
    <n v="54880"/>
    <x v="2"/>
    <s v="TEC-PH-10000441"/>
    <x v="2"/>
    <x v="7"/>
    <x v="1046"/>
    <n v="125.99"/>
    <n v="1"/>
    <n v="0"/>
    <n v="35.277200000000001"/>
  </r>
  <r>
    <n v="7262"/>
    <x v="3605"/>
    <x v="3"/>
    <x v="193"/>
    <d v="2014-06-14T00:00:00"/>
    <s v="Second Class"/>
    <s v="GZ-14545"/>
    <s v="George Zrebassa"/>
    <x v="1"/>
    <s v="United States"/>
    <x v="302"/>
    <x v="1"/>
    <n v="91360"/>
    <x v="1"/>
    <s v="OFF-AR-10001231"/>
    <x v="1"/>
    <x v="6"/>
    <x v="1686"/>
    <n v="14.7"/>
    <n v="7"/>
    <n v="0"/>
    <n v="4.1159999999999997"/>
  </r>
  <r>
    <n v="7263"/>
    <x v="3606"/>
    <x v="3"/>
    <x v="760"/>
    <d v="2014-10-29T00:00:00"/>
    <s v="Standard Class"/>
    <s v="ML-17395"/>
    <s v="Marina Lichtenstein"/>
    <x v="1"/>
    <s v="United States"/>
    <x v="10"/>
    <x v="9"/>
    <n v="19134"/>
    <x v="3"/>
    <s v="TEC-PH-10003988"/>
    <x v="2"/>
    <x v="7"/>
    <x v="47"/>
    <n v="32.700000000000003"/>
    <n v="5"/>
    <n v="0.4"/>
    <n v="-6.54"/>
  </r>
  <r>
    <n v="7264"/>
    <x v="3606"/>
    <x v="3"/>
    <x v="760"/>
    <d v="2014-10-29T00:00:00"/>
    <s v="Standard Class"/>
    <s v="ML-17395"/>
    <s v="Marina Lichtenstein"/>
    <x v="1"/>
    <s v="United States"/>
    <x v="10"/>
    <x v="9"/>
    <n v="19134"/>
    <x v="3"/>
    <s v="OFF-EN-10003068"/>
    <x v="1"/>
    <x v="12"/>
    <x v="1632"/>
    <n v="31.68"/>
    <n v="4"/>
    <n v="0.2"/>
    <n v="11.087999999999999"/>
  </r>
  <r>
    <n v="7265"/>
    <x v="3607"/>
    <x v="3"/>
    <x v="487"/>
    <d v="2014-06-18T00:00:00"/>
    <s v="Standard Class"/>
    <s v="PG-18895"/>
    <s v="Paul Gonzalez"/>
    <x v="0"/>
    <s v="United States"/>
    <x v="24"/>
    <x v="17"/>
    <n v="22153"/>
    <x v="0"/>
    <s v="OFF-AR-10004260"/>
    <x v="1"/>
    <x v="6"/>
    <x v="1481"/>
    <n v="181.86"/>
    <n v="7"/>
    <n v="0"/>
    <n v="50.9208"/>
  </r>
  <r>
    <n v="7266"/>
    <x v="3608"/>
    <x v="2"/>
    <x v="533"/>
    <d v="2011-11-26T00:00:00"/>
    <s v="Second Class"/>
    <s v="DK-12835"/>
    <s v="Damala Kotsonis"/>
    <x v="1"/>
    <s v="United States"/>
    <x v="12"/>
    <x v="5"/>
    <n v="77095"/>
    <x v="2"/>
    <s v="FUR-CH-10001973"/>
    <x v="0"/>
    <x v="1"/>
    <x v="896"/>
    <n v="155.37200000000001"/>
    <n v="2"/>
    <n v="0.3"/>
    <n v="-35.513599999999997"/>
  </r>
  <r>
    <n v="7267"/>
    <x v="3609"/>
    <x v="3"/>
    <x v="1153"/>
    <d v="2014-08-17T00:00:00"/>
    <s v="Same Day"/>
    <s v="SJ-20215"/>
    <s v="Sarah Jordon"/>
    <x v="0"/>
    <s v="United States"/>
    <x v="29"/>
    <x v="18"/>
    <n v="38401"/>
    <x v="0"/>
    <s v="OFF-BI-10002824"/>
    <x v="1"/>
    <x v="8"/>
    <x v="523"/>
    <n v="13.428000000000001"/>
    <n v="3"/>
    <n v="0.7"/>
    <n v="-11.19"/>
  </r>
  <r>
    <n v="7268"/>
    <x v="3609"/>
    <x v="3"/>
    <x v="1153"/>
    <d v="2014-08-17T00:00:00"/>
    <s v="Same Day"/>
    <s v="SJ-20215"/>
    <s v="Sarah Jordon"/>
    <x v="0"/>
    <s v="United States"/>
    <x v="29"/>
    <x v="18"/>
    <n v="38401"/>
    <x v="0"/>
    <s v="OFF-ST-10004950"/>
    <x v="1"/>
    <x v="4"/>
    <x v="1000"/>
    <n v="67.135999999999996"/>
    <n v="4"/>
    <n v="0.2"/>
    <n v="-0.83919999999999995"/>
  </r>
  <r>
    <n v="7269"/>
    <x v="3610"/>
    <x v="0"/>
    <x v="1154"/>
    <d v="2013-01-20T00:00:00"/>
    <s v="Standard Class"/>
    <s v="AG-10675"/>
    <s v="Anna Gayman"/>
    <x v="0"/>
    <s v="United States"/>
    <x v="3"/>
    <x v="3"/>
    <n v="28027"/>
    <x v="0"/>
    <s v="OFF-PA-10004039"/>
    <x v="1"/>
    <x v="10"/>
    <x v="1538"/>
    <n v="89.567999999999998"/>
    <n v="2"/>
    <n v="0.2"/>
    <n v="32.468400000000003"/>
  </r>
  <r>
    <n v="7270"/>
    <x v="3610"/>
    <x v="0"/>
    <x v="1154"/>
    <d v="2013-01-20T00:00:00"/>
    <s v="Standard Class"/>
    <s v="AG-10675"/>
    <s v="Anna Gayman"/>
    <x v="0"/>
    <s v="United States"/>
    <x v="3"/>
    <x v="3"/>
    <n v="28027"/>
    <x v="0"/>
    <s v="FUR-FU-10003374"/>
    <x v="0"/>
    <x v="5"/>
    <x v="1798"/>
    <n v="315.77600000000001"/>
    <n v="8"/>
    <n v="0.2"/>
    <n v="31.5776"/>
  </r>
  <r>
    <n v="7271"/>
    <x v="3611"/>
    <x v="0"/>
    <x v="1142"/>
    <d v="2013-09-23T00:00:00"/>
    <s v="Standard Class"/>
    <s v="KD-16495"/>
    <s v="Keith Dawkins"/>
    <x v="1"/>
    <s v="United States"/>
    <x v="49"/>
    <x v="1"/>
    <n v="95123"/>
    <x v="1"/>
    <s v="FUR-BO-10001918"/>
    <x v="0"/>
    <x v="0"/>
    <x v="1140"/>
    <n v="273.666"/>
    <n v="2"/>
    <n v="0.15"/>
    <n v="-12.878399999999999"/>
  </r>
  <r>
    <n v="7272"/>
    <x v="3611"/>
    <x v="0"/>
    <x v="1142"/>
    <d v="2013-09-23T00:00:00"/>
    <s v="Standard Class"/>
    <s v="KD-16495"/>
    <s v="Keith Dawkins"/>
    <x v="1"/>
    <s v="United States"/>
    <x v="49"/>
    <x v="1"/>
    <n v="95123"/>
    <x v="1"/>
    <s v="OFF-AP-10002287"/>
    <x v="1"/>
    <x v="9"/>
    <x v="1274"/>
    <n v="17.48"/>
    <n v="4"/>
    <n v="0"/>
    <n v="4.5448000000000004"/>
  </r>
  <r>
    <n v="7273"/>
    <x v="3612"/>
    <x v="0"/>
    <x v="1155"/>
    <d v="2013-10-15T00:00:00"/>
    <s v="Standard Class"/>
    <s v="EB-13975"/>
    <s v="Erica Bern"/>
    <x v="1"/>
    <s v="United States"/>
    <x v="247"/>
    <x v="3"/>
    <n v="27405"/>
    <x v="0"/>
    <s v="OFF-SU-10004498"/>
    <x v="1"/>
    <x v="14"/>
    <x v="500"/>
    <n v="20.608000000000001"/>
    <n v="2"/>
    <n v="0.2"/>
    <n v="-4.3792"/>
  </r>
  <r>
    <n v="7274"/>
    <x v="3612"/>
    <x v="0"/>
    <x v="1155"/>
    <d v="2013-10-15T00:00:00"/>
    <s v="Standard Class"/>
    <s v="EB-13975"/>
    <s v="Erica Bern"/>
    <x v="1"/>
    <s v="United States"/>
    <x v="247"/>
    <x v="3"/>
    <n v="27405"/>
    <x v="0"/>
    <s v="OFF-BI-10002557"/>
    <x v="1"/>
    <x v="8"/>
    <x v="246"/>
    <n v="4.0949999999999998"/>
    <n v="3"/>
    <n v="0.7"/>
    <n v="-2.73"/>
  </r>
  <r>
    <n v="7275"/>
    <x v="3613"/>
    <x v="1"/>
    <x v="50"/>
    <d v="2012-11-17T00:00:00"/>
    <s v="Standard Class"/>
    <s v="AW-10930"/>
    <s v="Arthur Wiediger"/>
    <x v="2"/>
    <s v="United States"/>
    <x v="433"/>
    <x v="37"/>
    <n v="59601"/>
    <x v="1"/>
    <s v="TEC-PH-10004908"/>
    <x v="2"/>
    <x v="7"/>
    <x v="1474"/>
    <n v="339.96"/>
    <n v="5"/>
    <n v="0.2"/>
    <n v="42.494999999999997"/>
  </r>
  <r>
    <n v="7276"/>
    <x v="3613"/>
    <x v="1"/>
    <x v="50"/>
    <d v="2012-11-17T00:00:00"/>
    <s v="Standard Class"/>
    <s v="AW-10930"/>
    <s v="Arthur Wiediger"/>
    <x v="2"/>
    <s v="United States"/>
    <x v="433"/>
    <x v="37"/>
    <n v="59601"/>
    <x v="1"/>
    <s v="FUR-FU-10000794"/>
    <x v="0"/>
    <x v="5"/>
    <x v="639"/>
    <n v="63.98"/>
    <n v="7"/>
    <n v="0"/>
    <n v="21.7532"/>
  </r>
  <r>
    <n v="7277"/>
    <x v="3614"/>
    <x v="2"/>
    <x v="981"/>
    <d v="2011-06-11T00:00:00"/>
    <s v="Standard Class"/>
    <s v="JK-16120"/>
    <s v="Julie Kriz"/>
    <x v="2"/>
    <s v="United States"/>
    <x v="2"/>
    <x v="2"/>
    <n v="33311"/>
    <x v="0"/>
    <s v="TEC-AC-10004171"/>
    <x v="2"/>
    <x v="11"/>
    <x v="1312"/>
    <n v="799.92"/>
    <n v="10"/>
    <n v="0.2"/>
    <n v="239.976"/>
  </r>
  <r>
    <n v="7278"/>
    <x v="3615"/>
    <x v="0"/>
    <x v="1080"/>
    <d v="2013-07-22T00:00:00"/>
    <s v="First Class"/>
    <s v="TC-21535"/>
    <s v="Tracy Collins"/>
    <x v="2"/>
    <s v="United States"/>
    <x v="8"/>
    <x v="1"/>
    <n v="94110"/>
    <x v="1"/>
    <s v="TEC-PH-10002070"/>
    <x v="2"/>
    <x v="7"/>
    <x v="1785"/>
    <n v="35.984000000000002"/>
    <n v="2"/>
    <n v="0.2"/>
    <n v="4.4980000000000002"/>
  </r>
  <r>
    <n v="7279"/>
    <x v="3615"/>
    <x v="0"/>
    <x v="1080"/>
    <d v="2013-07-22T00:00:00"/>
    <s v="First Class"/>
    <s v="TC-21535"/>
    <s v="Tracy Collins"/>
    <x v="2"/>
    <s v="United States"/>
    <x v="8"/>
    <x v="1"/>
    <n v="94110"/>
    <x v="1"/>
    <s v="TEC-AC-10003095"/>
    <x v="2"/>
    <x v="11"/>
    <x v="1277"/>
    <n v="389.97"/>
    <n v="3"/>
    <n v="0"/>
    <n v="132.5898"/>
  </r>
  <r>
    <n v="7280"/>
    <x v="3616"/>
    <x v="0"/>
    <x v="675"/>
    <d v="2013-05-15T00:00:00"/>
    <s v="Same Day"/>
    <s v="TH-21235"/>
    <s v="Tiffany House"/>
    <x v="1"/>
    <s v="United States"/>
    <x v="420"/>
    <x v="16"/>
    <n v="85364"/>
    <x v="1"/>
    <s v="TEC-AC-10003832"/>
    <x v="2"/>
    <x v="11"/>
    <x v="458"/>
    <n v="185.52799999999999"/>
    <n v="7"/>
    <n v="0.2"/>
    <n v="48.701099999999997"/>
  </r>
  <r>
    <n v="7281"/>
    <x v="3617"/>
    <x v="1"/>
    <x v="780"/>
    <d v="2012-02-27T00:00:00"/>
    <s v="Standard Class"/>
    <s v="PW-19240"/>
    <s v="Pierre Wener"/>
    <x v="0"/>
    <s v="United States"/>
    <x v="29"/>
    <x v="39"/>
    <n v="21044"/>
    <x v="3"/>
    <s v="OFF-BI-10003527"/>
    <x v="1"/>
    <x v="8"/>
    <x v="446"/>
    <n v="2541.98"/>
    <n v="2"/>
    <n v="0"/>
    <n v="1270.99"/>
  </r>
  <r>
    <n v="7282"/>
    <x v="3618"/>
    <x v="3"/>
    <x v="524"/>
    <d v="2014-10-22T00:00:00"/>
    <s v="Standard Class"/>
    <s v="GH-14410"/>
    <s v="Gary Hansen"/>
    <x v="2"/>
    <s v="United States"/>
    <x v="420"/>
    <x v="16"/>
    <n v="85364"/>
    <x v="1"/>
    <s v="TEC-MA-10001148"/>
    <x v="2"/>
    <x v="15"/>
    <x v="205"/>
    <n v="599.98500000000001"/>
    <n v="5"/>
    <n v="0.7"/>
    <n v="-479.988"/>
  </r>
  <r>
    <n v="7283"/>
    <x v="3619"/>
    <x v="3"/>
    <x v="738"/>
    <d v="2014-06-30T00:00:00"/>
    <s v="Standard Class"/>
    <s v="JK-15730"/>
    <s v="Joe Kamberova"/>
    <x v="0"/>
    <s v="United States"/>
    <x v="22"/>
    <x v="10"/>
    <n v="60653"/>
    <x v="2"/>
    <s v="OFF-BI-10002432"/>
    <x v="1"/>
    <x v="8"/>
    <x v="866"/>
    <n v="3.036"/>
    <n v="3"/>
    <n v="0.8"/>
    <n v="-5.0094000000000003"/>
  </r>
  <r>
    <n v="7284"/>
    <x v="3620"/>
    <x v="3"/>
    <x v="428"/>
    <d v="2014-09-14T00:00:00"/>
    <s v="Standard Class"/>
    <s v="LC-17140"/>
    <s v="Logan Currie"/>
    <x v="0"/>
    <s v="United States"/>
    <x v="138"/>
    <x v="24"/>
    <n v="44105"/>
    <x v="3"/>
    <s v="OFF-AR-10001374"/>
    <x v="1"/>
    <x v="6"/>
    <x v="310"/>
    <n v="25.92"/>
    <n v="5"/>
    <n v="0.2"/>
    <n v="3.8879999999999999"/>
  </r>
  <r>
    <n v="7285"/>
    <x v="3620"/>
    <x v="3"/>
    <x v="428"/>
    <d v="2014-09-14T00:00:00"/>
    <s v="Standard Class"/>
    <s v="LC-17140"/>
    <s v="Logan Currie"/>
    <x v="0"/>
    <s v="United States"/>
    <x v="138"/>
    <x v="24"/>
    <n v="44105"/>
    <x v="3"/>
    <s v="FUR-FU-10000723"/>
    <x v="0"/>
    <x v="5"/>
    <x v="475"/>
    <n v="66.111999999999995"/>
    <n v="2"/>
    <n v="0.2"/>
    <n v="-9.0904000000000007"/>
  </r>
  <r>
    <n v="7286"/>
    <x v="3621"/>
    <x v="3"/>
    <x v="336"/>
    <d v="2014-10-20T00:00:00"/>
    <s v="Standard Class"/>
    <s v="BK-11260"/>
    <s v="Berenike Kampe"/>
    <x v="0"/>
    <s v="United States"/>
    <x v="8"/>
    <x v="1"/>
    <n v="94110"/>
    <x v="1"/>
    <s v="TEC-AC-10003614"/>
    <x v="2"/>
    <x v="11"/>
    <x v="562"/>
    <n v="46.36"/>
    <n v="4"/>
    <n v="0"/>
    <n v="15.2988"/>
  </r>
  <r>
    <n v="7287"/>
    <x v="3622"/>
    <x v="0"/>
    <x v="23"/>
    <d v="2013-06-26T00:00:00"/>
    <s v="Standard Class"/>
    <s v="BS-11365"/>
    <s v="Bill Shonely"/>
    <x v="1"/>
    <s v="United States"/>
    <x v="268"/>
    <x v="26"/>
    <n v="73120"/>
    <x v="2"/>
    <s v="TEC-AC-10004877"/>
    <x v="2"/>
    <x v="11"/>
    <x v="1670"/>
    <n v="6.9"/>
    <n v="1"/>
    <n v="0"/>
    <n v="0.55200000000000005"/>
  </r>
  <r>
    <n v="7288"/>
    <x v="3622"/>
    <x v="0"/>
    <x v="23"/>
    <d v="2013-06-26T00:00:00"/>
    <s v="Standard Class"/>
    <s v="BS-11365"/>
    <s v="Bill Shonely"/>
    <x v="1"/>
    <s v="United States"/>
    <x v="268"/>
    <x v="26"/>
    <n v="73120"/>
    <x v="2"/>
    <s v="FUR-FU-10004270"/>
    <x v="0"/>
    <x v="5"/>
    <x v="1372"/>
    <n v="57.69"/>
    <n v="3"/>
    <n v="0"/>
    <n v="23.652899999999999"/>
  </r>
  <r>
    <n v="7289"/>
    <x v="3623"/>
    <x v="2"/>
    <x v="814"/>
    <d v="2011-07-09T00:00:00"/>
    <s v="Standard Class"/>
    <s v="AG-10525"/>
    <s v="Andy Gerbode"/>
    <x v="1"/>
    <s v="United States"/>
    <x v="12"/>
    <x v="5"/>
    <n v="77095"/>
    <x v="2"/>
    <s v="TEC-MA-10002210"/>
    <x v="2"/>
    <x v="15"/>
    <x v="1366"/>
    <n v="559.71"/>
    <n v="3"/>
    <n v="0.4"/>
    <n v="-121.2705"/>
  </r>
  <r>
    <n v="7290"/>
    <x v="3624"/>
    <x v="0"/>
    <x v="806"/>
    <d v="2013-01-31T00:00:00"/>
    <s v="First Class"/>
    <s v="SC-20725"/>
    <s v="Steven Cartwright"/>
    <x v="0"/>
    <s v="United States"/>
    <x v="8"/>
    <x v="1"/>
    <n v="94122"/>
    <x v="1"/>
    <s v="OFF-ST-10000675"/>
    <x v="1"/>
    <x v="4"/>
    <x v="295"/>
    <n v="305.01"/>
    <n v="9"/>
    <n v="0"/>
    <n v="76.252499999999998"/>
  </r>
  <r>
    <n v="7291"/>
    <x v="3624"/>
    <x v="0"/>
    <x v="806"/>
    <d v="2013-01-31T00:00:00"/>
    <s v="First Class"/>
    <s v="SC-20725"/>
    <s v="Steven Cartwright"/>
    <x v="0"/>
    <s v="United States"/>
    <x v="8"/>
    <x v="1"/>
    <n v="94122"/>
    <x v="1"/>
    <s v="OFF-BI-10004781"/>
    <x v="1"/>
    <x v="8"/>
    <x v="132"/>
    <n v="50.783999999999999"/>
    <n v="2"/>
    <n v="0.2"/>
    <n v="17.7744"/>
  </r>
  <r>
    <n v="7292"/>
    <x v="3624"/>
    <x v="0"/>
    <x v="806"/>
    <d v="2013-01-31T00:00:00"/>
    <s v="First Class"/>
    <s v="SC-20725"/>
    <s v="Steven Cartwright"/>
    <x v="0"/>
    <s v="United States"/>
    <x v="8"/>
    <x v="1"/>
    <n v="94122"/>
    <x v="1"/>
    <s v="OFF-LA-10004689"/>
    <x v="1"/>
    <x v="2"/>
    <x v="261"/>
    <n v="26.01"/>
    <n v="9"/>
    <n v="0"/>
    <n v="12.2247"/>
  </r>
  <r>
    <n v="7293"/>
    <x v="3625"/>
    <x v="3"/>
    <x v="769"/>
    <d v="2014-10-12T00:00:00"/>
    <s v="Standard Class"/>
    <s v="LR-16915"/>
    <s v="Lena Radford"/>
    <x v="0"/>
    <s v="United States"/>
    <x v="316"/>
    <x v="18"/>
    <n v="37211"/>
    <x v="0"/>
    <s v="TEC-MA-10001856"/>
    <x v="2"/>
    <x v="15"/>
    <x v="1778"/>
    <n v="649"/>
    <n v="2"/>
    <n v="0.5"/>
    <n v="-272.58"/>
  </r>
  <r>
    <n v="7294"/>
    <x v="3626"/>
    <x v="0"/>
    <x v="1156"/>
    <d v="2013-01-29T00:00:00"/>
    <s v="Standard Class"/>
    <s v="CB-12415"/>
    <s v="Christy Brittain"/>
    <x v="0"/>
    <s v="United States"/>
    <x v="1"/>
    <x v="1"/>
    <n v="90036"/>
    <x v="1"/>
    <s v="FUR-FU-10000719"/>
    <x v="0"/>
    <x v="5"/>
    <x v="1664"/>
    <n v="59.99"/>
    <n v="7"/>
    <n v="0"/>
    <n v="21.596399999999999"/>
  </r>
  <r>
    <n v="7295"/>
    <x v="3627"/>
    <x v="1"/>
    <x v="989"/>
    <d v="2012-05-31T00:00:00"/>
    <s v="Standard Class"/>
    <s v="RD-19900"/>
    <s v="Ruben Dartt"/>
    <x v="0"/>
    <s v="United States"/>
    <x v="234"/>
    <x v="4"/>
    <n v="98006"/>
    <x v="1"/>
    <s v="FUR-FU-10003849"/>
    <x v="0"/>
    <x v="5"/>
    <x v="521"/>
    <n v="20.239999999999998"/>
    <n v="1"/>
    <n v="0"/>
    <n v="7.8936000000000002"/>
  </r>
  <r>
    <n v="7296"/>
    <x v="3628"/>
    <x v="2"/>
    <x v="417"/>
    <d v="2011-05-05T00:00:00"/>
    <s v="First Class"/>
    <s v="NC-18340"/>
    <s v="Nat Carroll"/>
    <x v="0"/>
    <s v="United States"/>
    <x v="12"/>
    <x v="5"/>
    <n v="77036"/>
    <x v="2"/>
    <s v="OFF-AR-10001725"/>
    <x v="1"/>
    <x v="6"/>
    <x v="1540"/>
    <n v="37.840000000000003"/>
    <n v="2"/>
    <n v="0.2"/>
    <n v="2.8380000000000001"/>
  </r>
  <r>
    <n v="7297"/>
    <x v="3628"/>
    <x v="2"/>
    <x v="417"/>
    <d v="2011-05-05T00:00:00"/>
    <s v="First Class"/>
    <s v="NC-18340"/>
    <s v="Nat Carroll"/>
    <x v="0"/>
    <s v="United States"/>
    <x v="12"/>
    <x v="5"/>
    <n v="77036"/>
    <x v="2"/>
    <s v="OFF-FA-10000840"/>
    <x v="1"/>
    <x v="13"/>
    <x v="1685"/>
    <n v="5.4720000000000004"/>
    <n v="6"/>
    <n v="0.2"/>
    <n v="1.8468"/>
  </r>
  <r>
    <n v="7298"/>
    <x v="3629"/>
    <x v="1"/>
    <x v="1157"/>
    <d v="2012-02-14T00:00:00"/>
    <s v="Second Class"/>
    <s v="NB-18655"/>
    <s v="Nona Balk"/>
    <x v="1"/>
    <s v="United States"/>
    <x v="10"/>
    <x v="9"/>
    <n v="19143"/>
    <x v="3"/>
    <s v="OFF-ST-10000943"/>
    <x v="1"/>
    <x v="4"/>
    <x v="1195"/>
    <n v="77.239999999999995"/>
    <n v="5"/>
    <n v="0.2"/>
    <n v="7.7240000000000002"/>
  </r>
  <r>
    <n v="7299"/>
    <x v="3630"/>
    <x v="2"/>
    <x v="728"/>
    <d v="2011-11-21T00:00:00"/>
    <s v="First Class"/>
    <s v="JK-15730"/>
    <s v="Joe Kamberova"/>
    <x v="0"/>
    <s v="United States"/>
    <x v="467"/>
    <x v="10"/>
    <n v="60016"/>
    <x v="2"/>
    <s v="FUR-TA-10002533"/>
    <x v="0"/>
    <x v="3"/>
    <x v="274"/>
    <n v="292.10000000000002"/>
    <n v="4"/>
    <n v="0.5"/>
    <n v="-175.26"/>
  </r>
  <r>
    <n v="7300"/>
    <x v="3630"/>
    <x v="2"/>
    <x v="728"/>
    <d v="2011-11-21T00:00:00"/>
    <s v="First Class"/>
    <s v="JK-15730"/>
    <s v="Joe Kamberova"/>
    <x v="0"/>
    <s v="United States"/>
    <x v="467"/>
    <x v="10"/>
    <n v="60016"/>
    <x v="2"/>
    <s v="FUR-FU-10001546"/>
    <x v="0"/>
    <x v="5"/>
    <x v="1423"/>
    <n v="8.5440000000000005"/>
    <n v="2"/>
    <n v="0.6"/>
    <n v="-7.476"/>
  </r>
  <r>
    <n v="7301"/>
    <x v="3630"/>
    <x v="2"/>
    <x v="728"/>
    <d v="2011-11-21T00:00:00"/>
    <s v="First Class"/>
    <s v="JK-15730"/>
    <s v="Joe Kamberova"/>
    <x v="0"/>
    <s v="United States"/>
    <x v="467"/>
    <x v="10"/>
    <n v="60016"/>
    <x v="2"/>
    <s v="FUR-BO-10003546"/>
    <x v="0"/>
    <x v="0"/>
    <x v="1638"/>
    <n v="424.11599999999999"/>
    <n v="6"/>
    <n v="0.3"/>
    <n v="-30.294"/>
  </r>
  <r>
    <n v="7302"/>
    <x v="3630"/>
    <x v="2"/>
    <x v="728"/>
    <d v="2011-11-21T00:00:00"/>
    <s v="First Class"/>
    <s v="JK-15730"/>
    <s v="Joe Kamberova"/>
    <x v="0"/>
    <s v="United States"/>
    <x v="467"/>
    <x v="10"/>
    <n v="60016"/>
    <x v="2"/>
    <s v="OFF-BI-10004728"/>
    <x v="1"/>
    <x v="8"/>
    <x v="539"/>
    <n v="2.8919999999999999"/>
    <n v="3"/>
    <n v="0.8"/>
    <n v="-4.9164000000000003"/>
  </r>
  <r>
    <n v="7303"/>
    <x v="3630"/>
    <x v="2"/>
    <x v="728"/>
    <d v="2011-11-21T00:00:00"/>
    <s v="First Class"/>
    <s v="JK-15730"/>
    <s v="Joe Kamberova"/>
    <x v="0"/>
    <s v="United States"/>
    <x v="467"/>
    <x v="10"/>
    <n v="60016"/>
    <x v="2"/>
    <s v="OFF-ST-10000025"/>
    <x v="1"/>
    <x v="4"/>
    <x v="615"/>
    <n v="381.72"/>
    <n v="5"/>
    <n v="0.2"/>
    <n v="-66.801000000000002"/>
  </r>
  <r>
    <n v="7304"/>
    <x v="3631"/>
    <x v="3"/>
    <x v="507"/>
    <d v="2014-09-09T00:00:00"/>
    <s v="Standard Class"/>
    <s v="DO-13645"/>
    <s v="Doug O'Connell"/>
    <x v="0"/>
    <s v="United States"/>
    <x v="199"/>
    <x v="2"/>
    <n v="33437"/>
    <x v="0"/>
    <s v="FUR-CH-10003817"/>
    <x v="0"/>
    <x v="1"/>
    <x v="162"/>
    <n v="97.183999999999997"/>
    <n v="2"/>
    <n v="0.2"/>
    <n v="6.0739999999999998"/>
  </r>
  <r>
    <n v="7305"/>
    <x v="3631"/>
    <x v="3"/>
    <x v="507"/>
    <d v="2014-09-09T00:00:00"/>
    <s v="Standard Class"/>
    <s v="DO-13645"/>
    <s v="Doug O'Connell"/>
    <x v="0"/>
    <s v="United States"/>
    <x v="199"/>
    <x v="2"/>
    <n v="33437"/>
    <x v="0"/>
    <s v="OFF-PA-10000289"/>
    <x v="1"/>
    <x v="10"/>
    <x v="722"/>
    <n v="10.368"/>
    <n v="2"/>
    <n v="0.2"/>
    <n v="3.6288"/>
  </r>
  <r>
    <n v="7306"/>
    <x v="3632"/>
    <x v="2"/>
    <x v="1158"/>
    <d v="2011-02-04T00:00:00"/>
    <s v="Standard Class"/>
    <s v="MG-18145"/>
    <s v="Mike Gockenbach"/>
    <x v="0"/>
    <s v="United States"/>
    <x v="243"/>
    <x v="5"/>
    <n v="75023"/>
    <x v="2"/>
    <s v="FUR-TA-10001889"/>
    <x v="0"/>
    <x v="3"/>
    <x v="406"/>
    <n v="890.84100000000001"/>
    <n v="3"/>
    <n v="0.3"/>
    <n v="-152.71559999999999"/>
  </r>
  <r>
    <n v="7307"/>
    <x v="3633"/>
    <x v="0"/>
    <x v="732"/>
    <d v="2013-08-11T00:00:00"/>
    <s v="Second Class"/>
    <s v="LH-17155"/>
    <s v="Logan Haushalter"/>
    <x v="0"/>
    <s v="United States"/>
    <x v="49"/>
    <x v="1"/>
    <n v="95123"/>
    <x v="1"/>
    <s v="TEC-AC-10002305"/>
    <x v="2"/>
    <x v="11"/>
    <x v="1521"/>
    <n v="72"/>
    <n v="4"/>
    <n v="0"/>
    <n v="12.96"/>
  </r>
  <r>
    <n v="7308"/>
    <x v="3633"/>
    <x v="0"/>
    <x v="732"/>
    <d v="2013-08-11T00:00:00"/>
    <s v="Second Class"/>
    <s v="LH-17155"/>
    <s v="Logan Haushalter"/>
    <x v="0"/>
    <s v="United States"/>
    <x v="49"/>
    <x v="1"/>
    <n v="95123"/>
    <x v="1"/>
    <s v="FUR-CH-10004875"/>
    <x v="0"/>
    <x v="1"/>
    <x v="1436"/>
    <n v="113.88800000000001"/>
    <n v="2"/>
    <n v="0.2"/>
    <n v="9.9651999999999994"/>
  </r>
  <r>
    <n v="7309"/>
    <x v="3633"/>
    <x v="0"/>
    <x v="732"/>
    <d v="2013-08-11T00:00:00"/>
    <s v="Second Class"/>
    <s v="LH-17155"/>
    <s v="Logan Haushalter"/>
    <x v="0"/>
    <s v="United States"/>
    <x v="49"/>
    <x v="1"/>
    <n v="95123"/>
    <x v="1"/>
    <s v="OFF-EN-10001434"/>
    <x v="1"/>
    <x v="12"/>
    <x v="434"/>
    <n v="158.13"/>
    <n v="3"/>
    <n v="0"/>
    <n v="77.483699999999999"/>
  </r>
  <r>
    <n v="7310"/>
    <x v="3634"/>
    <x v="3"/>
    <x v="193"/>
    <d v="2014-06-15T00:00:00"/>
    <s v="Second Class"/>
    <s v="MM-18280"/>
    <s v="Muhammed MacIntyre"/>
    <x v="1"/>
    <s v="United States"/>
    <x v="20"/>
    <x v="15"/>
    <n v="10024"/>
    <x v="3"/>
    <s v="OFF-FA-10004395"/>
    <x v="1"/>
    <x v="13"/>
    <x v="1192"/>
    <n v="14.13"/>
    <n v="3"/>
    <n v="0"/>
    <n v="0.70650000000000002"/>
  </r>
  <r>
    <n v="7311"/>
    <x v="3635"/>
    <x v="1"/>
    <x v="544"/>
    <d v="2012-08-14T00:00:00"/>
    <s v="Standard Class"/>
    <s v="BD-11320"/>
    <s v="Bill Donatelli"/>
    <x v="0"/>
    <s v="United States"/>
    <x v="66"/>
    <x v="12"/>
    <n v="48227"/>
    <x v="2"/>
    <s v="OFF-BI-10004632"/>
    <x v="1"/>
    <x v="8"/>
    <x v="910"/>
    <n v="64.75"/>
    <n v="5"/>
    <n v="0"/>
    <n v="29.137499999999999"/>
  </r>
  <r>
    <n v="7312"/>
    <x v="3636"/>
    <x v="1"/>
    <x v="330"/>
    <d v="2012-10-13T00:00:00"/>
    <s v="Standard Class"/>
    <s v="SC-20575"/>
    <s v="Sonia Cooley"/>
    <x v="0"/>
    <s v="United States"/>
    <x v="100"/>
    <x v="2"/>
    <n v="33178"/>
    <x v="0"/>
    <s v="OFF-BI-10000145"/>
    <x v="1"/>
    <x v="8"/>
    <x v="735"/>
    <n v="1.8720000000000001"/>
    <n v="2"/>
    <n v="0.7"/>
    <n v="-1.3104"/>
  </r>
  <r>
    <n v="7313"/>
    <x v="3636"/>
    <x v="1"/>
    <x v="330"/>
    <d v="2012-10-13T00:00:00"/>
    <s v="Standard Class"/>
    <s v="SC-20575"/>
    <s v="Sonia Cooley"/>
    <x v="0"/>
    <s v="United States"/>
    <x v="100"/>
    <x v="2"/>
    <n v="33178"/>
    <x v="0"/>
    <s v="OFF-BI-10002498"/>
    <x v="1"/>
    <x v="8"/>
    <x v="435"/>
    <n v="11.214"/>
    <n v="2"/>
    <n v="0.7"/>
    <n v="-8.5974000000000004"/>
  </r>
  <r>
    <n v="7314"/>
    <x v="3636"/>
    <x v="1"/>
    <x v="330"/>
    <d v="2012-10-13T00:00:00"/>
    <s v="Standard Class"/>
    <s v="SC-20575"/>
    <s v="Sonia Cooley"/>
    <x v="0"/>
    <s v="United States"/>
    <x v="100"/>
    <x v="2"/>
    <n v="33178"/>
    <x v="0"/>
    <s v="OFF-AR-10001761"/>
    <x v="1"/>
    <x v="6"/>
    <x v="1642"/>
    <n v="37.375999999999998"/>
    <n v="8"/>
    <n v="0.2"/>
    <n v="7.4752000000000001"/>
  </r>
  <r>
    <n v="7315"/>
    <x v="3637"/>
    <x v="0"/>
    <x v="316"/>
    <d v="2013-03-06T00:00:00"/>
    <s v="Standard Class"/>
    <s v="TN-21040"/>
    <s v="Tanja Norvell"/>
    <x v="2"/>
    <s v="United States"/>
    <x v="111"/>
    <x v="10"/>
    <n v="60068"/>
    <x v="2"/>
    <s v="TEC-PH-10001817"/>
    <x v="2"/>
    <x v="7"/>
    <x v="1097"/>
    <n v="286.39999999999998"/>
    <n v="1"/>
    <n v="0.2"/>
    <n v="25.06"/>
  </r>
  <r>
    <n v="7316"/>
    <x v="3638"/>
    <x v="3"/>
    <x v="943"/>
    <d v="2014-05-17T00:00:00"/>
    <s v="Second Class"/>
    <s v="ZC-21910"/>
    <s v="Zuschuss Carroll"/>
    <x v="0"/>
    <s v="United States"/>
    <x v="20"/>
    <x v="15"/>
    <n v="10024"/>
    <x v="3"/>
    <s v="OFF-AR-10004456"/>
    <x v="1"/>
    <x v="6"/>
    <x v="1044"/>
    <n v="43.92"/>
    <n v="3"/>
    <n v="0"/>
    <n v="12.736800000000001"/>
  </r>
  <r>
    <n v="7317"/>
    <x v="3639"/>
    <x v="0"/>
    <x v="1159"/>
    <d v="2013-10-21T00:00:00"/>
    <s v="Standard Class"/>
    <s v="NB-18655"/>
    <s v="Nona Balk"/>
    <x v="1"/>
    <s v="United States"/>
    <x v="20"/>
    <x v="15"/>
    <n v="10011"/>
    <x v="3"/>
    <s v="FUR-TA-10001539"/>
    <x v="0"/>
    <x v="3"/>
    <x v="10"/>
    <n v="142.18199999999999"/>
    <n v="1"/>
    <n v="0.4"/>
    <n v="-37.915199999999999"/>
  </r>
  <r>
    <n v="7318"/>
    <x v="3640"/>
    <x v="3"/>
    <x v="701"/>
    <d v="2014-11-22T00:00:00"/>
    <s v="Standard Class"/>
    <s v="KH-16330"/>
    <s v="Katharine Harms"/>
    <x v="1"/>
    <s v="United States"/>
    <x v="492"/>
    <x v="21"/>
    <n v="97123"/>
    <x v="1"/>
    <s v="OFF-PA-10003205"/>
    <x v="1"/>
    <x v="10"/>
    <x v="1776"/>
    <n v="19.608000000000001"/>
    <n v="3"/>
    <n v="0.2"/>
    <n v="6.6177000000000001"/>
  </r>
  <r>
    <n v="7319"/>
    <x v="3640"/>
    <x v="3"/>
    <x v="701"/>
    <d v="2014-11-22T00:00:00"/>
    <s v="Standard Class"/>
    <s v="KH-16330"/>
    <s v="Katharine Harms"/>
    <x v="1"/>
    <s v="United States"/>
    <x v="492"/>
    <x v="21"/>
    <n v="97123"/>
    <x v="1"/>
    <s v="OFF-BI-10002813"/>
    <x v="1"/>
    <x v="8"/>
    <x v="905"/>
    <n v="4.1580000000000004"/>
    <n v="7"/>
    <n v="0.7"/>
    <n v="-3.4649999999999999"/>
  </r>
  <r>
    <n v="7320"/>
    <x v="3641"/>
    <x v="3"/>
    <x v="200"/>
    <d v="2014-11-30T00:00:00"/>
    <s v="Second Class"/>
    <s v="MN-17935"/>
    <s v="Michael Nguyen"/>
    <x v="0"/>
    <s v="United States"/>
    <x v="20"/>
    <x v="15"/>
    <n v="10009"/>
    <x v="3"/>
    <s v="TEC-PH-10002310"/>
    <x v="2"/>
    <x v="7"/>
    <x v="1359"/>
    <n v="979.95"/>
    <n v="5"/>
    <n v="0"/>
    <n v="264.5865"/>
  </r>
  <r>
    <n v="7321"/>
    <x v="3641"/>
    <x v="3"/>
    <x v="200"/>
    <d v="2014-11-30T00:00:00"/>
    <s v="Second Class"/>
    <s v="MN-17935"/>
    <s v="Michael Nguyen"/>
    <x v="0"/>
    <s v="United States"/>
    <x v="20"/>
    <x v="15"/>
    <n v="10009"/>
    <x v="3"/>
    <s v="FUR-FU-10003623"/>
    <x v="0"/>
    <x v="5"/>
    <x v="1226"/>
    <n v="135.30000000000001"/>
    <n v="5"/>
    <n v="0"/>
    <n v="37.884"/>
  </r>
  <r>
    <n v="7322"/>
    <x v="3642"/>
    <x v="3"/>
    <x v="213"/>
    <d v="2014-08-09T00:00:00"/>
    <s v="Standard Class"/>
    <s v="MY-18295"/>
    <s v="Muhammed Yedwab"/>
    <x v="1"/>
    <s v="United States"/>
    <x v="22"/>
    <x v="10"/>
    <n v="60623"/>
    <x v="2"/>
    <s v="OFF-PA-10003424"/>
    <x v="1"/>
    <x v="10"/>
    <x v="1081"/>
    <n v="8.9039999999999999"/>
    <n v="3"/>
    <n v="0.2"/>
    <n v="3.339"/>
  </r>
  <r>
    <n v="7323"/>
    <x v="3642"/>
    <x v="3"/>
    <x v="213"/>
    <d v="2014-08-09T00:00:00"/>
    <s v="Standard Class"/>
    <s v="MY-18295"/>
    <s v="Muhammed Yedwab"/>
    <x v="1"/>
    <s v="United States"/>
    <x v="22"/>
    <x v="10"/>
    <n v="60623"/>
    <x v="2"/>
    <s v="TEC-AC-10004353"/>
    <x v="2"/>
    <x v="11"/>
    <x v="717"/>
    <n v="100.8"/>
    <n v="2"/>
    <n v="0.2"/>
    <n v="21.42"/>
  </r>
  <r>
    <n v="7324"/>
    <x v="3643"/>
    <x v="3"/>
    <x v="256"/>
    <d v="2014-09-12T00:00:00"/>
    <s v="First Class"/>
    <s v="CS-11950"/>
    <s v="Carlos Soltero"/>
    <x v="0"/>
    <s v="United States"/>
    <x v="20"/>
    <x v="15"/>
    <n v="10024"/>
    <x v="3"/>
    <s v="FUR-FU-10001934"/>
    <x v="0"/>
    <x v="5"/>
    <x v="107"/>
    <n v="41.96"/>
    <n v="2"/>
    <n v="0"/>
    <n v="10.909599999999999"/>
  </r>
  <r>
    <n v="7325"/>
    <x v="3643"/>
    <x v="3"/>
    <x v="256"/>
    <d v="2014-09-12T00:00:00"/>
    <s v="First Class"/>
    <s v="CS-11950"/>
    <s v="Carlos Soltero"/>
    <x v="0"/>
    <s v="United States"/>
    <x v="20"/>
    <x v="15"/>
    <n v="10024"/>
    <x v="3"/>
    <s v="OFF-LA-10003766"/>
    <x v="1"/>
    <x v="2"/>
    <x v="360"/>
    <n v="9.4499999999999993"/>
    <n v="3"/>
    <n v="0"/>
    <n v="4.5359999999999996"/>
  </r>
  <r>
    <n v="7326"/>
    <x v="3644"/>
    <x v="3"/>
    <x v="468"/>
    <d v="2014-11-18T00:00:00"/>
    <s v="Standard Class"/>
    <s v="MC-17845"/>
    <s v="Michael Chen"/>
    <x v="0"/>
    <s v="United States"/>
    <x v="422"/>
    <x v="4"/>
    <n v="99301"/>
    <x v="1"/>
    <s v="OFF-AP-10004540"/>
    <x v="1"/>
    <x v="9"/>
    <x v="1294"/>
    <n v="400.8"/>
    <n v="5"/>
    <n v="0"/>
    <n v="112.224"/>
  </r>
  <r>
    <n v="7327"/>
    <x v="3644"/>
    <x v="3"/>
    <x v="468"/>
    <d v="2014-11-18T00:00:00"/>
    <s v="Standard Class"/>
    <s v="MC-17845"/>
    <s v="Michael Chen"/>
    <x v="0"/>
    <s v="United States"/>
    <x v="422"/>
    <x v="4"/>
    <n v="99301"/>
    <x v="1"/>
    <s v="OFF-BI-10001543"/>
    <x v="1"/>
    <x v="8"/>
    <x v="375"/>
    <n v="28.792000000000002"/>
    <n v="1"/>
    <n v="0.2"/>
    <n v="10.077199999999999"/>
  </r>
  <r>
    <n v="7328"/>
    <x v="3645"/>
    <x v="2"/>
    <x v="772"/>
    <d v="2011-03-24T00:00:00"/>
    <s v="Standard Class"/>
    <s v="SC-20050"/>
    <s v="Sample Company A"/>
    <x v="2"/>
    <s v="United States"/>
    <x v="493"/>
    <x v="1"/>
    <n v="91505"/>
    <x v="1"/>
    <s v="FUR-FU-10004597"/>
    <x v="0"/>
    <x v="5"/>
    <x v="1257"/>
    <n v="111"/>
    <n v="2"/>
    <n v="0"/>
    <n v="14.43"/>
  </r>
  <r>
    <n v="7329"/>
    <x v="3645"/>
    <x v="2"/>
    <x v="772"/>
    <d v="2011-03-24T00:00:00"/>
    <s v="Standard Class"/>
    <s v="SC-20050"/>
    <s v="Sample Company A"/>
    <x v="2"/>
    <s v="United States"/>
    <x v="493"/>
    <x v="1"/>
    <n v="91505"/>
    <x v="1"/>
    <s v="TEC-MA-10001148"/>
    <x v="2"/>
    <x v="15"/>
    <x v="205"/>
    <n v="1279.9680000000001"/>
    <n v="4"/>
    <n v="0.2"/>
    <n v="415.9896"/>
  </r>
  <r>
    <n v="7330"/>
    <x v="3645"/>
    <x v="2"/>
    <x v="772"/>
    <d v="2011-03-24T00:00:00"/>
    <s v="Standard Class"/>
    <s v="SC-20050"/>
    <s v="Sample Company A"/>
    <x v="2"/>
    <s v="United States"/>
    <x v="493"/>
    <x v="1"/>
    <n v="91505"/>
    <x v="1"/>
    <s v="OFF-ST-10000078"/>
    <x v="1"/>
    <x v="4"/>
    <x v="1218"/>
    <n v="1856.19"/>
    <n v="7"/>
    <n v="0"/>
    <n v="334.11419999999998"/>
  </r>
  <r>
    <n v="7331"/>
    <x v="3646"/>
    <x v="0"/>
    <x v="396"/>
    <d v="2013-11-14T00:00:00"/>
    <s v="First Class"/>
    <s v="SP-20650"/>
    <s v="Stephanie Phelps"/>
    <x v="1"/>
    <s v="United States"/>
    <x v="22"/>
    <x v="10"/>
    <n v="60623"/>
    <x v="2"/>
    <s v="FUR-FU-10001037"/>
    <x v="0"/>
    <x v="5"/>
    <x v="1160"/>
    <n v="22.751999999999999"/>
    <n v="6"/>
    <n v="0.6"/>
    <n v="-8.532"/>
  </r>
  <r>
    <n v="7332"/>
    <x v="3647"/>
    <x v="3"/>
    <x v="40"/>
    <d v="2014-10-31T00:00:00"/>
    <s v="Standard Class"/>
    <s v="SC-20440"/>
    <s v="Shaun Chance"/>
    <x v="1"/>
    <s v="United States"/>
    <x v="152"/>
    <x v="9"/>
    <n v="17602"/>
    <x v="3"/>
    <s v="TEC-PH-10001433"/>
    <x v="2"/>
    <x v="7"/>
    <x v="237"/>
    <n v="61.542000000000002"/>
    <n v="1"/>
    <n v="0.4"/>
    <n v="-13.334099999999999"/>
  </r>
  <r>
    <n v="7333"/>
    <x v="3647"/>
    <x v="3"/>
    <x v="40"/>
    <d v="2014-10-31T00:00:00"/>
    <s v="Standard Class"/>
    <s v="SC-20440"/>
    <s v="Shaun Chance"/>
    <x v="1"/>
    <s v="United States"/>
    <x v="152"/>
    <x v="9"/>
    <n v="17602"/>
    <x v="3"/>
    <s v="OFF-BI-10003007"/>
    <x v="1"/>
    <x v="8"/>
    <x v="1542"/>
    <n v="81.438000000000002"/>
    <n v="7"/>
    <n v="0.7"/>
    <n v="-65.150400000000005"/>
  </r>
  <r>
    <n v="7334"/>
    <x v="3648"/>
    <x v="1"/>
    <x v="347"/>
    <d v="2012-04-17T00:00:00"/>
    <s v="Standard Class"/>
    <s v="PR-18880"/>
    <s v="Patrick Ryan"/>
    <x v="0"/>
    <s v="United States"/>
    <x v="67"/>
    <x v="2"/>
    <n v="33614"/>
    <x v="0"/>
    <s v="FUR-FU-10001290"/>
    <x v="0"/>
    <x v="5"/>
    <x v="447"/>
    <n v="67.36"/>
    <n v="2"/>
    <n v="0.2"/>
    <n v="10.103999999999999"/>
  </r>
  <r>
    <n v="7335"/>
    <x v="3648"/>
    <x v="1"/>
    <x v="347"/>
    <d v="2012-04-17T00:00:00"/>
    <s v="Standard Class"/>
    <s v="PR-18880"/>
    <s v="Patrick Ryan"/>
    <x v="0"/>
    <s v="United States"/>
    <x v="67"/>
    <x v="2"/>
    <n v="33614"/>
    <x v="0"/>
    <s v="FUR-FU-10000087"/>
    <x v="0"/>
    <x v="5"/>
    <x v="204"/>
    <n v="54.527999999999999"/>
    <n v="3"/>
    <n v="0.2"/>
    <n v="14.313599999999999"/>
  </r>
  <r>
    <n v="7336"/>
    <x v="3649"/>
    <x v="1"/>
    <x v="707"/>
    <d v="2012-12-30T00:00:00"/>
    <s v="Standard Class"/>
    <s v="JK-15625"/>
    <s v="Jim Karlsson"/>
    <x v="0"/>
    <s v="United States"/>
    <x v="20"/>
    <x v="15"/>
    <n v="10024"/>
    <x v="3"/>
    <s v="TEC-AC-10002049"/>
    <x v="2"/>
    <x v="11"/>
    <x v="1053"/>
    <n v="843.9"/>
    <n v="2"/>
    <n v="0"/>
    <n v="371.31599999999997"/>
  </r>
  <r>
    <n v="7337"/>
    <x v="3649"/>
    <x v="1"/>
    <x v="707"/>
    <d v="2012-12-30T00:00:00"/>
    <s v="Standard Class"/>
    <s v="JK-15625"/>
    <s v="Jim Karlsson"/>
    <x v="0"/>
    <s v="United States"/>
    <x v="20"/>
    <x v="15"/>
    <n v="10024"/>
    <x v="3"/>
    <s v="FUR-BO-10002613"/>
    <x v="0"/>
    <x v="0"/>
    <x v="177"/>
    <n v="449.56799999999998"/>
    <n v="2"/>
    <n v="0.2"/>
    <n v="56.195999999999998"/>
  </r>
  <r>
    <n v="7338"/>
    <x v="3650"/>
    <x v="3"/>
    <x v="296"/>
    <d v="2014-09-24T00:00:00"/>
    <s v="First Class"/>
    <s v="BM-11575"/>
    <s v="Brendan Murry"/>
    <x v="1"/>
    <s v="United States"/>
    <x v="1"/>
    <x v="1"/>
    <n v="90045"/>
    <x v="1"/>
    <s v="OFF-ST-10004950"/>
    <x v="1"/>
    <x v="4"/>
    <x v="1510"/>
    <n v="15.51"/>
    <n v="1"/>
    <n v="0"/>
    <n v="3.8774999999999999"/>
  </r>
  <r>
    <n v="7339"/>
    <x v="3651"/>
    <x v="2"/>
    <x v="414"/>
    <d v="2011-12-23T00:00:00"/>
    <s v="Second Class"/>
    <s v="SM-20950"/>
    <s v="Suzanne McNair"/>
    <x v="1"/>
    <s v="United States"/>
    <x v="20"/>
    <x v="15"/>
    <n v="10035"/>
    <x v="3"/>
    <s v="FUR-CH-10004875"/>
    <x v="0"/>
    <x v="1"/>
    <x v="1436"/>
    <n v="192.18600000000001"/>
    <n v="3"/>
    <n v="0.1"/>
    <n v="36.3018"/>
  </r>
  <r>
    <n v="7340"/>
    <x v="3652"/>
    <x v="1"/>
    <x v="1074"/>
    <d v="2012-07-21T00:00:00"/>
    <s v="First Class"/>
    <s v="KC-16255"/>
    <s v="Karen Carlisle"/>
    <x v="1"/>
    <s v="United States"/>
    <x v="20"/>
    <x v="15"/>
    <n v="10009"/>
    <x v="3"/>
    <s v="OFF-AR-10003190"/>
    <x v="1"/>
    <x v="6"/>
    <x v="643"/>
    <n v="5.76"/>
    <n v="2"/>
    <n v="0"/>
    <n v="1.6128"/>
  </r>
  <r>
    <n v="7341"/>
    <x v="3653"/>
    <x v="2"/>
    <x v="711"/>
    <d v="2011-01-08T00:00:00"/>
    <s v="Standard Class"/>
    <s v="SG-20470"/>
    <s v="Sheri Gordon"/>
    <x v="0"/>
    <s v="United States"/>
    <x v="118"/>
    <x v="32"/>
    <n v="30318"/>
    <x v="0"/>
    <s v="FUR-CH-10000553"/>
    <x v="0"/>
    <x v="1"/>
    <x v="1248"/>
    <n v="67.88"/>
    <n v="2"/>
    <n v="0"/>
    <n v="18.3276"/>
  </r>
  <r>
    <n v="7342"/>
    <x v="3653"/>
    <x v="2"/>
    <x v="711"/>
    <d v="2011-01-08T00:00:00"/>
    <s v="Standard Class"/>
    <s v="SG-20470"/>
    <s v="Sheri Gordon"/>
    <x v="0"/>
    <s v="United States"/>
    <x v="118"/>
    <x v="32"/>
    <n v="30318"/>
    <x v="0"/>
    <s v="OFF-LA-10002762"/>
    <x v="1"/>
    <x v="2"/>
    <x v="49"/>
    <n v="162.88999999999999"/>
    <n v="13"/>
    <n v="0"/>
    <n v="76.558300000000003"/>
  </r>
  <r>
    <n v="7343"/>
    <x v="3653"/>
    <x v="2"/>
    <x v="711"/>
    <d v="2011-01-08T00:00:00"/>
    <s v="Standard Class"/>
    <s v="SG-20470"/>
    <s v="Sheri Gordon"/>
    <x v="0"/>
    <s v="United States"/>
    <x v="118"/>
    <x v="32"/>
    <n v="30318"/>
    <x v="0"/>
    <s v="FUR-FU-10000719"/>
    <x v="0"/>
    <x v="5"/>
    <x v="1664"/>
    <n v="25.71"/>
    <n v="3"/>
    <n v="0"/>
    <n v="9.2555999999999994"/>
  </r>
  <r>
    <n v="7344"/>
    <x v="3654"/>
    <x v="2"/>
    <x v="58"/>
    <d v="2012-01-01T00:00:00"/>
    <s v="Standard Class"/>
    <s v="TB-21520"/>
    <s v="Tracy Blumstein"/>
    <x v="0"/>
    <s v="United States"/>
    <x v="20"/>
    <x v="15"/>
    <n v="10009"/>
    <x v="3"/>
    <s v="OFF-ST-10000563"/>
    <x v="1"/>
    <x v="4"/>
    <x v="894"/>
    <n v="191.88"/>
    <n v="6"/>
    <n v="0"/>
    <n v="19.187999999999999"/>
  </r>
  <r>
    <n v="7345"/>
    <x v="3655"/>
    <x v="3"/>
    <x v="157"/>
    <d v="2014-12-18T00:00:00"/>
    <s v="Standard Class"/>
    <s v="DV-13045"/>
    <s v="Darrin Van Huff"/>
    <x v="1"/>
    <s v="United States"/>
    <x v="108"/>
    <x v="2"/>
    <n v="32216"/>
    <x v="0"/>
    <s v="FUR-TA-10004289"/>
    <x v="0"/>
    <x v="3"/>
    <x v="187"/>
    <n v="721.875"/>
    <n v="6"/>
    <n v="0.45"/>
    <n v="-420"/>
  </r>
  <r>
    <n v="7346"/>
    <x v="3655"/>
    <x v="3"/>
    <x v="157"/>
    <d v="2014-12-18T00:00:00"/>
    <s v="Standard Class"/>
    <s v="DV-13045"/>
    <s v="Darrin Van Huff"/>
    <x v="1"/>
    <s v="United States"/>
    <x v="108"/>
    <x v="2"/>
    <n v="32216"/>
    <x v="0"/>
    <s v="TEC-PH-10003555"/>
    <x v="2"/>
    <x v="7"/>
    <x v="457"/>
    <n v="73.567999999999998"/>
    <n v="4"/>
    <n v="0.2"/>
    <n v="-16.552800000000001"/>
  </r>
  <r>
    <n v="7347"/>
    <x v="3655"/>
    <x v="3"/>
    <x v="157"/>
    <d v="2014-12-18T00:00:00"/>
    <s v="Standard Class"/>
    <s v="DV-13045"/>
    <s v="Darrin Van Huff"/>
    <x v="1"/>
    <s v="United States"/>
    <x v="108"/>
    <x v="2"/>
    <n v="32216"/>
    <x v="0"/>
    <s v="OFF-AR-10001958"/>
    <x v="1"/>
    <x v="6"/>
    <x v="206"/>
    <n v="13.584"/>
    <n v="1"/>
    <n v="0.2"/>
    <n v="1.3584000000000001"/>
  </r>
  <r>
    <n v="7348"/>
    <x v="3655"/>
    <x v="3"/>
    <x v="157"/>
    <d v="2014-12-18T00:00:00"/>
    <s v="Standard Class"/>
    <s v="DV-13045"/>
    <s v="Darrin Van Huff"/>
    <x v="1"/>
    <s v="United States"/>
    <x v="108"/>
    <x v="2"/>
    <n v="32216"/>
    <x v="0"/>
    <s v="FUR-CH-10000225"/>
    <x v="0"/>
    <x v="1"/>
    <x v="401"/>
    <n v="64.784000000000006"/>
    <n v="1"/>
    <n v="0.2"/>
    <n v="-12.147"/>
  </r>
  <r>
    <n v="7349"/>
    <x v="3656"/>
    <x v="2"/>
    <x v="223"/>
    <d v="2011-07-03T00:00:00"/>
    <s v="Standard Class"/>
    <s v="SC-20020"/>
    <s v="Sam Craven"/>
    <x v="0"/>
    <s v="United States"/>
    <x v="12"/>
    <x v="5"/>
    <n v="77095"/>
    <x v="2"/>
    <s v="OFF-AP-10002534"/>
    <x v="1"/>
    <x v="9"/>
    <x v="1193"/>
    <n v="176.77199999999999"/>
    <n v="3"/>
    <n v="0.8"/>
    <n v="-459.60719999999998"/>
  </r>
  <r>
    <n v="7350"/>
    <x v="3657"/>
    <x v="3"/>
    <x v="208"/>
    <d v="2014-10-28T00:00:00"/>
    <s v="Standard Class"/>
    <s v="JB-15400"/>
    <s v="Jennifer Braxton"/>
    <x v="1"/>
    <s v="United States"/>
    <x v="158"/>
    <x v="6"/>
    <n v="53209"/>
    <x v="2"/>
    <s v="OFF-BI-10000301"/>
    <x v="1"/>
    <x v="8"/>
    <x v="619"/>
    <n v="38.82"/>
    <n v="6"/>
    <n v="0"/>
    <n v="19.41"/>
  </r>
  <r>
    <n v="7351"/>
    <x v="3657"/>
    <x v="3"/>
    <x v="208"/>
    <d v="2014-10-28T00:00:00"/>
    <s v="Standard Class"/>
    <s v="JB-15400"/>
    <s v="Jennifer Braxton"/>
    <x v="1"/>
    <s v="United States"/>
    <x v="158"/>
    <x v="6"/>
    <n v="53209"/>
    <x v="2"/>
    <s v="OFF-BI-10003460"/>
    <x v="1"/>
    <x v="8"/>
    <x v="234"/>
    <n v="21.9"/>
    <n v="5"/>
    <n v="0"/>
    <n v="10.512"/>
  </r>
  <r>
    <n v="7352"/>
    <x v="3658"/>
    <x v="3"/>
    <x v="468"/>
    <d v="2014-11-17T00:00:00"/>
    <s v="Standard Class"/>
    <s v="GH-14425"/>
    <s v="Gary Hwang"/>
    <x v="0"/>
    <s v="United States"/>
    <x v="494"/>
    <x v="1"/>
    <n v="95351"/>
    <x v="1"/>
    <s v="TEC-AC-10001772"/>
    <x v="2"/>
    <x v="11"/>
    <x v="400"/>
    <n v="111.79"/>
    <n v="7"/>
    <n v="0"/>
    <n v="43.598100000000002"/>
  </r>
  <r>
    <n v="7353"/>
    <x v="3659"/>
    <x v="3"/>
    <x v="633"/>
    <d v="2014-03-19T00:00:00"/>
    <s v="Second Class"/>
    <s v="MG-17650"/>
    <s v="Matthew Grinstein"/>
    <x v="2"/>
    <s v="United States"/>
    <x v="80"/>
    <x v="24"/>
    <n v="44107"/>
    <x v="3"/>
    <s v="TEC-PH-10003505"/>
    <x v="2"/>
    <x v="7"/>
    <x v="901"/>
    <n v="445.44"/>
    <n v="8"/>
    <n v="0.4"/>
    <n v="-81.664000000000001"/>
  </r>
  <r>
    <n v="7354"/>
    <x v="3660"/>
    <x v="0"/>
    <x v="897"/>
    <d v="2013-09-30T00:00:00"/>
    <s v="Standard Class"/>
    <s v="RD-19660"/>
    <s v="Robert Dilbeck"/>
    <x v="2"/>
    <s v="United States"/>
    <x v="10"/>
    <x v="9"/>
    <n v="19134"/>
    <x v="3"/>
    <s v="OFF-LA-10004484"/>
    <x v="1"/>
    <x v="2"/>
    <x v="612"/>
    <n v="16.52"/>
    <n v="5"/>
    <n v="0.2"/>
    <n v="5.3689999999999998"/>
  </r>
  <r>
    <n v="7355"/>
    <x v="3661"/>
    <x v="3"/>
    <x v="695"/>
    <d v="2014-02-14T00:00:00"/>
    <s v="Standard Class"/>
    <s v="SN-20560"/>
    <s v="Skye Norling"/>
    <x v="2"/>
    <s v="United States"/>
    <x v="8"/>
    <x v="1"/>
    <n v="94109"/>
    <x v="1"/>
    <s v="OFF-PA-10001593"/>
    <x v="1"/>
    <x v="10"/>
    <x v="1755"/>
    <n v="29.9"/>
    <n v="5"/>
    <n v="0"/>
    <n v="13.455"/>
  </r>
  <r>
    <n v="7356"/>
    <x v="3662"/>
    <x v="1"/>
    <x v="620"/>
    <d v="2013-02-01T00:00:00"/>
    <s v="Second Class"/>
    <s v="AH-10690"/>
    <s v="Anna HÃ¤berlin"/>
    <x v="1"/>
    <s v="United States"/>
    <x v="66"/>
    <x v="12"/>
    <n v="48205"/>
    <x v="2"/>
    <s v="OFF-BI-10004139"/>
    <x v="1"/>
    <x v="8"/>
    <x v="923"/>
    <n v="116.4"/>
    <n v="8"/>
    <n v="0"/>
    <n v="52.38"/>
  </r>
  <r>
    <n v="7357"/>
    <x v="3663"/>
    <x v="0"/>
    <x v="790"/>
    <d v="2013-10-15T00:00:00"/>
    <s v="Standard Class"/>
    <s v="MZ-17335"/>
    <s v="Maria Zettner"/>
    <x v="2"/>
    <s v="United States"/>
    <x v="42"/>
    <x v="16"/>
    <n v="85023"/>
    <x v="1"/>
    <s v="OFF-AR-10001315"/>
    <x v="1"/>
    <x v="6"/>
    <x v="1020"/>
    <n v="1.4079999999999999"/>
    <n v="1"/>
    <n v="0.2"/>
    <n v="0.15840000000000001"/>
  </r>
  <r>
    <n v="7358"/>
    <x v="3663"/>
    <x v="0"/>
    <x v="790"/>
    <d v="2013-10-15T00:00:00"/>
    <s v="Standard Class"/>
    <s v="MZ-17335"/>
    <s v="Maria Zettner"/>
    <x v="2"/>
    <s v="United States"/>
    <x v="42"/>
    <x v="16"/>
    <n v="85023"/>
    <x v="1"/>
    <s v="FUR-FU-10001488"/>
    <x v="0"/>
    <x v="5"/>
    <x v="1040"/>
    <n v="169.56800000000001"/>
    <n v="2"/>
    <n v="0.2"/>
    <n v="0"/>
  </r>
  <r>
    <n v="7359"/>
    <x v="3664"/>
    <x v="2"/>
    <x v="125"/>
    <d v="2012-03-01T00:00:00"/>
    <s v="Second Class"/>
    <s v="AR-10345"/>
    <s v="Alex Russell"/>
    <x v="1"/>
    <s v="United States"/>
    <x v="10"/>
    <x v="9"/>
    <n v="19143"/>
    <x v="3"/>
    <s v="TEC-PH-10002170"/>
    <x v="2"/>
    <x v="7"/>
    <x v="594"/>
    <n v="251.964"/>
    <n v="6"/>
    <n v="0.4"/>
    <n v="-50.392800000000001"/>
  </r>
  <r>
    <n v="7360"/>
    <x v="3664"/>
    <x v="2"/>
    <x v="125"/>
    <d v="2012-03-01T00:00:00"/>
    <s v="Second Class"/>
    <s v="AR-10345"/>
    <s v="Alex Russell"/>
    <x v="1"/>
    <s v="United States"/>
    <x v="10"/>
    <x v="9"/>
    <n v="19143"/>
    <x v="3"/>
    <s v="FUR-TA-10004575"/>
    <x v="0"/>
    <x v="3"/>
    <x v="306"/>
    <n v="523.76400000000001"/>
    <n v="3"/>
    <n v="0.4"/>
    <n v="-192.04679999999999"/>
  </r>
  <r>
    <n v="7361"/>
    <x v="3665"/>
    <x v="0"/>
    <x v="408"/>
    <d v="2013-04-15T00:00:00"/>
    <s v="First Class"/>
    <s v="JF-15295"/>
    <s v="Jason Fortune-"/>
    <x v="0"/>
    <s v="United States"/>
    <x v="1"/>
    <x v="1"/>
    <n v="90036"/>
    <x v="1"/>
    <s v="OFF-PA-10000809"/>
    <x v="1"/>
    <x v="10"/>
    <x v="1124"/>
    <n v="19.440000000000001"/>
    <n v="3"/>
    <n v="0"/>
    <n v="9.3312000000000008"/>
  </r>
  <r>
    <n v="7362"/>
    <x v="3665"/>
    <x v="0"/>
    <x v="408"/>
    <d v="2013-04-15T00:00:00"/>
    <s v="First Class"/>
    <s v="JF-15295"/>
    <s v="Jason Fortune-"/>
    <x v="0"/>
    <s v="United States"/>
    <x v="1"/>
    <x v="1"/>
    <n v="90036"/>
    <x v="1"/>
    <s v="FUR-CH-10000225"/>
    <x v="0"/>
    <x v="1"/>
    <x v="401"/>
    <n v="194.352"/>
    <n v="3"/>
    <n v="0.2"/>
    <n v="-36.441000000000003"/>
  </r>
  <r>
    <n v="7363"/>
    <x v="3665"/>
    <x v="0"/>
    <x v="408"/>
    <d v="2013-04-15T00:00:00"/>
    <s v="First Class"/>
    <s v="JF-15295"/>
    <s v="Jason Fortune-"/>
    <x v="0"/>
    <s v="United States"/>
    <x v="1"/>
    <x v="1"/>
    <n v="90036"/>
    <x v="1"/>
    <s v="OFF-BI-10003707"/>
    <x v="1"/>
    <x v="8"/>
    <x v="776"/>
    <n v="36.624000000000002"/>
    <n v="3"/>
    <n v="0.2"/>
    <n v="13.734"/>
  </r>
  <r>
    <n v="7364"/>
    <x v="3666"/>
    <x v="0"/>
    <x v="85"/>
    <d v="2013-05-12T00:00:00"/>
    <s v="Standard Class"/>
    <s v="DS-13180"/>
    <s v="David Smith"/>
    <x v="1"/>
    <s v="United States"/>
    <x v="10"/>
    <x v="9"/>
    <n v="19140"/>
    <x v="3"/>
    <s v="TEC-PH-10004539"/>
    <x v="2"/>
    <x v="7"/>
    <x v="852"/>
    <n v="340.18200000000002"/>
    <n v="3"/>
    <n v="0.4"/>
    <n v="-73.706100000000006"/>
  </r>
  <r>
    <n v="7365"/>
    <x v="3666"/>
    <x v="0"/>
    <x v="85"/>
    <d v="2013-05-12T00:00:00"/>
    <s v="Standard Class"/>
    <s v="DS-13180"/>
    <s v="David Smith"/>
    <x v="1"/>
    <s v="United States"/>
    <x v="10"/>
    <x v="9"/>
    <n v="19140"/>
    <x v="3"/>
    <s v="OFF-FA-10004076"/>
    <x v="1"/>
    <x v="13"/>
    <x v="1213"/>
    <n v="12.672000000000001"/>
    <n v="8"/>
    <n v="0.2"/>
    <n v="2.6928000000000001"/>
  </r>
  <r>
    <n v="7366"/>
    <x v="3666"/>
    <x v="0"/>
    <x v="85"/>
    <d v="2013-05-12T00:00:00"/>
    <s v="Standard Class"/>
    <s v="DS-13180"/>
    <s v="David Smith"/>
    <x v="1"/>
    <s v="United States"/>
    <x v="10"/>
    <x v="9"/>
    <n v="19140"/>
    <x v="3"/>
    <s v="OFF-BI-10003166"/>
    <x v="1"/>
    <x v="8"/>
    <x v="1405"/>
    <n v="6.8879999999999999"/>
    <n v="2"/>
    <n v="0.7"/>
    <n v="-5.0511999999999997"/>
  </r>
  <r>
    <n v="7367"/>
    <x v="3666"/>
    <x v="0"/>
    <x v="85"/>
    <d v="2013-05-12T00:00:00"/>
    <s v="Standard Class"/>
    <s v="DS-13180"/>
    <s v="David Smith"/>
    <x v="1"/>
    <s v="United States"/>
    <x v="10"/>
    <x v="9"/>
    <n v="19140"/>
    <x v="3"/>
    <s v="OFF-ST-10002301"/>
    <x v="1"/>
    <x v="4"/>
    <x v="1490"/>
    <n v="32.543999999999997"/>
    <n v="2"/>
    <n v="0.2"/>
    <n v="-7.7291999999999996"/>
  </r>
  <r>
    <n v="7368"/>
    <x v="3666"/>
    <x v="0"/>
    <x v="85"/>
    <d v="2013-05-12T00:00:00"/>
    <s v="Standard Class"/>
    <s v="DS-13180"/>
    <s v="David Smith"/>
    <x v="1"/>
    <s v="United States"/>
    <x v="10"/>
    <x v="9"/>
    <n v="19140"/>
    <x v="3"/>
    <s v="FUR-CH-10002647"/>
    <x v="0"/>
    <x v="1"/>
    <x v="470"/>
    <n v="347.80200000000002"/>
    <n v="7"/>
    <n v="0.3"/>
    <n v="-24.843"/>
  </r>
  <r>
    <n v="7369"/>
    <x v="3667"/>
    <x v="3"/>
    <x v="4"/>
    <d v="2014-04-18T00:00:00"/>
    <s v="First Class"/>
    <s v="BP-11095"/>
    <s v="Bart Pistole"/>
    <x v="1"/>
    <s v="United States"/>
    <x v="100"/>
    <x v="2"/>
    <n v="33180"/>
    <x v="0"/>
    <s v="OFF-BI-10004654"/>
    <x v="1"/>
    <x v="8"/>
    <x v="1444"/>
    <n v="15.57"/>
    <n v="3"/>
    <n v="0.7"/>
    <n v="-11.936999999999999"/>
  </r>
  <r>
    <n v="7370"/>
    <x v="3668"/>
    <x v="1"/>
    <x v="1000"/>
    <d v="2012-11-03T00:00:00"/>
    <s v="Second Class"/>
    <s v="TG-21310"/>
    <s v="Toby Gnade"/>
    <x v="0"/>
    <s v="United States"/>
    <x v="253"/>
    <x v="3"/>
    <n v="27604"/>
    <x v="0"/>
    <s v="OFF-LA-10001175"/>
    <x v="1"/>
    <x v="2"/>
    <x v="773"/>
    <n v="4.6079999999999997"/>
    <n v="2"/>
    <n v="0.2"/>
    <n v="1.6704000000000001"/>
  </r>
  <r>
    <n v="7371"/>
    <x v="3669"/>
    <x v="2"/>
    <x v="919"/>
    <d v="2011-01-11T00:00:00"/>
    <s v="Standard Class"/>
    <s v="BT-11395"/>
    <s v="Bill Tyler"/>
    <x v="1"/>
    <s v="United States"/>
    <x v="495"/>
    <x v="41"/>
    <n v="67846"/>
    <x v="2"/>
    <s v="TEC-PH-10001336"/>
    <x v="2"/>
    <x v="7"/>
    <x v="941"/>
    <n v="257.98"/>
    <n v="2"/>
    <n v="0"/>
    <n v="74.8142"/>
  </r>
  <r>
    <n v="7372"/>
    <x v="3670"/>
    <x v="3"/>
    <x v="363"/>
    <d v="2014-10-01T00:00:00"/>
    <s v="Second Class"/>
    <s v="JF-15190"/>
    <s v="Jamie Frazer"/>
    <x v="0"/>
    <s v="United States"/>
    <x v="85"/>
    <x v="1"/>
    <n v="90805"/>
    <x v="1"/>
    <s v="OFF-ST-10000760"/>
    <x v="1"/>
    <x v="4"/>
    <x v="4"/>
    <n v="153.78"/>
    <n v="11"/>
    <n v="0"/>
    <n v="44.596200000000003"/>
  </r>
  <r>
    <n v="7373"/>
    <x v="3670"/>
    <x v="3"/>
    <x v="363"/>
    <d v="2014-10-01T00:00:00"/>
    <s v="Second Class"/>
    <s v="JF-15190"/>
    <s v="Jamie Frazer"/>
    <x v="0"/>
    <s v="United States"/>
    <x v="85"/>
    <x v="1"/>
    <n v="90805"/>
    <x v="1"/>
    <s v="OFF-ST-10002301"/>
    <x v="1"/>
    <x v="4"/>
    <x v="1490"/>
    <n v="61.02"/>
    <n v="3"/>
    <n v="0"/>
    <n v="0.61019999999999996"/>
  </r>
  <r>
    <n v="7374"/>
    <x v="3670"/>
    <x v="3"/>
    <x v="363"/>
    <d v="2014-10-01T00:00:00"/>
    <s v="Second Class"/>
    <s v="JF-15190"/>
    <s v="Jamie Frazer"/>
    <x v="0"/>
    <s v="United States"/>
    <x v="85"/>
    <x v="1"/>
    <n v="90805"/>
    <x v="1"/>
    <s v="OFF-SU-10004884"/>
    <x v="1"/>
    <x v="14"/>
    <x v="1780"/>
    <n v="110.11"/>
    <n v="7"/>
    <n v="0"/>
    <n v="31.931899999999999"/>
  </r>
  <r>
    <n v="7375"/>
    <x v="3670"/>
    <x v="3"/>
    <x v="363"/>
    <d v="2014-10-01T00:00:00"/>
    <s v="Second Class"/>
    <s v="JF-15190"/>
    <s v="Jamie Frazer"/>
    <x v="0"/>
    <s v="United States"/>
    <x v="85"/>
    <x v="1"/>
    <n v="90805"/>
    <x v="1"/>
    <s v="OFF-FA-10003112"/>
    <x v="1"/>
    <x v="13"/>
    <x v="33"/>
    <n v="7.89"/>
    <n v="1"/>
    <n v="0"/>
    <n v="3.5505"/>
  </r>
  <r>
    <n v="7376"/>
    <x v="3671"/>
    <x v="3"/>
    <x v="802"/>
    <d v="2014-08-21T00:00:00"/>
    <s v="Standard Class"/>
    <s v="MK-17905"/>
    <s v="Michael Kennedy"/>
    <x v="1"/>
    <s v="United States"/>
    <x v="70"/>
    <x v="1"/>
    <n v="92037"/>
    <x v="1"/>
    <s v="OFF-BI-10000069"/>
    <x v="1"/>
    <x v="8"/>
    <x v="486"/>
    <n v="36.024000000000001"/>
    <n v="3"/>
    <n v="0.2"/>
    <n v="11.707800000000001"/>
  </r>
  <r>
    <n v="7377"/>
    <x v="3672"/>
    <x v="3"/>
    <x v="808"/>
    <d v="2014-06-11T00:00:00"/>
    <s v="First Class"/>
    <s v="GG-14650"/>
    <s v="Greg Guthrie"/>
    <x v="1"/>
    <s v="United States"/>
    <x v="41"/>
    <x v="10"/>
    <n v="61701"/>
    <x v="2"/>
    <s v="OFF-AR-10001958"/>
    <x v="1"/>
    <x v="6"/>
    <x v="206"/>
    <n v="54.335999999999999"/>
    <n v="4"/>
    <n v="0.2"/>
    <n v="5.4336000000000002"/>
  </r>
  <r>
    <n v="7378"/>
    <x v="3673"/>
    <x v="2"/>
    <x v="111"/>
    <d v="2011-09-23T00:00:00"/>
    <s v="Standard Class"/>
    <s v="MC-18130"/>
    <s v="Mike Caudle"/>
    <x v="1"/>
    <s v="United States"/>
    <x v="4"/>
    <x v="4"/>
    <n v="98115"/>
    <x v="1"/>
    <s v="OFF-ST-10001321"/>
    <x v="1"/>
    <x v="4"/>
    <x v="416"/>
    <n v="92.52"/>
    <n v="6"/>
    <n v="0"/>
    <n v="24.980399999999999"/>
  </r>
  <r>
    <n v="7379"/>
    <x v="3674"/>
    <x v="1"/>
    <x v="70"/>
    <d v="2012-05-31T00:00:00"/>
    <s v="Same Day"/>
    <s v="ML-18265"/>
    <s v="Muhammed Lee"/>
    <x v="0"/>
    <s v="United States"/>
    <x v="115"/>
    <x v="3"/>
    <n v="28314"/>
    <x v="0"/>
    <s v="OFF-AR-10003504"/>
    <x v="1"/>
    <x v="6"/>
    <x v="1026"/>
    <n v="10.272"/>
    <n v="3"/>
    <n v="0.2"/>
    <n v="1.1556"/>
  </r>
  <r>
    <n v="7380"/>
    <x v="3675"/>
    <x v="0"/>
    <x v="1160"/>
    <d v="2013-09-19T00:00:00"/>
    <s v="Standard Class"/>
    <s v="AG-10270"/>
    <s v="Alejandro Grove"/>
    <x v="0"/>
    <s v="United States"/>
    <x v="155"/>
    <x v="8"/>
    <n v="68104"/>
    <x v="2"/>
    <s v="OFF-ST-10000419"/>
    <x v="1"/>
    <x v="4"/>
    <x v="1015"/>
    <n v="40.74"/>
    <n v="3"/>
    <n v="0"/>
    <n v="0.40739999999999998"/>
  </r>
  <r>
    <n v="7381"/>
    <x v="3675"/>
    <x v="0"/>
    <x v="1160"/>
    <d v="2013-09-19T00:00:00"/>
    <s v="Standard Class"/>
    <s v="AG-10270"/>
    <s v="Alejandro Grove"/>
    <x v="0"/>
    <s v="United States"/>
    <x v="155"/>
    <x v="8"/>
    <n v="68104"/>
    <x v="2"/>
    <s v="OFF-LA-10004559"/>
    <x v="1"/>
    <x v="2"/>
    <x v="1340"/>
    <n v="14.4"/>
    <n v="5"/>
    <n v="0"/>
    <n v="7.056"/>
  </r>
  <r>
    <n v="7382"/>
    <x v="3675"/>
    <x v="0"/>
    <x v="1160"/>
    <d v="2013-09-19T00:00:00"/>
    <s v="Standard Class"/>
    <s v="AG-10270"/>
    <s v="Alejandro Grove"/>
    <x v="0"/>
    <s v="United States"/>
    <x v="155"/>
    <x v="8"/>
    <n v="68104"/>
    <x v="2"/>
    <s v="TEC-PH-10001644"/>
    <x v="2"/>
    <x v="7"/>
    <x v="1485"/>
    <n v="149.94999999999999"/>
    <n v="5"/>
    <n v="0"/>
    <n v="41.985999999999997"/>
  </r>
  <r>
    <n v="7383"/>
    <x v="3675"/>
    <x v="0"/>
    <x v="1160"/>
    <d v="2013-09-19T00:00:00"/>
    <s v="Standard Class"/>
    <s v="AG-10270"/>
    <s v="Alejandro Grove"/>
    <x v="0"/>
    <s v="United States"/>
    <x v="155"/>
    <x v="8"/>
    <n v="68104"/>
    <x v="2"/>
    <s v="OFF-SU-10004782"/>
    <x v="1"/>
    <x v="14"/>
    <x v="1548"/>
    <n v="16.899999999999999"/>
    <n v="2"/>
    <n v="0"/>
    <n v="5.07"/>
  </r>
  <r>
    <n v="7384"/>
    <x v="3675"/>
    <x v="0"/>
    <x v="1160"/>
    <d v="2013-09-19T00:00:00"/>
    <s v="Standard Class"/>
    <s v="AG-10270"/>
    <s v="Alejandro Grove"/>
    <x v="0"/>
    <s v="United States"/>
    <x v="155"/>
    <x v="8"/>
    <n v="68104"/>
    <x v="2"/>
    <s v="OFF-PA-10002250"/>
    <x v="1"/>
    <x v="10"/>
    <x v="699"/>
    <n v="17.61"/>
    <n v="3"/>
    <n v="0"/>
    <n v="8.4527999999999999"/>
  </r>
  <r>
    <n v="7385"/>
    <x v="3675"/>
    <x v="0"/>
    <x v="1160"/>
    <d v="2013-09-19T00:00:00"/>
    <s v="Standard Class"/>
    <s v="AG-10270"/>
    <s v="Alejandro Grove"/>
    <x v="0"/>
    <s v="United States"/>
    <x v="155"/>
    <x v="8"/>
    <n v="68104"/>
    <x v="2"/>
    <s v="OFF-AP-10001394"/>
    <x v="1"/>
    <x v="9"/>
    <x v="1120"/>
    <n v="378"/>
    <n v="2"/>
    <n v="0"/>
    <n v="136.08000000000001"/>
  </r>
  <r>
    <n v="7386"/>
    <x v="3675"/>
    <x v="0"/>
    <x v="1160"/>
    <d v="2013-09-19T00:00:00"/>
    <s v="Standard Class"/>
    <s v="AG-10270"/>
    <s v="Alejandro Grove"/>
    <x v="0"/>
    <s v="United States"/>
    <x v="155"/>
    <x v="8"/>
    <n v="68104"/>
    <x v="2"/>
    <s v="OFF-PA-10001838"/>
    <x v="1"/>
    <x v="10"/>
    <x v="999"/>
    <n v="17.64"/>
    <n v="3"/>
    <n v="0"/>
    <n v="8.6435999999999993"/>
  </r>
  <r>
    <n v="7387"/>
    <x v="3675"/>
    <x v="0"/>
    <x v="1160"/>
    <d v="2013-09-19T00:00:00"/>
    <s v="Standard Class"/>
    <s v="AG-10270"/>
    <s v="Alejandro Grove"/>
    <x v="0"/>
    <s v="United States"/>
    <x v="155"/>
    <x v="8"/>
    <n v="68104"/>
    <x v="2"/>
    <s v="OFF-ST-10004340"/>
    <x v="1"/>
    <x v="4"/>
    <x v="809"/>
    <n v="373.08"/>
    <n v="6"/>
    <n v="0"/>
    <n v="100.7316"/>
  </r>
  <r>
    <n v="7388"/>
    <x v="3675"/>
    <x v="0"/>
    <x v="1160"/>
    <d v="2013-09-19T00:00:00"/>
    <s v="Standard Class"/>
    <s v="AG-10270"/>
    <s v="Alejandro Grove"/>
    <x v="0"/>
    <s v="United States"/>
    <x v="155"/>
    <x v="8"/>
    <n v="68104"/>
    <x v="2"/>
    <s v="FUR-FU-10003664"/>
    <x v="0"/>
    <x v="5"/>
    <x v="35"/>
    <n v="1336.44"/>
    <n v="14"/>
    <n v="0"/>
    <n v="387.56760000000003"/>
  </r>
  <r>
    <n v="7389"/>
    <x v="3675"/>
    <x v="0"/>
    <x v="1160"/>
    <d v="2013-09-19T00:00:00"/>
    <s v="Standard Class"/>
    <s v="AG-10270"/>
    <s v="Alejandro Grove"/>
    <x v="0"/>
    <s v="United States"/>
    <x v="155"/>
    <x v="8"/>
    <n v="68104"/>
    <x v="2"/>
    <s v="TEC-PH-10004897"/>
    <x v="2"/>
    <x v="7"/>
    <x v="1115"/>
    <n v="29.97"/>
    <n v="3"/>
    <n v="0"/>
    <n v="0.29970000000000002"/>
  </r>
  <r>
    <n v="7390"/>
    <x v="3676"/>
    <x v="3"/>
    <x v="1161"/>
    <d v="2014-04-12T00:00:00"/>
    <s v="Standard Class"/>
    <s v="TT-21070"/>
    <s v="Ted Trevino"/>
    <x v="0"/>
    <s v="United States"/>
    <x v="346"/>
    <x v="18"/>
    <n v="37421"/>
    <x v="0"/>
    <s v="FUR-CH-10000454"/>
    <x v="0"/>
    <x v="1"/>
    <x v="1"/>
    <n v="390.36799999999999"/>
    <n v="2"/>
    <n v="0.2"/>
    <n v="48.795999999999999"/>
  </r>
  <r>
    <n v="7391"/>
    <x v="3676"/>
    <x v="3"/>
    <x v="1161"/>
    <d v="2014-04-12T00:00:00"/>
    <s v="Standard Class"/>
    <s v="TT-21070"/>
    <s v="Ted Trevino"/>
    <x v="0"/>
    <s v="United States"/>
    <x v="346"/>
    <x v="18"/>
    <n v="37421"/>
    <x v="0"/>
    <s v="FUR-FU-10004017"/>
    <x v="0"/>
    <x v="5"/>
    <x v="1570"/>
    <n v="101.52"/>
    <n v="5"/>
    <n v="0.2"/>
    <n v="19.035"/>
  </r>
  <r>
    <n v="7392"/>
    <x v="3677"/>
    <x v="3"/>
    <x v="769"/>
    <d v="2014-08-12T00:00:00"/>
    <s v="Second Class"/>
    <s v="LT-16765"/>
    <s v="Larry Tron"/>
    <x v="0"/>
    <s v="United States"/>
    <x v="54"/>
    <x v="24"/>
    <n v="45014"/>
    <x v="3"/>
    <s v="OFF-PA-10000241"/>
    <x v="1"/>
    <x v="10"/>
    <x v="1151"/>
    <n v="74.352000000000004"/>
    <n v="3"/>
    <n v="0.2"/>
    <n v="23.234999999999999"/>
  </r>
  <r>
    <n v="7393"/>
    <x v="3678"/>
    <x v="3"/>
    <x v="743"/>
    <d v="2014-07-05T00:00:00"/>
    <s v="Standard Class"/>
    <s v="DD-13570"/>
    <s v="Dorothy Dickinson"/>
    <x v="0"/>
    <s v="United States"/>
    <x v="1"/>
    <x v="1"/>
    <n v="90049"/>
    <x v="1"/>
    <s v="OFF-PA-10003016"/>
    <x v="1"/>
    <x v="10"/>
    <x v="1385"/>
    <n v="15.7"/>
    <n v="5"/>
    <n v="0"/>
    <n v="7.0650000000000004"/>
  </r>
  <r>
    <n v="7394"/>
    <x v="3678"/>
    <x v="3"/>
    <x v="743"/>
    <d v="2014-07-05T00:00:00"/>
    <s v="Standard Class"/>
    <s v="DD-13570"/>
    <s v="Dorothy Dickinson"/>
    <x v="0"/>
    <s v="United States"/>
    <x v="1"/>
    <x v="1"/>
    <n v="90049"/>
    <x v="1"/>
    <s v="OFF-AR-10001615"/>
    <x v="1"/>
    <x v="6"/>
    <x v="1479"/>
    <n v="59.52"/>
    <n v="3"/>
    <n v="0"/>
    <n v="15.475199999999999"/>
  </r>
  <r>
    <n v="7395"/>
    <x v="3678"/>
    <x v="3"/>
    <x v="743"/>
    <d v="2014-07-05T00:00:00"/>
    <s v="Standard Class"/>
    <s v="DD-13570"/>
    <s v="Dorothy Dickinson"/>
    <x v="0"/>
    <s v="United States"/>
    <x v="1"/>
    <x v="1"/>
    <n v="90049"/>
    <x v="1"/>
    <s v="OFF-PA-10002713"/>
    <x v="1"/>
    <x v="10"/>
    <x v="317"/>
    <n v="34.4"/>
    <n v="5"/>
    <n v="0"/>
    <n v="15.824"/>
  </r>
  <r>
    <n v="7396"/>
    <x v="3679"/>
    <x v="0"/>
    <x v="591"/>
    <d v="2013-12-31T00:00:00"/>
    <s v="Standard Class"/>
    <s v="DB-12970"/>
    <s v="Darren Budd"/>
    <x v="1"/>
    <s v="United States"/>
    <x v="20"/>
    <x v="15"/>
    <n v="10024"/>
    <x v="3"/>
    <s v="FUR-TA-10002958"/>
    <x v="0"/>
    <x v="3"/>
    <x v="956"/>
    <n v="313.17599999999999"/>
    <n v="2"/>
    <n v="0.4"/>
    <n v="-120.0508"/>
  </r>
  <r>
    <n v="7397"/>
    <x v="3679"/>
    <x v="0"/>
    <x v="591"/>
    <d v="2013-12-31T00:00:00"/>
    <s v="Standard Class"/>
    <s v="DB-12970"/>
    <s v="Darren Budd"/>
    <x v="1"/>
    <s v="United States"/>
    <x v="20"/>
    <x v="15"/>
    <n v="10024"/>
    <x v="3"/>
    <s v="FUR-CH-10003746"/>
    <x v="0"/>
    <x v="1"/>
    <x v="617"/>
    <n v="866.64599999999996"/>
    <n v="3"/>
    <n v="0.1"/>
    <n v="173.32919999999999"/>
  </r>
  <r>
    <n v="7398"/>
    <x v="3680"/>
    <x v="2"/>
    <x v="587"/>
    <d v="2011-09-30T00:00:00"/>
    <s v="Same Day"/>
    <s v="DM-12955"/>
    <s v="Dario Medina"/>
    <x v="1"/>
    <s v="United States"/>
    <x v="54"/>
    <x v="24"/>
    <n v="45014"/>
    <x v="3"/>
    <s v="OFF-AP-10003217"/>
    <x v="1"/>
    <x v="9"/>
    <x v="189"/>
    <n v="795.40800000000002"/>
    <n v="6"/>
    <n v="0.2"/>
    <n v="59.6556"/>
  </r>
  <r>
    <n v="7399"/>
    <x v="3681"/>
    <x v="2"/>
    <x v="136"/>
    <d v="2011-07-15T00:00:00"/>
    <s v="Second Class"/>
    <s v="ME-17725"/>
    <s v="Max Engle"/>
    <x v="0"/>
    <s v="United States"/>
    <x v="22"/>
    <x v="10"/>
    <n v="60610"/>
    <x v="2"/>
    <s v="OFF-PA-10001526"/>
    <x v="1"/>
    <x v="10"/>
    <x v="1030"/>
    <n v="35.856000000000002"/>
    <n v="9"/>
    <n v="0.2"/>
    <n v="12.9978"/>
  </r>
  <r>
    <n v="7400"/>
    <x v="3681"/>
    <x v="2"/>
    <x v="136"/>
    <d v="2011-07-15T00:00:00"/>
    <s v="Second Class"/>
    <s v="ME-17725"/>
    <s v="Max Engle"/>
    <x v="0"/>
    <s v="United States"/>
    <x v="22"/>
    <x v="10"/>
    <n v="60610"/>
    <x v="2"/>
    <s v="TEC-AC-10002857"/>
    <x v="2"/>
    <x v="11"/>
    <x v="535"/>
    <n v="23.84"/>
    <n v="4"/>
    <n v="0.2"/>
    <n v="3.278"/>
  </r>
  <r>
    <n v="7401"/>
    <x v="3682"/>
    <x v="0"/>
    <x v="162"/>
    <d v="2013-09-14T00:00:00"/>
    <s v="Standard Class"/>
    <s v="TR-21325"/>
    <s v="Toby Ritter"/>
    <x v="0"/>
    <s v="United States"/>
    <x v="4"/>
    <x v="4"/>
    <n v="98103"/>
    <x v="1"/>
    <s v="FUR-FU-10003039"/>
    <x v="0"/>
    <x v="5"/>
    <x v="479"/>
    <n v="43.13"/>
    <n v="1"/>
    <n v="0"/>
    <n v="14.664199999999999"/>
  </r>
  <r>
    <n v="7402"/>
    <x v="3682"/>
    <x v="0"/>
    <x v="162"/>
    <d v="2013-09-14T00:00:00"/>
    <s v="Standard Class"/>
    <s v="TR-21325"/>
    <s v="Toby Ritter"/>
    <x v="0"/>
    <s v="United States"/>
    <x v="4"/>
    <x v="4"/>
    <n v="98103"/>
    <x v="1"/>
    <s v="OFF-PA-10002615"/>
    <x v="1"/>
    <x v="10"/>
    <x v="247"/>
    <n v="30.87"/>
    <n v="7"/>
    <n v="0"/>
    <n v="14.200200000000001"/>
  </r>
  <r>
    <n v="7403"/>
    <x v="3683"/>
    <x v="3"/>
    <x v="634"/>
    <d v="2014-11-08T00:00:00"/>
    <s v="Standard Class"/>
    <s v="SH-20395"/>
    <s v="Shahid Hopkins"/>
    <x v="0"/>
    <s v="United States"/>
    <x v="20"/>
    <x v="15"/>
    <n v="10011"/>
    <x v="3"/>
    <s v="OFF-SU-10002573"/>
    <x v="1"/>
    <x v="14"/>
    <x v="350"/>
    <n v="70.12"/>
    <n v="4"/>
    <n v="0"/>
    <n v="21.036000000000001"/>
  </r>
  <r>
    <n v="7404"/>
    <x v="3684"/>
    <x v="1"/>
    <x v="263"/>
    <d v="2012-05-19T00:00:00"/>
    <s v="Standard Class"/>
    <s v="CB-12535"/>
    <s v="Claudia Bergmann"/>
    <x v="1"/>
    <s v="United States"/>
    <x v="491"/>
    <x v="1"/>
    <n v="93010"/>
    <x v="1"/>
    <s v="FUR-BO-10004015"/>
    <x v="0"/>
    <x v="0"/>
    <x v="569"/>
    <n v="509.95749999999998"/>
    <n v="5"/>
    <n v="0.15"/>
    <n v="41.996499999999997"/>
  </r>
  <r>
    <n v="7405"/>
    <x v="3684"/>
    <x v="1"/>
    <x v="263"/>
    <d v="2012-05-19T00:00:00"/>
    <s v="Standard Class"/>
    <s v="CB-12535"/>
    <s v="Claudia Bergmann"/>
    <x v="1"/>
    <s v="United States"/>
    <x v="491"/>
    <x v="1"/>
    <n v="93010"/>
    <x v="1"/>
    <s v="FUR-FU-10001979"/>
    <x v="0"/>
    <x v="5"/>
    <x v="509"/>
    <n v="122.91"/>
    <n v="3"/>
    <n v="0"/>
    <n v="34.4148"/>
  </r>
  <r>
    <n v="7406"/>
    <x v="3684"/>
    <x v="1"/>
    <x v="263"/>
    <d v="2012-05-19T00:00:00"/>
    <s v="Standard Class"/>
    <s v="CB-12535"/>
    <s v="Claudia Bergmann"/>
    <x v="1"/>
    <s v="United States"/>
    <x v="491"/>
    <x v="1"/>
    <n v="93010"/>
    <x v="1"/>
    <s v="FUR-CH-10003833"/>
    <x v="0"/>
    <x v="1"/>
    <x v="1200"/>
    <n v="97.567999999999998"/>
    <n v="2"/>
    <n v="0.2"/>
    <n v="-6.0979999999999999"/>
  </r>
  <r>
    <n v="7407"/>
    <x v="3684"/>
    <x v="1"/>
    <x v="263"/>
    <d v="2012-05-19T00:00:00"/>
    <s v="Standard Class"/>
    <s v="CB-12535"/>
    <s v="Claudia Bergmann"/>
    <x v="1"/>
    <s v="United States"/>
    <x v="491"/>
    <x v="1"/>
    <n v="93010"/>
    <x v="1"/>
    <s v="FUR-CH-10004495"/>
    <x v="0"/>
    <x v="1"/>
    <x v="1475"/>
    <n v="722.35199999999998"/>
    <n v="3"/>
    <n v="0.2"/>
    <n v="81.264600000000002"/>
  </r>
  <r>
    <n v="7408"/>
    <x v="3685"/>
    <x v="3"/>
    <x v="176"/>
    <d v="2014-01-22T00:00:00"/>
    <s v="First Class"/>
    <s v="ML-17410"/>
    <s v="Maris LaWare"/>
    <x v="0"/>
    <s v="United States"/>
    <x v="22"/>
    <x v="10"/>
    <n v="60653"/>
    <x v="2"/>
    <s v="OFF-LA-10001613"/>
    <x v="1"/>
    <x v="2"/>
    <x v="736"/>
    <n v="11.52"/>
    <n v="5"/>
    <n v="0.2"/>
    <n v="4.1760000000000002"/>
  </r>
  <r>
    <n v="7409"/>
    <x v="3686"/>
    <x v="0"/>
    <x v="198"/>
    <d v="2013-07-06T00:00:00"/>
    <s v="Standard Class"/>
    <s v="JG-15310"/>
    <s v="Jason Gross"/>
    <x v="1"/>
    <s v="United States"/>
    <x v="1"/>
    <x v="1"/>
    <n v="90032"/>
    <x v="1"/>
    <s v="FUR-FU-10003247"/>
    <x v="0"/>
    <x v="5"/>
    <x v="1456"/>
    <n v="167.84"/>
    <n v="8"/>
    <n v="0"/>
    <n v="11.748799999999999"/>
  </r>
  <r>
    <n v="7410"/>
    <x v="3687"/>
    <x v="2"/>
    <x v="918"/>
    <d v="2011-12-04T00:00:00"/>
    <s v="Standard Class"/>
    <s v="JS-15880"/>
    <s v="John Stevenson"/>
    <x v="0"/>
    <s v="United States"/>
    <x v="167"/>
    <x v="24"/>
    <n v="43615"/>
    <x v="3"/>
    <s v="FUR-TA-10004442"/>
    <x v="0"/>
    <x v="3"/>
    <x v="1645"/>
    <n v="172.11"/>
    <n v="1"/>
    <n v="0.4"/>
    <n v="-94.660499999999999"/>
  </r>
  <r>
    <n v="7411"/>
    <x v="3688"/>
    <x v="2"/>
    <x v="149"/>
    <d v="2011-07-24T00:00:00"/>
    <s v="First Class"/>
    <s v="AG-10270"/>
    <s v="Alejandro Grove"/>
    <x v="0"/>
    <s v="United States"/>
    <x v="20"/>
    <x v="15"/>
    <n v="10011"/>
    <x v="3"/>
    <s v="TEC-AC-10001314"/>
    <x v="2"/>
    <x v="11"/>
    <x v="943"/>
    <n v="99.98"/>
    <n v="2"/>
    <n v="0"/>
    <n v="7.9984000000000002"/>
  </r>
  <r>
    <n v="7412"/>
    <x v="3689"/>
    <x v="3"/>
    <x v="1109"/>
    <d v="2014-04-06T00:00:00"/>
    <s v="Standard Class"/>
    <s v="MG-17890"/>
    <s v="Michael Granlund"/>
    <x v="2"/>
    <s v="United States"/>
    <x v="241"/>
    <x v="21"/>
    <n v="97224"/>
    <x v="1"/>
    <s v="TEC-PH-10001619"/>
    <x v="2"/>
    <x v="7"/>
    <x v="1585"/>
    <n v="156.792"/>
    <n v="1"/>
    <n v="0.2"/>
    <n v="17.639099999999999"/>
  </r>
  <r>
    <n v="7413"/>
    <x v="3689"/>
    <x v="3"/>
    <x v="1109"/>
    <d v="2014-04-06T00:00:00"/>
    <s v="Standard Class"/>
    <s v="MG-17890"/>
    <s v="Michael Granlund"/>
    <x v="2"/>
    <s v="United States"/>
    <x v="241"/>
    <x v="21"/>
    <n v="97224"/>
    <x v="1"/>
    <s v="TEC-AC-10002323"/>
    <x v="2"/>
    <x v="11"/>
    <x v="175"/>
    <n v="35.36"/>
    <n v="2"/>
    <n v="0.2"/>
    <n v="-3.0939999999999999"/>
  </r>
  <r>
    <n v="7414"/>
    <x v="3689"/>
    <x v="3"/>
    <x v="1109"/>
    <d v="2014-04-06T00:00:00"/>
    <s v="Standard Class"/>
    <s v="MG-17890"/>
    <s v="Michael Granlund"/>
    <x v="2"/>
    <s v="United States"/>
    <x v="241"/>
    <x v="21"/>
    <n v="97224"/>
    <x v="1"/>
    <s v="FUR-FU-10000820"/>
    <x v="0"/>
    <x v="5"/>
    <x v="1774"/>
    <n v="13.592000000000001"/>
    <n v="1"/>
    <n v="0.2"/>
    <n v="-0.33979999999999999"/>
  </r>
  <r>
    <n v="7415"/>
    <x v="3690"/>
    <x v="0"/>
    <x v="69"/>
    <d v="2013-03-16T00:00:00"/>
    <s v="Second Class"/>
    <s v="SC-20770"/>
    <s v="Stewart Carmichael"/>
    <x v="1"/>
    <s v="United States"/>
    <x v="10"/>
    <x v="9"/>
    <n v="19134"/>
    <x v="3"/>
    <s v="FUR-CH-10004287"/>
    <x v="0"/>
    <x v="1"/>
    <x v="156"/>
    <n v="386.68"/>
    <n v="2"/>
    <n v="0.3"/>
    <n v="-5.524"/>
  </r>
  <r>
    <n v="7416"/>
    <x v="3690"/>
    <x v="0"/>
    <x v="69"/>
    <d v="2013-03-16T00:00:00"/>
    <s v="Second Class"/>
    <s v="SC-20770"/>
    <s v="Stewart Carmichael"/>
    <x v="1"/>
    <s v="United States"/>
    <x v="10"/>
    <x v="9"/>
    <n v="19134"/>
    <x v="3"/>
    <s v="TEC-AC-10000474"/>
    <x v="2"/>
    <x v="11"/>
    <x v="1501"/>
    <n v="379.96"/>
    <n v="5"/>
    <n v="0.2"/>
    <n v="47.494999999999997"/>
  </r>
  <r>
    <n v="7417"/>
    <x v="3690"/>
    <x v="0"/>
    <x v="69"/>
    <d v="2013-03-16T00:00:00"/>
    <s v="Second Class"/>
    <s v="SC-20770"/>
    <s v="Stewart Carmichael"/>
    <x v="1"/>
    <s v="United States"/>
    <x v="10"/>
    <x v="9"/>
    <n v="19134"/>
    <x v="3"/>
    <s v="TEC-PH-10001494"/>
    <x v="2"/>
    <x v="7"/>
    <x v="708"/>
    <n v="539.91"/>
    <n v="3"/>
    <n v="0.4"/>
    <n v="-116.98050000000001"/>
  </r>
  <r>
    <n v="7418"/>
    <x v="3690"/>
    <x v="0"/>
    <x v="69"/>
    <d v="2013-03-16T00:00:00"/>
    <s v="Second Class"/>
    <s v="SC-20770"/>
    <s v="Stewart Carmichael"/>
    <x v="1"/>
    <s v="United States"/>
    <x v="10"/>
    <x v="9"/>
    <n v="19134"/>
    <x v="3"/>
    <s v="OFF-PA-10004996"/>
    <x v="1"/>
    <x v="10"/>
    <x v="1519"/>
    <n v="41.24"/>
    <n v="5"/>
    <n v="0.2"/>
    <n v="13.9185"/>
  </r>
  <r>
    <n v="7419"/>
    <x v="3690"/>
    <x v="0"/>
    <x v="69"/>
    <d v="2013-03-16T00:00:00"/>
    <s v="Second Class"/>
    <s v="SC-20770"/>
    <s v="Stewart Carmichael"/>
    <x v="1"/>
    <s v="United States"/>
    <x v="10"/>
    <x v="9"/>
    <n v="19134"/>
    <x v="3"/>
    <s v="OFF-BI-10004318"/>
    <x v="1"/>
    <x v="8"/>
    <x v="1574"/>
    <n v="51.896999999999998"/>
    <n v="1"/>
    <n v="0.7"/>
    <n v="-41.517600000000002"/>
  </r>
  <r>
    <n v="7420"/>
    <x v="3690"/>
    <x v="0"/>
    <x v="69"/>
    <d v="2013-03-16T00:00:00"/>
    <s v="Second Class"/>
    <s v="SC-20770"/>
    <s v="Stewart Carmichael"/>
    <x v="1"/>
    <s v="United States"/>
    <x v="10"/>
    <x v="9"/>
    <n v="19134"/>
    <x v="3"/>
    <s v="OFF-ST-10002574"/>
    <x v="1"/>
    <x v="4"/>
    <x v="926"/>
    <n v="552.55999999999995"/>
    <n v="5"/>
    <n v="0.2"/>
    <n v="-138.13999999999999"/>
  </r>
  <r>
    <n v="7421"/>
    <x v="3690"/>
    <x v="0"/>
    <x v="69"/>
    <d v="2013-03-16T00:00:00"/>
    <s v="Second Class"/>
    <s v="SC-20770"/>
    <s v="Stewart Carmichael"/>
    <x v="1"/>
    <s v="United States"/>
    <x v="10"/>
    <x v="9"/>
    <n v="19134"/>
    <x v="3"/>
    <s v="OFF-BI-10002353"/>
    <x v="1"/>
    <x v="8"/>
    <x v="1068"/>
    <n v="23.16"/>
    <n v="5"/>
    <n v="0.7"/>
    <n v="-15.44"/>
  </r>
  <r>
    <n v="7422"/>
    <x v="3690"/>
    <x v="0"/>
    <x v="69"/>
    <d v="2013-03-16T00:00:00"/>
    <s v="Second Class"/>
    <s v="SC-20770"/>
    <s v="Stewart Carmichael"/>
    <x v="1"/>
    <s v="United States"/>
    <x v="10"/>
    <x v="9"/>
    <n v="19134"/>
    <x v="3"/>
    <s v="OFF-ST-10003641"/>
    <x v="1"/>
    <x v="4"/>
    <x v="1799"/>
    <n v="126.08"/>
    <n v="2"/>
    <n v="0.2"/>
    <n v="-28.367999999999999"/>
  </r>
  <r>
    <n v="7423"/>
    <x v="3690"/>
    <x v="0"/>
    <x v="69"/>
    <d v="2013-03-16T00:00:00"/>
    <s v="Second Class"/>
    <s v="SC-20770"/>
    <s v="Stewart Carmichael"/>
    <x v="1"/>
    <s v="United States"/>
    <x v="10"/>
    <x v="9"/>
    <n v="19134"/>
    <x v="3"/>
    <s v="TEC-MA-10001148"/>
    <x v="2"/>
    <x v="15"/>
    <x v="1533"/>
    <n v="449.1"/>
    <n v="3"/>
    <n v="0.7"/>
    <n v="-643.71"/>
  </r>
  <r>
    <n v="7424"/>
    <x v="3691"/>
    <x v="3"/>
    <x v="318"/>
    <d v="2014-04-15T00:00:00"/>
    <s v="Standard Class"/>
    <s v="BS-11755"/>
    <s v="Bruce Stewart"/>
    <x v="0"/>
    <s v="United States"/>
    <x v="10"/>
    <x v="9"/>
    <n v="19143"/>
    <x v="3"/>
    <s v="OFF-AP-10000026"/>
    <x v="1"/>
    <x v="9"/>
    <x v="1282"/>
    <n v="195.10400000000001"/>
    <n v="4"/>
    <n v="0.2"/>
    <n v="21.949200000000001"/>
  </r>
  <r>
    <n v="7425"/>
    <x v="3691"/>
    <x v="3"/>
    <x v="318"/>
    <d v="2014-04-15T00:00:00"/>
    <s v="Standard Class"/>
    <s v="BS-11755"/>
    <s v="Bruce Stewart"/>
    <x v="0"/>
    <s v="United States"/>
    <x v="10"/>
    <x v="9"/>
    <n v="19143"/>
    <x v="3"/>
    <s v="FUR-FU-10003878"/>
    <x v="0"/>
    <x v="5"/>
    <x v="671"/>
    <n v="36.671999999999997"/>
    <n v="3"/>
    <n v="0.2"/>
    <n v="6.4176000000000002"/>
  </r>
  <r>
    <n v="7426"/>
    <x v="3692"/>
    <x v="0"/>
    <x v="674"/>
    <d v="2013-06-28T00:00:00"/>
    <s v="Second Class"/>
    <s v="LC-17140"/>
    <s v="Logan Currie"/>
    <x v="0"/>
    <s v="United States"/>
    <x v="12"/>
    <x v="5"/>
    <n v="77070"/>
    <x v="2"/>
    <s v="FUR-CH-10001146"/>
    <x v="0"/>
    <x v="1"/>
    <x v="64"/>
    <n v="85.245999999999995"/>
    <n v="2"/>
    <n v="0.3"/>
    <n v="-6.0890000000000004"/>
  </r>
  <r>
    <n v="7427"/>
    <x v="3692"/>
    <x v="0"/>
    <x v="674"/>
    <d v="2013-06-28T00:00:00"/>
    <s v="Second Class"/>
    <s v="LC-17140"/>
    <s v="Logan Currie"/>
    <x v="0"/>
    <s v="United States"/>
    <x v="12"/>
    <x v="5"/>
    <n v="77070"/>
    <x v="2"/>
    <s v="FUR-FU-10003919"/>
    <x v="0"/>
    <x v="5"/>
    <x v="1514"/>
    <n v="32.712000000000003"/>
    <n v="2"/>
    <n v="0.6"/>
    <n v="-26.169599999999999"/>
  </r>
  <r>
    <n v="7428"/>
    <x v="3693"/>
    <x v="2"/>
    <x v="461"/>
    <d v="2011-03-21T00:00:00"/>
    <s v="Standard Class"/>
    <s v="MH-17440"/>
    <s v="Mark Haberlin"/>
    <x v="1"/>
    <s v="United States"/>
    <x v="25"/>
    <x v="35"/>
    <n v="39212"/>
    <x v="0"/>
    <s v="OFF-BI-10000605"/>
    <x v="1"/>
    <x v="8"/>
    <x v="531"/>
    <n v="11.43"/>
    <n v="3"/>
    <n v="0"/>
    <n v="5.3720999999999997"/>
  </r>
  <r>
    <n v="7429"/>
    <x v="3693"/>
    <x v="2"/>
    <x v="461"/>
    <d v="2011-03-21T00:00:00"/>
    <s v="Standard Class"/>
    <s v="MH-17440"/>
    <s v="Mark Haberlin"/>
    <x v="1"/>
    <s v="United States"/>
    <x v="25"/>
    <x v="35"/>
    <n v="39212"/>
    <x v="0"/>
    <s v="OFF-BI-10000309"/>
    <x v="1"/>
    <x v="8"/>
    <x v="334"/>
    <n v="30.44"/>
    <n v="2"/>
    <n v="0"/>
    <n v="14.9156"/>
  </r>
  <r>
    <n v="7430"/>
    <x v="3693"/>
    <x v="2"/>
    <x v="461"/>
    <d v="2011-03-21T00:00:00"/>
    <s v="Standard Class"/>
    <s v="MH-17440"/>
    <s v="Mark Haberlin"/>
    <x v="1"/>
    <s v="United States"/>
    <x v="25"/>
    <x v="35"/>
    <n v="39212"/>
    <x v="0"/>
    <s v="OFF-PA-10003349"/>
    <x v="1"/>
    <x v="10"/>
    <x v="218"/>
    <n v="12.96"/>
    <n v="2"/>
    <n v="0"/>
    <n v="6.3503999999999996"/>
  </r>
  <r>
    <n v="7431"/>
    <x v="3693"/>
    <x v="2"/>
    <x v="461"/>
    <d v="2011-03-21T00:00:00"/>
    <s v="Standard Class"/>
    <s v="MH-17440"/>
    <s v="Mark Haberlin"/>
    <x v="1"/>
    <s v="United States"/>
    <x v="25"/>
    <x v="35"/>
    <n v="39212"/>
    <x v="0"/>
    <s v="OFF-PA-10003063"/>
    <x v="1"/>
    <x v="10"/>
    <x v="1711"/>
    <n v="16"/>
    <n v="4"/>
    <n v="0"/>
    <n v="7.68"/>
  </r>
  <r>
    <n v="7432"/>
    <x v="3693"/>
    <x v="2"/>
    <x v="461"/>
    <d v="2011-03-21T00:00:00"/>
    <s v="Standard Class"/>
    <s v="MH-17440"/>
    <s v="Mark Haberlin"/>
    <x v="1"/>
    <s v="United States"/>
    <x v="25"/>
    <x v="35"/>
    <n v="39212"/>
    <x v="0"/>
    <s v="OFF-AP-10003971"/>
    <x v="1"/>
    <x v="9"/>
    <x v="914"/>
    <n v="32.67"/>
    <n v="3"/>
    <n v="0"/>
    <n v="8.4941999999999993"/>
  </r>
  <r>
    <n v="7433"/>
    <x v="3694"/>
    <x v="2"/>
    <x v="128"/>
    <d v="2011-08-13T00:00:00"/>
    <s v="Standard Class"/>
    <s v="RD-19720"/>
    <s v="Roger Demir"/>
    <x v="0"/>
    <s v="United States"/>
    <x v="42"/>
    <x v="16"/>
    <n v="85023"/>
    <x v="1"/>
    <s v="OFF-FA-10004838"/>
    <x v="1"/>
    <x v="13"/>
    <x v="792"/>
    <n v="4.4640000000000004"/>
    <n v="3"/>
    <n v="0.2"/>
    <n v="-0.9486"/>
  </r>
  <r>
    <n v="7434"/>
    <x v="3694"/>
    <x v="2"/>
    <x v="128"/>
    <d v="2011-08-13T00:00:00"/>
    <s v="Standard Class"/>
    <s v="RD-19720"/>
    <s v="Roger Demir"/>
    <x v="0"/>
    <s v="United States"/>
    <x v="42"/>
    <x v="16"/>
    <n v="85023"/>
    <x v="1"/>
    <s v="OFF-BI-10001097"/>
    <x v="1"/>
    <x v="8"/>
    <x v="789"/>
    <n v="9.3450000000000006"/>
    <n v="5"/>
    <n v="0.7"/>
    <n v="-6.5415000000000001"/>
  </r>
  <r>
    <n v="7435"/>
    <x v="3695"/>
    <x v="1"/>
    <x v="353"/>
    <d v="2012-07-31T00:00:00"/>
    <s v="Standard Class"/>
    <s v="BP-11095"/>
    <s v="Bart Pistole"/>
    <x v="1"/>
    <s v="United States"/>
    <x v="475"/>
    <x v="1"/>
    <n v="93030"/>
    <x v="1"/>
    <s v="OFF-BI-10000605"/>
    <x v="1"/>
    <x v="8"/>
    <x v="531"/>
    <n v="9.1440000000000001"/>
    <n v="3"/>
    <n v="0.2"/>
    <n v="3.0861000000000001"/>
  </r>
  <r>
    <n v="7436"/>
    <x v="3695"/>
    <x v="1"/>
    <x v="353"/>
    <d v="2012-07-31T00:00:00"/>
    <s v="Standard Class"/>
    <s v="BP-11095"/>
    <s v="Bart Pistole"/>
    <x v="1"/>
    <s v="United States"/>
    <x v="475"/>
    <x v="1"/>
    <n v="93030"/>
    <x v="1"/>
    <s v="OFF-BI-10003314"/>
    <x v="1"/>
    <x v="8"/>
    <x v="305"/>
    <n v="23.135999999999999"/>
    <n v="6"/>
    <n v="0.2"/>
    <n v="8.3867999999999991"/>
  </r>
  <r>
    <n v="7437"/>
    <x v="3695"/>
    <x v="1"/>
    <x v="353"/>
    <d v="2012-07-31T00:00:00"/>
    <s v="Standard Class"/>
    <s v="BP-11095"/>
    <s v="Bart Pistole"/>
    <x v="1"/>
    <s v="United States"/>
    <x v="475"/>
    <x v="1"/>
    <n v="93030"/>
    <x v="1"/>
    <s v="OFF-AR-10002067"/>
    <x v="1"/>
    <x v="6"/>
    <x v="1145"/>
    <n v="99.2"/>
    <n v="5"/>
    <n v="0"/>
    <n v="25.792000000000002"/>
  </r>
  <r>
    <n v="7438"/>
    <x v="3696"/>
    <x v="2"/>
    <x v="1162"/>
    <d v="2011-02-20T00:00:00"/>
    <s v="Standard Class"/>
    <s v="BF-11020"/>
    <s v="Barry FranzÃ¶sisch"/>
    <x v="1"/>
    <s v="United States"/>
    <x v="4"/>
    <x v="4"/>
    <n v="98105"/>
    <x v="1"/>
    <s v="OFF-BI-10001031"/>
    <x v="1"/>
    <x v="8"/>
    <x v="865"/>
    <n v="21.36"/>
    <n v="5"/>
    <n v="0.2"/>
    <n v="7.2089999999999996"/>
  </r>
  <r>
    <n v="7439"/>
    <x v="3697"/>
    <x v="1"/>
    <x v="539"/>
    <d v="2012-03-27T00:00:00"/>
    <s v="Second Class"/>
    <s v="CP-12085"/>
    <s v="Cathy Prescott"/>
    <x v="1"/>
    <s v="United States"/>
    <x v="386"/>
    <x v="4"/>
    <n v="98042"/>
    <x v="1"/>
    <s v="FUR-FU-10003832"/>
    <x v="0"/>
    <x v="5"/>
    <x v="1420"/>
    <n v="46.9"/>
    <n v="5"/>
    <n v="0"/>
    <n v="13.132"/>
  </r>
  <r>
    <n v="7440"/>
    <x v="3698"/>
    <x v="3"/>
    <x v="264"/>
    <d v="2014-07-09T00:00:00"/>
    <s v="Standard Class"/>
    <s v="JL-15235"/>
    <s v="Janet Lee"/>
    <x v="0"/>
    <s v="United States"/>
    <x v="1"/>
    <x v="1"/>
    <n v="90049"/>
    <x v="1"/>
    <s v="OFF-BI-10000138"/>
    <x v="1"/>
    <x v="8"/>
    <x v="600"/>
    <n v="18.72"/>
    <n v="5"/>
    <n v="0.2"/>
    <n v="6.5519999999999996"/>
  </r>
  <r>
    <n v="7441"/>
    <x v="3698"/>
    <x v="3"/>
    <x v="264"/>
    <d v="2014-07-09T00:00:00"/>
    <s v="Standard Class"/>
    <s v="JL-15235"/>
    <s v="Janet Lee"/>
    <x v="0"/>
    <s v="United States"/>
    <x v="1"/>
    <x v="1"/>
    <n v="90049"/>
    <x v="1"/>
    <s v="FUR-TA-10004607"/>
    <x v="0"/>
    <x v="3"/>
    <x v="1095"/>
    <n v="236.52799999999999"/>
    <n v="2"/>
    <n v="0.2"/>
    <n v="-2.9565999999999999"/>
  </r>
  <r>
    <n v="7442"/>
    <x v="3699"/>
    <x v="1"/>
    <x v="547"/>
    <d v="2012-11-18T00:00:00"/>
    <s v="First Class"/>
    <s v="JG-15805"/>
    <s v="John Grady"/>
    <x v="1"/>
    <s v="United States"/>
    <x v="70"/>
    <x v="1"/>
    <n v="92105"/>
    <x v="1"/>
    <s v="OFF-LA-10003148"/>
    <x v="1"/>
    <x v="2"/>
    <x v="164"/>
    <n v="18.899999999999999"/>
    <n v="3"/>
    <n v="0"/>
    <n v="8.6940000000000008"/>
  </r>
  <r>
    <n v="7443"/>
    <x v="3700"/>
    <x v="2"/>
    <x v="337"/>
    <d v="2011-11-12T00:00:00"/>
    <s v="First Class"/>
    <s v="VP-21760"/>
    <s v="Victoria Pisteka"/>
    <x v="1"/>
    <s v="United States"/>
    <x v="180"/>
    <x v="5"/>
    <n v="78521"/>
    <x v="2"/>
    <s v="OFF-PA-10001804"/>
    <x v="1"/>
    <x v="10"/>
    <x v="128"/>
    <n v="10.688000000000001"/>
    <n v="2"/>
    <n v="0.2"/>
    <n v="3.7408000000000001"/>
  </r>
  <r>
    <n v="7444"/>
    <x v="3700"/>
    <x v="2"/>
    <x v="337"/>
    <d v="2011-11-12T00:00:00"/>
    <s v="First Class"/>
    <s v="VP-21760"/>
    <s v="Victoria Pisteka"/>
    <x v="1"/>
    <s v="United States"/>
    <x v="180"/>
    <x v="5"/>
    <n v="78521"/>
    <x v="2"/>
    <s v="OFF-ST-10000036"/>
    <x v="1"/>
    <x v="4"/>
    <x v="590"/>
    <n v="237.096"/>
    <n v="3"/>
    <n v="0.2"/>
    <n v="20.745899999999999"/>
  </r>
  <r>
    <n v="7445"/>
    <x v="3701"/>
    <x v="3"/>
    <x v="447"/>
    <d v="2014-08-02T00:00:00"/>
    <s v="Second Class"/>
    <s v="RD-19810"/>
    <s v="Ross DeVincentis"/>
    <x v="2"/>
    <s v="United States"/>
    <x v="22"/>
    <x v="10"/>
    <n v="60610"/>
    <x v="2"/>
    <s v="OFF-PA-10001166"/>
    <x v="1"/>
    <x v="10"/>
    <x v="769"/>
    <n v="5.1840000000000002"/>
    <n v="1"/>
    <n v="0.2"/>
    <n v="1.8144"/>
  </r>
  <r>
    <n v="7446"/>
    <x v="3701"/>
    <x v="3"/>
    <x v="447"/>
    <d v="2014-08-02T00:00:00"/>
    <s v="Second Class"/>
    <s v="RD-19810"/>
    <s v="Ross DeVincentis"/>
    <x v="2"/>
    <s v="United States"/>
    <x v="22"/>
    <x v="10"/>
    <n v="60610"/>
    <x v="2"/>
    <s v="OFF-PA-10001033"/>
    <x v="1"/>
    <x v="10"/>
    <x v="1500"/>
    <n v="65.584000000000003"/>
    <n v="2"/>
    <n v="0.2"/>
    <n v="23.7742"/>
  </r>
  <r>
    <n v="7447"/>
    <x v="3701"/>
    <x v="3"/>
    <x v="447"/>
    <d v="2014-08-02T00:00:00"/>
    <s v="Second Class"/>
    <s v="RD-19810"/>
    <s v="Ross DeVincentis"/>
    <x v="2"/>
    <s v="United States"/>
    <x v="22"/>
    <x v="10"/>
    <n v="60610"/>
    <x v="2"/>
    <s v="FUR-FU-10004597"/>
    <x v="0"/>
    <x v="5"/>
    <x v="1257"/>
    <n v="22.2"/>
    <n v="1"/>
    <n v="0.6"/>
    <n v="-26.085000000000001"/>
  </r>
  <r>
    <n v="7448"/>
    <x v="3701"/>
    <x v="3"/>
    <x v="447"/>
    <d v="2014-08-02T00:00:00"/>
    <s v="Second Class"/>
    <s v="RD-19810"/>
    <s v="Ross DeVincentis"/>
    <x v="2"/>
    <s v="United States"/>
    <x v="22"/>
    <x v="10"/>
    <n v="60610"/>
    <x v="2"/>
    <s v="OFF-PA-10000418"/>
    <x v="1"/>
    <x v="10"/>
    <x v="961"/>
    <n v="419.4"/>
    <n v="5"/>
    <n v="0.2"/>
    <n v="146.79"/>
  </r>
  <r>
    <n v="7449"/>
    <x v="3702"/>
    <x v="3"/>
    <x v="343"/>
    <d v="2014-11-15T00:00:00"/>
    <s v="First Class"/>
    <s v="MH-18025"/>
    <s v="Michelle Huthwaite"/>
    <x v="0"/>
    <s v="United States"/>
    <x v="289"/>
    <x v="18"/>
    <n v="37918"/>
    <x v="0"/>
    <s v="FUR-FU-10004090"/>
    <x v="0"/>
    <x v="5"/>
    <x v="636"/>
    <n v="88.92"/>
    <n v="5"/>
    <n v="0.2"/>
    <n v="14.4495"/>
  </r>
  <r>
    <n v="7450"/>
    <x v="3703"/>
    <x v="3"/>
    <x v="697"/>
    <d v="2014-09-23T00:00:00"/>
    <s v="Second Class"/>
    <s v="SJ-20125"/>
    <s v="Sanjit Jacobs"/>
    <x v="2"/>
    <s v="United States"/>
    <x v="12"/>
    <x v="5"/>
    <n v="77036"/>
    <x v="2"/>
    <s v="OFF-AR-10000390"/>
    <x v="1"/>
    <x v="6"/>
    <x v="105"/>
    <n v="9.9120000000000008"/>
    <n v="3"/>
    <n v="0.2"/>
    <n v="3.2214"/>
  </r>
  <r>
    <n v="7451"/>
    <x v="3703"/>
    <x v="3"/>
    <x v="697"/>
    <d v="2014-09-23T00:00:00"/>
    <s v="Second Class"/>
    <s v="SJ-20125"/>
    <s v="Sanjit Jacobs"/>
    <x v="2"/>
    <s v="United States"/>
    <x v="12"/>
    <x v="5"/>
    <n v="77036"/>
    <x v="2"/>
    <s v="FUR-CH-10003774"/>
    <x v="0"/>
    <x v="1"/>
    <x v="1185"/>
    <n v="318.43"/>
    <n v="5"/>
    <n v="0.3"/>
    <n v="-77.332999999999998"/>
  </r>
  <r>
    <n v="7452"/>
    <x v="3703"/>
    <x v="3"/>
    <x v="697"/>
    <d v="2014-09-23T00:00:00"/>
    <s v="Second Class"/>
    <s v="SJ-20125"/>
    <s v="Sanjit Jacobs"/>
    <x v="2"/>
    <s v="United States"/>
    <x v="12"/>
    <x v="5"/>
    <n v="77036"/>
    <x v="2"/>
    <s v="OFF-BI-10002412"/>
    <x v="1"/>
    <x v="8"/>
    <x v="323"/>
    <n v="5.8"/>
    <n v="5"/>
    <n v="0.8"/>
    <n v="-10.15"/>
  </r>
  <r>
    <n v="7453"/>
    <x v="3703"/>
    <x v="3"/>
    <x v="697"/>
    <d v="2014-09-23T00:00:00"/>
    <s v="Second Class"/>
    <s v="SJ-20125"/>
    <s v="Sanjit Jacobs"/>
    <x v="2"/>
    <s v="United States"/>
    <x v="12"/>
    <x v="5"/>
    <n v="77036"/>
    <x v="2"/>
    <s v="TEC-PH-10002415"/>
    <x v="2"/>
    <x v="7"/>
    <x v="1517"/>
    <n v="1415.76"/>
    <n v="6"/>
    <n v="0.2"/>
    <n v="88.484999999999999"/>
  </r>
  <r>
    <n v="7454"/>
    <x v="3704"/>
    <x v="3"/>
    <x v="643"/>
    <d v="2014-02-07T00:00:00"/>
    <s v="Standard Class"/>
    <s v="FM-14380"/>
    <s v="Fred McMath"/>
    <x v="0"/>
    <s v="United States"/>
    <x v="348"/>
    <x v="10"/>
    <n v="60440"/>
    <x v="2"/>
    <s v="TEC-PH-10003505"/>
    <x v="2"/>
    <x v="7"/>
    <x v="901"/>
    <n v="148.47999999999999"/>
    <n v="2"/>
    <n v="0.2"/>
    <n v="16.704000000000001"/>
  </r>
  <r>
    <n v="7455"/>
    <x v="3705"/>
    <x v="0"/>
    <x v="679"/>
    <d v="2013-05-08T00:00:00"/>
    <s v="Standard Class"/>
    <s v="KH-16360"/>
    <s v="Katherine Hughes"/>
    <x v="0"/>
    <s v="United States"/>
    <x v="22"/>
    <x v="10"/>
    <n v="60623"/>
    <x v="2"/>
    <s v="OFF-LA-10003663"/>
    <x v="1"/>
    <x v="2"/>
    <x v="1364"/>
    <n v="9.2479999999999993"/>
    <n v="4"/>
    <n v="0.2"/>
    <n v="3.1212"/>
  </r>
  <r>
    <n v="7456"/>
    <x v="3705"/>
    <x v="0"/>
    <x v="679"/>
    <d v="2013-05-08T00:00:00"/>
    <s v="Standard Class"/>
    <s v="KH-16360"/>
    <s v="Katherine Hughes"/>
    <x v="0"/>
    <s v="United States"/>
    <x v="22"/>
    <x v="10"/>
    <n v="60623"/>
    <x v="2"/>
    <s v="OFF-ST-10001780"/>
    <x v="1"/>
    <x v="4"/>
    <x v="481"/>
    <n v="1036.624"/>
    <n v="2"/>
    <n v="0.2"/>
    <n v="51.831200000000003"/>
  </r>
  <r>
    <n v="7457"/>
    <x v="3706"/>
    <x v="1"/>
    <x v="392"/>
    <d v="2012-04-18T00:00:00"/>
    <s v="First Class"/>
    <s v="LL-16840"/>
    <s v="Lauren Leatherbury"/>
    <x v="0"/>
    <s v="United States"/>
    <x v="141"/>
    <x v="17"/>
    <n v="22980"/>
    <x v="0"/>
    <s v="TEC-PH-10002033"/>
    <x v="2"/>
    <x v="7"/>
    <x v="11"/>
    <n v="569.64"/>
    <n v="2"/>
    <n v="0"/>
    <n v="148.10640000000001"/>
  </r>
  <r>
    <n v="7458"/>
    <x v="3706"/>
    <x v="1"/>
    <x v="392"/>
    <d v="2012-04-18T00:00:00"/>
    <s v="First Class"/>
    <s v="LL-16840"/>
    <s v="Lauren Leatherbury"/>
    <x v="0"/>
    <s v="United States"/>
    <x v="141"/>
    <x v="17"/>
    <n v="22980"/>
    <x v="0"/>
    <s v="OFF-BI-10001036"/>
    <x v="1"/>
    <x v="8"/>
    <x v="618"/>
    <n v="9.14"/>
    <n v="1"/>
    <n v="0"/>
    <n v="4.57"/>
  </r>
  <r>
    <n v="7459"/>
    <x v="3706"/>
    <x v="1"/>
    <x v="392"/>
    <d v="2012-04-18T00:00:00"/>
    <s v="First Class"/>
    <s v="LL-16840"/>
    <s v="Lauren Leatherbury"/>
    <x v="0"/>
    <s v="United States"/>
    <x v="141"/>
    <x v="17"/>
    <n v="22980"/>
    <x v="0"/>
    <s v="FUR-FU-10001468"/>
    <x v="0"/>
    <x v="5"/>
    <x v="1280"/>
    <n v="1196.8599999999999"/>
    <n v="7"/>
    <n v="0"/>
    <n v="119.68600000000001"/>
  </r>
  <r>
    <n v="7460"/>
    <x v="3706"/>
    <x v="1"/>
    <x v="392"/>
    <d v="2012-04-18T00:00:00"/>
    <s v="First Class"/>
    <s v="LL-16840"/>
    <s v="Lauren Leatherbury"/>
    <x v="0"/>
    <s v="United States"/>
    <x v="141"/>
    <x v="17"/>
    <n v="22980"/>
    <x v="0"/>
    <s v="FUR-BO-10001519"/>
    <x v="0"/>
    <x v="0"/>
    <x v="666"/>
    <n v="523.26"/>
    <n v="9"/>
    <n v="0"/>
    <n v="125.58240000000001"/>
  </r>
  <r>
    <n v="7461"/>
    <x v="3707"/>
    <x v="1"/>
    <x v="347"/>
    <d v="2012-04-14T00:00:00"/>
    <s v="Second Class"/>
    <s v="AR-10540"/>
    <s v="Andy Reiter"/>
    <x v="0"/>
    <s v="United States"/>
    <x v="1"/>
    <x v="1"/>
    <n v="90004"/>
    <x v="1"/>
    <s v="TEC-CO-10001943"/>
    <x v="2"/>
    <x v="16"/>
    <x v="1666"/>
    <n v="639.96799999999996"/>
    <n v="4"/>
    <n v="0.2"/>
    <n v="215.98920000000001"/>
  </r>
  <r>
    <n v="7462"/>
    <x v="3707"/>
    <x v="1"/>
    <x v="347"/>
    <d v="2012-04-14T00:00:00"/>
    <s v="Second Class"/>
    <s v="AR-10540"/>
    <s v="Andy Reiter"/>
    <x v="0"/>
    <s v="United States"/>
    <x v="1"/>
    <x v="1"/>
    <n v="90004"/>
    <x v="1"/>
    <s v="OFF-PA-10003127"/>
    <x v="1"/>
    <x v="10"/>
    <x v="33"/>
    <n v="52.76"/>
    <n v="2"/>
    <n v="0"/>
    <n v="24.269600000000001"/>
  </r>
  <r>
    <n v="7463"/>
    <x v="3708"/>
    <x v="1"/>
    <x v="914"/>
    <d v="2012-01-03T00:00:00"/>
    <s v="Second Class"/>
    <s v="NP-18670"/>
    <s v="Nora Paige"/>
    <x v="0"/>
    <s v="United States"/>
    <x v="4"/>
    <x v="4"/>
    <n v="98105"/>
    <x v="1"/>
    <s v="TEC-AC-10002076"/>
    <x v="2"/>
    <x v="11"/>
    <x v="329"/>
    <n v="538.91999999999996"/>
    <n v="9"/>
    <n v="0"/>
    <n v="80.837999999999994"/>
  </r>
  <r>
    <n v="7464"/>
    <x v="3709"/>
    <x v="0"/>
    <x v="162"/>
    <d v="2013-09-16T00:00:00"/>
    <s v="Standard Class"/>
    <s v="LP-17095"/>
    <s v="Liz Preis"/>
    <x v="0"/>
    <s v="United States"/>
    <x v="355"/>
    <x v="1"/>
    <n v="93277"/>
    <x v="1"/>
    <s v="OFF-AR-10003338"/>
    <x v="1"/>
    <x v="6"/>
    <x v="1430"/>
    <n v="14.88"/>
    <n v="2"/>
    <n v="0"/>
    <n v="3.72"/>
  </r>
  <r>
    <n v="7465"/>
    <x v="3709"/>
    <x v="0"/>
    <x v="162"/>
    <d v="2013-09-16T00:00:00"/>
    <s v="Standard Class"/>
    <s v="LP-17095"/>
    <s v="Liz Preis"/>
    <x v="0"/>
    <s v="United States"/>
    <x v="355"/>
    <x v="1"/>
    <n v="93277"/>
    <x v="1"/>
    <s v="OFF-PA-10004610"/>
    <x v="1"/>
    <x v="10"/>
    <x v="1511"/>
    <n v="34.24"/>
    <n v="8"/>
    <n v="0"/>
    <n v="15.407999999999999"/>
  </r>
  <r>
    <n v="7466"/>
    <x v="3709"/>
    <x v="0"/>
    <x v="162"/>
    <d v="2013-09-16T00:00:00"/>
    <s v="Standard Class"/>
    <s v="LP-17095"/>
    <s v="Liz Preis"/>
    <x v="0"/>
    <s v="United States"/>
    <x v="355"/>
    <x v="1"/>
    <n v="93277"/>
    <x v="1"/>
    <s v="OFF-ST-10001272"/>
    <x v="1"/>
    <x v="4"/>
    <x v="528"/>
    <n v="261.74"/>
    <n v="2"/>
    <n v="0"/>
    <n v="65.435000000000002"/>
  </r>
  <r>
    <n v="7467"/>
    <x v="3710"/>
    <x v="0"/>
    <x v="288"/>
    <d v="2013-05-24T00:00:00"/>
    <s v="Standard Class"/>
    <s v="AH-10690"/>
    <s v="Anna HÃ¤berlin"/>
    <x v="1"/>
    <s v="United States"/>
    <x v="1"/>
    <x v="1"/>
    <n v="90008"/>
    <x v="1"/>
    <s v="OFF-AP-10001366"/>
    <x v="1"/>
    <x v="9"/>
    <x v="33"/>
    <n v="87.84"/>
    <n v="8"/>
    <n v="0"/>
    <n v="23.716799999999999"/>
  </r>
  <r>
    <n v="7468"/>
    <x v="3711"/>
    <x v="3"/>
    <x v="343"/>
    <d v="2014-11-16T00:00:00"/>
    <s v="Second Class"/>
    <s v="TB-21190"/>
    <s v="Thomas Brumley"/>
    <x v="2"/>
    <s v="United States"/>
    <x v="1"/>
    <x v="1"/>
    <n v="90045"/>
    <x v="1"/>
    <s v="FUR-FU-10001424"/>
    <x v="0"/>
    <x v="5"/>
    <x v="691"/>
    <n v="34.92"/>
    <n v="4"/>
    <n v="0"/>
    <n v="11.8728"/>
  </r>
  <r>
    <n v="7469"/>
    <x v="3712"/>
    <x v="2"/>
    <x v="1114"/>
    <d v="2011-09-20T00:00:00"/>
    <s v="Standard Class"/>
    <s v="AA-10315"/>
    <s v="Alex Avila"/>
    <x v="0"/>
    <s v="United States"/>
    <x v="20"/>
    <x v="15"/>
    <n v="10011"/>
    <x v="3"/>
    <s v="OFF-PA-10000349"/>
    <x v="1"/>
    <x v="10"/>
    <x v="33"/>
    <n v="14.94"/>
    <n v="3"/>
    <n v="0"/>
    <n v="7.0217999999999998"/>
  </r>
  <r>
    <n v="7470"/>
    <x v="3712"/>
    <x v="2"/>
    <x v="1114"/>
    <d v="2011-09-20T00:00:00"/>
    <s v="Standard Class"/>
    <s v="AA-10315"/>
    <s v="Alex Avila"/>
    <x v="0"/>
    <s v="United States"/>
    <x v="20"/>
    <x v="15"/>
    <n v="10011"/>
    <x v="3"/>
    <s v="FUR-FU-10002456"/>
    <x v="0"/>
    <x v="5"/>
    <x v="1009"/>
    <n v="14.56"/>
    <n v="2"/>
    <n v="0"/>
    <n v="6.2607999999999997"/>
  </r>
  <r>
    <n v="7471"/>
    <x v="3713"/>
    <x v="1"/>
    <x v="426"/>
    <d v="2012-09-20T00:00:00"/>
    <s v="Standard Class"/>
    <s v="AC-10615"/>
    <s v="Ann Chong"/>
    <x v="1"/>
    <s v="United States"/>
    <x v="10"/>
    <x v="9"/>
    <n v="19143"/>
    <x v="3"/>
    <s v="OFF-BI-10002609"/>
    <x v="1"/>
    <x v="8"/>
    <x v="98"/>
    <n v="3.5760000000000001"/>
    <n v="4"/>
    <n v="0.7"/>
    <n v="-2.8607999999999998"/>
  </r>
  <r>
    <n v="7472"/>
    <x v="3713"/>
    <x v="1"/>
    <x v="426"/>
    <d v="2012-09-20T00:00:00"/>
    <s v="Standard Class"/>
    <s v="AC-10615"/>
    <s v="Ann Chong"/>
    <x v="1"/>
    <s v="United States"/>
    <x v="10"/>
    <x v="9"/>
    <n v="19143"/>
    <x v="3"/>
    <s v="OFF-ST-10001522"/>
    <x v="1"/>
    <x v="4"/>
    <x v="195"/>
    <n v="147.184"/>
    <n v="2"/>
    <n v="0.2"/>
    <n v="-29.436800000000002"/>
  </r>
  <r>
    <n v="7473"/>
    <x v="3714"/>
    <x v="0"/>
    <x v="949"/>
    <d v="2013-04-07T00:00:00"/>
    <s v="First Class"/>
    <s v="EM-14140"/>
    <s v="Eugene Moren"/>
    <x v="2"/>
    <s v="United States"/>
    <x v="427"/>
    <x v="7"/>
    <n v="84043"/>
    <x v="1"/>
    <s v="TEC-CO-10000971"/>
    <x v="2"/>
    <x v="16"/>
    <x v="1304"/>
    <n v="1499.95"/>
    <n v="5"/>
    <n v="0"/>
    <n v="449.98500000000001"/>
  </r>
  <r>
    <n v="7474"/>
    <x v="3715"/>
    <x v="0"/>
    <x v="342"/>
    <d v="2013-04-16T00:00:00"/>
    <s v="Standard Class"/>
    <s v="QJ-19255"/>
    <s v="Quincy Jones"/>
    <x v="1"/>
    <s v="United States"/>
    <x v="22"/>
    <x v="10"/>
    <n v="60653"/>
    <x v="2"/>
    <s v="OFF-AR-10000034"/>
    <x v="1"/>
    <x v="6"/>
    <x v="744"/>
    <n v="13.568"/>
    <n v="4"/>
    <n v="0.2"/>
    <n v="3.2223999999999999"/>
  </r>
  <r>
    <n v="7475"/>
    <x v="3716"/>
    <x v="2"/>
    <x v="1037"/>
    <d v="2011-11-01T00:00:00"/>
    <s v="Standard Class"/>
    <s v="ME-17320"/>
    <s v="Maria Etezadi"/>
    <x v="2"/>
    <s v="United States"/>
    <x v="0"/>
    <x v="0"/>
    <n v="42420"/>
    <x v="0"/>
    <s v="FUR-CH-10004063"/>
    <x v="0"/>
    <x v="1"/>
    <x v="120"/>
    <n v="2573.8200000000002"/>
    <n v="9"/>
    <n v="0"/>
    <n v="746.40779999999995"/>
  </r>
  <r>
    <n v="7476"/>
    <x v="3716"/>
    <x v="2"/>
    <x v="1037"/>
    <d v="2011-11-01T00:00:00"/>
    <s v="Standard Class"/>
    <s v="ME-17320"/>
    <s v="Maria Etezadi"/>
    <x v="2"/>
    <s v="United States"/>
    <x v="0"/>
    <x v="0"/>
    <n v="42420"/>
    <x v="0"/>
    <s v="OFF-BI-10004632"/>
    <x v="1"/>
    <x v="8"/>
    <x v="564"/>
    <n v="609.98"/>
    <n v="2"/>
    <n v="0"/>
    <n v="274.49099999999999"/>
  </r>
  <r>
    <n v="7477"/>
    <x v="3716"/>
    <x v="2"/>
    <x v="1037"/>
    <d v="2011-11-01T00:00:00"/>
    <s v="Standard Class"/>
    <s v="ME-17320"/>
    <s v="Maria Etezadi"/>
    <x v="2"/>
    <s v="United States"/>
    <x v="0"/>
    <x v="0"/>
    <n v="42420"/>
    <x v="0"/>
    <s v="OFF-AR-10001662"/>
    <x v="1"/>
    <x v="6"/>
    <x v="443"/>
    <n v="5.48"/>
    <n v="2"/>
    <n v="0"/>
    <n v="1.4796"/>
  </r>
  <r>
    <n v="7478"/>
    <x v="3716"/>
    <x v="2"/>
    <x v="1037"/>
    <d v="2011-11-01T00:00:00"/>
    <s v="Standard Class"/>
    <s v="ME-17320"/>
    <s v="Maria Etezadi"/>
    <x v="2"/>
    <s v="United States"/>
    <x v="0"/>
    <x v="0"/>
    <n v="42420"/>
    <x v="0"/>
    <s v="TEC-PH-10004977"/>
    <x v="2"/>
    <x v="7"/>
    <x v="34"/>
    <n v="391.98"/>
    <n v="2"/>
    <n v="0"/>
    <n v="113.6742"/>
  </r>
  <r>
    <n v="7479"/>
    <x v="3716"/>
    <x v="2"/>
    <x v="1037"/>
    <d v="2011-11-01T00:00:00"/>
    <s v="Standard Class"/>
    <s v="ME-17320"/>
    <s v="Maria Etezadi"/>
    <x v="2"/>
    <s v="United States"/>
    <x v="0"/>
    <x v="0"/>
    <n v="42420"/>
    <x v="0"/>
    <s v="TEC-PH-10004539"/>
    <x v="2"/>
    <x v="7"/>
    <x v="852"/>
    <n v="755.96"/>
    <n v="4"/>
    <n v="0"/>
    <n v="204.10919999999999"/>
  </r>
  <r>
    <n v="7480"/>
    <x v="3716"/>
    <x v="2"/>
    <x v="1037"/>
    <d v="2011-11-01T00:00:00"/>
    <s v="Standard Class"/>
    <s v="ME-17320"/>
    <s v="Maria Etezadi"/>
    <x v="2"/>
    <s v="United States"/>
    <x v="0"/>
    <x v="0"/>
    <n v="42420"/>
    <x v="0"/>
    <s v="OFF-FA-10001883"/>
    <x v="1"/>
    <x v="13"/>
    <x v="1484"/>
    <n v="31.12"/>
    <n v="4"/>
    <n v="0"/>
    <n v="0.31119999999999998"/>
  </r>
  <r>
    <n v="7481"/>
    <x v="3716"/>
    <x v="2"/>
    <x v="1037"/>
    <d v="2011-11-01T00:00:00"/>
    <s v="Standard Class"/>
    <s v="ME-17320"/>
    <s v="Maria Etezadi"/>
    <x v="2"/>
    <s v="United States"/>
    <x v="0"/>
    <x v="0"/>
    <n v="42420"/>
    <x v="0"/>
    <s v="OFF-PA-10000955"/>
    <x v="1"/>
    <x v="10"/>
    <x v="774"/>
    <n v="6.54"/>
    <n v="1"/>
    <n v="0"/>
    <n v="3.0084"/>
  </r>
  <r>
    <n v="7482"/>
    <x v="3717"/>
    <x v="0"/>
    <x v="142"/>
    <d v="2013-04-09T00:00:00"/>
    <s v="Second Class"/>
    <s v="LB-16795"/>
    <s v="Laurel Beltran"/>
    <x v="2"/>
    <s v="United States"/>
    <x v="101"/>
    <x v="1"/>
    <n v="92646"/>
    <x v="1"/>
    <s v="OFF-EN-10002500"/>
    <x v="1"/>
    <x v="12"/>
    <x v="118"/>
    <n v="12.78"/>
    <n v="1"/>
    <n v="0"/>
    <n v="5.7510000000000003"/>
  </r>
  <r>
    <n v="7483"/>
    <x v="3718"/>
    <x v="2"/>
    <x v="865"/>
    <d v="2011-09-30T00:00:00"/>
    <s v="Standard Class"/>
    <s v="JP-16135"/>
    <s v="Julie Prescott"/>
    <x v="2"/>
    <s v="United States"/>
    <x v="20"/>
    <x v="15"/>
    <n v="10011"/>
    <x v="3"/>
    <s v="OFF-BI-10004654"/>
    <x v="1"/>
    <x v="8"/>
    <x v="68"/>
    <n v="18.463999999999999"/>
    <n v="4"/>
    <n v="0.2"/>
    <n v="6.9240000000000004"/>
  </r>
  <r>
    <n v="7484"/>
    <x v="3719"/>
    <x v="2"/>
    <x v="534"/>
    <d v="2011-12-17T00:00:00"/>
    <s v="Second Class"/>
    <s v="EB-13705"/>
    <s v="Ed Braxton"/>
    <x v="1"/>
    <s v="United States"/>
    <x v="10"/>
    <x v="9"/>
    <n v="19140"/>
    <x v="3"/>
    <s v="FUR-CH-10003774"/>
    <x v="0"/>
    <x v="1"/>
    <x v="1185"/>
    <n v="445.80200000000002"/>
    <n v="7"/>
    <n v="0.3"/>
    <n v="-108.2662"/>
  </r>
  <r>
    <n v="7485"/>
    <x v="3720"/>
    <x v="3"/>
    <x v="116"/>
    <d v="2015-03-01T00:00:00"/>
    <s v="Standard Class"/>
    <s v="CS-12400"/>
    <s v="Christopher Schild"/>
    <x v="2"/>
    <s v="United States"/>
    <x v="402"/>
    <x v="46"/>
    <n v="58103"/>
    <x v="2"/>
    <s v="OFF-AR-10004707"/>
    <x v="1"/>
    <x v="6"/>
    <x v="33"/>
    <n v="2.48"/>
    <n v="1"/>
    <n v="0"/>
    <n v="0.86799999999999999"/>
  </r>
  <r>
    <n v="7486"/>
    <x v="3720"/>
    <x v="3"/>
    <x v="116"/>
    <d v="2015-03-01T00:00:00"/>
    <s v="Standard Class"/>
    <s v="CS-12400"/>
    <s v="Christopher Schild"/>
    <x v="2"/>
    <s v="United States"/>
    <x v="402"/>
    <x v="46"/>
    <n v="58103"/>
    <x v="2"/>
    <s v="OFF-BI-10004040"/>
    <x v="1"/>
    <x v="8"/>
    <x v="1478"/>
    <n v="25.9"/>
    <n v="5"/>
    <n v="0"/>
    <n v="12.691000000000001"/>
  </r>
  <r>
    <n v="7487"/>
    <x v="3721"/>
    <x v="1"/>
    <x v="546"/>
    <d v="2012-12-24T00:00:00"/>
    <s v="Second Class"/>
    <s v="PM-19135"/>
    <s v="Peter McVee"/>
    <x v="2"/>
    <s v="United States"/>
    <x v="18"/>
    <x v="38"/>
    <n v="3820"/>
    <x v="3"/>
    <s v="OFF-PA-10001184"/>
    <x v="1"/>
    <x v="10"/>
    <x v="1307"/>
    <n v="29.9"/>
    <n v="5"/>
    <n v="0"/>
    <n v="14.651"/>
  </r>
  <r>
    <n v="7488"/>
    <x v="3721"/>
    <x v="1"/>
    <x v="546"/>
    <d v="2012-12-24T00:00:00"/>
    <s v="Second Class"/>
    <s v="PM-19135"/>
    <s v="Peter McVee"/>
    <x v="2"/>
    <s v="United States"/>
    <x v="18"/>
    <x v="38"/>
    <n v="3820"/>
    <x v="3"/>
    <s v="TEC-AC-10004145"/>
    <x v="2"/>
    <x v="11"/>
    <x v="1264"/>
    <n v="2249.91"/>
    <n v="9"/>
    <n v="0"/>
    <n v="517.47929999999997"/>
  </r>
  <r>
    <n v="7489"/>
    <x v="3721"/>
    <x v="1"/>
    <x v="546"/>
    <d v="2012-12-24T00:00:00"/>
    <s v="Second Class"/>
    <s v="PM-19135"/>
    <s v="Peter McVee"/>
    <x v="2"/>
    <s v="United States"/>
    <x v="18"/>
    <x v="38"/>
    <n v="3820"/>
    <x v="3"/>
    <s v="FUR-TA-10003473"/>
    <x v="0"/>
    <x v="3"/>
    <x v="214"/>
    <n v="1053.164"/>
    <n v="4"/>
    <n v="0.3"/>
    <n v="-105.3164"/>
  </r>
  <r>
    <n v="7490"/>
    <x v="3722"/>
    <x v="3"/>
    <x v="60"/>
    <d v="2014-10-11T00:00:00"/>
    <s v="Standard Class"/>
    <s v="AA-10645"/>
    <s v="Anna Andreadi"/>
    <x v="0"/>
    <s v="United States"/>
    <x v="70"/>
    <x v="1"/>
    <n v="92105"/>
    <x v="1"/>
    <s v="OFF-PA-10003172"/>
    <x v="1"/>
    <x v="10"/>
    <x v="846"/>
    <n v="12.96"/>
    <n v="2"/>
    <n v="0"/>
    <n v="6.2207999999999997"/>
  </r>
  <r>
    <n v="7491"/>
    <x v="3723"/>
    <x v="1"/>
    <x v="229"/>
    <d v="2012-09-16T00:00:00"/>
    <s v="Standard Class"/>
    <s v="FA-14230"/>
    <s v="Frank Atkinson"/>
    <x v="1"/>
    <s v="United States"/>
    <x v="1"/>
    <x v="1"/>
    <n v="90032"/>
    <x v="1"/>
    <s v="FUR-FU-10003799"/>
    <x v="0"/>
    <x v="5"/>
    <x v="90"/>
    <n v="106.68"/>
    <n v="6"/>
    <n v="0"/>
    <n v="33.070799999999998"/>
  </r>
  <r>
    <n v="7492"/>
    <x v="3724"/>
    <x v="3"/>
    <x v="673"/>
    <d v="2014-11-17T00:00:00"/>
    <s v="Same Day"/>
    <s v="CM-12190"/>
    <s v="Charlotte Melton"/>
    <x v="0"/>
    <s v="United States"/>
    <x v="456"/>
    <x v="15"/>
    <n v="13501"/>
    <x v="3"/>
    <s v="TEC-PH-10002583"/>
    <x v="2"/>
    <x v="7"/>
    <x v="1708"/>
    <n v="119.94"/>
    <n v="6"/>
    <n v="0"/>
    <n v="5.9969999999999999"/>
  </r>
  <r>
    <n v="7493"/>
    <x v="3725"/>
    <x v="3"/>
    <x v="220"/>
    <d v="2014-09-17T00:00:00"/>
    <s v="Standard Class"/>
    <s v="CC-12475"/>
    <s v="Cindy Chapman"/>
    <x v="0"/>
    <s v="United States"/>
    <x v="12"/>
    <x v="5"/>
    <n v="77070"/>
    <x v="2"/>
    <s v="OFF-PA-10004239"/>
    <x v="1"/>
    <x v="10"/>
    <x v="1412"/>
    <n v="10.272"/>
    <n v="3"/>
    <n v="0.2"/>
    <n v="3.21"/>
  </r>
  <r>
    <n v="7494"/>
    <x v="3725"/>
    <x v="3"/>
    <x v="220"/>
    <d v="2014-09-17T00:00:00"/>
    <s v="Standard Class"/>
    <s v="CC-12475"/>
    <s v="Cindy Chapman"/>
    <x v="0"/>
    <s v="United States"/>
    <x v="12"/>
    <x v="5"/>
    <n v="77070"/>
    <x v="2"/>
    <s v="FUR-TA-10002855"/>
    <x v="0"/>
    <x v="3"/>
    <x v="1189"/>
    <n v="512.19000000000005"/>
    <n v="5"/>
    <n v="0.3"/>
    <n v="-65.852999999999994"/>
  </r>
  <r>
    <n v="7495"/>
    <x v="3725"/>
    <x v="3"/>
    <x v="220"/>
    <d v="2014-09-17T00:00:00"/>
    <s v="Standard Class"/>
    <s v="CC-12475"/>
    <s v="Cindy Chapman"/>
    <x v="0"/>
    <s v="United States"/>
    <x v="12"/>
    <x v="5"/>
    <n v="77070"/>
    <x v="2"/>
    <s v="OFF-AP-10001626"/>
    <x v="1"/>
    <x v="9"/>
    <x v="1016"/>
    <n v="1.556"/>
    <n v="2"/>
    <n v="0.8"/>
    <n v="-4.2012"/>
  </r>
  <r>
    <n v="7496"/>
    <x v="3726"/>
    <x v="3"/>
    <x v="1163"/>
    <d v="2014-07-19T00:00:00"/>
    <s v="Standard Class"/>
    <s v="TC-21295"/>
    <s v="Toby Carlisle"/>
    <x v="0"/>
    <s v="United States"/>
    <x v="223"/>
    <x v="1"/>
    <n v="92683"/>
    <x v="1"/>
    <s v="OFF-BI-10004022"/>
    <x v="1"/>
    <x v="8"/>
    <x v="748"/>
    <n v="4.4480000000000004"/>
    <n v="2"/>
    <n v="0.2"/>
    <n v="1.4456"/>
  </r>
  <r>
    <n v="7497"/>
    <x v="3726"/>
    <x v="3"/>
    <x v="1163"/>
    <d v="2014-07-19T00:00:00"/>
    <s v="Standard Class"/>
    <s v="TC-21295"/>
    <s v="Toby Carlisle"/>
    <x v="0"/>
    <s v="United States"/>
    <x v="223"/>
    <x v="1"/>
    <n v="92683"/>
    <x v="1"/>
    <s v="FUR-FU-10003601"/>
    <x v="0"/>
    <x v="5"/>
    <x v="729"/>
    <n v="276.69"/>
    <n v="3"/>
    <n v="0"/>
    <n v="49.804200000000002"/>
  </r>
  <r>
    <n v="7498"/>
    <x v="3726"/>
    <x v="3"/>
    <x v="1163"/>
    <d v="2014-07-19T00:00:00"/>
    <s v="Standard Class"/>
    <s v="TC-21295"/>
    <s v="Toby Carlisle"/>
    <x v="0"/>
    <s v="United States"/>
    <x v="223"/>
    <x v="1"/>
    <n v="92683"/>
    <x v="1"/>
    <s v="OFF-FA-10000490"/>
    <x v="1"/>
    <x v="13"/>
    <x v="307"/>
    <n v="4.96"/>
    <n v="4"/>
    <n v="0"/>
    <n v="2.3311999999999999"/>
  </r>
  <r>
    <n v="7499"/>
    <x v="3726"/>
    <x v="3"/>
    <x v="1163"/>
    <d v="2014-07-19T00:00:00"/>
    <s v="Standard Class"/>
    <s v="TC-21295"/>
    <s v="Toby Carlisle"/>
    <x v="0"/>
    <s v="United States"/>
    <x v="223"/>
    <x v="1"/>
    <n v="92683"/>
    <x v="1"/>
    <s v="OFF-AR-10004042"/>
    <x v="1"/>
    <x v="6"/>
    <x v="30"/>
    <n v="71.92"/>
    <n v="4"/>
    <n v="0"/>
    <n v="20.8568"/>
  </r>
  <r>
    <n v="7500"/>
    <x v="3726"/>
    <x v="3"/>
    <x v="1163"/>
    <d v="2014-07-19T00:00:00"/>
    <s v="Standard Class"/>
    <s v="TC-21295"/>
    <s v="Toby Carlisle"/>
    <x v="0"/>
    <s v="United States"/>
    <x v="223"/>
    <x v="1"/>
    <n v="92683"/>
    <x v="1"/>
    <s v="FUR-FU-10002960"/>
    <x v="0"/>
    <x v="5"/>
    <x v="190"/>
    <n v="18.84"/>
    <n v="3"/>
    <n v="0"/>
    <n v="7.9127999999999998"/>
  </r>
  <r>
    <n v="7501"/>
    <x v="3726"/>
    <x v="3"/>
    <x v="1163"/>
    <d v="2014-07-19T00:00:00"/>
    <s v="Standard Class"/>
    <s v="TC-21295"/>
    <s v="Toby Carlisle"/>
    <x v="0"/>
    <s v="United States"/>
    <x v="223"/>
    <x v="1"/>
    <n v="92683"/>
    <x v="1"/>
    <s v="TEC-AC-10000991"/>
    <x v="2"/>
    <x v="11"/>
    <x v="432"/>
    <n v="140.97"/>
    <n v="3"/>
    <n v="0"/>
    <n v="19.735800000000001"/>
  </r>
  <r>
    <n v="7502"/>
    <x v="3726"/>
    <x v="3"/>
    <x v="1163"/>
    <d v="2014-07-19T00:00:00"/>
    <s v="Standard Class"/>
    <s v="TC-21295"/>
    <s v="Toby Carlisle"/>
    <x v="0"/>
    <s v="United States"/>
    <x v="223"/>
    <x v="1"/>
    <n v="92683"/>
    <x v="1"/>
    <s v="TEC-PH-10004977"/>
    <x v="2"/>
    <x v="7"/>
    <x v="34"/>
    <n v="470.37599999999998"/>
    <n v="3"/>
    <n v="0.2"/>
    <n v="52.917299999999997"/>
  </r>
  <r>
    <n v="7503"/>
    <x v="3727"/>
    <x v="3"/>
    <x v="983"/>
    <d v="2014-03-31T00:00:00"/>
    <s v="Same Day"/>
    <s v="TB-21400"/>
    <s v="Tom Boeckenhauer"/>
    <x v="0"/>
    <s v="United States"/>
    <x v="1"/>
    <x v="1"/>
    <n v="90036"/>
    <x v="1"/>
    <s v="OFF-AR-10000817"/>
    <x v="1"/>
    <x v="6"/>
    <x v="1255"/>
    <n v="6.08"/>
    <n v="2"/>
    <n v="0"/>
    <n v="2.0672000000000001"/>
  </r>
  <r>
    <n v="7504"/>
    <x v="3727"/>
    <x v="3"/>
    <x v="983"/>
    <d v="2014-03-31T00:00:00"/>
    <s v="Same Day"/>
    <s v="TB-21400"/>
    <s v="Tom Boeckenhauer"/>
    <x v="0"/>
    <s v="United States"/>
    <x v="1"/>
    <x v="1"/>
    <n v="90036"/>
    <x v="1"/>
    <s v="TEC-PH-10002447"/>
    <x v="2"/>
    <x v="7"/>
    <x v="53"/>
    <n v="164.792"/>
    <n v="1"/>
    <n v="0.2"/>
    <n v="18.539100000000001"/>
  </r>
  <r>
    <n v="7505"/>
    <x v="3728"/>
    <x v="0"/>
    <x v="1011"/>
    <d v="2013-04-02T00:00:00"/>
    <s v="Second Class"/>
    <s v="JK-15325"/>
    <s v="Jason Klamczynski"/>
    <x v="1"/>
    <s v="United States"/>
    <x v="496"/>
    <x v="30"/>
    <n v="8401"/>
    <x v="3"/>
    <s v="OFF-EN-10003134"/>
    <x v="1"/>
    <x v="12"/>
    <x v="33"/>
    <n v="23.36"/>
    <n v="2"/>
    <n v="0"/>
    <n v="11.68"/>
  </r>
  <r>
    <n v="7506"/>
    <x v="3729"/>
    <x v="3"/>
    <x v="110"/>
    <d v="2014-06-14T00:00:00"/>
    <s v="Standard Class"/>
    <s v="BW-11200"/>
    <s v="Ben Wallace"/>
    <x v="0"/>
    <s v="United States"/>
    <x v="242"/>
    <x v="10"/>
    <n v="60076"/>
    <x v="2"/>
    <s v="OFF-BI-10000309"/>
    <x v="1"/>
    <x v="8"/>
    <x v="334"/>
    <n v="12.176"/>
    <n v="4"/>
    <n v="0.8"/>
    <n v="-18.872800000000002"/>
  </r>
  <r>
    <n v="7507"/>
    <x v="3730"/>
    <x v="2"/>
    <x v="981"/>
    <d v="2011-06-11T00:00:00"/>
    <s v="Standard Class"/>
    <s v="SH-20395"/>
    <s v="Shahid Hopkins"/>
    <x v="0"/>
    <s v="United States"/>
    <x v="8"/>
    <x v="1"/>
    <n v="94122"/>
    <x v="1"/>
    <s v="TEC-PH-10001615"/>
    <x v="2"/>
    <x v="7"/>
    <x v="1108"/>
    <n v="46.384"/>
    <n v="2"/>
    <n v="0.2"/>
    <n v="5.2182000000000004"/>
  </r>
  <r>
    <n v="7508"/>
    <x v="3730"/>
    <x v="2"/>
    <x v="981"/>
    <d v="2011-06-11T00:00:00"/>
    <s v="Standard Class"/>
    <s v="SH-20395"/>
    <s v="Shahid Hopkins"/>
    <x v="0"/>
    <s v="United States"/>
    <x v="8"/>
    <x v="1"/>
    <n v="94122"/>
    <x v="1"/>
    <s v="OFF-ST-10003208"/>
    <x v="1"/>
    <x v="4"/>
    <x v="243"/>
    <n v="362.92"/>
    <n v="2"/>
    <n v="0"/>
    <n v="105.24679999999999"/>
  </r>
  <r>
    <n v="7509"/>
    <x v="3731"/>
    <x v="3"/>
    <x v="1163"/>
    <d v="2014-07-19T00:00:00"/>
    <s v="Standard Class"/>
    <s v="JL-15835"/>
    <s v="John Lee"/>
    <x v="0"/>
    <s v="United States"/>
    <x v="38"/>
    <x v="24"/>
    <n v="43229"/>
    <x v="3"/>
    <s v="OFF-PA-10000605"/>
    <x v="1"/>
    <x v="10"/>
    <x v="808"/>
    <n v="9.2479999999999993"/>
    <n v="2"/>
    <n v="0.2"/>
    <n v="3.3523999999999998"/>
  </r>
  <r>
    <n v="7510"/>
    <x v="3731"/>
    <x v="3"/>
    <x v="1163"/>
    <d v="2014-07-19T00:00:00"/>
    <s v="Standard Class"/>
    <s v="JL-15835"/>
    <s v="John Lee"/>
    <x v="0"/>
    <s v="United States"/>
    <x v="38"/>
    <x v="24"/>
    <n v="43229"/>
    <x v="3"/>
    <s v="TEC-PH-10000560"/>
    <x v="2"/>
    <x v="7"/>
    <x v="745"/>
    <n v="1889.9459999999999"/>
    <n v="9"/>
    <n v="0.4"/>
    <n v="-377.98919999999998"/>
  </r>
  <r>
    <n v="7511"/>
    <x v="3731"/>
    <x v="3"/>
    <x v="1163"/>
    <d v="2014-07-19T00:00:00"/>
    <s v="Standard Class"/>
    <s v="JL-15835"/>
    <s v="John Lee"/>
    <x v="0"/>
    <s v="United States"/>
    <x v="38"/>
    <x v="24"/>
    <n v="43229"/>
    <x v="3"/>
    <s v="OFF-ST-10003455"/>
    <x v="1"/>
    <x v="4"/>
    <x v="169"/>
    <n v="62.04"/>
    <n v="5"/>
    <n v="0.2"/>
    <n v="4.6529999999999996"/>
  </r>
  <r>
    <n v="7512"/>
    <x v="3731"/>
    <x v="3"/>
    <x v="1163"/>
    <d v="2014-07-19T00:00:00"/>
    <s v="Standard Class"/>
    <s v="JL-15835"/>
    <s v="John Lee"/>
    <x v="0"/>
    <s v="United States"/>
    <x v="38"/>
    <x v="24"/>
    <n v="43229"/>
    <x v="3"/>
    <s v="FUR-FU-10002937"/>
    <x v="0"/>
    <x v="5"/>
    <x v="1051"/>
    <n v="396.92"/>
    <n v="5"/>
    <n v="0.2"/>
    <n v="148.845"/>
  </r>
  <r>
    <n v="7513"/>
    <x v="3731"/>
    <x v="3"/>
    <x v="1163"/>
    <d v="2014-07-19T00:00:00"/>
    <s v="Standard Class"/>
    <s v="JL-15835"/>
    <s v="John Lee"/>
    <x v="0"/>
    <s v="United States"/>
    <x v="38"/>
    <x v="24"/>
    <n v="43229"/>
    <x v="3"/>
    <s v="OFF-ST-10001837"/>
    <x v="1"/>
    <x v="4"/>
    <x v="1331"/>
    <n v="239.45599999999999"/>
    <n v="7"/>
    <n v="0.2"/>
    <n v="17.959199999999999"/>
  </r>
  <r>
    <n v="7514"/>
    <x v="3731"/>
    <x v="3"/>
    <x v="1163"/>
    <d v="2014-07-19T00:00:00"/>
    <s v="Standard Class"/>
    <s v="JL-15835"/>
    <s v="John Lee"/>
    <x v="0"/>
    <s v="United States"/>
    <x v="38"/>
    <x v="24"/>
    <n v="43229"/>
    <x v="3"/>
    <s v="OFF-AR-10004757"/>
    <x v="1"/>
    <x v="6"/>
    <x v="342"/>
    <n v="13.12"/>
    <n v="5"/>
    <n v="0.2"/>
    <n v="2.1320000000000001"/>
  </r>
  <r>
    <n v="7515"/>
    <x v="3732"/>
    <x v="3"/>
    <x v="34"/>
    <d v="2014-12-13T00:00:00"/>
    <s v="Second Class"/>
    <s v="JL-15835"/>
    <s v="John Lee"/>
    <x v="0"/>
    <s v="United States"/>
    <x v="102"/>
    <x v="0"/>
    <n v="40475"/>
    <x v="0"/>
    <s v="OFF-BI-10004236"/>
    <x v="1"/>
    <x v="8"/>
    <x v="891"/>
    <n v="29.36"/>
    <n v="2"/>
    <n v="0"/>
    <n v="13.505599999999999"/>
  </r>
  <r>
    <n v="7516"/>
    <x v="3732"/>
    <x v="3"/>
    <x v="34"/>
    <d v="2014-12-13T00:00:00"/>
    <s v="Second Class"/>
    <s v="JL-15835"/>
    <s v="John Lee"/>
    <x v="0"/>
    <s v="United States"/>
    <x v="102"/>
    <x v="0"/>
    <n v="40475"/>
    <x v="0"/>
    <s v="OFF-AP-10000159"/>
    <x v="1"/>
    <x v="9"/>
    <x v="1407"/>
    <n v="214.9"/>
    <n v="5"/>
    <n v="0"/>
    <n v="62.320999999999998"/>
  </r>
  <r>
    <n v="7517"/>
    <x v="3732"/>
    <x v="3"/>
    <x v="34"/>
    <d v="2014-12-13T00:00:00"/>
    <s v="Second Class"/>
    <s v="JL-15835"/>
    <s v="John Lee"/>
    <x v="0"/>
    <s v="United States"/>
    <x v="102"/>
    <x v="0"/>
    <n v="40475"/>
    <x v="0"/>
    <s v="OFF-BI-10003274"/>
    <x v="1"/>
    <x v="8"/>
    <x v="122"/>
    <n v="15.92"/>
    <n v="4"/>
    <n v="0"/>
    <n v="7.4824000000000002"/>
  </r>
  <r>
    <n v="7518"/>
    <x v="3732"/>
    <x v="3"/>
    <x v="34"/>
    <d v="2014-12-13T00:00:00"/>
    <s v="Second Class"/>
    <s v="JL-15835"/>
    <s v="John Lee"/>
    <x v="0"/>
    <s v="United States"/>
    <x v="102"/>
    <x v="0"/>
    <n v="40475"/>
    <x v="0"/>
    <s v="TEC-AC-10001013"/>
    <x v="2"/>
    <x v="11"/>
    <x v="813"/>
    <n v="146.44999999999999"/>
    <n v="5"/>
    <n v="0"/>
    <n v="48.328499999999998"/>
  </r>
  <r>
    <n v="7519"/>
    <x v="3732"/>
    <x v="3"/>
    <x v="34"/>
    <d v="2014-12-13T00:00:00"/>
    <s v="Second Class"/>
    <s v="JL-15835"/>
    <s v="John Lee"/>
    <x v="0"/>
    <s v="United States"/>
    <x v="102"/>
    <x v="0"/>
    <n v="40475"/>
    <x v="0"/>
    <s v="OFF-ST-10004963"/>
    <x v="1"/>
    <x v="4"/>
    <x v="460"/>
    <n v="15.14"/>
    <n v="1"/>
    <n v="0"/>
    <n v="0.60560000000000003"/>
  </r>
  <r>
    <n v="7520"/>
    <x v="3732"/>
    <x v="3"/>
    <x v="34"/>
    <d v="2014-12-13T00:00:00"/>
    <s v="Second Class"/>
    <s v="JL-15835"/>
    <s v="John Lee"/>
    <x v="0"/>
    <s v="United States"/>
    <x v="102"/>
    <x v="0"/>
    <n v="40475"/>
    <x v="0"/>
    <s v="OFF-LA-10004409"/>
    <x v="1"/>
    <x v="2"/>
    <x v="1550"/>
    <n v="5.76"/>
    <n v="2"/>
    <n v="0"/>
    <n v="2.6496"/>
  </r>
  <r>
    <n v="7521"/>
    <x v="3732"/>
    <x v="3"/>
    <x v="34"/>
    <d v="2014-12-13T00:00:00"/>
    <s v="Second Class"/>
    <s v="JL-15835"/>
    <s v="John Lee"/>
    <x v="0"/>
    <s v="United States"/>
    <x v="102"/>
    <x v="0"/>
    <n v="40475"/>
    <x v="0"/>
    <s v="TEC-CO-10001046"/>
    <x v="2"/>
    <x v="16"/>
    <x v="874"/>
    <n v="1399.98"/>
    <n v="2"/>
    <n v="0"/>
    <n v="629.99099999999999"/>
  </r>
  <r>
    <n v="7522"/>
    <x v="3733"/>
    <x v="0"/>
    <x v="64"/>
    <d v="2013-12-09T00:00:00"/>
    <s v="Standard Class"/>
    <s v="MD-17350"/>
    <s v="Maribeth Dona"/>
    <x v="0"/>
    <s v="United States"/>
    <x v="152"/>
    <x v="24"/>
    <n v="43130"/>
    <x v="3"/>
    <s v="OFF-BI-10002824"/>
    <x v="1"/>
    <x v="8"/>
    <x v="523"/>
    <n v="8.952"/>
    <n v="2"/>
    <n v="0.7"/>
    <n v="-7.46"/>
  </r>
  <r>
    <n v="7523"/>
    <x v="3733"/>
    <x v="0"/>
    <x v="64"/>
    <d v="2013-12-09T00:00:00"/>
    <s v="Standard Class"/>
    <s v="MD-17350"/>
    <s v="Maribeth Dona"/>
    <x v="0"/>
    <s v="United States"/>
    <x v="152"/>
    <x v="24"/>
    <n v="43130"/>
    <x v="3"/>
    <s v="OFF-BI-10001757"/>
    <x v="1"/>
    <x v="8"/>
    <x v="1158"/>
    <n v="8.8559999999999999"/>
    <n v="6"/>
    <n v="0.7"/>
    <n v="-6.4943999999999997"/>
  </r>
  <r>
    <n v="7524"/>
    <x v="3733"/>
    <x v="0"/>
    <x v="64"/>
    <d v="2013-12-09T00:00:00"/>
    <s v="Standard Class"/>
    <s v="MD-17350"/>
    <s v="Maribeth Dona"/>
    <x v="0"/>
    <s v="United States"/>
    <x v="152"/>
    <x v="24"/>
    <n v="43130"/>
    <x v="3"/>
    <s v="FUR-CH-10004477"/>
    <x v="0"/>
    <x v="1"/>
    <x v="211"/>
    <n v="85.245999999999995"/>
    <n v="2"/>
    <n v="0.3"/>
    <n v="-1.2178"/>
  </r>
  <r>
    <n v="7525"/>
    <x v="3734"/>
    <x v="2"/>
    <x v="1076"/>
    <d v="2011-09-16T00:00:00"/>
    <s v="Standard Class"/>
    <s v="CL-12565"/>
    <s v="Clay Ludtke"/>
    <x v="0"/>
    <s v="United States"/>
    <x v="345"/>
    <x v="21"/>
    <n v="97030"/>
    <x v="1"/>
    <s v="OFF-EN-10003072"/>
    <x v="1"/>
    <x v="12"/>
    <x v="767"/>
    <n v="21.728000000000002"/>
    <n v="7"/>
    <n v="0.2"/>
    <n v="7.6048"/>
  </r>
  <r>
    <n v="7526"/>
    <x v="3734"/>
    <x v="2"/>
    <x v="1076"/>
    <d v="2011-09-16T00:00:00"/>
    <s v="Standard Class"/>
    <s v="CL-12565"/>
    <s v="Clay Ludtke"/>
    <x v="0"/>
    <s v="United States"/>
    <x v="345"/>
    <x v="21"/>
    <n v="97030"/>
    <x v="1"/>
    <s v="FUR-CH-10003973"/>
    <x v="0"/>
    <x v="1"/>
    <x v="858"/>
    <n v="1487.04"/>
    <n v="5"/>
    <n v="0.2"/>
    <n v="148.70400000000001"/>
  </r>
  <r>
    <n v="7527"/>
    <x v="3735"/>
    <x v="3"/>
    <x v="986"/>
    <d v="2014-09-27T00:00:00"/>
    <s v="Same Day"/>
    <s v="RA-19885"/>
    <s v="Ruben Ausman"/>
    <x v="1"/>
    <s v="United States"/>
    <x v="8"/>
    <x v="1"/>
    <n v="94109"/>
    <x v="1"/>
    <s v="OFF-EN-10001028"/>
    <x v="1"/>
    <x v="12"/>
    <x v="33"/>
    <n v="71.88"/>
    <n v="6"/>
    <n v="0"/>
    <n v="33.064799999999998"/>
  </r>
  <r>
    <n v="7528"/>
    <x v="3735"/>
    <x v="3"/>
    <x v="986"/>
    <d v="2014-09-27T00:00:00"/>
    <s v="Same Day"/>
    <s v="RA-19885"/>
    <s v="Ruben Ausman"/>
    <x v="1"/>
    <s v="United States"/>
    <x v="8"/>
    <x v="1"/>
    <n v="94109"/>
    <x v="1"/>
    <s v="FUR-FU-10003829"/>
    <x v="0"/>
    <x v="5"/>
    <x v="1369"/>
    <n v="9.24"/>
    <n v="3"/>
    <n v="0"/>
    <n v="2.9567999999999999"/>
  </r>
  <r>
    <n v="7529"/>
    <x v="3735"/>
    <x v="3"/>
    <x v="986"/>
    <d v="2014-09-27T00:00:00"/>
    <s v="Same Day"/>
    <s v="RA-19885"/>
    <s v="Ruben Ausman"/>
    <x v="1"/>
    <s v="United States"/>
    <x v="8"/>
    <x v="1"/>
    <n v="94109"/>
    <x v="1"/>
    <s v="OFF-PA-10002245"/>
    <x v="1"/>
    <x v="10"/>
    <x v="1334"/>
    <n v="35.880000000000003"/>
    <n v="6"/>
    <n v="0"/>
    <n v="16.146000000000001"/>
  </r>
  <r>
    <n v="7530"/>
    <x v="3735"/>
    <x v="3"/>
    <x v="986"/>
    <d v="2014-09-27T00:00:00"/>
    <s v="Same Day"/>
    <s v="RA-19885"/>
    <s v="Ruben Ausman"/>
    <x v="1"/>
    <s v="United States"/>
    <x v="8"/>
    <x v="1"/>
    <n v="94109"/>
    <x v="1"/>
    <s v="OFF-BI-10002215"/>
    <x v="1"/>
    <x v="8"/>
    <x v="20"/>
    <n v="17.04"/>
    <n v="3"/>
    <n v="0.2"/>
    <n v="5.5380000000000003"/>
  </r>
  <r>
    <n v="7531"/>
    <x v="3735"/>
    <x v="3"/>
    <x v="986"/>
    <d v="2014-09-27T00:00:00"/>
    <s v="Same Day"/>
    <s v="RA-19885"/>
    <s v="Ruben Ausman"/>
    <x v="1"/>
    <s v="United States"/>
    <x v="8"/>
    <x v="1"/>
    <n v="94109"/>
    <x v="1"/>
    <s v="OFF-BI-10003925"/>
    <x v="1"/>
    <x v="8"/>
    <x v="751"/>
    <n v="931.17600000000004"/>
    <n v="3"/>
    <n v="0.2"/>
    <n v="314.27190000000002"/>
  </r>
  <r>
    <n v="7532"/>
    <x v="3736"/>
    <x v="0"/>
    <x v="26"/>
    <d v="2013-06-20T00:00:00"/>
    <s v="First Class"/>
    <s v="LC-16885"/>
    <s v="Lena Creighton"/>
    <x v="0"/>
    <s v="United States"/>
    <x v="497"/>
    <x v="22"/>
    <n v="80501"/>
    <x v="1"/>
    <s v="FUR-FU-10002298"/>
    <x v="0"/>
    <x v="5"/>
    <x v="1296"/>
    <n v="266.35199999999998"/>
    <n v="3"/>
    <n v="0.2"/>
    <n v="-13.317600000000001"/>
  </r>
  <r>
    <n v="7533"/>
    <x v="3736"/>
    <x v="0"/>
    <x v="26"/>
    <d v="2013-06-20T00:00:00"/>
    <s v="First Class"/>
    <s v="LC-16885"/>
    <s v="Lena Creighton"/>
    <x v="0"/>
    <s v="United States"/>
    <x v="497"/>
    <x v="22"/>
    <n v="80501"/>
    <x v="1"/>
    <s v="FUR-CH-10004853"/>
    <x v="0"/>
    <x v="1"/>
    <x v="526"/>
    <n v="483.13600000000002"/>
    <n v="4"/>
    <n v="0.2"/>
    <n v="54.352800000000002"/>
  </r>
  <r>
    <n v="7534"/>
    <x v="3737"/>
    <x v="3"/>
    <x v="906"/>
    <d v="2014-02-03T00:00:00"/>
    <s v="Standard Class"/>
    <s v="SW-20245"/>
    <s v="Scot Wooten"/>
    <x v="0"/>
    <s v="United States"/>
    <x v="202"/>
    <x v="3"/>
    <n v="27834"/>
    <x v="0"/>
    <s v="FUR-CH-10002880"/>
    <x v="0"/>
    <x v="1"/>
    <x v="801"/>
    <n v="196.78399999999999"/>
    <n v="2"/>
    <n v="0.2"/>
    <n v="-22.138200000000001"/>
  </r>
  <r>
    <n v="7535"/>
    <x v="3737"/>
    <x v="3"/>
    <x v="906"/>
    <d v="2014-02-03T00:00:00"/>
    <s v="Standard Class"/>
    <s v="SW-20245"/>
    <s v="Scot Wooten"/>
    <x v="0"/>
    <s v="United States"/>
    <x v="202"/>
    <x v="3"/>
    <n v="27834"/>
    <x v="0"/>
    <s v="FUR-BO-10004709"/>
    <x v="0"/>
    <x v="0"/>
    <x v="263"/>
    <n v="231.92"/>
    <n v="5"/>
    <n v="0.2"/>
    <n v="5.798"/>
  </r>
  <r>
    <n v="7536"/>
    <x v="3738"/>
    <x v="3"/>
    <x v="185"/>
    <d v="2014-08-04T00:00:00"/>
    <s v="Standard Class"/>
    <s v="HG-14965"/>
    <s v="Henry Goldwyn"/>
    <x v="1"/>
    <s v="United States"/>
    <x v="1"/>
    <x v="1"/>
    <n v="90004"/>
    <x v="1"/>
    <s v="OFF-SU-10004231"/>
    <x v="1"/>
    <x v="14"/>
    <x v="552"/>
    <n v="29.7"/>
    <n v="3"/>
    <n v="0"/>
    <n v="8.0190000000000001"/>
  </r>
  <r>
    <n v="7537"/>
    <x v="3739"/>
    <x v="3"/>
    <x v="734"/>
    <d v="2014-09-12T00:00:00"/>
    <s v="Standard Class"/>
    <s v="MV-17485"/>
    <s v="Mark Van Huff"/>
    <x v="0"/>
    <s v="United States"/>
    <x v="12"/>
    <x v="5"/>
    <n v="77041"/>
    <x v="2"/>
    <s v="FUR-FU-10000820"/>
    <x v="0"/>
    <x v="5"/>
    <x v="1774"/>
    <n v="13.592000000000001"/>
    <n v="2"/>
    <n v="0.6"/>
    <n v="-14.271599999999999"/>
  </r>
  <r>
    <n v="7538"/>
    <x v="3740"/>
    <x v="0"/>
    <x v="317"/>
    <d v="2013-02-22T00:00:00"/>
    <s v="Second Class"/>
    <s v="GT-14710"/>
    <s v="Greg Tran"/>
    <x v="0"/>
    <s v="United States"/>
    <x v="8"/>
    <x v="1"/>
    <n v="94109"/>
    <x v="1"/>
    <s v="OFF-PA-10001736"/>
    <x v="1"/>
    <x v="10"/>
    <x v="129"/>
    <n v="70.88"/>
    <n v="2"/>
    <n v="0"/>
    <n v="33.313600000000001"/>
  </r>
  <r>
    <n v="7539"/>
    <x v="3741"/>
    <x v="3"/>
    <x v="574"/>
    <d v="2014-07-12T00:00:00"/>
    <s v="Standard Class"/>
    <s v="BS-11380"/>
    <s v="Bill Stewart"/>
    <x v="1"/>
    <s v="United States"/>
    <x v="60"/>
    <x v="22"/>
    <n v="80219"/>
    <x v="1"/>
    <s v="OFF-ST-10003306"/>
    <x v="1"/>
    <x v="4"/>
    <x v="380"/>
    <n v="114.288"/>
    <n v="1"/>
    <n v="0.2"/>
    <n v="12.8574"/>
  </r>
  <r>
    <n v="7540"/>
    <x v="3741"/>
    <x v="3"/>
    <x v="574"/>
    <d v="2014-07-12T00:00:00"/>
    <s v="Standard Class"/>
    <s v="BS-11380"/>
    <s v="Bill Stewart"/>
    <x v="1"/>
    <s v="United States"/>
    <x v="60"/>
    <x v="22"/>
    <n v="80219"/>
    <x v="1"/>
    <s v="OFF-BI-10003707"/>
    <x v="1"/>
    <x v="8"/>
    <x v="776"/>
    <n v="36.624000000000002"/>
    <n v="8"/>
    <n v="0.7"/>
    <n v="-24.416"/>
  </r>
  <r>
    <n v="7541"/>
    <x v="3741"/>
    <x v="3"/>
    <x v="574"/>
    <d v="2014-07-12T00:00:00"/>
    <s v="Standard Class"/>
    <s v="BS-11380"/>
    <s v="Bill Stewart"/>
    <x v="1"/>
    <s v="United States"/>
    <x v="60"/>
    <x v="22"/>
    <n v="80219"/>
    <x v="1"/>
    <s v="FUR-BO-10003546"/>
    <x v="0"/>
    <x v="0"/>
    <x v="1638"/>
    <n v="242.352"/>
    <n v="8"/>
    <n v="0.7"/>
    <n v="-363.52800000000002"/>
  </r>
  <r>
    <n v="7542"/>
    <x v="3741"/>
    <x v="3"/>
    <x v="574"/>
    <d v="2014-07-12T00:00:00"/>
    <s v="Standard Class"/>
    <s v="BS-11380"/>
    <s v="Bill Stewart"/>
    <x v="1"/>
    <s v="United States"/>
    <x v="60"/>
    <x v="22"/>
    <n v="80219"/>
    <x v="1"/>
    <s v="TEC-PH-10000213"/>
    <x v="2"/>
    <x v="7"/>
    <x v="1649"/>
    <n v="49.616"/>
    <n v="2"/>
    <n v="0.2"/>
    <n v="4.9615999999999998"/>
  </r>
  <r>
    <n v="7543"/>
    <x v="3741"/>
    <x v="3"/>
    <x v="574"/>
    <d v="2014-07-12T00:00:00"/>
    <s v="Standard Class"/>
    <s v="BS-11380"/>
    <s v="Bill Stewart"/>
    <x v="1"/>
    <s v="United States"/>
    <x v="60"/>
    <x v="22"/>
    <n v="80219"/>
    <x v="1"/>
    <s v="FUR-FU-10001488"/>
    <x v="0"/>
    <x v="5"/>
    <x v="1040"/>
    <n v="508.70400000000001"/>
    <n v="6"/>
    <n v="0.2"/>
    <n v="0"/>
  </r>
  <r>
    <n v="7544"/>
    <x v="3741"/>
    <x v="3"/>
    <x v="574"/>
    <d v="2014-07-12T00:00:00"/>
    <s v="Standard Class"/>
    <s v="BS-11380"/>
    <s v="Bill Stewart"/>
    <x v="1"/>
    <s v="United States"/>
    <x v="60"/>
    <x v="22"/>
    <n v="80219"/>
    <x v="1"/>
    <s v="TEC-PH-10004833"/>
    <x v="2"/>
    <x v="7"/>
    <x v="1354"/>
    <n v="57.36"/>
    <n v="6"/>
    <n v="0.2"/>
    <n v="-14.34"/>
  </r>
  <r>
    <n v="7545"/>
    <x v="3741"/>
    <x v="3"/>
    <x v="574"/>
    <d v="2014-07-12T00:00:00"/>
    <s v="Standard Class"/>
    <s v="BS-11380"/>
    <s v="Bill Stewart"/>
    <x v="1"/>
    <s v="United States"/>
    <x v="60"/>
    <x v="22"/>
    <n v="80219"/>
    <x v="1"/>
    <s v="FUR-CH-10002335"/>
    <x v="0"/>
    <x v="1"/>
    <x v="623"/>
    <n v="906.68"/>
    <n v="5"/>
    <n v="0.2"/>
    <n v="68.001000000000005"/>
  </r>
  <r>
    <n v="7546"/>
    <x v="3742"/>
    <x v="2"/>
    <x v="982"/>
    <d v="2011-10-15T00:00:00"/>
    <s v="Standard Class"/>
    <s v="CM-12715"/>
    <s v="Craig Molinari"/>
    <x v="1"/>
    <s v="United States"/>
    <x v="114"/>
    <x v="5"/>
    <n v="77340"/>
    <x v="2"/>
    <s v="TEC-PH-10001128"/>
    <x v="2"/>
    <x v="7"/>
    <x v="1499"/>
    <n v="719.952"/>
    <n v="6"/>
    <n v="0.2"/>
    <n v="71.995199999999997"/>
  </r>
  <r>
    <n v="7547"/>
    <x v="3742"/>
    <x v="2"/>
    <x v="982"/>
    <d v="2011-10-15T00:00:00"/>
    <s v="Standard Class"/>
    <s v="CM-12715"/>
    <s v="Craig Molinari"/>
    <x v="1"/>
    <s v="United States"/>
    <x v="114"/>
    <x v="5"/>
    <n v="77340"/>
    <x v="2"/>
    <s v="TEC-PH-10004667"/>
    <x v="2"/>
    <x v="7"/>
    <x v="519"/>
    <n v="755.94399999999996"/>
    <n v="7"/>
    <n v="0.2"/>
    <n v="66.145099999999999"/>
  </r>
  <r>
    <n v="7548"/>
    <x v="3742"/>
    <x v="2"/>
    <x v="982"/>
    <d v="2011-10-15T00:00:00"/>
    <s v="Standard Class"/>
    <s v="CM-12715"/>
    <s v="Craig Molinari"/>
    <x v="1"/>
    <s v="United States"/>
    <x v="114"/>
    <x v="5"/>
    <n v="77340"/>
    <x v="2"/>
    <s v="OFF-BI-10004817"/>
    <x v="1"/>
    <x v="8"/>
    <x v="1199"/>
    <n v="11.98"/>
    <n v="5"/>
    <n v="0.8"/>
    <n v="-19.167999999999999"/>
  </r>
  <r>
    <n v="7549"/>
    <x v="3742"/>
    <x v="2"/>
    <x v="982"/>
    <d v="2011-10-15T00:00:00"/>
    <s v="Standard Class"/>
    <s v="CM-12715"/>
    <s v="Craig Molinari"/>
    <x v="1"/>
    <s v="United States"/>
    <x v="114"/>
    <x v="5"/>
    <n v="77340"/>
    <x v="2"/>
    <s v="OFF-BI-10004140"/>
    <x v="1"/>
    <x v="8"/>
    <x v="304"/>
    <n v="0.89800000000000002"/>
    <n v="1"/>
    <n v="0.8"/>
    <n v="-1.5714999999999999"/>
  </r>
  <r>
    <n v="7550"/>
    <x v="3743"/>
    <x v="0"/>
    <x v="64"/>
    <d v="2013-08-09T00:00:00"/>
    <s v="First Class"/>
    <s v="EM-13825"/>
    <s v="Elizabeth Moffitt"/>
    <x v="1"/>
    <s v="United States"/>
    <x v="12"/>
    <x v="5"/>
    <n v="77036"/>
    <x v="2"/>
    <s v="FUR-FU-10004671"/>
    <x v="0"/>
    <x v="5"/>
    <x v="1357"/>
    <n v="21.204000000000001"/>
    <n v="3"/>
    <n v="0.6"/>
    <n v="-11.6622"/>
  </r>
  <r>
    <n v="7551"/>
    <x v="3744"/>
    <x v="2"/>
    <x v="1164"/>
    <d v="2011-11-25T00:00:00"/>
    <s v="Standard Class"/>
    <s v="KH-16330"/>
    <s v="Katharine Harms"/>
    <x v="1"/>
    <s v="United States"/>
    <x v="20"/>
    <x v="15"/>
    <n v="10024"/>
    <x v="3"/>
    <s v="OFF-EN-10002592"/>
    <x v="1"/>
    <x v="12"/>
    <x v="1702"/>
    <n v="34.74"/>
    <n v="3"/>
    <n v="0"/>
    <n v="17.37"/>
  </r>
  <r>
    <n v="7552"/>
    <x v="3744"/>
    <x v="2"/>
    <x v="1164"/>
    <d v="2011-11-25T00:00:00"/>
    <s v="Standard Class"/>
    <s v="KH-16330"/>
    <s v="Katharine Harms"/>
    <x v="1"/>
    <s v="United States"/>
    <x v="20"/>
    <x v="15"/>
    <n v="10024"/>
    <x v="3"/>
    <s v="TEC-PH-10004447"/>
    <x v="2"/>
    <x v="7"/>
    <x v="857"/>
    <n v="833.94"/>
    <n v="6"/>
    <n v="0"/>
    <n v="216.8244"/>
  </r>
  <r>
    <n v="7553"/>
    <x v="3744"/>
    <x v="2"/>
    <x v="1164"/>
    <d v="2011-11-25T00:00:00"/>
    <s v="Standard Class"/>
    <s v="KH-16330"/>
    <s v="Katharine Harms"/>
    <x v="1"/>
    <s v="United States"/>
    <x v="20"/>
    <x v="15"/>
    <n v="10024"/>
    <x v="3"/>
    <s v="OFF-BI-10003669"/>
    <x v="1"/>
    <x v="8"/>
    <x v="796"/>
    <n v="12.96"/>
    <n v="3"/>
    <n v="0.2"/>
    <n v="4.5359999999999996"/>
  </r>
  <r>
    <n v="7554"/>
    <x v="3744"/>
    <x v="2"/>
    <x v="1164"/>
    <d v="2011-11-25T00:00:00"/>
    <s v="Standard Class"/>
    <s v="KH-16330"/>
    <s v="Katharine Harms"/>
    <x v="1"/>
    <s v="United States"/>
    <x v="20"/>
    <x v="15"/>
    <n v="10024"/>
    <x v="3"/>
    <s v="OFF-PA-10000223"/>
    <x v="1"/>
    <x v="10"/>
    <x v="1374"/>
    <n v="25.92"/>
    <n v="4"/>
    <n v="0"/>
    <n v="12.441599999999999"/>
  </r>
  <r>
    <n v="7555"/>
    <x v="3745"/>
    <x v="2"/>
    <x v="1025"/>
    <d v="2011-05-14T00:00:00"/>
    <s v="Second Class"/>
    <s v="AF-10885"/>
    <s v="Art Foster"/>
    <x v="0"/>
    <s v="United States"/>
    <x v="10"/>
    <x v="9"/>
    <n v="19134"/>
    <x v="3"/>
    <s v="FUR-BO-10004467"/>
    <x v="0"/>
    <x v="0"/>
    <x v="883"/>
    <n v="349.96499999999997"/>
    <n v="7"/>
    <n v="0.5"/>
    <n v="-216.97829999999999"/>
  </r>
  <r>
    <n v="7556"/>
    <x v="3745"/>
    <x v="2"/>
    <x v="1025"/>
    <d v="2011-05-14T00:00:00"/>
    <s v="Second Class"/>
    <s v="AF-10885"/>
    <s v="Art Foster"/>
    <x v="0"/>
    <s v="United States"/>
    <x v="10"/>
    <x v="9"/>
    <n v="19134"/>
    <x v="3"/>
    <s v="OFF-AR-10000716"/>
    <x v="1"/>
    <x v="6"/>
    <x v="786"/>
    <n v="22.32"/>
    <n v="5"/>
    <n v="0.2"/>
    <n v="5.3010000000000002"/>
  </r>
  <r>
    <n v="7557"/>
    <x v="3746"/>
    <x v="3"/>
    <x v="344"/>
    <d v="2014-03-12T00:00:00"/>
    <s v="Standard Class"/>
    <s v="JR-16210"/>
    <s v="Justin Ritter"/>
    <x v="1"/>
    <s v="United States"/>
    <x v="38"/>
    <x v="14"/>
    <n v="47201"/>
    <x v="2"/>
    <s v="OFF-PA-10003641"/>
    <x v="1"/>
    <x v="10"/>
    <x v="938"/>
    <n v="158.28"/>
    <n v="6"/>
    <n v="0"/>
    <n v="72.808800000000005"/>
  </r>
  <r>
    <n v="7558"/>
    <x v="3746"/>
    <x v="3"/>
    <x v="344"/>
    <d v="2014-03-12T00:00:00"/>
    <s v="Standard Class"/>
    <s v="JR-16210"/>
    <s v="Justin Ritter"/>
    <x v="1"/>
    <s v="United States"/>
    <x v="38"/>
    <x v="14"/>
    <n v="47201"/>
    <x v="2"/>
    <s v="OFF-BI-10004519"/>
    <x v="1"/>
    <x v="8"/>
    <x v="880"/>
    <n v="497.94"/>
    <n v="3"/>
    <n v="0"/>
    <n v="224.07300000000001"/>
  </r>
  <r>
    <n v="7559"/>
    <x v="3747"/>
    <x v="2"/>
    <x v="301"/>
    <d v="2011-05-11T00:00:00"/>
    <s v="Standard Class"/>
    <s v="DL-12925"/>
    <s v="Daniel Lacy"/>
    <x v="0"/>
    <s v="United States"/>
    <x v="85"/>
    <x v="15"/>
    <n v="11561"/>
    <x v="3"/>
    <s v="OFF-AP-10002518"/>
    <x v="1"/>
    <x v="9"/>
    <x v="158"/>
    <n v="533.94000000000005"/>
    <n v="3"/>
    <n v="0"/>
    <n v="154.8426"/>
  </r>
  <r>
    <n v="7560"/>
    <x v="3747"/>
    <x v="2"/>
    <x v="301"/>
    <d v="2011-05-11T00:00:00"/>
    <s v="Standard Class"/>
    <s v="DL-12925"/>
    <s v="Daniel Lacy"/>
    <x v="0"/>
    <s v="United States"/>
    <x v="85"/>
    <x v="15"/>
    <n v="11561"/>
    <x v="3"/>
    <s v="OFF-PA-10000806"/>
    <x v="1"/>
    <x v="10"/>
    <x v="948"/>
    <n v="167.94"/>
    <n v="3"/>
    <n v="0"/>
    <n v="82.290599999999998"/>
  </r>
  <r>
    <n v="7561"/>
    <x v="3747"/>
    <x v="2"/>
    <x v="301"/>
    <d v="2011-05-11T00:00:00"/>
    <s v="Standard Class"/>
    <s v="DL-12925"/>
    <s v="Daniel Lacy"/>
    <x v="0"/>
    <s v="United States"/>
    <x v="85"/>
    <x v="15"/>
    <n v="11561"/>
    <x v="3"/>
    <s v="FUR-FU-10003142"/>
    <x v="0"/>
    <x v="5"/>
    <x v="1201"/>
    <n v="31.68"/>
    <n v="6"/>
    <n v="0"/>
    <n v="9.8208000000000002"/>
  </r>
  <r>
    <n v="7562"/>
    <x v="3748"/>
    <x v="0"/>
    <x v="945"/>
    <d v="2014-02-01T00:00:00"/>
    <s v="First Class"/>
    <s v="BD-11605"/>
    <s v="Brian Dahlen"/>
    <x v="0"/>
    <s v="United States"/>
    <x v="152"/>
    <x v="9"/>
    <n v="17602"/>
    <x v="3"/>
    <s v="FUR-CH-10000454"/>
    <x v="0"/>
    <x v="1"/>
    <x v="1"/>
    <n v="170.786"/>
    <n v="1"/>
    <n v="0.3"/>
    <n v="0"/>
  </r>
  <r>
    <n v="7563"/>
    <x v="3749"/>
    <x v="0"/>
    <x v="323"/>
    <d v="2013-08-09T00:00:00"/>
    <s v="Standard Class"/>
    <s v="RB-19570"/>
    <s v="Rob Beeghly"/>
    <x v="0"/>
    <s v="United States"/>
    <x v="22"/>
    <x v="10"/>
    <n v="60610"/>
    <x v="2"/>
    <s v="FUR-BO-10003894"/>
    <x v="0"/>
    <x v="0"/>
    <x v="1619"/>
    <n v="198.744"/>
    <n v="4"/>
    <n v="0.3"/>
    <n v="0"/>
  </r>
  <r>
    <n v="7564"/>
    <x v="3750"/>
    <x v="3"/>
    <x v="361"/>
    <d v="2014-08-10T00:00:00"/>
    <s v="First Class"/>
    <s v="RB-19795"/>
    <s v="Ross Baird"/>
    <x v="2"/>
    <s v="United States"/>
    <x v="60"/>
    <x v="22"/>
    <n v="80219"/>
    <x v="1"/>
    <s v="TEC-AC-10001714"/>
    <x v="2"/>
    <x v="11"/>
    <x v="678"/>
    <n v="63.823999999999998"/>
    <n v="2"/>
    <n v="0.2"/>
    <n v="13.5626"/>
  </r>
  <r>
    <n v="7565"/>
    <x v="3751"/>
    <x v="0"/>
    <x v="806"/>
    <d v="2013-01-02T00:00:00"/>
    <s v="Second Class"/>
    <s v="TB-21250"/>
    <s v="Tim Brockman"/>
    <x v="0"/>
    <s v="United States"/>
    <x v="4"/>
    <x v="4"/>
    <n v="98103"/>
    <x v="1"/>
    <s v="FUR-CH-10001190"/>
    <x v="0"/>
    <x v="1"/>
    <x v="1326"/>
    <n v="435.16800000000001"/>
    <n v="4"/>
    <n v="0.2"/>
    <n v="-59.835599999999999"/>
  </r>
  <r>
    <n v="7566"/>
    <x v="3751"/>
    <x v="0"/>
    <x v="806"/>
    <d v="2013-01-02T00:00:00"/>
    <s v="Second Class"/>
    <s v="TB-21250"/>
    <s v="Tim Brockman"/>
    <x v="0"/>
    <s v="United States"/>
    <x v="4"/>
    <x v="4"/>
    <n v="98103"/>
    <x v="1"/>
    <s v="FUR-BO-10000468"/>
    <x v="0"/>
    <x v="0"/>
    <x v="1171"/>
    <n v="48.58"/>
    <n v="1"/>
    <n v="0"/>
    <n v="7.7728000000000002"/>
  </r>
  <r>
    <n v="7567"/>
    <x v="3752"/>
    <x v="3"/>
    <x v="81"/>
    <d v="2014-04-24T00:00:00"/>
    <s v="First Class"/>
    <s v="KN-16390"/>
    <s v="Katherine Nockton"/>
    <x v="1"/>
    <s v="United States"/>
    <x v="12"/>
    <x v="5"/>
    <n v="77070"/>
    <x v="2"/>
    <s v="TEC-AC-10001998"/>
    <x v="2"/>
    <x v="11"/>
    <x v="84"/>
    <n v="47.975999999999999"/>
    <n v="3"/>
    <n v="0.2"/>
    <n v="8.3957999999999995"/>
  </r>
  <r>
    <n v="7568"/>
    <x v="3752"/>
    <x v="3"/>
    <x v="81"/>
    <d v="2014-04-24T00:00:00"/>
    <s v="First Class"/>
    <s v="KN-16390"/>
    <s v="Katherine Nockton"/>
    <x v="1"/>
    <s v="United States"/>
    <x v="12"/>
    <x v="5"/>
    <n v="77070"/>
    <x v="2"/>
    <s v="OFF-PA-10001534"/>
    <x v="1"/>
    <x v="10"/>
    <x v="1461"/>
    <n v="20.736000000000001"/>
    <n v="4"/>
    <n v="0.2"/>
    <n v="7.2576000000000001"/>
  </r>
  <r>
    <n v="7569"/>
    <x v="3753"/>
    <x v="2"/>
    <x v="29"/>
    <d v="2011-10-12T00:00:00"/>
    <s v="Standard Class"/>
    <s v="RL-19615"/>
    <s v="Rob Lucas"/>
    <x v="0"/>
    <s v="United States"/>
    <x v="1"/>
    <x v="1"/>
    <n v="90045"/>
    <x v="1"/>
    <s v="OFF-AR-10003045"/>
    <x v="1"/>
    <x v="6"/>
    <x v="420"/>
    <n v="26.46"/>
    <n v="9"/>
    <n v="0"/>
    <n v="11.907"/>
  </r>
  <r>
    <n v="7570"/>
    <x v="3753"/>
    <x v="2"/>
    <x v="29"/>
    <d v="2011-10-12T00:00:00"/>
    <s v="Standard Class"/>
    <s v="RL-19615"/>
    <s v="Rob Lucas"/>
    <x v="0"/>
    <s v="United States"/>
    <x v="1"/>
    <x v="1"/>
    <n v="90045"/>
    <x v="1"/>
    <s v="OFF-PA-10001363"/>
    <x v="1"/>
    <x v="10"/>
    <x v="1616"/>
    <n v="49.12"/>
    <n v="4"/>
    <n v="0"/>
    <n v="23.086400000000001"/>
  </r>
  <r>
    <n v="7571"/>
    <x v="3753"/>
    <x v="2"/>
    <x v="29"/>
    <d v="2011-10-12T00:00:00"/>
    <s v="Standard Class"/>
    <s v="RL-19615"/>
    <s v="Rob Lucas"/>
    <x v="0"/>
    <s v="United States"/>
    <x v="1"/>
    <x v="1"/>
    <n v="90045"/>
    <x v="1"/>
    <s v="OFF-FA-10002280"/>
    <x v="1"/>
    <x v="13"/>
    <x v="653"/>
    <n v="15"/>
    <n v="3"/>
    <n v="0"/>
    <n v="7.2"/>
  </r>
  <r>
    <n v="7572"/>
    <x v="3754"/>
    <x v="2"/>
    <x v="618"/>
    <d v="2011-10-26T00:00:00"/>
    <s v="Standard Class"/>
    <s v="FH-14275"/>
    <s v="Frank Hawley"/>
    <x v="1"/>
    <s v="United States"/>
    <x v="311"/>
    <x v="17"/>
    <n v="23602"/>
    <x v="0"/>
    <s v="OFF-ST-10003479"/>
    <x v="1"/>
    <x v="4"/>
    <x v="41"/>
    <n v="194.7"/>
    <n v="5"/>
    <n v="0"/>
    <n v="9.7349999999999994"/>
  </r>
  <r>
    <n v="7573"/>
    <x v="3754"/>
    <x v="2"/>
    <x v="618"/>
    <d v="2011-10-26T00:00:00"/>
    <s v="Standard Class"/>
    <s v="FH-14275"/>
    <s v="Frank Hawley"/>
    <x v="1"/>
    <s v="United States"/>
    <x v="311"/>
    <x v="17"/>
    <n v="23602"/>
    <x v="0"/>
    <s v="FUR-TA-10004607"/>
    <x v="0"/>
    <x v="3"/>
    <x v="1095"/>
    <n v="591.32000000000005"/>
    <n v="4"/>
    <n v="0"/>
    <n v="112.35080000000001"/>
  </r>
  <r>
    <n v="7574"/>
    <x v="3754"/>
    <x v="2"/>
    <x v="618"/>
    <d v="2011-10-26T00:00:00"/>
    <s v="Standard Class"/>
    <s v="FH-14275"/>
    <s v="Frank Hawley"/>
    <x v="1"/>
    <s v="United States"/>
    <x v="311"/>
    <x v="17"/>
    <n v="23602"/>
    <x v="0"/>
    <s v="OFF-AR-10001022"/>
    <x v="1"/>
    <x v="6"/>
    <x v="872"/>
    <n v="2.84"/>
    <n v="1"/>
    <n v="0"/>
    <n v="0.88039999999999996"/>
  </r>
  <r>
    <n v="7575"/>
    <x v="3755"/>
    <x v="1"/>
    <x v="575"/>
    <d v="2012-12-12T00:00:00"/>
    <s v="Standard Class"/>
    <s v="YS-21880"/>
    <s v="Yana Sorensen"/>
    <x v="1"/>
    <s v="United States"/>
    <x v="1"/>
    <x v="1"/>
    <n v="90036"/>
    <x v="1"/>
    <s v="OFF-ST-10004186"/>
    <x v="1"/>
    <x v="4"/>
    <x v="16"/>
    <n v="221.96"/>
    <n v="2"/>
    <n v="0"/>
    <n v="4.4391999999999996"/>
  </r>
  <r>
    <n v="7576"/>
    <x v="3755"/>
    <x v="1"/>
    <x v="575"/>
    <d v="2012-12-12T00:00:00"/>
    <s v="Standard Class"/>
    <s v="YS-21880"/>
    <s v="Yana Sorensen"/>
    <x v="1"/>
    <s v="United States"/>
    <x v="1"/>
    <x v="1"/>
    <n v="90036"/>
    <x v="1"/>
    <s v="TEC-AC-10000865"/>
    <x v="2"/>
    <x v="11"/>
    <x v="996"/>
    <n v="236"/>
    <n v="4"/>
    <n v="0"/>
    <n v="40.119999999999997"/>
  </r>
  <r>
    <n v="7577"/>
    <x v="3756"/>
    <x v="2"/>
    <x v="981"/>
    <d v="2011-07-11T00:00:00"/>
    <s v="Second Class"/>
    <s v="SW-20755"/>
    <s v="Steven Ward"/>
    <x v="1"/>
    <s v="United States"/>
    <x v="4"/>
    <x v="4"/>
    <n v="98115"/>
    <x v="1"/>
    <s v="TEC-AC-10000023"/>
    <x v="2"/>
    <x v="11"/>
    <x v="900"/>
    <n v="41.94"/>
    <n v="2"/>
    <n v="0"/>
    <n v="15.0984"/>
  </r>
  <r>
    <n v="7578"/>
    <x v="3756"/>
    <x v="2"/>
    <x v="981"/>
    <d v="2011-07-11T00:00:00"/>
    <s v="Second Class"/>
    <s v="SW-20755"/>
    <s v="Steven Ward"/>
    <x v="1"/>
    <s v="United States"/>
    <x v="4"/>
    <x v="4"/>
    <n v="98115"/>
    <x v="1"/>
    <s v="TEC-PH-10001750"/>
    <x v="2"/>
    <x v="7"/>
    <x v="968"/>
    <n v="52.792000000000002"/>
    <n v="1"/>
    <n v="0.2"/>
    <n v="4.6193"/>
  </r>
  <r>
    <n v="7579"/>
    <x v="3757"/>
    <x v="0"/>
    <x v="122"/>
    <d v="2013-12-22T00:00:00"/>
    <s v="First Class"/>
    <s v="PN-18775"/>
    <s v="Parhena Norris"/>
    <x v="2"/>
    <s v="United States"/>
    <x v="155"/>
    <x v="8"/>
    <n v="68104"/>
    <x v="2"/>
    <s v="FUR-CH-10004997"/>
    <x v="0"/>
    <x v="1"/>
    <x v="494"/>
    <n v="563.94000000000005"/>
    <n v="3"/>
    <n v="0"/>
    <n v="112.788"/>
  </r>
  <r>
    <n v="7580"/>
    <x v="3758"/>
    <x v="1"/>
    <x v="521"/>
    <d v="2012-11-27T00:00:00"/>
    <s v="Second Class"/>
    <s v="AT-10735"/>
    <s v="Annie Thurman"/>
    <x v="0"/>
    <s v="United States"/>
    <x v="73"/>
    <x v="30"/>
    <n v="7960"/>
    <x v="3"/>
    <s v="OFF-AP-10000275"/>
    <x v="1"/>
    <x v="9"/>
    <x v="1719"/>
    <n v="2625.12"/>
    <n v="8"/>
    <n v="0"/>
    <n v="735.03359999999998"/>
  </r>
  <r>
    <n v="7581"/>
    <x v="3758"/>
    <x v="1"/>
    <x v="521"/>
    <d v="2012-11-27T00:00:00"/>
    <s v="Second Class"/>
    <s v="AT-10735"/>
    <s v="Annie Thurman"/>
    <x v="0"/>
    <s v="United States"/>
    <x v="73"/>
    <x v="30"/>
    <n v="7960"/>
    <x v="3"/>
    <s v="OFF-AR-10004999"/>
    <x v="1"/>
    <x v="6"/>
    <x v="864"/>
    <n v="17.940000000000001"/>
    <n v="3"/>
    <n v="0"/>
    <n v="4.4850000000000003"/>
  </r>
  <r>
    <n v="7582"/>
    <x v="3759"/>
    <x v="1"/>
    <x v="863"/>
    <d v="2012-08-16T00:00:00"/>
    <s v="First Class"/>
    <s v="EJ-13720"/>
    <s v="Ed Jacobs"/>
    <x v="0"/>
    <s v="United States"/>
    <x v="10"/>
    <x v="9"/>
    <n v="19143"/>
    <x v="3"/>
    <s v="OFF-ST-10003816"/>
    <x v="1"/>
    <x v="4"/>
    <x v="710"/>
    <n v="422.85599999999999"/>
    <n v="3"/>
    <n v="0.2"/>
    <n v="15.857100000000001"/>
  </r>
  <r>
    <n v="7583"/>
    <x v="3760"/>
    <x v="1"/>
    <x v="392"/>
    <d v="2012-04-21T00:00:00"/>
    <s v="Standard Class"/>
    <s v="DM-13345"/>
    <s v="Denise Monton"/>
    <x v="1"/>
    <s v="United States"/>
    <x v="20"/>
    <x v="15"/>
    <n v="10024"/>
    <x v="3"/>
    <s v="FUR-CH-10003968"/>
    <x v="0"/>
    <x v="1"/>
    <x v="56"/>
    <n v="127.764"/>
    <n v="2"/>
    <n v="0.1"/>
    <n v="2.8391999999999999"/>
  </r>
  <r>
    <n v="7584"/>
    <x v="3761"/>
    <x v="2"/>
    <x v="90"/>
    <d v="2011-03-25T00:00:00"/>
    <s v="Standard Class"/>
    <s v="KH-16690"/>
    <s v="Kristen Hastings"/>
    <x v="1"/>
    <s v="United States"/>
    <x v="24"/>
    <x v="17"/>
    <n v="22153"/>
    <x v="0"/>
    <s v="TEC-PH-10000730"/>
    <x v="2"/>
    <x v="7"/>
    <x v="1559"/>
    <n v="3499.93"/>
    <n v="7"/>
    <n v="0"/>
    <n v="909.98180000000002"/>
  </r>
  <r>
    <n v="7585"/>
    <x v="3761"/>
    <x v="2"/>
    <x v="90"/>
    <d v="2011-03-25T00:00:00"/>
    <s v="Standard Class"/>
    <s v="KH-16690"/>
    <s v="Kristen Hastings"/>
    <x v="1"/>
    <s v="United States"/>
    <x v="24"/>
    <x v="17"/>
    <n v="22153"/>
    <x v="0"/>
    <s v="OFF-LA-10004409"/>
    <x v="1"/>
    <x v="2"/>
    <x v="1550"/>
    <n v="14.4"/>
    <n v="5"/>
    <n v="0"/>
    <n v="6.6239999999999997"/>
  </r>
  <r>
    <n v="7586"/>
    <x v="3761"/>
    <x v="2"/>
    <x v="90"/>
    <d v="2011-03-25T00:00:00"/>
    <s v="Standard Class"/>
    <s v="KH-16690"/>
    <s v="Kristen Hastings"/>
    <x v="1"/>
    <s v="United States"/>
    <x v="24"/>
    <x v="17"/>
    <n v="22153"/>
    <x v="0"/>
    <s v="OFF-PA-10000675"/>
    <x v="1"/>
    <x v="10"/>
    <x v="1106"/>
    <n v="122.97"/>
    <n v="3"/>
    <n v="0"/>
    <n v="60.255299999999998"/>
  </r>
  <r>
    <n v="7587"/>
    <x v="3761"/>
    <x v="2"/>
    <x v="90"/>
    <d v="2011-03-25T00:00:00"/>
    <s v="Standard Class"/>
    <s v="KH-16690"/>
    <s v="Kristen Hastings"/>
    <x v="1"/>
    <s v="United States"/>
    <x v="24"/>
    <x v="17"/>
    <n v="22153"/>
    <x v="0"/>
    <s v="OFF-AR-10001573"/>
    <x v="1"/>
    <x v="6"/>
    <x v="368"/>
    <n v="9.32"/>
    <n v="4"/>
    <n v="0"/>
    <n v="2.7027999999999999"/>
  </r>
  <r>
    <n v="7588"/>
    <x v="3761"/>
    <x v="2"/>
    <x v="90"/>
    <d v="2011-03-25T00:00:00"/>
    <s v="Standard Class"/>
    <s v="KH-16690"/>
    <s v="Kristen Hastings"/>
    <x v="1"/>
    <s v="United States"/>
    <x v="24"/>
    <x v="17"/>
    <n v="22153"/>
    <x v="0"/>
    <s v="OFF-BI-10001597"/>
    <x v="1"/>
    <x v="8"/>
    <x v="790"/>
    <n v="122.94"/>
    <n v="3"/>
    <n v="0"/>
    <n v="59.011200000000002"/>
  </r>
  <r>
    <n v="7589"/>
    <x v="3762"/>
    <x v="3"/>
    <x v="673"/>
    <d v="2014-11-23T00:00:00"/>
    <s v="Standard Class"/>
    <s v="MB-18085"/>
    <s v="Mick Brown"/>
    <x v="0"/>
    <s v="United States"/>
    <x v="43"/>
    <x v="1"/>
    <n v="95661"/>
    <x v="1"/>
    <s v="FUR-FU-10001196"/>
    <x v="0"/>
    <x v="5"/>
    <x v="1116"/>
    <n v="17.309999999999999"/>
    <n v="3"/>
    <n v="0"/>
    <n v="5.1929999999999996"/>
  </r>
  <r>
    <n v="7590"/>
    <x v="3763"/>
    <x v="1"/>
    <x v="12"/>
    <d v="2012-09-29T00:00:00"/>
    <s v="Standard Class"/>
    <s v="DK-12895"/>
    <s v="Dana Kaydos"/>
    <x v="0"/>
    <s v="United States"/>
    <x v="179"/>
    <x v="10"/>
    <n v="61107"/>
    <x v="2"/>
    <s v="OFF-AR-10004602"/>
    <x v="1"/>
    <x v="6"/>
    <x v="1217"/>
    <n v="128.744"/>
    <n v="7"/>
    <n v="0.2"/>
    <n v="12.8744"/>
  </r>
  <r>
    <n v="7591"/>
    <x v="3764"/>
    <x v="0"/>
    <x v="64"/>
    <d v="2013-10-09T00:00:00"/>
    <s v="Standard Class"/>
    <s v="DB-13210"/>
    <s v="Dean Braden"/>
    <x v="0"/>
    <s v="United States"/>
    <x v="10"/>
    <x v="9"/>
    <n v="19134"/>
    <x v="3"/>
    <s v="FUR-FU-10000260"/>
    <x v="0"/>
    <x v="5"/>
    <x v="74"/>
    <n v="58.247999999999998"/>
    <n v="9"/>
    <n v="0.2"/>
    <n v="11.6496"/>
  </r>
  <r>
    <n v="7592"/>
    <x v="3764"/>
    <x v="0"/>
    <x v="64"/>
    <d v="2013-10-09T00:00:00"/>
    <s v="Standard Class"/>
    <s v="DB-13210"/>
    <s v="Dean Braden"/>
    <x v="0"/>
    <s v="United States"/>
    <x v="10"/>
    <x v="9"/>
    <n v="19134"/>
    <x v="3"/>
    <s v="FUR-CH-10001146"/>
    <x v="0"/>
    <x v="1"/>
    <x v="124"/>
    <n v="71.245999999999995"/>
    <n v="2"/>
    <n v="0.3"/>
    <n v="-19.338200000000001"/>
  </r>
  <r>
    <n v="7593"/>
    <x v="3764"/>
    <x v="0"/>
    <x v="64"/>
    <d v="2013-10-09T00:00:00"/>
    <s v="Standard Class"/>
    <s v="DB-13210"/>
    <s v="Dean Braden"/>
    <x v="0"/>
    <s v="United States"/>
    <x v="10"/>
    <x v="9"/>
    <n v="19134"/>
    <x v="3"/>
    <s v="OFF-AR-10000896"/>
    <x v="1"/>
    <x v="6"/>
    <x v="949"/>
    <n v="7.8719999999999999"/>
    <n v="3"/>
    <n v="0.2"/>
    <n v="0.59040000000000004"/>
  </r>
  <r>
    <n v="7594"/>
    <x v="3764"/>
    <x v="0"/>
    <x v="64"/>
    <d v="2013-10-09T00:00:00"/>
    <s v="Standard Class"/>
    <s v="DB-13210"/>
    <s v="Dean Braden"/>
    <x v="0"/>
    <s v="United States"/>
    <x v="10"/>
    <x v="9"/>
    <n v="19134"/>
    <x v="3"/>
    <s v="FUR-CH-10000309"/>
    <x v="0"/>
    <x v="1"/>
    <x v="765"/>
    <n v="887.27099999999996"/>
    <n v="3"/>
    <n v="0.3"/>
    <n v="-63.3765"/>
  </r>
  <r>
    <n v="7595"/>
    <x v="3765"/>
    <x v="3"/>
    <x v="693"/>
    <d v="2014-04-25T00:00:00"/>
    <s v="Standard Class"/>
    <s v="CV-12295"/>
    <s v="Christina VanderZanden"/>
    <x v="0"/>
    <s v="United States"/>
    <x v="66"/>
    <x v="12"/>
    <n v="48234"/>
    <x v="2"/>
    <s v="OFF-BI-10001989"/>
    <x v="1"/>
    <x v="8"/>
    <x v="537"/>
    <n v="146.86000000000001"/>
    <n v="7"/>
    <n v="0"/>
    <n v="70.492800000000003"/>
  </r>
  <r>
    <n v="7596"/>
    <x v="3765"/>
    <x v="3"/>
    <x v="693"/>
    <d v="2014-04-25T00:00:00"/>
    <s v="Standard Class"/>
    <s v="CV-12295"/>
    <s v="Christina VanderZanden"/>
    <x v="0"/>
    <s v="United States"/>
    <x v="66"/>
    <x v="12"/>
    <n v="48234"/>
    <x v="2"/>
    <s v="OFF-BI-10001036"/>
    <x v="1"/>
    <x v="8"/>
    <x v="618"/>
    <n v="36.56"/>
    <n v="4"/>
    <n v="0"/>
    <n v="18.28"/>
  </r>
  <r>
    <n v="7597"/>
    <x v="3766"/>
    <x v="1"/>
    <x v="925"/>
    <d v="2012-06-19T00:00:00"/>
    <s v="Standard Class"/>
    <s v="GK-14620"/>
    <s v="Grace Kelly"/>
    <x v="1"/>
    <s v="United States"/>
    <x v="1"/>
    <x v="1"/>
    <n v="90004"/>
    <x v="1"/>
    <s v="TEC-PH-10002103"/>
    <x v="2"/>
    <x v="7"/>
    <x v="534"/>
    <n v="225.57599999999999"/>
    <n v="3"/>
    <n v="0.2"/>
    <n v="22.557600000000001"/>
  </r>
  <r>
    <n v="7598"/>
    <x v="3767"/>
    <x v="2"/>
    <x v="328"/>
    <d v="2011-09-22T00:00:00"/>
    <s v="Standard Class"/>
    <s v="JA-15970"/>
    <s v="Joseph Airdo"/>
    <x v="0"/>
    <s v="United States"/>
    <x v="24"/>
    <x v="21"/>
    <n v="97477"/>
    <x v="1"/>
    <s v="OFF-AR-10001473"/>
    <x v="1"/>
    <x v="6"/>
    <x v="1332"/>
    <n v="5.2480000000000002"/>
    <n v="2"/>
    <n v="0.2"/>
    <n v="0.4592"/>
  </r>
  <r>
    <n v="7599"/>
    <x v="3767"/>
    <x v="2"/>
    <x v="328"/>
    <d v="2011-09-22T00:00:00"/>
    <s v="Standard Class"/>
    <s v="JA-15970"/>
    <s v="Joseph Airdo"/>
    <x v="0"/>
    <s v="United States"/>
    <x v="24"/>
    <x v="21"/>
    <n v="97477"/>
    <x v="1"/>
    <s v="OFF-AR-10000411"/>
    <x v="1"/>
    <x v="6"/>
    <x v="931"/>
    <n v="38.256"/>
    <n v="3"/>
    <n v="0.2"/>
    <n v="4.782"/>
  </r>
  <r>
    <n v="7600"/>
    <x v="3767"/>
    <x v="2"/>
    <x v="328"/>
    <d v="2011-09-22T00:00:00"/>
    <s v="Standard Class"/>
    <s v="JA-15970"/>
    <s v="Joseph Airdo"/>
    <x v="0"/>
    <s v="United States"/>
    <x v="24"/>
    <x v="21"/>
    <n v="97477"/>
    <x v="1"/>
    <s v="OFF-PA-10000246"/>
    <x v="1"/>
    <x v="10"/>
    <x v="1586"/>
    <n v="40.24"/>
    <n v="5"/>
    <n v="0.2"/>
    <n v="13.077999999999999"/>
  </r>
  <r>
    <n v="7601"/>
    <x v="3767"/>
    <x v="2"/>
    <x v="328"/>
    <d v="2011-09-22T00:00:00"/>
    <s v="Standard Class"/>
    <s v="JA-15970"/>
    <s v="Joseph Airdo"/>
    <x v="0"/>
    <s v="United States"/>
    <x v="24"/>
    <x v="21"/>
    <n v="97477"/>
    <x v="1"/>
    <s v="TEC-MA-10004086"/>
    <x v="2"/>
    <x v="15"/>
    <x v="1800"/>
    <n v="29.925000000000001"/>
    <n v="5"/>
    <n v="0.7"/>
    <n v="-21.945"/>
  </r>
  <r>
    <n v="7602"/>
    <x v="3767"/>
    <x v="2"/>
    <x v="328"/>
    <d v="2011-09-22T00:00:00"/>
    <s v="Standard Class"/>
    <s v="JA-15970"/>
    <s v="Joseph Airdo"/>
    <x v="0"/>
    <s v="United States"/>
    <x v="24"/>
    <x v="21"/>
    <n v="97477"/>
    <x v="1"/>
    <s v="OFF-PA-10003039"/>
    <x v="1"/>
    <x v="10"/>
    <x v="330"/>
    <n v="148.70400000000001"/>
    <n v="6"/>
    <n v="0.2"/>
    <n v="46.47"/>
  </r>
  <r>
    <n v="7603"/>
    <x v="3767"/>
    <x v="2"/>
    <x v="328"/>
    <d v="2011-09-22T00:00:00"/>
    <s v="Standard Class"/>
    <s v="JA-15970"/>
    <s v="Joseph Airdo"/>
    <x v="0"/>
    <s v="United States"/>
    <x v="24"/>
    <x v="21"/>
    <n v="97477"/>
    <x v="1"/>
    <s v="TEC-AC-10004633"/>
    <x v="2"/>
    <x v="11"/>
    <x v="60"/>
    <n v="55.92"/>
    <n v="10"/>
    <n v="0.2"/>
    <n v="16.776"/>
  </r>
  <r>
    <n v="7604"/>
    <x v="3768"/>
    <x v="0"/>
    <x v="630"/>
    <d v="2013-07-13T00:00:00"/>
    <s v="Standard Class"/>
    <s v="TH-21115"/>
    <s v="Thea Hudgings"/>
    <x v="1"/>
    <s v="United States"/>
    <x v="205"/>
    <x v="34"/>
    <n v="2908"/>
    <x v="3"/>
    <s v="OFF-PA-10000289"/>
    <x v="1"/>
    <x v="10"/>
    <x v="722"/>
    <n v="12.96"/>
    <n v="2"/>
    <n v="0"/>
    <n v="6.2207999999999997"/>
  </r>
  <r>
    <n v="7605"/>
    <x v="3769"/>
    <x v="0"/>
    <x v="1022"/>
    <d v="2013-01-06T00:00:00"/>
    <s v="Standard Class"/>
    <s v="BS-11665"/>
    <s v="Brian Stugart"/>
    <x v="0"/>
    <s v="United States"/>
    <x v="22"/>
    <x v="10"/>
    <n v="60623"/>
    <x v="2"/>
    <s v="FUR-FU-10003247"/>
    <x v="0"/>
    <x v="5"/>
    <x v="1456"/>
    <n v="25.175999999999998"/>
    <n v="3"/>
    <n v="0.6"/>
    <n v="-33.358199999999997"/>
  </r>
  <r>
    <n v="7606"/>
    <x v="3769"/>
    <x v="0"/>
    <x v="1022"/>
    <d v="2013-01-06T00:00:00"/>
    <s v="Standard Class"/>
    <s v="BS-11665"/>
    <s v="Brian Stugart"/>
    <x v="0"/>
    <s v="United States"/>
    <x v="22"/>
    <x v="10"/>
    <n v="60623"/>
    <x v="2"/>
    <s v="FUR-FU-10002191"/>
    <x v="0"/>
    <x v="5"/>
    <x v="762"/>
    <n v="5.5839999999999996"/>
    <n v="2"/>
    <n v="0.6"/>
    <n v="-1.6752"/>
  </r>
  <r>
    <n v="7607"/>
    <x v="3769"/>
    <x v="0"/>
    <x v="1022"/>
    <d v="2013-01-06T00:00:00"/>
    <s v="Standard Class"/>
    <s v="BS-11665"/>
    <s v="Brian Stugart"/>
    <x v="0"/>
    <s v="United States"/>
    <x v="22"/>
    <x v="10"/>
    <n v="60623"/>
    <x v="2"/>
    <s v="OFF-ST-10001496"/>
    <x v="1"/>
    <x v="4"/>
    <x v="726"/>
    <n v="1297.3679999999999"/>
    <n v="9"/>
    <n v="0.2"/>
    <n v="97.302599999999998"/>
  </r>
  <r>
    <n v="7608"/>
    <x v="3770"/>
    <x v="3"/>
    <x v="165"/>
    <d v="2014-12-28T00:00:00"/>
    <s v="First Class"/>
    <s v="NS-18505"/>
    <s v="Neola Schneider"/>
    <x v="0"/>
    <s v="United States"/>
    <x v="61"/>
    <x v="5"/>
    <n v="75220"/>
    <x v="2"/>
    <s v="OFF-ST-10000585"/>
    <x v="1"/>
    <x v="4"/>
    <x v="541"/>
    <n v="264.32"/>
    <n v="2"/>
    <n v="0.2"/>
    <n v="19.824000000000002"/>
  </r>
  <r>
    <n v="7609"/>
    <x v="3771"/>
    <x v="3"/>
    <x v="898"/>
    <d v="2014-08-05T00:00:00"/>
    <s v="Standard Class"/>
    <s v="MK-18160"/>
    <s v="Mike Kennedy"/>
    <x v="0"/>
    <s v="United States"/>
    <x v="8"/>
    <x v="1"/>
    <n v="94122"/>
    <x v="1"/>
    <s v="OFF-PA-10001166"/>
    <x v="1"/>
    <x v="10"/>
    <x v="769"/>
    <n v="25.92"/>
    <n v="4"/>
    <n v="0"/>
    <n v="12.441599999999999"/>
  </r>
  <r>
    <n v="7610"/>
    <x v="3771"/>
    <x v="3"/>
    <x v="898"/>
    <d v="2014-08-05T00:00:00"/>
    <s v="Standard Class"/>
    <s v="MK-18160"/>
    <s v="Mike Kennedy"/>
    <x v="0"/>
    <s v="United States"/>
    <x v="8"/>
    <x v="1"/>
    <n v="94122"/>
    <x v="1"/>
    <s v="OFF-AR-10003651"/>
    <x v="1"/>
    <x v="6"/>
    <x v="276"/>
    <n v="22.96"/>
    <n v="7"/>
    <n v="0"/>
    <n v="6.6584000000000003"/>
  </r>
  <r>
    <n v="7611"/>
    <x v="3772"/>
    <x v="2"/>
    <x v="1165"/>
    <d v="2011-02-25T00:00:00"/>
    <s v="First Class"/>
    <s v="SA-20830"/>
    <s v="Sue Ann Reed"/>
    <x v="0"/>
    <s v="United States"/>
    <x v="429"/>
    <x v="1"/>
    <n v="92553"/>
    <x v="1"/>
    <s v="OFF-PA-10001800"/>
    <x v="1"/>
    <x v="10"/>
    <x v="580"/>
    <n v="19.440000000000001"/>
    <n v="3"/>
    <n v="0"/>
    <n v="9.3312000000000008"/>
  </r>
  <r>
    <n v="7612"/>
    <x v="3773"/>
    <x v="1"/>
    <x v="285"/>
    <d v="2012-11-02T00:00:00"/>
    <s v="First Class"/>
    <s v="BH-11710"/>
    <s v="Brosina Hoffman"/>
    <x v="0"/>
    <s v="United States"/>
    <x v="495"/>
    <x v="41"/>
    <n v="67846"/>
    <x v="2"/>
    <s v="OFF-PA-10000791"/>
    <x v="1"/>
    <x v="10"/>
    <x v="1424"/>
    <n v="9.5399999999999991"/>
    <n v="2"/>
    <n v="0"/>
    <n v="4.2930000000000001"/>
  </r>
  <r>
    <n v="7613"/>
    <x v="3773"/>
    <x v="1"/>
    <x v="285"/>
    <d v="2012-11-02T00:00:00"/>
    <s v="First Class"/>
    <s v="BH-11710"/>
    <s v="Brosina Hoffman"/>
    <x v="0"/>
    <s v="United States"/>
    <x v="495"/>
    <x v="41"/>
    <n v="67846"/>
    <x v="2"/>
    <s v="OFF-FA-10000134"/>
    <x v="1"/>
    <x v="13"/>
    <x v="194"/>
    <n v="5.81"/>
    <n v="1"/>
    <n v="0"/>
    <n v="1.8010999999999999"/>
  </r>
  <r>
    <n v="7614"/>
    <x v="3773"/>
    <x v="1"/>
    <x v="285"/>
    <d v="2012-11-02T00:00:00"/>
    <s v="First Class"/>
    <s v="BH-11710"/>
    <s v="Brosina Hoffman"/>
    <x v="0"/>
    <s v="United States"/>
    <x v="495"/>
    <x v="41"/>
    <n v="67846"/>
    <x v="2"/>
    <s v="OFF-AR-10001149"/>
    <x v="1"/>
    <x v="6"/>
    <x v="130"/>
    <n v="5.76"/>
    <n v="2"/>
    <n v="0"/>
    <n v="1.728"/>
  </r>
  <r>
    <n v="7615"/>
    <x v="3774"/>
    <x v="1"/>
    <x v="252"/>
    <d v="2012-08-28T00:00:00"/>
    <s v="Second Class"/>
    <s v="SC-20380"/>
    <s v="Shahid Collister"/>
    <x v="0"/>
    <s v="United States"/>
    <x v="20"/>
    <x v="15"/>
    <n v="10035"/>
    <x v="3"/>
    <s v="FUR-FU-10000010"/>
    <x v="0"/>
    <x v="5"/>
    <x v="522"/>
    <n v="14.91"/>
    <n v="3"/>
    <n v="0"/>
    <n v="4.6220999999999997"/>
  </r>
  <r>
    <n v="7616"/>
    <x v="3775"/>
    <x v="2"/>
    <x v="953"/>
    <d v="2011-04-12T00:00:00"/>
    <s v="Standard Class"/>
    <s v="RF-19345"/>
    <s v="Randy Ferguson"/>
    <x v="1"/>
    <s v="United States"/>
    <x v="333"/>
    <x v="2"/>
    <n v="32839"/>
    <x v="0"/>
    <s v="OFF-BI-10000201"/>
    <x v="1"/>
    <x v="8"/>
    <x v="1678"/>
    <n v="6.6420000000000003"/>
    <n v="9"/>
    <n v="0.7"/>
    <n v="-4.4279999999999999"/>
  </r>
  <r>
    <n v="7617"/>
    <x v="3776"/>
    <x v="0"/>
    <x v="107"/>
    <d v="2013-12-17T00:00:00"/>
    <s v="Standard Class"/>
    <s v="CM-12235"/>
    <s v="Chris McAfee"/>
    <x v="0"/>
    <s v="United States"/>
    <x v="232"/>
    <x v="15"/>
    <n v="13601"/>
    <x v="3"/>
    <s v="OFF-PA-10001776"/>
    <x v="1"/>
    <x v="10"/>
    <x v="1263"/>
    <n v="18.54"/>
    <n v="2"/>
    <n v="0"/>
    <n v="8.7138000000000009"/>
  </r>
  <r>
    <n v="7618"/>
    <x v="3776"/>
    <x v="0"/>
    <x v="107"/>
    <d v="2013-12-17T00:00:00"/>
    <s v="Standard Class"/>
    <s v="CM-12235"/>
    <s v="Chris McAfee"/>
    <x v="0"/>
    <s v="United States"/>
    <x v="232"/>
    <x v="15"/>
    <n v="13601"/>
    <x v="3"/>
    <s v="OFF-BI-10003656"/>
    <x v="1"/>
    <x v="8"/>
    <x v="13"/>
    <n v="679.96"/>
    <n v="5"/>
    <n v="0.2"/>
    <n v="220.98699999999999"/>
  </r>
  <r>
    <n v="7619"/>
    <x v="3777"/>
    <x v="3"/>
    <x v="855"/>
    <d v="2014-10-30T00:00:00"/>
    <s v="First Class"/>
    <s v="JM-15655"/>
    <s v="Jim Mitchum"/>
    <x v="1"/>
    <s v="United States"/>
    <x v="1"/>
    <x v="1"/>
    <n v="90032"/>
    <x v="1"/>
    <s v="FUR-TA-10001539"/>
    <x v="0"/>
    <x v="3"/>
    <x v="10"/>
    <n v="189.57599999999999"/>
    <n v="1"/>
    <n v="0.2"/>
    <n v="9.4787999999999997"/>
  </r>
  <r>
    <n v="7620"/>
    <x v="3777"/>
    <x v="3"/>
    <x v="855"/>
    <d v="2014-10-30T00:00:00"/>
    <s v="First Class"/>
    <s v="JM-15655"/>
    <s v="Jim Mitchum"/>
    <x v="1"/>
    <s v="United States"/>
    <x v="1"/>
    <x v="1"/>
    <n v="90032"/>
    <x v="1"/>
    <s v="TEC-PH-10004100"/>
    <x v="2"/>
    <x v="7"/>
    <x v="1743"/>
    <n v="71.959999999999994"/>
    <n v="5"/>
    <n v="0.2"/>
    <n v="7.1959999999999997"/>
  </r>
  <r>
    <n v="7621"/>
    <x v="3778"/>
    <x v="2"/>
    <x v="641"/>
    <d v="2011-11-29T00:00:00"/>
    <s v="Standard Class"/>
    <s v="RB-19435"/>
    <s v="Richard Bierner"/>
    <x v="0"/>
    <s v="United States"/>
    <x v="1"/>
    <x v="1"/>
    <n v="90004"/>
    <x v="1"/>
    <s v="TEC-PH-10001580"/>
    <x v="2"/>
    <x v="7"/>
    <x v="231"/>
    <n v="539.91999999999996"/>
    <n v="5"/>
    <n v="0.2"/>
    <n v="47.243000000000002"/>
  </r>
  <r>
    <n v="7622"/>
    <x v="3778"/>
    <x v="2"/>
    <x v="641"/>
    <d v="2011-11-29T00:00:00"/>
    <s v="Standard Class"/>
    <s v="RB-19435"/>
    <s v="Richard Bierner"/>
    <x v="0"/>
    <s v="United States"/>
    <x v="1"/>
    <x v="1"/>
    <n v="90004"/>
    <x v="1"/>
    <s v="FUR-CH-10002335"/>
    <x v="0"/>
    <x v="1"/>
    <x v="623"/>
    <n v="725.34400000000005"/>
    <n v="4"/>
    <n v="0.2"/>
    <n v="54.400799999999997"/>
  </r>
  <r>
    <n v="7623"/>
    <x v="3778"/>
    <x v="2"/>
    <x v="641"/>
    <d v="2011-11-29T00:00:00"/>
    <s v="Standard Class"/>
    <s v="RB-19435"/>
    <s v="Richard Bierner"/>
    <x v="0"/>
    <s v="United States"/>
    <x v="1"/>
    <x v="1"/>
    <n v="90004"/>
    <x v="1"/>
    <s v="OFF-AR-10004707"/>
    <x v="1"/>
    <x v="6"/>
    <x v="33"/>
    <n v="7.44"/>
    <n v="3"/>
    <n v="0"/>
    <n v="2.6040000000000001"/>
  </r>
  <r>
    <n v="7624"/>
    <x v="3779"/>
    <x v="2"/>
    <x v="686"/>
    <d v="2011-07-20T00:00:00"/>
    <s v="Standard Class"/>
    <s v="SS-20515"/>
    <s v="Shirley Schmidt"/>
    <x v="2"/>
    <s v="United States"/>
    <x v="46"/>
    <x v="13"/>
    <n v="19711"/>
    <x v="3"/>
    <s v="OFF-AP-10000576"/>
    <x v="1"/>
    <x v="9"/>
    <x v="637"/>
    <n v="39.479999999999997"/>
    <n v="1"/>
    <n v="0"/>
    <n v="11.054399999999999"/>
  </r>
  <r>
    <n v="7625"/>
    <x v="3780"/>
    <x v="1"/>
    <x v="293"/>
    <d v="2012-05-27T00:00:00"/>
    <s v="Second Class"/>
    <s v="NM-18445"/>
    <s v="Nathan Mautz"/>
    <x v="2"/>
    <s v="United States"/>
    <x v="66"/>
    <x v="12"/>
    <n v="48234"/>
    <x v="2"/>
    <s v="OFF-AP-10001394"/>
    <x v="1"/>
    <x v="9"/>
    <x v="1120"/>
    <n v="850.5"/>
    <n v="5"/>
    <n v="0.1"/>
    <n v="245.7"/>
  </r>
  <r>
    <n v="7626"/>
    <x v="3780"/>
    <x v="1"/>
    <x v="293"/>
    <d v="2012-05-27T00:00:00"/>
    <s v="Second Class"/>
    <s v="NM-18445"/>
    <s v="Nathan Mautz"/>
    <x v="2"/>
    <s v="United States"/>
    <x v="66"/>
    <x v="12"/>
    <n v="48234"/>
    <x v="2"/>
    <s v="FUR-FU-10003724"/>
    <x v="0"/>
    <x v="5"/>
    <x v="887"/>
    <n v="75.33"/>
    <n v="9"/>
    <n v="0"/>
    <n v="19.585799999999999"/>
  </r>
  <r>
    <n v="7627"/>
    <x v="3781"/>
    <x v="1"/>
    <x v="82"/>
    <d v="2012-11-23T00:00:00"/>
    <s v="Second Class"/>
    <s v="EM-14095"/>
    <s v="Eudokia Martin"/>
    <x v="1"/>
    <s v="United States"/>
    <x v="42"/>
    <x v="16"/>
    <n v="85023"/>
    <x v="1"/>
    <s v="OFF-AP-10002867"/>
    <x v="1"/>
    <x v="9"/>
    <x v="1505"/>
    <n v="325.63200000000001"/>
    <n v="6"/>
    <n v="0.2"/>
    <n v="28.492799999999999"/>
  </r>
  <r>
    <n v="7628"/>
    <x v="3781"/>
    <x v="1"/>
    <x v="82"/>
    <d v="2012-11-23T00:00:00"/>
    <s v="Second Class"/>
    <s v="EM-14095"/>
    <s v="Eudokia Martin"/>
    <x v="1"/>
    <s v="United States"/>
    <x v="42"/>
    <x v="16"/>
    <n v="85023"/>
    <x v="1"/>
    <s v="TEC-AC-10002718"/>
    <x v="2"/>
    <x v="11"/>
    <x v="1183"/>
    <n v="23.344000000000001"/>
    <n v="2"/>
    <n v="0.2"/>
    <n v="-1.4590000000000001"/>
  </r>
  <r>
    <n v="7629"/>
    <x v="3781"/>
    <x v="1"/>
    <x v="82"/>
    <d v="2012-11-23T00:00:00"/>
    <s v="Second Class"/>
    <s v="EM-14095"/>
    <s v="Eudokia Martin"/>
    <x v="1"/>
    <s v="United States"/>
    <x v="42"/>
    <x v="16"/>
    <n v="85023"/>
    <x v="1"/>
    <s v="OFF-LA-10003121"/>
    <x v="1"/>
    <x v="2"/>
    <x v="991"/>
    <n v="16.52"/>
    <n v="5"/>
    <n v="0.2"/>
    <n v="5.3689999999999998"/>
  </r>
  <r>
    <n v="7630"/>
    <x v="3782"/>
    <x v="2"/>
    <x v="809"/>
    <d v="2011-01-04T00:00:00"/>
    <s v="First Class"/>
    <s v="MP-17470"/>
    <s v="Mark Packer"/>
    <x v="2"/>
    <s v="United States"/>
    <x v="180"/>
    <x v="5"/>
    <n v="78521"/>
    <x v="2"/>
    <s v="OFF-EN-10002230"/>
    <x v="1"/>
    <x v="12"/>
    <x v="550"/>
    <n v="335.72"/>
    <n v="5"/>
    <n v="0.2"/>
    <n v="113.30549999999999"/>
  </r>
  <r>
    <n v="7631"/>
    <x v="3782"/>
    <x v="2"/>
    <x v="809"/>
    <d v="2011-01-04T00:00:00"/>
    <s v="First Class"/>
    <s v="MP-17470"/>
    <s v="Mark Packer"/>
    <x v="2"/>
    <s v="United States"/>
    <x v="180"/>
    <x v="5"/>
    <n v="78521"/>
    <x v="2"/>
    <s v="TEC-PH-10001819"/>
    <x v="2"/>
    <x v="7"/>
    <x v="805"/>
    <n v="251.94399999999999"/>
    <n v="7"/>
    <n v="0.2"/>
    <n v="88.180400000000006"/>
  </r>
  <r>
    <n v="7632"/>
    <x v="3782"/>
    <x v="2"/>
    <x v="809"/>
    <d v="2011-01-04T00:00:00"/>
    <s v="First Class"/>
    <s v="MP-17470"/>
    <s v="Mark Packer"/>
    <x v="2"/>
    <s v="United States"/>
    <x v="180"/>
    <x v="5"/>
    <n v="78521"/>
    <x v="2"/>
    <s v="FUR-CH-10002304"/>
    <x v="0"/>
    <x v="1"/>
    <x v="782"/>
    <n v="127.30200000000001"/>
    <n v="7"/>
    <n v="0.3"/>
    <n v="-9.093"/>
  </r>
  <r>
    <n v="7633"/>
    <x v="3783"/>
    <x v="3"/>
    <x v="614"/>
    <d v="2015-02-01T00:00:00"/>
    <s v="Second Class"/>
    <s v="KH-16360"/>
    <s v="Katherine Hughes"/>
    <x v="0"/>
    <s v="United States"/>
    <x v="103"/>
    <x v="0"/>
    <n v="40214"/>
    <x v="0"/>
    <s v="FUR-CH-10002602"/>
    <x v="0"/>
    <x v="1"/>
    <x v="288"/>
    <n v="1207.8399999999999"/>
    <n v="8"/>
    <n v="0"/>
    <n v="314.03840000000002"/>
  </r>
  <r>
    <n v="7634"/>
    <x v="3783"/>
    <x v="3"/>
    <x v="614"/>
    <d v="2015-02-01T00:00:00"/>
    <s v="Second Class"/>
    <s v="KH-16360"/>
    <s v="Katherine Hughes"/>
    <x v="0"/>
    <s v="United States"/>
    <x v="103"/>
    <x v="0"/>
    <n v="40214"/>
    <x v="0"/>
    <s v="OFF-BI-10002414"/>
    <x v="1"/>
    <x v="8"/>
    <x v="1076"/>
    <n v="12.53"/>
    <n v="1"/>
    <n v="0"/>
    <n v="5.8891"/>
  </r>
  <r>
    <n v="7635"/>
    <x v="3783"/>
    <x v="3"/>
    <x v="614"/>
    <d v="2015-02-01T00:00:00"/>
    <s v="Second Class"/>
    <s v="KH-16360"/>
    <s v="Katherine Hughes"/>
    <x v="0"/>
    <s v="United States"/>
    <x v="103"/>
    <x v="0"/>
    <n v="40214"/>
    <x v="0"/>
    <s v="OFF-AR-10003696"/>
    <x v="1"/>
    <x v="6"/>
    <x v="1236"/>
    <n v="34.58"/>
    <n v="1"/>
    <n v="0"/>
    <n v="10.0282"/>
  </r>
  <r>
    <n v="7636"/>
    <x v="3783"/>
    <x v="3"/>
    <x v="614"/>
    <d v="2015-02-01T00:00:00"/>
    <s v="Second Class"/>
    <s v="KH-16360"/>
    <s v="Katherine Hughes"/>
    <x v="0"/>
    <s v="United States"/>
    <x v="103"/>
    <x v="0"/>
    <n v="40214"/>
    <x v="0"/>
    <s v="FUR-CH-10004495"/>
    <x v="0"/>
    <x v="1"/>
    <x v="1475"/>
    <n v="300.98"/>
    <n v="1"/>
    <n v="0"/>
    <n v="87.284199999999998"/>
  </r>
  <r>
    <n v="7637"/>
    <x v="3783"/>
    <x v="3"/>
    <x v="614"/>
    <d v="2015-02-01T00:00:00"/>
    <s v="Second Class"/>
    <s v="KH-16360"/>
    <s v="Katherine Hughes"/>
    <x v="0"/>
    <s v="United States"/>
    <x v="103"/>
    <x v="0"/>
    <n v="40214"/>
    <x v="0"/>
    <s v="FUR-CH-10001270"/>
    <x v="0"/>
    <x v="1"/>
    <x v="851"/>
    <n v="258.75"/>
    <n v="3"/>
    <n v="0"/>
    <n v="77.625"/>
  </r>
  <r>
    <n v="7638"/>
    <x v="3784"/>
    <x v="3"/>
    <x v="580"/>
    <d v="2014-09-03T00:00:00"/>
    <s v="Standard Class"/>
    <s v="DB-13555"/>
    <s v="Dorothy Badders"/>
    <x v="1"/>
    <s v="United States"/>
    <x v="46"/>
    <x v="13"/>
    <n v="19711"/>
    <x v="3"/>
    <s v="OFF-AR-10001615"/>
    <x v="1"/>
    <x v="6"/>
    <x v="1479"/>
    <n v="59.52"/>
    <n v="3"/>
    <n v="0"/>
    <n v="15.475199999999999"/>
  </r>
  <r>
    <n v="7639"/>
    <x v="3784"/>
    <x v="3"/>
    <x v="580"/>
    <d v="2014-09-03T00:00:00"/>
    <s v="Standard Class"/>
    <s v="DB-13555"/>
    <s v="Dorothy Badders"/>
    <x v="1"/>
    <s v="United States"/>
    <x v="46"/>
    <x v="13"/>
    <n v="19711"/>
    <x v="3"/>
    <s v="OFF-EN-10003286"/>
    <x v="1"/>
    <x v="12"/>
    <x v="33"/>
    <n v="57.96"/>
    <n v="7"/>
    <n v="0"/>
    <n v="27.241199999999999"/>
  </r>
  <r>
    <n v="7640"/>
    <x v="3784"/>
    <x v="3"/>
    <x v="580"/>
    <d v="2014-09-03T00:00:00"/>
    <s v="Standard Class"/>
    <s v="DB-13555"/>
    <s v="Dorothy Badders"/>
    <x v="1"/>
    <s v="United States"/>
    <x v="46"/>
    <x v="13"/>
    <n v="19711"/>
    <x v="3"/>
    <s v="FUR-BO-10003660"/>
    <x v="0"/>
    <x v="0"/>
    <x v="1465"/>
    <n v="441.96"/>
    <n v="2"/>
    <n v="0"/>
    <n v="101.6508"/>
  </r>
  <r>
    <n v="7641"/>
    <x v="3784"/>
    <x v="3"/>
    <x v="580"/>
    <d v="2014-09-03T00:00:00"/>
    <s v="Standard Class"/>
    <s v="DB-13555"/>
    <s v="Dorothy Badders"/>
    <x v="1"/>
    <s v="United States"/>
    <x v="46"/>
    <x v="13"/>
    <n v="19711"/>
    <x v="3"/>
    <s v="OFF-PA-10002764"/>
    <x v="1"/>
    <x v="10"/>
    <x v="33"/>
    <n v="68.040000000000006"/>
    <n v="6"/>
    <n v="0"/>
    <n v="33.339599999999997"/>
  </r>
  <r>
    <n v="7642"/>
    <x v="3785"/>
    <x v="0"/>
    <x v="1099"/>
    <d v="2013-08-10T00:00:00"/>
    <s v="First Class"/>
    <s v="LB-16795"/>
    <s v="Laurel Beltran"/>
    <x v="2"/>
    <s v="United States"/>
    <x v="206"/>
    <x v="22"/>
    <n v="81001"/>
    <x v="1"/>
    <s v="TEC-MA-10001695"/>
    <x v="2"/>
    <x v="15"/>
    <x v="1801"/>
    <n v="703.71"/>
    <n v="6"/>
    <n v="0.7"/>
    <n v="-938.28"/>
  </r>
  <r>
    <n v="7643"/>
    <x v="3785"/>
    <x v="0"/>
    <x v="1099"/>
    <d v="2013-08-10T00:00:00"/>
    <s v="First Class"/>
    <s v="LB-16795"/>
    <s v="Laurel Beltran"/>
    <x v="2"/>
    <s v="United States"/>
    <x v="206"/>
    <x v="22"/>
    <n v="81001"/>
    <x v="1"/>
    <s v="OFF-BI-10002824"/>
    <x v="1"/>
    <x v="8"/>
    <x v="523"/>
    <n v="17.904"/>
    <n v="4"/>
    <n v="0.7"/>
    <n v="-14.92"/>
  </r>
  <r>
    <n v="7644"/>
    <x v="3785"/>
    <x v="0"/>
    <x v="1099"/>
    <d v="2013-08-10T00:00:00"/>
    <s v="First Class"/>
    <s v="LB-16795"/>
    <s v="Laurel Beltran"/>
    <x v="2"/>
    <s v="United States"/>
    <x v="206"/>
    <x v="22"/>
    <n v="81001"/>
    <x v="1"/>
    <s v="OFF-BI-10002571"/>
    <x v="1"/>
    <x v="8"/>
    <x v="1204"/>
    <n v="11.976000000000001"/>
    <n v="4"/>
    <n v="0.7"/>
    <n v="-9.1815999999999995"/>
  </r>
  <r>
    <n v="7645"/>
    <x v="3785"/>
    <x v="0"/>
    <x v="1099"/>
    <d v="2013-08-10T00:00:00"/>
    <s v="First Class"/>
    <s v="LB-16795"/>
    <s v="Laurel Beltran"/>
    <x v="2"/>
    <s v="United States"/>
    <x v="206"/>
    <x v="22"/>
    <n v="81001"/>
    <x v="1"/>
    <s v="TEC-AC-10001553"/>
    <x v="2"/>
    <x v="11"/>
    <x v="1599"/>
    <n v="67.959999999999994"/>
    <n v="5"/>
    <n v="0.2"/>
    <n v="0.84950000000000003"/>
  </r>
  <r>
    <n v="7646"/>
    <x v="3786"/>
    <x v="1"/>
    <x v="57"/>
    <d v="2012-11-04T00:00:00"/>
    <s v="Standard Class"/>
    <s v="CA-11965"/>
    <s v="Carol Adams"/>
    <x v="1"/>
    <s v="United States"/>
    <x v="1"/>
    <x v="1"/>
    <n v="90036"/>
    <x v="1"/>
    <s v="FUR-CH-10003973"/>
    <x v="0"/>
    <x v="1"/>
    <x v="858"/>
    <n v="892.22400000000005"/>
    <n v="3"/>
    <n v="0.2"/>
    <n v="89.222399999999993"/>
  </r>
  <r>
    <n v="7647"/>
    <x v="3787"/>
    <x v="2"/>
    <x v="340"/>
    <d v="2011-09-13T00:00:00"/>
    <s v="Standard Class"/>
    <s v="DL-12925"/>
    <s v="Daniel Lacy"/>
    <x v="0"/>
    <s v="United States"/>
    <x v="202"/>
    <x v="3"/>
    <n v="27834"/>
    <x v="0"/>
    <s v="TEC-MA-10002073"/>
    <x v="2"/>
    <x v="15"/>
    <x v="1763"/>
    <n v="1299.99"/>
    <n v="2"/>
    <n v="0.5"/>
    <n v="-571.99559999999997"/>
  </r>
  <r>
    <n v="7648"/>
    <x v="3788"/>
    <x v="0"/>
    <x v="543"/>
    <d v="2013-03-17T00:00:00"/>
    <s v="First Class"/>
    <s v="FC-14335"/>
    <s v="Fred Chung"/>
    <x v="1"/>
    <s v="United States"/>
    <x v="8"/>
    <x v="1"/>
    <n v="94110"/>
    <x v="1"/>
    <s v="OFF-BI-10003529"/>
    <x v="1"/>
    <x v="8"/>
    <x v="788"/>
    <n v="4.5439999999999996"/>
    <n v="2"/>
    <n v="0.2"/>
    <n v="1.6472"/>
  </r>
  <r>
    <n v="7649"/>
    <x v="3788"/>
    <x v="0"/>
    <x v="543"/>
    <d v="2013-03-17T00:00:00"/>
    <s v="First Class"/>
    <s v="FC-14335"/>
    <s v="Fred Chung"/>
    <x v="1"/>
    <s v="United States"/>
    <x v="8"/>
    <x v="1"/>
    <n v="94110"/>
    <x v="1"/>
    <s v="FUR-CH-10000309"/>
    <x v="0"/>
    <x v="1"/>
    <x v="765"/>
    <n v="1352.0319999999999"/>
    <n v="4"/>
    <n v="0.2"/>
    <n v="84.501999999999995"/>
  </r>
  <r>
    <n v="7650"/>
    <x v="3789"/>
    <x v="1"/>
    <x v="17"/>
    <d v="2012-12-31T00:00:00"/>
    <s v="Standard Class"/>
    <s v="DB-13120"/>
    <s v="David Bremer"/>
    <x v="1"/>
    <s v="United States"/>
    <x v="292"/>
    <x v="24"/>
    <n v="43302"/>
    <x v="3"/>
    <s v="FUR-TA-10004154"/>
    <x v="0"/>
    <x v="3"/>
    <x v="730"/>
    <n v="1548.99"/>
    <n v="9"/>
    <n v="0.4"/>
    <n v="-464.697"/>
  </r>
  <r>
    <n v="7651"/>
    <x v="3789"/>
    <x v="1"/>
    <x v="17"/>
    <d v="2012-12-31T00:00:00"/>
    <s v="Standard Class"/>
    <s v="DB-13120"/>
    <s v="David Bremer"/>
    <x v="1"/>
    <s v="United States"/>
    <x v="292"/>
    <x v="24"/>
    <n v="43302"/>
    <x v="3"/>
    <s v="OFF-EN-10003286"/>
    <x v="1"/>
    <x v="12"/>
    <x v="33"/>
    <n v="19.872"/>
    <n v="3"/>
    <n v="0.2"/>
    <n v="6.7068000000000003"/>
  </r>
  <r>
    <n v="7652"/>
    <x v="3790"/>
    <x v="3"/>
    <x v="783"/>
    <d v="2014-09-08T00:00:00"/>
    <s v="First Class"/>
    <s v="CK-12205"/>
    <s v="Chloris Kastensmidt"/>
    <x v="0"/>
    <s v="United States"/>
    <x v="61"/>
    <x v="5"/>
    <n v="75081"/>
    <x v="2"/>
    <s v="TEC-AC-10001552"/>
    <x v="2"/>
    <x v="11"/>
    <x v="100"/>
    <n v="119.44799999999999"/>
    <n v="3"/>
    <n v="0.2"/>
    <n v="-13.437900000000001"/>
  </r>
  <r>
    <n v="7653"/>
    <x v="3790"/>
    <x v="3"/>
    <x v="783"/>
    <d v="2014-09-08T00:00:00"/>
    <s v="First Class"/>
    <s v="CK-12205"/>
    <s v="Chloris Kastensmidt"/>
    <x v="0"/>
    <s v="United States"/>
    <x v="61"/>
    <x v="5"/>
    <n v="75081"/>
    <x v="2"/>
    <s v="OFF-ST-10002790"/>
    <x v="1"/>
    <x v="4"/>
    <x v="233"/>
    <n v="118.16"/>
    <n v="2"/>
    <n v="0.2"/>
    <n v="-25.109000000000002"/>
  </r>
  <r>
    <n v="7654"/>
    <x v="3791"/>
    <x v="1"/>
    <x v="204"/>
    <d v="2012-03-27T00:00:00"/>
    <s v="Standard Class"/>
    <s v="FW-14395"/>
    <s v="Fred Wasserman"/>
    <x v="1"/>
    <s v="United States"/>
    <x v="114"/>
    <x v="19"/>
    <n v="35810"/>
    <x v="0"/>
    <s v="OFF-AR-10003217"/>
    <x v="1"/>
    <x v="6"/>
    <x v="1640"/>
    <n v="19.559999999999999"/>
    <n v="4"/>
    <n v="0"/>
    <n v="5.4767999999999999"/>
  </r>
  <r>
    <n v="7655"/>
    <x v="3792"/>
    <x v="1"/>
    <x v="672"/>
    <d v="2012-02-12T00:00:00"/>
    <s v="Second Class"/>
    <s v="JM-15865"/>
    <s v="John Murray"/>
    <x v="0"/>
    <s v="United States"/>
    <x v="98"/>
    <x v="33"/>
    <n v="89115"/>
    <x v="1"/>
    <s v="FUR-FU-10002813"/>
    <x v="0"/>
    <x v="5"/>
    <x v="1682"/>
    <n v="80.959999999999994"/>
    <n v="4"/>
    <n v="0"/>
    <n v="29.145600000000002"/>
  </r>
  <r>
    <n v="7656"/>
    <x v="3792"/>
    <x v="1"/>
    <x v="672"/>
    <d v="2012-02-12T00:00:00"/>
    <s v="Second Class"/>
    <s v="JM-15865"/>
    <s v="John Murray"/>
    <x v="0"/>
    <s v="United States"/>
    <x v="98"/>
    <x v="33"/>
    <n v="89115"/>
    <x v="1"/>
    <s v="OFF-PA-10003848"/>
    <x v="1"/>
    <x v="10"/>
    <x v="1442"/>
    <n v="25.92"/>
    <n v="4"/>
    <n v="0"/>
    <n v="12.441599999999999"/>
  </r>
  <r>
    <n v="7657"/>
    <x v="3793"/>
    <x v="2"/>
    <x v="1166"/>
    <d v="2011-04-15T00:00:00"/>
    <s v="Same Day"/>
    <s v="PS-18970"/>
    <s v="Paul Stevenson"/>
    <x v="2"/>
    <s v="United States"/>
    <x v="1"/>
    <x v="1"/>
    <n v="90049"/>
    <x v="1"/>
    <s v="OFF-AP-10000240"/>
    <x v="1"/>
    <x v="9"/>
    <x v="644"/>
    <n v="106.96"/>
    <n v="2"/>
    <n v="0"/>
    <n v="31.0184"/>
  </r>
  <r>
    <n v="7658"/>
    <x v="3793"/>
    <x v="2"/>
    <x v="1166"/>
    <d v="2011-04-15T00:00:00"/>
    <s v="Same Day"/>
    <s v="PS-18970"/>
    <s v="Paul Stevenson"/>
    <x v="2"/>
    <s v="United States"/>
    <x v="1"/>
    <x v="1"/>
    <n v="90049"/>
    <x v="1"/>
    <s v="FUR-FU-10004091"/>
    <x v="0"/>
    <x v="5"/>
    <x v="264"/>
    <n v="187.76"/>
    <n v="4"/>
    <n v="0"/>
    <n v="76.9816"/>
  </r>
  <r>
    <n v="7659"/>
    <x v="3794"/>
    <x v="3"/>
    <x v="245"/>
    <d v="2014-03-08T00:00:00"/>
    <s v="First Class"/>
    <s v="TC-21475"/>
    <s v="Tony Chapman"/>
    <x v="2"/>
    <s v="United States"/>
    <x v="80"/>
    <x v="24"/>
    <n v="44107"/>
    <x v="3"/>
    <s v="OFF-BI-10001071"/>
    <x v="1"/>
    <x v="8"/>
    <x v="663"/>
    <n v="76.775999999999996"/>
    <n v="4"/>
    <n v="0.7"/>
    <n v="-53.743200000000002"/>
  </r>
  <r>
    <n v="7660"/>
    <x v="3795"/>
    <x v="3"/>
    <x v="702"/>
    <d v="2014-06-06T00:00:00"/>
    <s v="Standard Class"/>
    <s v="CV-12805"/>
    <s v="Cynthia Voltz"/>
    <x v="1"/>
    <s v="United States"/>
    <x v="9"/>
    <x v="8"/>
    <n v="68025"/>
    <x v="2"/>
    <s v="OFF-BI-10003676"/>
    <x v="1"/>
    <x v="8"/>
    <x v="816"/>
    <n v="53.9"/>
    <n v="5"/>
    <n v="0"/>
    <n v="25.872"/>
  </r>
  <r>
    <n v="7661"/>
    <x v="3796"/>
    <x v="2"/>
    <x v="1167"/>
    <d v="2011-01-13T00:00:00"/>
    <s v="Standard Class"/>
    <s v="VS-21820"/>
    <s v="Vivek Sundaresam"/>
    <x v="0"/>
    <s v="United States"/>
    <x v="114"/>
    <x v="5"/>
    <n v="77340"/>
    <x v="2"/>
    <s v="FUR-FU-10004864"/>
    <x v="0"/>
    <x v="5"/>
    <x v="436"/>
    <n v="76.727999999999994"/>
    <n v="3"/>
    <n v="0.6"/>
    <n v="-53.709600000000002"/>
  </r>
  <r>
    <n v="7662"/>
    <x v="3796"/>
    <x v="2"/>
    <x v="1167"/>
    <d v="2011-01-13T00:00:00"/>
    <s v="Standard Class"/>
    <s v="VS-21820"/>
    <s v="Vivek Sundaresam"/>
    <x v="0"/>
    <s v="United States"/>
    <x v="114"/>
    <x v="5"/>
    <n v="77340"/>
    <x v="2"/>
    <s v="OFF-BI-10003708"/>
    <x v="1"/>
    <x v="8"/>
    <x v="969"/>
    <n v="10.43"/>
    <n v="7"/>
    <n v="0.8"/>
    <n v="-18.252500000000001"/>
  </r>
  <r>
    <n v="7663"/>
    <x v="3797"/>
    <x v="3"/>
    <x v="365"/>
    <d v="2014-02-10T00:00:00"/>
    <s v="First Class"/>
    <s v="SC-20575"/>
    <s v="Sonia Cooley"/>
    <x v="0"/>
    <s v="United States"/>
    <x v="1"/>
    <x v="1"/>
    <n v="90036"/>
    <x v="1"/>
    <s v="OFF-AR-10002067"/>
    <x v="1"/>
    <x v="6"/>
    <x v="1145"/>
    <n v="99.2"/>
    <n v="5"/>
    <n v="0"/>
    <n v="25.792000000000002"/>
  </r>
  <r>
    <n v="7664"/>
    <x v="3798"/>
    <x v="3"/>
    <x v="1168"/>
    <d v="2014-09-20T00:00:00"/>
    <s v="Standard Class"/>
    <s v="SG-20605"/>
    <s v="Speros Goranitis"/>
    <x v="0"/>
    <s v="United States"/>
    <x v="153"/>
    <x v="3"/>
    <n v="28806"/>
    <x v="0"/>
    <s v="OFF-AR-10003158"/>
    <x v="1"/>
    <x v="6"/>
    <x v="696"/>
    <n v="15.92"/>
    <n v="5"/>
    <n v="0.2"/>
    <n v="2.786"/>
  </r>
  <r>
    <n v="7665"/>
    <x v="3799"/>
    <x v="2"/>
    <x v="68"/>
    <d v="2011-10-26T00:00:00"/>
    <s v="Standard Class"/>
    <s v="NB-18580"/>
    <s v="Nicole Brennan"/>
    <x v="1"/>
    <s v="United States"/>
    <x v="151"/>
    <x v="28"/>
    <n v="71111"/>
    <x v="0"/>
    <s v="FUR-FU-10000193"/>
    <x v="0"/>
    <x v="5"/>
    <x v="1503"/>
    <n v="129.91999999999999"/>
    <n v="4"/>
    <n v="0"/>
    <n v="10.393599999999999"/>
  </r>
  <r>
    <n v="7666"/>
    <x v="3800"/>
    <x v="0"/>
    <x v="964"/>
    <d v="2013-09-10T00:00:00"/>
    <s v="Standard Class"/>
    <s v="DR-12940"/>
    <s v="Daniel Raglin"/>
    <x v="2"/>
    <s v="United States"/>
    <x v="205"/>
    <x v="34"/>
    <n v="2908"/>
    <x v="3"/>
    <s v="OFF-BI-10000977"/>
    <x v="1"/>
    <x v="8"/>
    <x v="982"/>
    <n v="30.4"/>
    <n v="1"/>
    <n v="0"/>
    <n v="13.984"/>
  </r>
  <r>
    <n v="7667"/>
    <x v="3800"/>
    <x v="0"/>
    <x v="964"/>
    <d v="2013-09-10T00:00:00"/>
    <s v="Standard Class"/>
    <s v="DR-12940"/>
    <s v="Daniel Raglin"/>
    <x v="2"/>
    <s v="United States"/>
    <x v="205"/>
    <x v="34"/>
    <n v="2908"/>
    <x v="3"/>
    <s v="TEC-CO-10001449"/>
    <x v="2"/>
    <x v="16"/>
    <x v="303"/>
    <n v="5399.91"/>
    <n v="9"/>
    <n v="0"/>
    <n v="2591.9567999999999"/>
  </r>
  <r>
    <n v="7668"/>
    <x v="3800"/>
    <x v="0"/>
    <x v="964"/>
    <d v="2013-09-10T00:00:00"/>
    <s v="Standard Class"/>
    <s v="DR-12940"/>
    <s v="Daniel Raglin"/>
    <x v="2"/>
    <s v="United States"/>
    <x v="205"/>
    <x v="34"/>
    <n v="2908"/>
    <x v="3"/>
    <s v="OFF-ST-10000136"/>
    <x v="1"/>
    <x v="4"/>
    <x v="1694"/>
    <n v="119.1"/>
    <n v="3"/>
    <n v="0"/>
    <n v="34.539000000000001"/>
  </r>
  <r>
    <n v="7669"/>
    <x v="3801"/>
    <x v="1"/>
    <x v="154"/>
    <d v="2012-11-29T00:00:00"/>
    <s v="Second Class"/>
    <s v="MA-17560"/>
    <s v="Matt Abelman"/>
    <x v="2"/>
    <s v="United States"/>
    <x v="231"/>
    <x v="31"/>
    <n v="2149"/>
    <x v="3"/>
    <s v="OFF-PA-10000743"/>
    <x v="1"/>
    <x v="10"/>
    <x v="573"/>
    <n v="40.08"/>
    <n v="6"/>
    <n v="0"/>
    <n v="19.238399999999999"/>
  </r>
  <r>
    <n v="7670"/>
    <x v="3801"/>
    <x v="1"/>
    <x v="154"/>
    <d v="2012-11-29T00:00:00"/>
    <s v="Second Class"/>
    <s v="MA-17560"/>
    <s v="Matt Abelman"/>
    <x v="2"/>
    <s v="United States"/>
    <x v="231"/>
    <x v="31"/>
    <n v="2149"/>
    <x v="3"/>
    <s v="OFF-PA-10001019"/>
    <x v="1"/>
    <x v="10"/>
    <x v="675"/>
    <n v="59.94"/>
    <n v="3"/>
    <n v="0"/>
    <n v="28.171800000000001"/>
  </r>
  <r>
    <n v="7671"/>
    <x v="3801"/>
    <x v="1"/>
    <x v="154"/>
    <d v="2012-11-29T00:00:00"/>
    <s v="Second Class"/>
    <s v="MA-17560"/>
    <s v="Matt Abelman"/>
    <x v="2"/>
    <s v="United States"/>
    <x v="231"/>
    <x v="31"/>
    <n v="2149"/>
    <x v="3"/>
    <s v="TEC-AC-10003095"/>
    <x v="2"/>
    <x v="11"/>
    <x v="1277"/>
    <n v="259.98"/>
    <n v="2"/>
    <n v="0"/>
    <n v="88.393199999999993"/>
  </r>
  <r>
    <n v="7672"/>
    <x v="3801"/>
    <x v="1"/>
    <x v="154"/>
    <d v="2012-11-29T00:00:00"/>
    <s v="Second Class"/>
    <s v="MA-17560"/>
    <s v="Matt Abelman"/>
    <x v="2"/>
    <s v="United States"/>
    <x v="231"/>
    <x v="31"/>
    <n v="2149"/>
    <x v="3"/>
    <s v="FUR-BO-10002916"/>
    <x v="0"/>
    <x v="0"/>
    <x v="1506"/>
    <n v="170.98"/>
    <n v="1"/>
    <n v="0"/>
    <n v="32.486199999999997"/>
  </r>
  <r>
    <n v="7673"/>
    <x v="3801"/>
    <x v="1"/>
    <x v="154"/>
    <d v="2012-11-29T00:00:00"/>
    <s v="Second Class"/>
    <s v="MA-17560"/>
    <s v="Matt Abelman"/>
    <x v="2"/>
    <s v="United States"/>
    <x v="231"/>
    <x v="31"/>
    <n v="2149"/>
    <x v="3"/>
    <s v="FUR-FU-10002506"/>
    <x v="0"/>
    <x v="5"/>
    <x v="1802"/>
    <n v="38.97"/>
    <n v="3"/>
    <n v="0"/>
    <n v="4.6764000000000001"/>
  </r>
  <r>
    <n v="7674"/>
    <x v="3801"/>
    <x v="1"/>
    <x v="154"/>
    <d v="2012-11-29T00:00:00"/>
    <s v="Second Class"/>
    <s v="MA-17560"/>
    <s v="Matt Abelman"/>
    <x v="2"/>
    <s v="United States"/>
    <x v="231"/>
    <x v="31"/>
    <n v="2149"/>
    <x v="3"/>
    <s v="OFF-PA-10003823"/>
    <x v="1"/>
    <x v="10"/>
    <x v="1001"/>
    <n v="154.9"/>
    <n v="5"/>
    <n v="0"/>
    <n v="69.704999999999998"/>
  </r>
  <r>
    <n v="7675"/>
    <x v="3801"/>
    <x v="1"/>
    <x v="154"/>
    <d v="2012-11-29T00:00:00"/>
    <s v="Second Class"/>
    <s v="MA-17560"/>
    <s v="Matt Abelman"/>
    <x v="2"/>
    <s v="United States"/>
    <x v="231"/>
    <x v="31"/>
    <n v="2149"/>
    <x v="3"/>
    <s v="FUR-TA-10004619"/>
    <x v="0"/>
    <x v="3"/>
    <x v="882"/>
    <n v="446.06799999999998"/>
    <n v="4"/>
    <n v="0.3"/>
    <n v="0"/>
  </r>
  <r>
    <n v="7676"/>
    <x v="3802"/>
    <x v="3"/>
    <x v="636"/>
    <d v="2014-10-05T00:00:00"/>
    <s v="Second Class"/>
    <s v="TS-21655"/>
    <s v="Trudy Schmidt"/>
    <x v="0"/>
    <s v="United States"/>
    <x v="277"/>
    <x v="1"/>
    <n v="91730"/>
    <x v="1"/>
    <s v="OFF-AP-10001271"/>
    <x v="1"/>
    <x v="9"/>
    <x v="469"/>
    <n v="152.94"/>
    <n v="3"/>
    <n v="0"/>
    <n v="41.293799999999997"/>
  </r>
  <r>
    <n v="7677"/>
    <x v="3803"/>
    <x v="2"/>
    <x v="1169"/>
    <d v="2011-08-10T00:00:00"/>
    <s v="Same Day"/>
    <s v="JG-15115"/>
    <s v="Jack Garza"/>
    <x v="0"/>
    <s v="United States"/>
    <x v="35"/>
    <x v="3"/>
    <n v="28205"/>
    <x v="0"/>
    <s v="TEC-AC-10002331"/>
    <x v="2"/>
    <x v="11"/>
    <x v="1582"/>
    <n v="23.472000000000001"/>
    <n v="3"/>
    <n v="0.2"/>
    <n v="4.9878"/>
  </r>
  <r>
    <n v="7678"/>
    <x v="3804"/>
    <x v="2"/>
    <x v="520"/>
    <d v="2012-07-01T00:00:00"/>
    <s v="Standard Class"/>
    <s v="KM-16375"/>
    <s v="Katherine Murray"/>
    <x v="2"/>
    <s v="United States"/>
    <x v="205"/>
    <x v="34"/>
    <n v="2908"/>
    <x v="3"/>
    <s v="OFF-PA-10003228"/>
    <x v="1"/>
    <x v="10"/>
    <x v="1668"/>
    <n v="195.64"/>
    <n v="4"/>
    <n v="0"/>
    <n v="91.950800000000001"/>
  </r>
  <r>
    <n v="7679"/>
    <x v="3804"/>
    <x v="2"/>
    <x v="520"/>
    <d v="2012-07-01T00:00:00"/>
    <s v="Standard Class"/>
    <s v="KM-16375"/>
    <s v="Katherine Murray"/>
    <x v="2"/>
    <s v="United States"/>
    <x v="205"/>
    <x v="34"/>
    <n v="2908"/>
    <x v="3"/>
    <s v="OFF-PA-10002586"/>
    <x v="1"/>
    <x v="10"/>
    <x v="1007"/>
    <n v="14.94"/>
    <n v="3"/>
    <n v="0"/>
    <n v="7.0217999999999998"/>
  </r>
  <r>
    <n v="7680"/>
    <x v="3804"/>
    <x v="2"/>
    <x v="520"/>
    <d v="2012-07-01T00:00:00"/>
    <s v="Standard Class"/>
    <s v="KM-16375"/>
    <s v="Katherine Murray"/>
    <x v="2"/>
    <s v="United States"/>
    <x v="205"/>
    <x v="34"/>
    <n v="2908"/>
    <x v="3"/>
    <s v="TEC-AC-10002049"/>
    <x v="2"/>
    <x v="11"/>
    <x v="1053"/>
    <n v="1687.8"/>
    <n v="4"/>
    <n v="0"/>
    <n v="742.63199999999995"/>
  </r>
  <r>
    <n v="7681"/>
    <x v="3804"/>
    <x v="2"/>
    <x v="520"/>
    <d v="2012-07-01T00:00:00"/>
    <s v="Standard Class"/>
    <s v="KM-16375"/>
    <s v="Katherine Murray"/>
    <x v="2"/>
    <s v="United States"/>
    <x v="205"/>
    <x v="34"/>
    <n v="2908"/>
    <x v="3"/>
    <s v="FUR-BO-10000362"/>
    <x v="0"/>
    <x v="0"/>
    <x v="1037"/>
    <n v="341.96"/>
    <n v="2"/>
    <n v="0"/>
    <n v="78.650800000000004"/>
  </r>
  <r>
    <n v="7682"/>
    <x v="3804"/>
    <x v="2"/>
    <x v="520"/>
    <d v="2012-07-01T00:00:00"/>
    <s v="Standard Class"/>
    <s v="KM-16375"/>
    <s v="Katherine Murray"/>
    <x v="2"/>
    <s v="United States"/>
    <x v="205"/>
    <x v="34"/>
    <n v="2908"/>
    <x v="3"/>
    <s v="FUR-CH-10004218"/>
    <x v="0"/>
    <x v="1"/>
    <x v="38"/>
    <n v="605.88"/>
    <n v="6"/>
    <n v="0"/>
    <n v="151.47"/>
  </r>
  <r>
    <n v="7683"/>
    <x v="3805"/>
    <x v="1"/>
    <x v="152"/>
    <d v="2012-01-05T00:00:00"/>
    <s v="First Class"/>
    <s v="SD-20485"/>
    <s v="Shirley Daniels"/>
    <x v="2"/>
    <s v="United States"/>
    <x v="297"/>
    <x v="12"/>
    <n v="48640"/>
    <x v="2"/>
    <s v="OFF-AP-10003779"/>
    <x v="1"/>
    <x v="9"/>
    <x v="1448"/>
    <n v="186.732"/>
    <n v="1"/>
    <n v="0.1"/>
    <n v="41.496000000000002"/>
  </r>
  <r>
    <n v="7684"/>
    <x v="3805"/>
    <x v="1"/>
    <x v="152"/>
    <d v="2012-01-05T00:00:00"/>
    <s v="First Class"/>
    <s v="SD-20485"/>
    <s v="Shirley Daniels"/>
    <x v="2"/>
    <s v="United States"/>
    <x v="297"/>
    <x v="12"/>
    <n v="48640"/>
    <x v="2"/>
    <s v="OFF-BI-10003527"/>
    <x v="1"/>
    <x v="8"/>
    <x v="446"/>
    <n v="3812.97"/>
    <n v="3"/>
    <n v="0"/>
    <n v="1906.4849999999999"/>
  </r>
  <r>
    <n v="7685"/>
    <x v="3806"/>
    <x v="1"/>
    <x v="966"/>
    <d v="2012-02-21T00:00:00"/>
    <s v="Standard Class"/>
    <s v="TT-21070"/>
    <s v="Ted Trevino"/>
    <x v="0"/>
    <s v="United States"/>
    <x v="30"/>
    <x v="15"/>
    <n v="14609"/>
    <x v="3"/>
    <s v="OFF-BI-10002897"/>
    <x v="1"/>
    <x v="8"/>
    <x v="1793"/>
    <n v="26.423999999999999"/>
    <n v="9"/>
    <n v="0.2"/>
    <n v="9.5786999999999995"/>
  </r>
  <r>
    <n v="7686"/>
    <x v="3806"/>
    <x v="1"/>
    <x v="966"/>
    <d v="2012-02-21T00:00:00"/>
    <s v="Standard Class"/>
    <s v="TT-21070"/>
    <s v="Ted Trevino"/>
    <x v="0"/>
    <s v="United States"/>
    <x v="30"/>
    <x v="15"/>
    <n v="14609"/>
    <x v="3"/>
    <s v="TEC-PH-10002584"/>
    <x v="2"/>
    <x v="7"/>
    <x v="1696"/>
    <n v="625.99"/>
    <n v="1"/>
    <n v="0"/>
    <n v="187.797"/>
  </r>
  <r>
    <n v="7687"/>
    <x v="3807"/>
    <x v="0"/>
    <x v="881"/>
    <d v="2013-11-30T00:00:00"/>
    <s v="Standard Class"/>
    <s v="BB-11545"/>
    <s v="Brenda Bowman"/>
    <x v="1"/>
    <s v="United States"/>
    <x v="25"/>
    <x v="12"/>
    <n v="49201"/>
    <x v="2"/>
    <s v="FUR-TA-10001095"/>
    <x v="0"/>
    <x v="3"/>
    <x v="611"/>
    <n v="1568.61"/>
    <n v="9"/>
    <n v="0"/>
    <n v="329.40809999999999"/>
  </r>
  <r>
    <n v="7688"/>
    <x v="3807"/>
    <x v="0"/>
    <x v="881"/>
    <d v="2013-11-30T00:00:00"/>
    <s v="Standard Class"/>
    <s v="BB-11545"/>
    <s v="Brenda Bowman"/>
    <x v="1"/>
    <s v="United States"/>
    <x v="25"/>
    <x v="12"/>
    <n v="49201"/>
    <x v="2"/>
    <s v="OFF-BI-10004002"/>
    <x v="1"/>
    <x v="8"/>
    <x v="152"/>
    <n v="17.3"/>
    <n v="1"/>
    <n v="0"/>
    <n v="8.3040000000000003"/>
  </r>
  <r>
    <n v="7689"/>
    <x v="3807"/>
    <x v="0"/>
    <x v="881"/>
    <d v="2013-11-30T00:00:00"/>
    <s v="Standard Class"/>
    <s v="BB-11545"/>
    <s v="Brenda Bowman"/>
    <x v="1"/>
    <s v="United States"/>
    <x v="25"/>
    <x v="12"/>
    <n v="49201"/>
    <x v="2"/>
    <s v="TEC-AC-10004518"/>
    <x v="2"/>
    <x v="11"/>
    <x v="1803"/>
    <n v="160"/>
    <n v="8"/>
    <n v="0"/>
    <n v="62.4"/>
  </r>
  <r>
    <n v="7690"/>
    <x v="3808"/>
    <x v="3"/>
    <x v="663"/>
    <d v="2014-07-18T00:00:00"/>
    <s v="First Class"/>
    <s v="RS-19420"/>
    <s v="Ricardo Sperren"/>
    <x v="1"/>
    <s v="United States"/>
    <x v="244"/>
    <x v="17"/>
    <n v="23434"/>
    <x v="0"/>
    <s v="OFF-AP-10002191"/>
    <x v="1"/>
    <x v="9"/>
    <x v="800"/>
    <n v="179.94"/>
    <n v="3"/>
    <n v="0"/>
    <n v="50.383200000000002"/>
  </r>
  <r>
    <n v="7691"/>
    <x v="3808"/>
    <x v="3"/>
    <x v="663"/>
    <d v="2014-07-18T00:00:00"/>
    <s v="First Class"/>
    <s v="RS-19420"/>
    <s v="Ricardo Sperren"/>
    <x v="1"/>
    <s v="United States"/>
    <x v="244"/>
    <x v="17"/>
    <n v="23434"/>
    <x v="0"/>
    <s v="FUR-TA-10004575"/>
    <x v="0"/>
    <x v="3"/>
    <x v="306"/>
    <n v="872.94"/>
    <n v="3"/>
    <n v="0"/>
    <n v="157.1292"/>
  </r>
  <r>
    <n v="7692"/>
    <x v="3808"/>
    <x v="3"/>
    <x v="663"/>
    <d v="2014-07-18T00:00:00"/>
    <s v="First Class"/>
    <s v="RS-19420"/>
    <s v="Ricardo Sperren"/>
    <x v="1"/>
    <s v="United States"/>
    <x v="244"/>
    <x v="17"/>
    <n v="23434"/>
    <x v="0"/>
    <s v="OFF-PA-10003177"/>
    <x v="1"/>
    <x v="10"/>
    <x v="89"/>
    <n v="12.96"/>
    <n v="2"/>
    <n v="0"/>
    <n v="6.2207999999999997"/>
  </r>
  <r>
    <n v="7693"/>
    <x v="3809"/>
    <x v="2"/>
    <x v="282"/>
    <d v="2012-03-01T00:00:00"/>
    <s v="Standard Class"/>
    <s v="AI-10855"/>
    <s v="Arianne Irving"/>
    <x v="0"/>
    <s v="United States"/>
    <x v="71"/>
    <x v="1"/>
    <n v="94513"/>
    <x v="1"/>
    <s v="OFF-LA-10003923"/>
    <x v="1"/>
    <x v="2"/>
    <x v="424"/>
    <n v="88.8"/>
    <n v="6"/>
    <n v="0"/>
    <n v="44.4"/>
  </r>
  <r>
    <n v="7694"/>
    <x v="3809"/>
    <x v="2"/>
    <x v="282"/>
    <d v="2012-03-01T00:00:00"/>
    <s v="Standard Class"/>
    <s v="AI-10855"/>
    <s v="Arianne Irving"/>
    <x v="0"/>
    <s v="United States"/>
    <x v="71"/>
    <x v="1"/>
    <n v="94513"/>
    <x v="1"/>
    <s v="TEC-PH-10001051"/>
    <x v="2"/>
    <x v="7"/>
    <x v="1254"/>
    <n v="319.96800000000002"/>
    <n v="4"/>
    <n v="0.2"/>
    <n v="35.996400000000001"/>
  </r>
  <r>
    <n v="7695"/>
    <x v="3810"/>
    <x v="0"/>
    <x v="554"/>
    <d v="2013-03-23T00:00:00"/>
    <s v="Same Day"/>
    <s v="MC-17275"/>
    <s v="Marc Crier"/>
    <x v="0"/>
    <s v="United States"/>
    <x v="4"/>
    <x v="4"/>
    <n v="98103"/>
    <x v="1"/>
    <s v="FUR-CH-10004754"/>
    <x v="0"/>
    <x v="1"/>
    <x v="1123"/>
    <n v="167.88800000000001"/>
    <n v="7"/>
    <n v="0.2"/>
    <n v="14.690200000000001"/>
  </r>
  <r>
    <n v="7696"/>
    <x v="3811"/>
    <x v="3"/>
    <x v="1170"/>
    <d v="2014-06-07T00:00:00"/>
    <s v="First Class"/>
    <s v="AH-10120"/>
    <s v="Adrian Hane"/>
    <x v="2"/>
    <s v="United States"/>
    <x v="12"/>
    <x v="5"/>
    <n v="77036"/>
    <x v="2"/>
    <s v="OFF-PA-10000357"/>
    <x v="1"/>
    <x v="10"/>
    <x v="442"/>
    <n v="163.96"/>
    <n v="5"/>
    <n v="0.2"/>
    <n v="59.435499999999998"/>
  </r>
  <r>
    <n v="7697"/>
    <x v="3811"/>
    <x v="3"/>
    <x v="1170"/>
    <d v="2014-06-07T00:00:00"/>
    <s v="First Class"/>
    <s v="AH-10120"/>
    <s v="Adrian Hane"/>
    <x v="2"/>
    <s v="United States"/>
    <x v="12"/>
    <x v="5"/>
    <n v="77036"/>
    <x v="2"/>
    <s v="OFF-BI-10001787"/>
    <x v="1"/>
    <x v="8"/>
    <x v="1482"/>
    <n v="5.2320000000000002"/>
    <n v="4"/>
    <n v="0.8"/>
    <n v="-8.1096000000000004"/>
  </r>
  <r>
    <n v="7698"/>
    <x v="3812"/>
    <x v="3"/>
    <x v="817"/>
    <d v="2014-12-19T00:00:00"/>
    <s v="Standard Class"/>
    <s v="BF-11170"/>
    <s v="Ben Ferrer"/>
    <x v="2"/>
    <s v="United States"/>
    <x v="104"/>
    <x v="31"/>
    <n v="1841"/>
    <x v="3"/>
    <s v="TEC-CO-10002313"/>
    <x v="2"/>
    <x v="16"/>
    <x v="345"/>
    <n v="1199.98"/>
    <n v="2"/>
    <n v="0"/>
    <n v="467.99220000000003"/>
  </r>
  <r>
    <n v="7699"/>
    <x v="3812"/>
    <x v="3"/>
    <x v="817"/>
    <d v="2014-12-19T00:00:00"/>
    <s v="Standard Class"/>
    <s v="BF-11170"/>
    <s v="Ben Ferrer"/>
    <x v="2"/>
    <s v="United States"/>
    <x v="104"/>
    <x v="31"/>
    <n v="1841"/>
    <x v="3"/>
    <s v="OFF-ST-10002790"/>
    <x v="1"/>
    <x v="4"/>
    <x v="233"/>
    <n v="73.849999999999994"/>
    <n v="1"/>
    <n v="0"/>
    <n v="2.2155"/>
  </r>
  <r>
    <n v="7700"/>
    <x v="3812"/>
    <x v="3"/>
    <x v="817"/>
    <d v="2014-12-19T00:00:00"/>
    <s v="Standard Class"/>
    <s v="BF-11170"/>
    <s v="Ben Ferrer"/>
    <x v="2"/>
    <s v="United States"/>
    <x v="104"/>
    <x v="31"/>
    <n v="1841"/>
    <x v="3"/>
    <s v="OFF-SU-10001664"/>
    <x v="1"/>
    <x v="14"/>
    <x v="1232"/>
    <n v="25.71"/>
    <n v="3"/>
    <n v="0"/>
    <n v="6.6845999999999997"/>
  </r>
  <r>
    <n v="7701"/>
    <x v="3812"/>
    <x v="3"/>
    <x v="817"/>
    <d v="2014-12-19T00:00:00"/>
    <s v="Standard Class"/>
    <s v="BF-11170"/>
    <s v="Ben Ferrer"/>
    <x v="2"/>
    <s v="United States"/>
    <x v="104"/>
    <x v="31"/>
    <n v="1841"/>
    <x v="3"/>
    <s v="OFF-FA-10001332"/>
    <x v="1"/>
    <x v="13"/>
    <x v="1561"/>
    <n v="17.28"/>
    <n v="6"/>
    <n v="0"/>
    <n v="8.1216000000000008"/>
  </r>
  <r>
    <n v="7702"/>
    <x v="3812"/>
    <x v="3"/>
    <x v="817"/>
    <d v="2014-12-19T00:00:00"/>
    <s v="Standard Class"/>
    <s v="BF-11170"/>
    <s v="Ben Ferrer"/>
    <x v="2"/>
    <s v="United States"/>
    <x v="104"/>
    <x v="31"/>
    <n v="1841"/>
    <x v="3"/>
    <s v="FUR-TA-10003473"/>
    <x v="0"/>
    <x v="3"/>
    <x v="214"/>
    <n v="526.58199999999999"/>
    <n v="2"/>
    <n v="0.3"/>
    <n v="-52.658200000000001"/>
  </r>
  <r>
    <n v="7703"/>
    <x v="3813"/>
    <x v="0"/>
    <x v="370"/>
    <d v="2013-03-09T00:00:00"/>
    <s v="Standard Class"/>
    <s v="AA-10480"/>
    <s v="Andrew Allen"/>
    <x v="0"/>
    <s v="United States"/>
    <x v="66"/>
    <x v="12"/>
    <n v="48234"/>
    <x v="2"/>
    <s v="OFF-PA-10000605"/>
    <x v="1"/>
    <x v="10"/>
    <x v="808"/>
    <n v="11.56"/>
    <n v="2"/>
    <n v="0"/>
    <n v="5.6643999999999997"/>
  </r>
  <r>
    <n v="7704"/>
    <x v="3813"/>
    <x v="0"/>
    <x v="370"/>
    <d v="2013-03-09T00:00:00"/>
    <s v="Standard Class"/>
    <s v="AA-10480"/>
    <s v="Andrew Allen"/>
    <x v="0"/>
    <s v="United States"/>
    <x v="66"/>
    <x v="12"/>
    <n v="48234"/>
    <x v="2"/>
    <s v="TEC-PH-10002170"/>
    <x v="2"/>
    <x v="7"/>
    <x v="594"/>
    <n v="209.97"/>
    <n v="3"/>
    <n v="0"/>
    <n v="58.791600000000003"/>
  </r>
  <r>
    <n v="7705"/>
    <x v="3813"/>
    <x v="0"/>
    <x v="370"/>
    <d v="2013-03-09T00:00:00"/>
    <s v="Standard Class"/>
    <s v="AA-10480"/>
    <s v="Andrew Allen"/>
    <x v="0"/>
    <s v="United States"/>
    <x v="66"/>
    <x v="12"/>
    <n v="48234"/>
    <x v="2"/>
    <s v="FUR-TA-10004147"/>
    <x v="0"/>
    <x v="3"/>
    <x v="811"/>
    <n v="447.84"/>
    <n v="4"/>
    <n v="0"/>
    <n v="98.524799999999999"/>
  </r>
  <r>
    <n v="7706"/>
    <x v="3813"/>
    <x v="0"/>
    <x v="370"/>
    <d v="2013-03-09T00:00:00"/>
    <s v="Standard Class"/>
    <s v="AA-10480"/>
    <s v="Andrew Allen"/>
    <x v="0"/>
    <s v="United States"/>
    <x v="66"/>
    <x v="12"/>
    <n v="48234"/>
    <x v="2"/>
    <s v="TEC-AC-10003911"/>
    <x v="2"/>
    <x v="11"/>
    <x v="327"/>
    <n v="479.97"/>
    <n v="3"/>
    <n v="0"/>
    <n v="163.18979999999999"/>
  </r>
  <r>
    <n v="7707"/>
    <x v="3813"/>
    <x v="0"/>
    <x v="370"/>
    <d v="2013-03-09T00:00:00"/>
    <s v="Standard Class"/>
    <s v="AA-10480"/>
    <s v="Andrew Allen"/>
    <x v="0"/>
    <s v="United States"/>
    <x v="66"/>
    <x v="12"/>
    <n v="48234"/>
    <x v="2"/>
    <s v="OFF-AR-10002578"/>
    <x v="1"/>
    <x v="6"/>
    <x v="665"/>
    <n v="8.64"/>
    <n v="3"/>
    <n v="0"/>
    <n v="2.5055999999999998"/>
  </r>
  <r>
    <n v="7708"/>
    <x v="3814"/>
    <x v="3"/>
    <x v="453"/>
    <d v="2014-10-20T00:00:00"/>
    <s v="Standard Class"/>
    <s v="SV-20815"/>
    <s v="Stuart Van"/>
    <x v="1"/>
    <s v="United States"/>
    <x v="11"/>
    <x v="7"/>
    <n v="84057"/>
    <x v="1"/>
    <s v="OFF-AR-10001761"/>
    <x v="1"/>
    <x v="6"/>
    <x v="1642"/>
    <n v="11.68"/>
    <n v="2"/>
    <n v="0"/>
    <n v="4.2047999999999996"/>
  </r>
  <r>
    <n v="7709"/>
    <x v="3815"/>
    <x v="2"/>
    <x v="1089"/>
    <d v="2011-10-29T00:00:00"/>
    <s v="Standard Class"/>
    <s v="EH-14185"/>
    <s v="Evan Henry"/>
    <x v="0"/>
    <s v="United States"/>
    <x v="10"/>
    <x v="9"/>
    <n v="19120"/>
    <x v="3"/>
    <s v="TEC-AC-10001553"/>
    <x v="2"/>
    <x v="11"/>
    <x v="1599"/>
    <n v="40.776000000000003"/>
    <n v="3"/>
    <n v="0.2"/>
    <n v="0.50970000000000004"/>
  </r>
  <r>
    <n v="7710"/>
    <x v="3815"/>
    <x v="2"/>
    <x v="1089"/>
    <d v="2011-10-29T00:00:00"/>
    <s v="Standard Class"/>
    <s v="EH-14185"/>
    <s v="Evan Henry"/>
    <x v="0"/>
    <s v="United States"/>
    <x v="10"/>
    <x v="9"/>
    <n v="19120"/>
    <x v="3"/>
    <s v="OFF-BI-10000309"/>
    <x v="1"/>
    <x v="8"/>
    <x v="334"/>
    <n v="13.698"/>
    <n v="3"/>
    <n v="0.7"/>
    <n v="-9.5885999999999996"/>
  </r>
  <r>
    <n v="7711"/>
    <x v="3816"/>
    <x v="1"/>
    <x v="788"/>
    <d v="2012-07-04T00:00:00"/>
    <s v="Standard Class"/>
    <s v="JL-15850"/>
    <s v="John Lucas"/>
    <x v="0"/>
    <s v="United States"/>
    <x v="123"/>
    <x v="16"/>
    <n v="85204"/>
    <x v="1"/>
    <s v="TEC-PH-10003095"/>
    <x v="2"/>
    <x v="7"/>
    <x v="1491"/>
    <n v="87.8"/>
    <n v="5"/>
    <n v="0.2"/>
    <n v="32.924999999999997"/>
  </r>
  <r>
    <n v="7712"/>
    <x v="3817"/>
    <x v="3"/>
    <x v="960"/>
    <d v="2014-10-31T00:00:00"/>
    <s v="Second Class"/>
    <s v="JM-15250"/>
    <s v="Janet Martin"/>
    <x v="0"/>
    <s v="United States"/>
    <x v="115"/>
    <x v="3"/>
    <n v="28314"/>
    <x v="0"/>
    <s v="FUR-FU-10001876"/>
    <x v="0"/>
    <x v="5"/>
    <x v="1394"/>
    <n v="77.951999999999998"/>
    <n v="3"/>
    <n v="0.2"/>
    <n v="15.590400000000001"/>
  </r>
  <r>
    <n v="7713"/>
    <x v="3817"/>
    <x v="3"/>
    <x v="960"/>
    <d v="2014-10-31T00:00:00"/>
    <s v="Second Class"/>
    <s v="JM-15250"/>
    <s v="Janet Martin"/>
    <x v="0"/>
    <s v="United States"/>
    <x v="115"/>
    <x v="3"/>
    <n v="28314"/>
    <x v="0"/>
    <s v="OFF-ST-10001522"/>
    <x v="1"/>
    <x v="4"/>
    <x v="195"/>
    <n v="147.184"/>
    <n v="2"/>
    <n v="0.2"/>
    <n v="-29.436800000000002"/>
  </r>
  <r>
    <n v="7714"/>
    <x v="3817"/>
    <x v="3"/>
    <x v="960"/>
    <d v="2014-10-31T00:00:00"/>
    <s v="Second Class"/>
    <s v="JM-15250"/>
    <s v="Janet Martin"/>
    <x v="0"/>
    <s v="United States"/>
    <x v="115"/>
    <x v="3"/>
    <n v="28314"/>
    <x v="0"/>
    <s v="OFF-PA-10000300"/>
    <x v="1"/>
    <x v="10"/>
    <x v="1766"/>
    <n v="47.951999999999998"/>
    <n v="3"/>
    <n v="0.2"/>
    <n v="16.183800000000002"/>
  </r>
  <r>
    <n v="7715"/>
    <x v="3818"/>
    <x v="2"/>
    <x v="29"/>
    <d v="2011-07-12T00:00:00"/>
    <s v="First Class"/>
    <s v="JB-15925"/>
    <s v="Joni Blumstein"/>
    <x v="0"/>
    <s v="United States"/>
    <x v="1"/>
    <x v="1"/>
    <n v="90032"/>
    <x v="1"/>
    <s v="OFF-AP-10001469"/>
    <x v="1"/>
    <x v="9"/>
    <x v="581"/>
    <n v="250.26"/>
    <n v="6"/>
    <n v="0"/>
    <n v="72.575400000000002"/>
  </r>
  <r>
    <n v="7716"/>
    <x v="3819"/>
    <x v="3"/>
    <x v="132"/>
    <d v="2014-09-11T00:00:00"/>
    <s v="Standard Class"/>
    <s v="PB-19105"/>
    <s v="Peter BÃ¼hler"/>
    <x v="0"/>
    <s v="United States"/>
    <x v="10"/>
    <x v="9"/>
    <n v="19140"/>
    <x v="3"/>
    <s v="TEC-AC-10001553"/>
    <x v="2"/>
    <x v="11"/>
    <x v="1599"/>
    <n v="40.776000000000003"/>
    <n v="3"/>
    <n v="0.2"/>
    <n v="0.50970000000000004"/>
  </r>
  <r>
    <n v="7717"/>
    <x v="3820"/>
    <x v="1"/>
    <x v="1171"/>
    <d v="2012-12-01T00:00:00"/>
    <s v="Standard Class"/>
    <s v="SP-20620"/>
    <s v="Stefania Perrino"/>
    <x v="1"/>
    <s v="United States"/>
    <x v="77"/>
    <x v="22"/>
    <n v="80906"/>
    <x v="1"/>
    <s v="OFF-PA-10004041"/>
    <x v="1"/>
    <x v="10"/>
    <x v="940"/>
    <n v="29.6"/>
    <n v="5"/>
    <n v="0.2"/>
    <n v="9.25"/>
  </r>
  <r>
    <n v="7718"/>
    <x v="3820"/>
    <x v="1"/>
    <x v="1171"/>
    <d v="2012-12-01T00:00:00"/>
    <s v="Standard Class"/>
    <s v="SP-20620"/>
    <s v="Stefania Perrino"/>
    <x v="1"/>
    <s v="United States"/>
    <x v="77"/>
    <x v="22"/>
    <n v="80906"/>
    <x v="1"/>
    <s v="OFF-BI-10002764"/>
    <x v="1"/>
    <x v="8"/>
    <x v="502"/>
    <n v="1.9379999999999999"/>
    <n v="2"/>
    <n v="0.7"/>
    <n v="-1.3566"/>
  </r>
  <r>
    <n v="7719"/>
    <x v="3821"/>
    <x v="3"/>
    <x v="428"/>
    <d v="2014-09-15T00:00:00"/>
    <s v="Standard Class"/>
    <s v="MC-17605"/>
    <s v="Matt Connell"/>
    <x v="1"/>
    <s v="United States"/>
    <x v="1"/>
    <x v="1"/>
    <n v="90032"/>
    <x v="1"/>
    <s v="TEC-AC-10001114"/>
    <x v="2"/>
    <x v="11"/>
    <x v="1202"/>
    <n v="159.96"/>
    <n v="4"/>
    <n v="0"/>
    <n v="51.187199999999997"/>
  </r>
  <r>
    <n v="7720"/>
    <x v="3822"/>
    <x v="1"/>
    <x v="956"/>
    <d v="2012-10-01T00:00:00"/>
    <s v="Standard Class"/>
    <s v="BG-11695"/>
    <s v="Brooke Gillingham"/>
    <x v="1"/>
    <s v="United States"/>
    <x v="20"/>
    <x v="15"/>
    <n v="10009"/>
    <x v="3"/>
    <s v="OFF-AR-10001615"/>
    <x v="1"/>
    <x v="6"/>
    <x v="1479"/>
    <n v="59.52"/>
    <n v="3"/>
    <n v="0"/>
    <n v="15.475199999999999"/>
  </r>
  <r>
    <n v="7721"/>
    <x v="3822"/>
    <x v="1"/>
    <x v="956"/>
    <d v="2012-10-01T00:00:00"/>
    <s v="Standard Class"/>
    <s v="BG-11695"/>
    <s v="Brooke Gillingham"/>
    <x v="1"/>
    <s v="United States"/>
    <x v="20"/>
    <x v="15"/>
    <n v="10009"/>
    <x v="3"/>
    <s v="OFF-EN-10000461"/>
    <x v="1"/>
    <x v="12"/>
    <x v="746"/>
    <n v="17.48"/>
    <n v="2"/>
    <n v="0"/>
    <n v="8.2156000000000002"/>
  </r>
  <r>
    <n v="7722"/>
    <x v="3822"/>
    <x v="1"/>
    <x v="956"/>
    <d v="2012-10-01T00:00:00"/>
    <s v="Standard Class"/>
    <s v="BG-11695"/>
    <s v="Brooke Gillingham"/>
    <x v="1"/>
    <s v="United States"/>
    <x v="20"/>
    <x v="15"/>
    <n v="10009"/>
    <x v="3"/>
    <s v="OFF-BI-10004506"/>
    <x v="1"/>
    <x v="8"/>
    <x v="1238"/>
    <n v="13.167999999999999"/>
    <n v="2"/>
    <n v="0.2"/>
    <n v="4.6087999999999996"/>
  </r>
  <r>
    <n v="7723"/>
    <x v="3823"/>
    <x v="3"/>
    <x v="513"/>
    <d v="2014-04-21T00:00:00"/>
    <s v="Standard Class"/>
    <s v="JO-15550"/>
    <s v="Jesus Ocampo"/>
    <x v="2"/>
    <s v="United States"/>
    <x v="8"/>
    <x v="1"/>
    <n v="94109"/>
    <x v="1"/>
    <s v="OFF-AP-10000027"/>
    <x v="1"/>
    <x v="9"/>
    <x v="1804"/>
    <n v="40.74"/>
    <n v="3"/>
    <n v="0"/>
    <n v="12.222"/>
  </r>
  <r>
    <n v="7724"/>
    <x v="3824"/>
    <x v="1"/>
    <x v="229"/>
    <d v="2012-09-14T00:00:00"/>
    <s v="Standard Class"/>
    <s v="AR-10345"/>
    <s v="Alex Russell"/>
    <x v="1"/>
    <s v="United States"/>
    <x v="89"/>
    <x v="5"/>
    <n v="78745"/>
    <x v="2"/>
    <s v="FUR-CH-10003981"/>
    <x v="0"/>
    <x v="1"/>
    <x v="1166"/>
    <n v="179.886"/>
    <n v="1"/>
    <n v="0.3"/>
    <n v="-2.5697999999999999"/>
  </r>
  <r>
    <n v="7725"/>
    <x v="3825"/>
    <x v="0"/>
    <x v="477"/>
    <d v="2013-09-30T00:00:00"/>
    <s v="Standard Class"/>
    <s v="TS-21505"/>
    <s v="Tony Sayre"/>
    <x v="0"/>
    <s v="United States"/>
    <x v="138"/>
    <x v="24"/>
    <n v="44105"/>
    <x v="3"/>
    <s v="OFF-AP-10003849"/>
    <x v="1"/>
    <x v="9"/>
    <x v="833"/>
    <n v="286.25599999999997"/>
    <n v="1"/>
    <n v="0.2"/>
    <n v="17.890999999999998"/>
  </r>
  <r>
    <n v="7726"/>
    <x v="3825"/>
    <x v="0"/>
    <x v="477"/>
    <d v="2013-09-30T00:00:00"/>
    <s v="Standard Class"/>
    <s v="TS-21505"/>
    <s v="Tony Sayre"/>
    <x v="0"/>
    <s v="United States"/>
    <x v="138"/>
    <x v="24"/>
    <n v="44105"/>
    <x v="3"/>
    <s v="OFF-ST-10004963"/>
    <x v="1"/>
    <x v="4"/>
    <x v="460"/>
    <n v="24.224"/>
    <n v="2"/>
    <n v="0.2"/>
    <n v="-4.8448000000000002"/>
  </r>
  <r>
    <n v="7727"/>
    <x v="3825"/>
    <x v="0"/>
    <x v="477"/>
    <d v="2013-09-30T00:00:00"/>
    <s v="Standard Class"/>
    <s v="TS-21505"/>
    <s v="Tony Sayre"/>
    <x v="0"/>
    <s v="United States"/>
    <x v="138"/>
    <x v="24"/>
    <n v="44105"/>
    <x v="3"/>
    <s v="OFF-ST-10002574"/>
    <x v="1"/>
    <x v="4"/>
    <x v="926"/>
    <n v="331.536"/>
    <n v="3"/>
    <n v="0.2"/>
    <n v="-82.884"/>
  </r>
  <r>
    <n v="7728"/>
    <x v="3826"/>
    <x v="1"/>
    <x v="199"/>
    <d v="2012-03-20T00:00:00"/>
    <s v="Second Class"/>
    <s v="JK-15640"/>
    <s v="Jim Kriz"/>
    <x v="2"/>
    <s v="United States"/>
    <x v="20"/>
    <x v="15"/>
    <n v="10009"/>
    <x v="3"/>
    <s v="OFF-AR-10001761"/>
    <x v="1"/>
    <x v="6"/>
    <x v="1642"/>
    <n v="17.52"/>
    <n v="3"/>
    <n v="0"/>
    <n v="6.3071999999999999"/>
  </r>
  <r>
    <n v="7729"/>
    <x v="3827"/>
    <x v="0"/>
    <x v="491"/>
    <d v="2013-03-12T00:00:00"/>
    <s v="Standard Class"/>
    <s v="GA-14515"/>
    <s v="George Ashbrook"/>
    <x v="0"/>
    <s v="United States"/>
    <x v="236"/>
    <x v="5"/>
    <n v="79907"/>
    <x v="2"/>
    <s v="OFF-AR-10000716"/>
    <x v="1"/>
    <x v="6"/>
    <x v="786"/>
    <n v="17.856000000000002"/>
    <n v="4"/>
    <n v="0.2"/>
    <n v="4.2408000000000001"/>
  </r>
  <r>
    <n v="7730"/>
    <x v="3828"/>
    <x v="0"/>
    <x v="182"/>
    <d v="2013-02-10T00:00:00"/>
    <s v="Standard Class"/>
    <s v="TN-21040"/>
    <s v="Tanja Norvell"/>
    <x v="2"/>
    <s v="United States"/>
    <x v="315"/>
    <x v="2"/>
    <n v="32303"/>
    <x v="0"/>
    <s v="TEC-AC-10002637"/>
    <x v="2"/>
    <x v="11"/>
    <x v="1308"/>
    <n v="431.976"/>
    <n v="3"/>
    <n v="0.2"/>
    <n v="-75.595799999999997"/>
  </r>
  <r>
    <n v="7731"/>
    <x v="3829"/>
    <x v="3"/>
    <x v="487"/>
    <d v="2014-06-20T00:00:00"/>
    <s v="Standard Class"/>
    <s v="TW-21025"/>
    <s v="Tamara Willingham"/>
    <x v="2"/>
    <s v="United States"/>
    <x v="4"/>
    <x v="4"/>
    <n v="98103"/>
    <x v="1"/>
    <s v="FUR-CH-10003774"/>
    <x v="0"/>
    <x v="1"/>
    <x v="1185"/>
    <n v="291.13600000000002"/>
    <n v="4"/>
    <n v="0.2"/>
    <n v="-25.474399999999999"/>
  </r>
  <r>
    <n v="7732"/>
    <x v="3830"/>
    <x v="3"/>
    <x v="65"/>
    <d v="2014-09-22T00:00:00"/>
    <s v="First Class"/>
    <s v="PA-19060"/>
    <s v="Pete Armstrong"/>
    <x v="2"/>
    <s v="United States"/>
    <x v="61"/>
    <x v="5"/>
    <n v="75220"/>
    <x v="2"/>
    <s v="OFF-EN-10000927"/>
    <x v="1"/>
    <x v="12"/>
    <x v="81"/>
    <n v="114.848"/>
    <n v="4"/>
    <n v="0.2"/>
    <n v="35.89"/>
  </r>
  <r>
    <n v="7733"/>
    <x v="3831"/>
    <x v="3"/>
    <x v="455"/>
    <d v="2014-09-06T00:00:00"/>
    <s v="Standard Class"/>
    <s v="JD-15790"/>
    <s v="John Dryer"/>
    <x v="0"/>
    <s v="United States"/>
    <x v="12"/>
    <x v="5"/>
    <n v="77070"/>
    <x v="2"/>
    <s v="OFF-PA-10000743"/>
    <x v="1"/>
    <x v="10"/>
    <x v="573"/>
    <n v="10.688000000000001"/>
    <n v="2"/>
    <n v="0.2"/>
    <n v="3.7408000000000001"/>
  </r>
  <r>
    <n v="7734"/>
    <x v="3832"/>
    <x v="0"/>
    <x v="666"/>
    <d v="2013-05-20T00:00:00"/>
    <s v="Second Class"/>
    <s v="MN-17935"/>
    <s v="Michael Nguyen"/>
    <x v="0"/>
    <s v="United States"/>
    <x v="24"/>
    <x v="24"/>
    <n v="45503"/>
    <x v="3"/>
    <s v="OFF-PA-10000697"/>
    <x v="1"/>
    <x v="10"/>
    <x v="1370"/>
    <n v="15.231999999999999"/>
    <n v="4"/>
    <n v="0.2"/>
    <n v="5.5216000000000003"/>
  </r>
  <r>
    <n v="7735"/>
    <x v="3833"/>
    <x v="3"/>
    <x v="175"/>
    <d v="2014-09-21T00:00:00"/>
    <s v="Standard Class"/>
    <s v="GM-14500"/>
    <s v="Gene McClure"/>
    <x v="0"/>
    <s v="United States"/>
    <x v="4"/>
    <x v="4"/>
    <n v="98103"/>
    <x v="1"/>
    <s v="OFF-AR-10004441"/>
    <x v="1"/>
    <x v="6"/>
    <x v="153"/>
    <n v="12.42"/>
    <n v="3"/>
    <n v="0"/>
    <n v="5.2164000000000001"/>
  </r>
  <r>
    <n v="7736"/>
    <x v="3834"/>
    <x v="0"/>
    <x v="250"/>
    <d v="2013-08-27T00:00:00"/>
    <s v="Standard Class"/>
    <s v="DG-13300"/>
    <s v="Deirdre Greer"/>
    <x v="1"/>
    <s v="United States"/>
    <x v="4"/>
    <x v="4"/>
    <n v="98105"/>
    <x v="1"/>
    <s v="OFF-PA-10001870"/>
    <x v="1"/>
    <x v="10"/>
    <x v="674"/>
    <n v="19.440000000000001"/>
    <n v="3"/>
    <n v="0"/>
    <n v="9.3312000000000008"/>
  </r>
  <r>
    <n v="7737"/>
    <x v="3835"/>
    <x v="2"/>
    <x v="992"/>
    <d v="2011-06-06T00:00:00"/>
    <s v="Standard Class"/>
    <s v="JG-15160"/>
    <s v="James Galang"/>
    <x v="0"/>
    <s v="United States"/>
    <x v="20"/>
    <x v="15"/>
    <n v="10024"/>
    <x v="3"/>
    <s v="OFF-BI-10003684"/>
    <x v="1"/>
    <x v="8"/>
    <x v="707"/>
    <n v="70.367999999999995"/>
    <n v="4"/>
    <n v="0.2"/>
    <n v="26.388000000000002"/>
  </r>
  <r>
    <n v="7738"/>
    <x v="3836"/>
    <x v="3"/>
    <x v="404"/>
    <d v="2014-12-21T00:00:00"/>
    <s v="First Class"/>
    <s v="AG-10330"/>
    <s v="Alex Grayson"/>
    <x v="0"/>
    <s v="United States"/>
    <x v="35"/>
    <x v="3"/>
    <n v="28205"/>
    <x v="0"/>
    <s v="OFF-AR-10001315"/>
    <x v="1"/>
    <x v="6"/>
    <x v="1020"/>
    <n v="12.672000000000001"/>
    <n v="9"/>
    <n v="0.2"/>
    <n v="1.4256"/>
  </r>
  <r>
    <n v="7739"/>
    <x v="3837"/>
    <x v="3"/>
    <x v="245"/>
    <d v="2014-07-08T00:00:00"/>
    <s v="Standard Class"/>
    <s v="JF-15355"/>
    <s v="Jay Fein"/>
    <x v="0"/>
    <s v="United States"/>
    <x v="248"/>
    <x v="39"/>
    <n v="21215"/>
    <x v="3"/>
    <s v="TEC-PH-10003589"/>
    <x v="2"/>
    <x v="7"/>
    <x v="818"/>
    <n v="89.95"/>
    <n v="5"/>
    <n v="0"/>
    <n v="43.176000000000002"/>
  </r>
  <r>
    <n v="7740"/>
    <x v="3838"/>
    <x v="2"/>
    <x v="871"/>
    <d v="2011-11-26T00:00:00"/>
    <s v="Standard Class"/>
    <s v="SC-20680"/>
    <s v="Steve Carroll"/>
    <x v="2"/>
    <s v="United States"/>
    <x v="8"/>
    <x v="1"/>
    <n v="94110"/>
    <x v="1"/>
    <s v="OFF-PA-10001609"/>
    <x v="1"/>
    <x v="10"/>
    <x v="1107"/>
    <n v="6.58"/>
    <n v="2"/>
    <n v="0"/>
    <n v="3.0268000000000002"/>
  </r>
  <r>
    <n v="7741"/>
    <x v="3838"/>
    <x v="2"/>
    <x v="871"/>
    <d v="2011-11-26T00:00:00"/>
    <s v="Standard Class"/>
    <s v="SC-20680"/>
    <s v="Steve Carroll"/>
    <x v="2"/>
    <s v="United States"/>
    <x v="8"/>
    <x v="1"/>
    <n v="94110"/>
    <x v="1"/>
    <s v="TEC-AC-10000474"/>
    <x v="2"/>
    <x v="11"/>
    <x v="1501"/>
    <n v="94.99"/>
    <n v="1"/>
    <n v="0"/>
    <n v="28.497"/>
  </r>
  <r>
    <n v="7742"/>
    <x v="3839"/>
    <x v="1"/>
    <x v="496"/>
    <d v="2012-09-26T00:00:00"/>
    <s v="Second Class"/>
    <s v="CM-11935"/>
    <s v="Carlos Meador"/>
    <x v="0"/>
    <s v="United States"/>
    <x v="93"/>
    <x v="16"/>
    <n v="85705"/>
    <x v="1"/>
    <s v="TEC-PH-10003095"/>
    <x v="2"/>
    <x v="7"/>
    <x v="1491"/>
    <n v="35.119999999999997"/>
    <n v="2"/>
    <n v="0.2"/>
    <n v="13.17"/>
  </r>
  <r>
    <n v="7743"/>
    <x v="3840"/>
    <x v="3"/>
    <x v="648"/>
    <d v="2014-08-28T00:00:00"/>
    <s v="Standard Class"/>
    <s v="KT-16480"/>
    <s v="Kean Thornton"/>
    <x v="0"/>
    <s v="United States"/>
    <x v="1"/>
    <x v="1"/>
    <n v="90036"/>
    <x v="1"/>
    <s v="OFF-PA-10001639"/>
    <x v="1"/>
    <x v="10"/>
    <x v="972"/>
    <n v="25.92"/>
    <n v="4"/>
    <n v="0"/>
    <n v="12.441599999999999"/>
  </r>
  <r>
    <n v="7744"/>
    <x v="3841"/>
    <x v="0"/>
    <x v="26"/>
    <d v="2013-06-23T00:00:00"/>
    <s v="Standard Class"/>
    <s v="CP-12340"/>
    <s v="Christine Phan"/>
    <x v="1"/>
    <s v="United States"/>
    <x v="416"/>
    <x v="29"/>
    <n v="6708"/>
    <x v="3"/>
    <s v="OFF-BI-10002003"/>
    <x v="1"/>
    <x v="8"/>
    <x v="1384"/>
    <n v="7.96"/>
    <n v="2"/>
    <n v="0"/>
    <n v="3.7412000000000001"/>
  </r>
  <r>
    <n v="7745"/>
    <x v="3841"/>
    <x v="0"/>
    <x v="26"/>
    <d v="2013-06-23T00:00:00"/>
    <s v="Standard Class"/>
    <s v="CP-12340"/>
    <s v="Christine Phan"/>
    <x v="1"/>
    <s v="United States"/>
    <x v="416"/>
    <x v="29"/>
    <n v="6708"/>
    <x v="3"/>
    <s v="TEC-PH-10004539"/>
    <x v="2"/>
    <x v="7"/>
    <x v="852"/>
    <n v="566.97"/>
    <n v="3"/>
    <n v="0"/>
    <n v="153.08189999999999"/>
  </r>
  <r>
    <n v="7746"/>
    <x v="3841"/>
    <x v="0"/>
    <x v="26"/>
    <d v="2013-06-23T00:00:00"/>
    <s v="Standard Class"/>
    <s v="CP-12340"/>
    <s v="Christine Phan"/>
    <x v="1"/>
    <s v="United States"/>
    <x v="416"/>
    <x v="29"/>
    <n v="6708"/>
    <x v="3"/>
    <s v="OFF-AR-10003829"/>
    <x v="1"/>
    <x v="6"/>
    <x v="934"/>
    <n v="9.84"/>
    <n v="3"/>
    <n v="0"/>
    <n v="2.8536000000000001"/>
  </r>
  <r>
    <n v="7747"/>
    <x v="3842"/>
    <x v="1"/>
    <x v="546"/>
    <d v="2012-12-23T00:00:00"/>
    <s v="Standard Class"/>
    <s v="EK-13795"/>
    <s v="Eileen Kiefer"/>
    <x v="2"/>
    <s v="United States"/>
    <x v="22"/>
    <x v="10"/>
    <n v="60610"/>
    <x v="2"/>
    <s v="TEC-AC-10004761"/>
    <x v="2"/>
    <x v="11"/>
    <x v="778"/>
    <n v="25.488"/>
    <n v="2"/>
    <n v="0.2"/>
    <n v="4.7789999999999999"/>
  </r>
  <r>
    <n v="7748"/>
    <x v="3843"/>
    <x v="1"/>
    <x v="70"/>
    <d v="2012-02-06T00:00:00"/>
    <s v="Second Class"/>
    <s v="CW-11905"/>
    <s v="Carl Weiss"/>
    <x v="2"/>
    <s v="United States"/>
    <x v="85"/>
    <x v="15"/>
    <n v="11561"/>
    <x v="3"/>
    <s v="OFF-FA-10003472"/>
    <x v="1"/>
    <x v="13"/>
    <x v="240"/>
    <n v="7.56"/>
    <n v="6"/>
    <n v="0"/>
    <n v="0.3024"/>
  </r>
  <r>
    <n v="7749"/>
    <x v="3844"/>
    <x v="1"/>
    <x v="652"/>
    <d v="2012-06-24T00:00:00"/>
    <s v="Standard Class"/>
    <s v="KH-16510"/>
    <s v="Keith Herrera"/>
    <x v="0"/>
    <s v="United States"/>
    <x v="81"/>
    <x v="17"/>
    <n v="22204"/>
    <x v="0"/>
    <s v="FUR-FU-10003464"/>
    <x v="0"/>
    <x v="5"/>
    <x v="1470"/>
    <n v="60.84"/>
    <n v="3"/>
    <n v="0"/>
    <n v="19.468800000000002"/>
  </r>
  <r>
    <n v="7750"/>
    <x v="3844"/>
    <x v="1"/>
    <x v="652"/>
    <d v="2012-06-24T00:00:00"/>
    <s v="Standard Class"/>
    <s v="KH-16510"/>
    <s v="Keith Herrera"/>
    <x v="0"/>
    <s v="United States"/>
    <x v="81"/>
    <x v="17"/>
    <n v="22204"/>
    <x v="0"/>
    <s v="OFF-ST-10003716"/>
    <x v="1"/>
    <x v="4"/>
    <x v="889"/>
    <n v="450.04"/>
    <n v="2"/>
    <n v="0"/>
    <n v="58.505200000000002"/>
  </r>
  <r>
    <n v="7751"/>
    <x v="3844"/>
    <x v="1"/>
    <x v="652"/>
    <d v="2012-06-24T00:00:00"/>
    <s v="Standard Class"/>
    <s v="KH-16510"/>
    <s v="Keith Herrera"/>
    <x v="0"/>
    <s v="United States"/>
    <x v="81"/>
    <x v="17"/>
    <n v="22204"/>
    <x v="0"/>
    <s v="OFF-BI-10004002"/>
    <x v="1"/>
    <x v="8"/>
    <x v="152"/>
    <n v="34.6"/>
    <n v="2"/>
    <n v="0"/>
    <n v="16.608000000000001"/>
  </r>
  <r>
    <n v="7752"/>
    <x v="3844"/>
    <x v="1"/>
    <x v="652"/>
    <d v="2012-06-24T00:00:00"/>
    <s v="Standard Class"/>
    <s v="KH-16510"/>
    <s v="Keith Herrera"/>
    <x v="0"/>
    <s v="United States"/>
    <x v="81"/>
    <x v="17"/>
    <n v="22204"/>
    <x v="0"/>
    <s v="TEC-PH-10002496"/>
    <x v="2"/>
    <x v="7"/>
    <x v="490"/>
    <n v="467.97"/>
    <n v="3"/>
    <n v="0"/>
    <n v="140.39099999999999"/>
  </r>
  <r>
    <n v="7753"/>
    <x v="3844"/>
    <x v="1"/>
    <x v="652"/>
    <d v="2012-06-24T00:00:00"/>
    <s v="Standard Class"/>
    <s v="KH-16510"/>
    <s v="Keith Herrera"/>
    <x v="0"/>
    <s v="United States"/>
    <x v="81"/>
    <x v="17"/>
    <n v="22204"/>
    <x v="0"/>
    <s v="OFF-BI-10004826"/>
    <x v="1"/>
    <x v="8"/>
    <x v="721"/>
    <n v="33.020000000000003"/>
    <n v="2"/>
    <n v="0"/>
    <n v="15.849600000000001"/>
  </r>
  <r>
    <n v="7754"/>
    <x v="3845"/>
    <x v="1"/>
    <x v="672"/>
    <d v="2012-03-12T00:00:00"/>
    <s v="First Class"/>
    <s v="AB-10600"/>
    <s v="Ann Blume"/>
    <x v="1"/>
    <s v="United States"/>
    <x v="108"/>
    <x v="3"/>
    <n v="28540"/>
    <x v="0"/>
    <s v="FUR-FU-10001546"/>
    <x v="0"/>
    <x v="5"/>
    <x v="1423"/>
    <n v="17.088000000000001"/>
    <n v="2"/>
    <n v="0.2"/>
    <n v="1.0680000000000001"/>
  </r>
  <r>
    <n v="7755"/>
    <x v="3846"/>
    <x v="1"/>
    <x v="379"/>
    <d v="2012-12-23T00:00:00"/>
    <s v="Second Class"/>
    <s v="AH-10075"/>
    <s v="Adam Hart"/>
    <x v="1"/>
    <s v="United States"/>
    <x v="38"/>
    <x v="24"/>
    <n v="43229"/>
    <x v="3"/>
    <s v="OFF-AR-10001919"/>
    <x v="1"/>
    <x v="6"/>
    <x v="853"/>
    <n v="3.008"/>
    <n v="2"/>
    <n v="0.2"/>
    <n v="0.33839999999999998"/>
  </r>
  <r>
    <n v="7756"/>
    <x v="3847"/>
    <x v="3"/>
    <x v="701"/>
    <d v="2014-11-22T00:00:00"/>
    <s v="Standard Class"/>
    <s v="CK-12595"/>
    <s v="Clytie Kelty"/>
    <x v="0"/>
    <s v="United States"/>
    <x v="35"/>
    <x v="3"/>
    <n v="28205"/>
    <x v="0"/>
    <s v="OFF-PA-10002558"/>
    <x v="1"/>
    <x v="10"/>
    <x v="1805"/>
    <n v="268.24"/>
    <n v="7"/>
    <n v="0.2"/>
    <n v="93.884"/>
  </r>
  <r>
    <n v="7757"/>
    <x v="3847"/>
    <x v="3"/>
    <x v="701"/>
    <d v="2014-11-22T00:00:00"/>
    <s v="Standard Class"/>
    <s v="CK-12595"/>
    <s v="Clytie Kelty"/>
    <x v="0"/>
    <s v="United States"/>
    <x v="35"/>
    <x v="3"/>
    <n v="28205"/>
    <x v="0"/>
    <s v="TEC-AC-10003174"/>
    <x v="2"/>
    <x v="11"/>
    <x v="614"/>
    <n v="431.16"/>
    <n v="5"/>
    <n v="0.2"/>
    <n v="107.79"/>
  </r>
  <r>
    <n v="7758"/>
    <x v="3848"/>
    <x v="3"/>
    <x v="38"/>
    <d v="2014-11-17T00:00:00"/>
    <s v="Second Class"/>
    <s v="SP-20620"/>
    <s v="Stefania Perrino"/>
    <x v="1"/>
    <s v="United States"/>
    <x v="198"/>
    <x v="15"/>
    <n v="14215"/>
    <x v="3"/>
    <s v="TEC-PH-10003988"/>
    <x v="2"/>
    <x v="7"/>
    <x v="47"/>
    <n v="43.6"/>
    <n v="4"/>
    <n v="0"/>
    <n v="12.208"/>
  </r>
  <r>
    <n v="7759"/>
    <x v="3848"/>
    <x v="3"/>
    <x v="38"/>
    <d v="2014-11-17T00:00:00"/>
    <s v="Second Class"/>
    <s v="SP-20620"/>
    <s v="Stefania Perrino"/>
    <x v="1"/>
    <s v="United States"/>
    <x v="198"/>
    <x v="15"/>
    <n v="14215"/>
    <x v="3"/>
    <s v="FUR-FU-10004845"/>
    <x v="0"/>
    <x v="5"/>
    <x v="1684"/>
    <n v="154.94999999999999"/>
    <n v="3"/>
    <n v="0"/>
    <n v="30.99"/>
  </r>
  <r>
    <n v="7760"/>
    <x v="3849"/>
    <x v="0"/>
    <x v="1057"/>
    <d v="2013-10-29T00:00:00"/>
    <s v="Standard Class"/>
    <s v="JP-15460"/>
    <s v="Jennifer Patt"/>
    <x v="1"/>
    <s v="United States"/>
    <x v="12"/>
    <x v="5"/>
    <n v="77041"/>
    <x v="2"/>
    <s v="OFF-PA-10003072"/>
    <x v="1"/>
    <x v="10"/>
    <x v="918"/>
    <n v="15.552"/>
    <n v="3"/>
    <n v="0.2"/>
    <n v="5.4432"/>
  </r>
  <r>
    <n v="7761"/>
    <x v="3850"/>
    <x v="2"/>
    <x v="776"/>
    <d v="2011-11-12T00:00:00"/>
    <s v="Standard Class"/>
    <s v="BG-11035"/>
    <s v="Barry Gonzalez"/>
    <x v="0"/>
    <s v="United States"/>
    <x v="26"/>
    <x v="18"/>
    <n v="38109"/>
    <x v="0"/>
    <s v="OFF-PA-10003641"/>
    <x v="1"/>
    <x v="10"/>
    <x v="938"/>
    <n v="42.207999999999998"/>
    <n v="2"/>
    <n v="0.2"/>
    <n v="13.717599999999999"/>
  </r>
  <r>
    <n v="7762"/>
    <x v="3851"/>
    <x v="3"/>
    <x v="734"/>
    <d v="2014-07-12T00:00:00"/>
    <s v="First Class"/>
    <s v="CC-12550"/>
    <s v="Clay Cheatham"/>
    <x v="0"/>
    <s v="United States"/>
    <x v="243"/>
    <x v="5"/>
    <n v="75023"/>
    <x v="2"/>
    <s v="OFF-PA-10003729"/>
    <x v="1"/>
    <x v="10"/>
    <x v="1130"/>
    <n v="10.368"/>
    <n v="2"/>
    <n v="0.2"/>
    <n v="3.6288"/>
  </r>
  <r>
    <n v="7763"/>
    <x v="3852"/>
    <x v="3"/>
    <x v="986"/>
    <d v="2014-09-29T00:00:00"/>
    <s v="First Class"/>
    <s v="SL-20155"/>
    <s v="Sara Luxemburg"/>
    <x v="2"/>
    <s v="United States"/>
    <x v="127"/>
    <x v="21"/>
    <n v="97301"/>
    <x v="1"/>
    <s v="OFF-AR-10003251"/>
    <x v="1"/>
    <x v="6"/>
    <x v="1041"/>
    <n v="2.2240000000000002"/>
    <n v="1"/>
    <n v="0.2"/>
    <n v="0.55600000000000005"/>
  </r>
  <r>
    <n v="7764"/>
    <x v="3853"/>
    <x v="1"/>
    <x v="302"/>
    <d v="2012-07-02T00:00:00"/>
    <s v="Standard Class"/>
    <s v="FO-14305"/>
    <s v="Frank Olsen"/>
    <x v="0"/>
    <s v="United States"/>
    <x v="38"/>
    <x v="32"/>
    <n v="31907"/>
    <x v="0"/>
    <s v="OFF-EN-10003286"/>
    <x v="1"/>
    <x v="12"/>
    <x v="33"/>
    <n v="74.52"/>
    <n v="9"/>
    <n v="0"/>
    <n v="35.0244"/>
  </r>
  <r>
    <n v="7765"/>
    <x v="3854"/>
    <x v="3"/>
    <x v="801"/>
    <d v="2014-08-13T00:00:00"/>
    <s v="Same Day"/>
    <s v="BB-11545"/>
    <s v="Brenda Bowman"/>
    <x v="1"/>
    <s v="United States"/>
    <x v="29"/>
    <x v="39"/>
    <n v="21044"/>
    <x v="3"/>
    <s v="OFF-AR-10004078"/>
    <x v="1"/>
    <x v="6"/>
    <x v="507"/>
    <n v="17.52"/>
    <n v="3"/>
    <n v="0"/>
    <n v="5.2560000000000002"/>
  </r>
  <r>
    <n v="7766"/>
    <x v="3854"/>
    <x v="3"/>
    <x v="801"/>
    <d v="2014-08-13T00:00:00"/>
    <s v="Same Day"/>
    <s v="BB-11545"/>
    <s v="Brenda Bowman"/>
    <x v="1"/>
    <s v="United States"/>
    <x v="29"/>
    <x v="39"/>
    <n v="21044"/>
    <x v="3"/>
    <s v="FUR-CH-10002331"/>
    <x v="0"/>
    <x v="1"/>
    <x v="402"/>
    <n v="1779.9"/>
    <n v="5"/>
    <n v="0"/>
    <n v="373.779"/>
  </r>
  <r>
    <n v="7767"/>
    <x v="3854"/>
    <x v="3"/>
    <x v="801"/>
    <d v="2014-08-13T00:00:00"/>
    <s v="Same Day"/>
    <s v="BB-11545"/>
    <s v="Brenda Bowman"/>
    <x v="1"/>
    <s v="United States"/>
    <x v="29"/>
    <x v="39"/>
    <n v="21044"/>
    <x v="3"/>
    <s v="OFF-AR-10001953"/>
    <x v="1"/>
    <x v="6"/>
    <x v="395"/>
    <n v="219.9"/>
    <n v="5"/>
    <n v="0"/>
    <n v="59.372999999999998"/>
  </r>
  <r>
    <n v="7768"/>
    <x v="3855"/>
    <x v="1"/>
    <x v="252"/>
    <d v="2012-08-26T00:00:00"/>
    <s v="First Class"/>
    <s v="DO-13435"/>
    <s v="Denny Ordway"/>
    <x v="0"/>
    <s v="United States"/>
    <x v="32"/>
    <x v="21"/>
    <n v="97206"/>
    <x v="1"/>
    <s v="OFF-AR-10002053"/>
    <x v="1"/>
    <x v="6"/>
    <x v="79"/>
    <n v="7.1520000000000001"/>
    <n v="3"/>
    <n v="0.2"/>
    <n v="0.71519999999999995"/>
  </r>
  <r>
    <n v="7769"/>
    <x v="3856"/>
    <x v="3"/>
    <x v="105"/>
    <d v="2014-11-18T00:00:00"/>
    <s v="Standard Class"/>
    <s v="LB-16735"/>
    <s v="Larry Blacks"/>
    <x v="0"/>
    <s v="United States"/>
    <x v="315"/>
    <x v="2"/>
    <n v="32303"/>
    <x v="0"/>
    <s v="OFF-PA-10003651"/>
    <x v="1"/>
    <x v="10"/>
    <x v="646"/>
    <n v="26.72"/>
    <n v="5"/>
    <n v="0.2"/>
    <n v="9.3520000000000003"/>
  </r>
  <r>
    <n v="7770"/>
    <x v="3857"/>
    <x v="0"/>
    <x v="1147"/>
    <d v="2013-02-08T00:00:00"/>
    <s v="Same Day"/>
    <s v="TS-21205"/>
    <s v="Thomas Seio"/>
    <x v="1"/>
    <s v="United States"/>
    <x v="169"/>
    <x v="1"/>
    <n v="92503"/>
    <x v="1"/>
    <s v="TEC-PH-10002885"/>
    <x v="2"/>
    <x v="7"/>
    <x v="1127"/>
    <n v="1039.7280000000001"/>
    <n v="2"/>
    <n v="0.2"/>
    <n v="90.976200000000006"/>
  </r>
  <r>
    <n v="7771"/>
    <x v="3857"/>
    <x v="0"/>
    <x v="1147"/>
    <d v="2013-02-08T00:00:00"/>
    <s v="Same Day"/>
    <s v="TS-21205"/>
    <s v="Thomas Seio"/>
    <x v="1"/>
    <s v="United States"/>
    <x v="169"/>
    <x v="1"/>
    <n v="92503"/>
    <x v="1"/>
    <s v="OFF-AP-10002892"/>
    <x v="1"/>
    <x v="9"/>
    <x v="9"/>
    <n v="45.96"/>
    <n v="2"/>
    <n v="0"/>
    <n v="13.788"/>
  </r>
  <r>
    <n v="7772"/>
    <x v="3858"/>
    <x v="0"/>
    <x v="881"/>
    <d v="2013-03-12T00:00:00"/>
    <s v="Standard Class"/>
    <s v="CS-12505"/>
    <s v="Cindy Stewart"/>
    <x v="0"/>
    <s v="United States"/>
    <x v="152"/>
    <x v="24"/>
    <n v="43130"/>
    <x v="3"/>
    <s v="OFF-BI-10000545"/>
    <x v="1"/>
    <x v="8"/>
    <x v="685"/>
    <n v="456.58800000000002"/>
    <n v="2"/>
    <n v="0.7"/>
    <n v="-304.392"/>
  </r>
  <r>
    <n v="7773"/>
    <x v="3858"/>
    <x v="0"/>
    <x v="881"/>
    <d v="2013-03-12T00:00:00"/>
    <s v="Standard Class"/>
    <s v="CS-12505"/>
    <s v="Cindy Stewart"/>
    <x v="0"/>
    <s v="United States"/>
    <x v="152"/>
    <x v="24"/>
    <n v="43130"/>
    <x v="3"/>
    <s v="TEC-MA-10000418"/>
    <x v="2"/>
    <x v="15"/>
    <x v="1476"/>
    <n v="4499.9849999999997"/>
    <n v="5"/>
    <n v="0.7"/>
    <n v="-6599.9780000000001"/>
  </r>
  <r>
    <n v="7774"/>
    <x v="3858"/>
    <x v="0"/>
    <x v="881"/>
    <d v="2013-03-12T00:00:00"/>
    <s v="Standard Class"/>
    <s v="CS-12505"/>
    <s v="Cindy Stewart"/>
    <x v="0"/>
    <s v="United States"/>
    <x v="152"/>
    <x v="24"/>
    <n v="43130"/>
    <x v="3"/>
    <s v="TEC-AC-10000926"/>
    <x v="2"/>
    <x v="11"/>
    <x v="1806"/>
    <n v="59.975999999999999"/>
    <n v="3"/>
    <n v="0.2"/>
    <n v="11.995200000000001"/>
  </r>
  <r>
    <n v="7775"/>
    <x v="3859"/>
    <x v="0"/>
    <x v="1172"/>
    <d v="2013-04-16T00:00:00"/>
    <s v="First Class"/>
    <s v="SP-20920"/>
    <s v="Susan Pistek"/>
    <x v="0"/>
    <s v="United States"/>
    <x v="8"/>
    <x v="1"/>
    <n v="94109"/>
    <x v="1"/>
    <s v="OFF-EN-10001509"/>
    <x v="1"/>
    <x v="12"/>
    <x v="29"/>
    <n v="6.12"/>
    <n v="3"/>
    <n v="0"/>
    <n v="2.8763999999999998"/>
  </r>
  <r>
    <n v="7776"/>
    <x v="3860"/>
    <x v="2"/>
    <x v="422"/>
    <d v="2011-12-31T00:00:00"/>
    <s v="Standard Class"/>
    <s v="CD-12790"/>
    <s v="Cynthia Delaney"/>
    <x v="2"/>
    <s v="United States"/>
    <x v="429"/>
    <x v="1"/>
    <n v="92553"/>
    <x v="1"/>
    <s v="OFF-AP-10001366"/>
    <x v="1"/>
    <x v="9"/>
    <x v="33"/>
    <n v="10.98"/>
    <n v="1"/>
    <n v="0"/>
    <n v="2.9645999999999999"/>
  </r>
  <r>
    <n v="7777"/>
    <x v="3860"/>
    <x v="2"/>
    <x v="422"/>
    <d v="2011-12-31T00:00:00"/>
    <s v="Standard Class"/>
    <s v="CD-12790"/>
    <s v="Cynthia Delaney"/>
    <x v="2"/>
    <s v="United States"/>
    <x v="429"/>
    <x v="1"/>
    <n v="92553"/>
    <x v="1"/>
    <s v="OFF-FA-10003485"/>
    <x v="1"/>
    <x v="13"/>
    <x v="33"/>
    <n v="7.86"/>
    <n v="3"/>
    <n v="0"/>
    <n v="3.6156000000000001"/>
  </r>
  <r>
    <n v="7778"/>
    <x v="3860"/>
    <x v="2"/>
    <x v="422"/>
    <d v="2011-12-31T00:00:00"/>
    <s v="Standard Class"/>
    <s v="CD-12790"/>
    <s v="Cynthia Delaney"/>
    <x v="2"/>
    <s v="United States"/>
    <x v="429"/>
    <x v="1"/>
    <n v="92553"/>
    <x v="1"/>
    <s v="OFF-ST-10004507"/>
    <x v="1"/>
    <x v="4"/>
    <x v="452"/>
    <n v="51.45"/>
    <n v="3"/>
    <n v="0"/>
    <n v="13.891500000000001"/>
  </r>
  <r>
    <n v="7779"/>
    <x v="3860"/>
    <x v="2"/>
    <x v="422"/>
    <d v="2011-12-31T00:00:00"/>
    <s v="Standard Class"/>
    <s v="CD-12790"/>
    <s v="Cynthia Delaney"/>
    <x v="2"/>
    <s v="United States"/>
    <x v="429"/>
    <x v="1"/>
    <n v="92553"/>
    <x v="1"/>
    <s v="OFF-BI-10002353"/>
    <x v="1"/>
    <x v="8"/>
    <x v="1068"/>
    <n v="37.055999999999997"/>
    <n v="3"/>
    <n v="0.2"/>
    <n v="13.896000000000001"/>
  </r>
  <r>
    <n v="7780"/>
    <x v="3861"/>
    <x v="0"/>
    <x v="724"/>
    <d v="2013-04-23T00:00:00"/>
    <s v="Standard Class"/>
    <s v="RF-19840"/>
    <s v="Roy FranzÃ¶sisch"/>
    <x v="0"/>
    <s v="United States"/>
    <x v="269"/>
    <x v="17"/>
    <n v="23320"/>
    <x v="0"/>
    <s v="OFF-AP-10001271"/>
    <x v="1"/>
    <x v="9"/>
    <x v="469"/>
    <n v="203.92"/>
    <n v="4"/>
    <n v="0"/>
    <n v="55.058399999999999"/>
  </r>
  <r>
    <n v="7781"/>
    <x v="3861"/>
    <x v="0"/>
    <x v="724"/>
    <d v="2013-04-23T00:00:00"/>
    <s v="Standard Class"/>
    <s v="RF-19840"/>
    <s v="Roy FranzÃ¶sisch"/>
    <x v="0"/>
    <s v="United States"/>
    <x v="269"/>
    <x v="17"/>
    <n v="23320"/>
    <x v="0"/>
    <s v="TEC-PH-10004924"/>
    <x v="2"/>
    <x v="7"/>
    <x v="1156"/>
    <n v="29.56"/>
    <n v="4"/>
    <n v="0"/>
    <n v="7.9812000000000003"/>
  </r>
  <r>
    <n v="7782"/>
    <x v="3862"/>
    <x v="1"/>
    <x v="936"/>
    <d v="2012-12-03T00:00:00"/>
    <s v="Standard Class"/>
    <s v="FO-14305"/>
    <s v="Frank Olsen"/>
    <x v="0"/>
    <s v="United States"/>
    <x v="22"/>
    <x v="10"/>
    <n v="60623"/>
    <x v="2"/>
    <s v="OFF-BI-10002706"/>
    <x v="1"/>
    <x v="8"/>
    <x v="273"/>
    <n v="8.5679999999999996"/>
    <n v="3"/>
    <n v="0.8"/>
    <n v="-14.5656"/>
  </r>
  <r>
    <n v="7783"/>
    <x v="3863"/>
    <x v="0"/>
    <x v="254"/>
    <d v="2013-07-11T00:00:00"/>
    <s v="Second Class"/>
    <s v="ER-13855"/>
    <s v="Elpida Rittenbach"/>
    <x v="1"/>
    <s v="United States"/>
    <x v="35"/>
    <x v="3"/>
    <n v="28205"/>
    <x v="0"/>
    <s v="OFF-ST-10003442"/>
    <x v="1"/>
    <x v="4"/>
    <x v="86"/>
    <n v="45.247999999999998"/>
    <n v="2"/>
    <n v="0.2"/>
    <n v="3.9592000000000001"/>
  </r>
  <r>
    <n v="7784"/>
    <x v="3863"/>
    <x v="0"/>
    <x v="254"/>
    <d v="2013-07-11T00:00:00"/>
    <s v="Second Class"/>
    <s v="ER-13855"/>
    <s v="Elpida Rittenbach"/>
    <x v="1"/>
    <s v="United States"/>
    <x v="35"/>
    <x v="3"/>
    <n v="28205"/>
    <x v="0"/>
    <s v="FUR-TA-10002533"/>
    <x v="0"/>
    <x v="3"/>
    <x v="274"/>
    <n v="876.3"/>
    <n v="10"/>
    <n v="0.4"/>
    <n v="-292.10000000000002"/>
  </r>
  <r>
    <n v="7785"/>
    <x v="3863"/>
    <x v="0"/>
    <x v="254"/>
    <d v="2013-07-11T00:00:00"/>
    <s v="Second Class"/>
    <s v="ER-13855"/>
    <s v="Elpida Rittenbach"/>
    <x v="1"/>
    <s v="United States"/>
    <x v="35"/>
    <x v="3"/>
    <n v="28205"/>
    <x v="0"/>
    <s v="OFF-SU-10003505"/>
    <x v="1"/>
    <x v="14"/>
    <x v="408"/>
    <n v="185.376"/>
    <n v="2"/>
    <n v="0.2"/>
    <n v="-34.758000000000003"/>
  </r>
  <r>
    <n v="7786"/>
    <x v="3864"/>
    <x v="2"/>
    <x v="503"/>
    <d v="2011-06-12T00:00:00"/>
    <s v="Standard Class"/>
    <s v="PB-19150"/>
    <s v="Philip Brown"/>
    <x v="0"/>
    <s v="United States"/>
    <x v="20"/>
    <x v="15"/>
    <n v="10009"/>
    <x v="3"/>
    <s v="OFF-LA-10002762"/>
    <x v="1"/>
    <x v="2"/>
    <x v="49"/>
    <n v="25.06"/>
    <n v="2"/>
    <n v="0"/>
    <n v="11.7782"/>
  </r>
  <r>
    <n v="7787"/>
    <x v="3865"/>
    <x v="0"/>
    <x v="624"/>
    <d v="2013-05-21T00:00:00"/>
    <s v="First Class"/>
    <s v="LW-17215"/>
    <s v="Luke Weiss"/>
    <x v="0"/>
    <s v="United States"/>
    <x v="22"/>
    <x v="10"/>
    <n v="60653"/>
    <x v="2"/>
    <s v="OFF-BI-10000279"/>
    <x v="1"/>
    <x v="8"/>
    <x v="1765"/>
    <n v="2.89"/>
    <n v="1"/>
    <n v="0.8"/>
    <n v="-4.7685000000000004"/>
  </r>
  <r>
    <n v="7788"/>
    <x v="3865"/>
    <x v="0"/>
    <x v="624"/>
    <d v="2013-05-21T00:00:00"/>
    <s v="First Class"/>
    <s v="LW-17215"/>
    <s v="Luke Weiss"/>
    <x v="0"/>
    <s v="United States"/>
    <x v="22"/>
    <x v="10"/>
    <n v="60653"/>
    <x v="2"/>
    <s v="OFF-FA-10000936"/>
    <x v="1"/>
    <x v="13"/>
    <x v="1298"/>
    <n v="7.8959999999999999"/>
    <n v="3"/>
    <n v="0.2"/>
    <n v="2.4674999999999998"/>
  </r>
  <r>
    <n v="7789"/>
    <x v="3865"/>
    <x v="0"/>
    <x v="624"/>
    <d v="2013-05-21T00:00:00"/>
    <s v="First Class"/>
    <s v="LW-17215"/>
    <s v="Luke Weiss"/>
    <x v="0"/>
    <s v="United States"/>
    <x v="22"/>
    <x v="10"/>
    <n v="60653"/>
    <x v="2"/>
    <s v="FUR-FU-10004973"/>
    <x v="0"/>
    <x v="5"/>
    <x v="1134"/>
    <n v="22.608000000000001"/>
    <n v="3"/>
    <n v="0.6"/>
    <n v="-10.1736"/>
  </r>
  <r>
    <n v="7790"/>
    <x v="3865"/>
    <x v="0"/>
    <x v="624"/>
    <d v="2013-05-21T00:00:00"/>
    <s v="First Class"/>
    <s v="LW-17215"/>
    <s v="Luke Weiss"/>
    <x v="0"/>
    <s v="United States"/>
    <x v="22"/>
    <x v="10"/>
    <n v="60653"/>
    <x v="2"/>
    <s v="OFF-PA-10000791"/>
    <x v="1"/>
    <x v="10"/>
    <x v="1424"/>
    <n v="30.527999999999999"/>
    <n v="8"/>
    <n v="0.2"/>
    <n v="9.5399999999999991"/>
  </r>
  <r>
    <n v="7791"/>
    <x v="3866"/>
    <x v="3"/>
    <x v="20"/>
    <d v="2014-09-20T00:00:00"/>
    <s v="Same Day"/>
    <s v="FG-14260"/>
    <s v="Frank Gastineau"/>
    <x v="2"/>
    <s v="United States"/>
    <x v="10"/>
    <x v="9"/>
    <n v="19120"/>
    <x v="3"/>
    <s v="OFF-BI-10001132"/>
    <x v="1"/>
    <x v="8"/>
    <x v="630"/>
    <n v="4.8419999999999996"/>
    <n v="3"/>
    <n v="0.7"/>
    <n v="-3.3894000000000002"/>
  </r>
  <r>
    <n v="7792"/>
    <x v="3867"/>
    <x v="0"/>
    <x v="1054"/>
    <d v="2013-12-25T00:00:00"/>
    <s v="Standard Class"/>
    <s v="BP-11050"/>
    <s v="Barry Pond"/>
    <x v="1"/>
    <s v="United States"/>
    <x v="22"/>
    <x v="10"/>
    <n v="60623"/>
    <x v="2"/>
    <s v="OFF-BI-10002012"/>
    <x v="1"/>
    <x v="8"/>
    <x v="742"/>
    <n v="1.8"/>
    <n v="5"/>
    <n v="0.8"/>
    <n v="-2.88"/>
  </r>
  <r>
    <n v="7793"/>
    <x v="3868"/>
    <x v="3"/>
    <x v="386"/>
    <d v="2014-10-16T00:00:00"/>
    <s v="First Class"/>
    <s v="SP-20860"/>
    <s v="Sung Pak"/>
    <x v="1"/>
    <s v="United States"/>
    <x v="61"/>
    <x v="5"/>
    <n v="75217"/>
    <x v="2"/>
    <s v="TEC-AC-10001383"/>
    <x v="2"/>
    <x v="11"/>
    <x v="601"/>
    <n v="39.984000000000002"/>
    <n v="2"/>
    <n v="0.2"/>
    <n v="-1.4994000000000001"/>
  </r>
  <r>
    <n v="7794"/>
    <x v="3869"/>
    <x v="1"/>
    <x v="295"/>
    <d v="2012-12-15T00:00:00"/>
    <s v="Second Class"/>
    <s v="JD-15895"/>
    <s v="Jonathan Doherty"/>
    <x v="1"/>
    <s v="United States"/>
    <x v="98"/>
    <x v="33"/>
    <n v="89115"/>
    <x v="1"/>
    <s v="OFF-PA-10002036"/>
    <x v="1"/>
    <x v="10"/>
    <x v="325"/>
    <n v="32.4"/>
    <n v="5"/>
    <n v="0"/>
    <n v="15.875999999999999"/>
  </r>
  <r>
    <n v="7795"/>
    <x v="3869"/>
    <x v="1"/>
    <x v="295"/>
    <d v="2012-12-15T00:00:00"/>
    <s v="Second Class"/>
    <s v="JD-15895"/>
    <s v="Jonathan Doherty"/>
    <x v="1"/>
    <s v="United States"/>
    <x v="98"/>
    <x v="33"/>
    <n v="89115"/>
    <x v="1"/>
    <s v="OFF-PA-10002377"/>
    <x v="1"/>
    <x v="10"/>
    <x v="127"/>
    <n v="97.88"/>
    <n v="2"/>
    <n v="0"/>
    <n v="48.94"/>
  </r>
  <r>
    <n v="7796"/>
    <x v="3870"/>
    <x v="1"/>
    <x v="984"/>
    <d v="2012-07-18T00:00:00"/>
    <s v="Standard Class"/>
    <s v="FM-14380"/>
    <s v="Fred McMath"/>
    <x v="0"/>
    <s v="United States"/>
    <x v="112"/>
    <x v="5"/>
    <n v="79109"/>
    <x v="2"/>
    <s v="TEC-PH-10000526"/>
    <x v="2"/>
    <x v="7"/>
    <x v="1463"/>
    <n v="307.16800000000001"/>
    <n v="4"/>
    <n v="0.2"/>
    <n v="30.716799999999999"/>
  </r>
  <r>
    <n v="7797"/>
    <x v="3871"/>
    <x v="1"/>
    <x v="653"/>
    <d v="2012-06-10T00:00:00"/>
    <s v="Standard Class"/>
    <s v="MP-17965"/>
    <s v="Michael Paige"/>
    <x v="1"/>
    <s v="United States"/>
    <x v="209"/>
    <x v="29"/>
    <n v="6457"/>
    <x v="3"/>
    <s v="OFF-BI-10001078"/>
    <x v="1"/>
    <x v="8"/>
    <x v="61"/>
    <n v="26.9"/>
    <n v="5"/>
    <n v="0"/>
    <n v="13.180999999999999"/>
  </r>
  <r>
    <n v="7798"/>
    <x v="3872"/>
    <x v="3"/>
    <x v="668"/>
    <d v="2014-03-28T00:00:00"/>
    <s v="First Class"/>
    <s v="HR-14830"/>
    <s v="Harold Ryan"/>
    <x v="1"/>
    <s v="United States"/>
    <x v="20"/>
    <x v="15"/>
    <n v="10035"/>
    <x v="3"/>
    <s v="OFF-EN-10004483"/>
    <x v="1"/>
    <x v="12"/>
    <x v="1335"/>
    <n v="47.01"/>
    <n v="3"/>
    <n v="0"/>
    <n v="22.0947"/>
  </r>
  <r>
    <n v="7799"/>
    <x v="3872"/>
    <x v="3"/>
    <x v="668"/>
    <d v="2014-03-28T00:00:00"/>
    <s v="First Class"/>
    <s v="HR-14830"/>
    <s v="Harold Ryan"/>
    <x v="1"/>
    <s v="United States"/>
    <x v="20"/>
    <x v="15"/>
    <n v="10035"/>
    <x v="3"/>
    <s v="TEC-PH-10002624"/>
    <x v="2"/>
    <x v="7"/>
    <x v="1126"/>
    <n v="469.99"/>
    <n v="1"/>
    <n v="0"/>
    <n v="136.2971"/>
  </r>
  <r>
    <n v="7800"/>
    <x v="3872"/>
    <x v="3"/>
    <x v="668"/>
    <d v="2014-03-28T00:00:00"/>
    <s v="First Class"/>
    <s v="HR-14830"/>
    <s v="Harold Ryan"/>
    <x v="1"/>
    <s v="United States"/>
    <x v="20"/>
    <x v="15"/>
    <n v="10035"/>
    <x v="3"/>
    <s v="FUR-CH-10003396"/>
    <x v="0"/>
    <x v="1"/>
    <x v="385"/>
    <n v="207.846"/>
    <n v="3"/>
    <n v="0.1"/>
    <n v="2.3094000000000001"/>
  </r>
  <r>
    <n v="7801"/>
    <x v="3873"/>
    <x v="3"/>
    <x v="702"/>
    <d v="2014-07-06T00:00:00"/>
    <s v="Standard Class"/>
    <s v="BW-11065"/>
    <s v="Barry Weirich"/>
    <x v="0"/>
    <s v="United States"/>
    <x v="10"/>
    <x v="9"/>
    <n v="19120"/>
    <x v="3"/>
    <s v="OFF-ST-10002756"/>
    <x v="1"/>
    <x v="4"/>
    <x v="270"/>
    <n v="324.74400000000003"/>
    <n v="3"/>
    <n v="0.2"/>
    <n v="-77.1267"/>
  </r>
  <r>
    <n v="7802"/>
    <x v="3874"/>
    <x v="2"/>
    <x v="977"/>
    <d v="2011-03-29T00:00:00"/>
    <s v="Second Class"/>
    <s v="MS-17710"/>
    <s v="Maurice Satty"/>
    <x v="0"/>
    <s v="United States"/>
    <x v="201"/>
    <x v="1"/>
    <n v="93727"/>
    <x v="1"/>
    <s v="FUR-FU-10002813"/>
    <x v="0"/>
    <x v="5"/>
    <x v="1682"/>
    <n v="40.479999999999997"/>
    <n v="2"/>
    <n v="0"/>
    <n v="14.572800000000001"/>
  </r>
  <r>
    <n v="7803"/>
    <x v="3875"/>
    <x v="1"/>
    <x v="357"/>
    <d v="2012-09-26T00:00:00"/>
    <s v="Standard Class"/>
    <s v="SJ-20125"/>
    <s v="Sanjit Jacobs"/>
    <x v="2"/>
    <s v="United States"/>
    <x v="47"/>
    <x v="18"/>
    <n v="37064"/>
    <x v="0"/>
    <s v="OFF-LA-10003714"/>
    <x v="1"/>
    <x v="2"/>
    <x v="1148"/>
    <n v="12"/>
    <n v="4"/>
    <n v="0.2"/>
    <n v="4.2"/>
  </r>
  <r>
    <n v="7804"/>
    <x v="3875"/>
    <x v="1"/>
    <x v="357"/>
    <d v="2012-09-26T00:00:00"/>
    <s v="Standard Class"/>
    <s v="SJ-20125"/>
    <s v="Sanjit Jacobs"/>
    <x v="2"/>
    <s v="United States"/>
    <x v="47"/>
    <x v="18"/>
    <n v="37064"/>
    <x v="0"/>
    <s v="OFF-ST-10003716"/>
    <x v="1"/>
    <x v="4"/>
    <x v="889"/>
    <n v="720.06399999999996"/>
    <n v="4"/>
    <n v="0.2"/>
    <n v="-63.005600000000001"/>
  </r>
  <r>
    <n v="7805"/>
    <x v="3875"/>
    <x v="1"/>
    <x v="357"/>
    <d v="2012-09-26T00:00:00"/>
    <s v="Standard Class"/>
    <s v="SJ-20125"/>
    <s v="Sanjit Jacobs"/>
    <x v="2"/>
    <s v="United States"/>
    <x v="47"/>
    <x v="18"/>
    <n v="37064"/>
    <x v="0"/>
    <s v="OFF-ST-10002289"/>
    <x v="1"/>
    <x v="4"/>
    <x v="951"/>
    <n v="25.423999999999999"/>
    <n v="1"/>
    <n v="0.2"/>
    <n v="-4.7670000000000003"/>
  </r>
  <r>
    <n v="7806"/>
    <x v="3875"/>
    <x v="1"/>
    <x v="357"/>
    <d v="2012-09-26T00:00:00"/>
    <s v="Standard Class"/>
    <s v="SJ-20125"/>
    <s v="Sanjit Jacobs"/>
    <x v="2"/>
    <s v="United States"/>
    <x v="47"/>
    <x v="18"/>
    <n v="37064"/>
    <x v="0"/>
    <s v="OFF-AR-10001315"/>
    <x v="1"/>
    <x v="6"/>
    <x v="1020"/>
    <n v="2.8159999999999998"/>
    <n v="2"/>
    <n v="0.2"/>
    <n v="0.31680000000000003"/>
  </r>
  <r>
    <n v="7807"/>
    <x v="3875"/>
    <x v="1"/>
    <x v="357"/>
    <d v="2012-09-26T00:00:00"/>
    <s v="Standard Class"/>
    <s v="SJ-20125"/>
    <s v="Sanjit Jacobs"/>
    <x v="2"/>
    <s v="United States"/>
    <x v="47"/>
    <x v="18"/>
    <n v="37064"/>
    <x v="0"/>
    <s v="OFF-BI-10000042"/>
    <x v="1"/>
    <x v="8"/>
    <x v="945"/>
    <n v="3.2040000000000002"/>
    <n v="2"/>
    <n v="0.7"/>
    <n v="-2.5632000000000001"/>
  </r>
  <r>
    <n v="7808"/>
    <x v="3876"/>
    <x v="0"/>
    <x v="1134"/>
    <d v="2013-01-13T00:00:00"/>
    <s v="Standard Class"/>
    <s v="VS-21820"/>
    <s v="Vivek Sundaresam"/>
    <x v="0"/>
    <s v="United States"/>
    <x v="253"/>
    <x v="3"/>
    <n v="27604"/>
    <x v="0"/>
    <s v="OFF-BI-10004236"/>
    <x v="1"/>
    <x v="8"/>
    <x v="891"/>
    <n v="30.827999999999999"/>
    <n v="7"/>
    <n v="0.7"/>
    <n v="-24.662400000000002"/>
  </r>
  <r>
    <n v="7809"/>
    <x v="3876"/>
    <x v="0"/>
    <x v="1134"/>
    <d v="2013-01-13T00:00:00"/>
    <s v="Standard Class"/>
    <s v="VS-21820"/>
    <s v="Vivek Sundaresam"/>
    <x v="0"/>
    <s v="United States"/>
    <x v="253"/>
    <x v="3"/>
    <n v="27604"/>
    <x v="0"/>
    <s v="OFF-AR-10001955"/>
    <x v="1"/>
    <x v="6"/>
    <x v="1021"/>
    <n v="47.616"/>
    <n v="3"/>
    <n v="0.2"/>
    <n v="5.952"/>
  </r>
  <r>
    <n v="7810"/>
    <x v="3876"/>
    <x v="0"/>
    <x v="1134"/>
    <d v="2013-01-13T00:00:00"/>
    <s v="Standard Class"/>
    <s v="VS-21820"/>
    <s v="Vivek Sundaresam"/>
    <x v="0"/>
    <s v="United States"/>
    <x v="253"/>
    <x v="3"/>
    <n v="27604"/>
    <x v="0"/>
    <s v="TEC-PH-10004080"/>
    <x v="2"/>
    <x v="7"/>
    <x v="1768"/>
    <n v="108.78400000000001"/>
    <n v="2"/>
    <n v="0.2"/>
    <n v="10.878399999999999"/>
  </r>
  <r>
    <n v="7811"/>
    <x v="3877"/>
    <x v="0"/>
    <x v="1173"/>
    <d v="2013-02-15T00:00:00"/>
    <s v="First Class"/>
    <s v="DK-13090"/>
    <s v="Dave Kipp"/>
    <x v="0"/>
    <s v="United States"/>
    <x v="183"/>
    <x v="39"/>
    <n v="20735"/>
    <x v="3"/>
    <s v="OFF-PA-10000791"/>
    <x v="1"/>
    <x v="10"/>
    <x v="1424"/>
    <n v="4.7699999999999996"/>
    <n v="1"/>
    <n v="0"/>
    <n v="2.1465000000000001"/>
  </r>
  <r>
    <n v="7812"/>
    <x v="3877"/>
    <x v="0"/>
    <x v="1173"/>
    <d v="2013-02-15T00:00:00"/>
    <s v="First Class"/>
    <s v="DK-13090"/>
    <s v="Dave Kipp"/>
    <x v="0"/>
    <s v="United States"/>
    <x v="183"/>
    <x v="39"/>
    <n v="20735"/>
    <x v="3"/>
    <s v="OFF-AR-10001770"/>
    <x v="1"/>
    <x v="6"/>
    <x v="1579"/>
    <n v="7.98"/>
    <n v="3"/>
    <n v="0"/>
    <n v="2.0748000000000002"/>
  </r>
  <r>
    <n v="7813"/>
    <x v="3877"/>
    <x v="0"/>
    <x v="1173"/>
    <d v="2013-02-15T00:00:00"/>
    <s v="First Class"/>
    <s v="DK-13090"/>
    <s v="Dave Kipp"/>
    <x v="0"/>
    <s v="United States"/>
    <x v="183"/>
    <x v="39"/>
    <n v="20735"/>
    <x v="3"/>
    <s v="FUR-TA-10002356"/>
    <x v="0"/>
    <x v="3"/>
    <x v="728"/>
    <n v="550.43100000000004"/>
    <n v="3"/>
    <n v="0.3"/>
    <n v="-47.1798"/>
  </r>
  <r>
    <n v="7814"/>
    <x v="3877"/>
    <x v="0"/>
    <x v="1173"/>
    <d v="2013-02-15T00:00:00"/>
    <s v="First Class"/>
    <s v="DK-13090"/>
    <s v="Dave Kipp"/>
    <x v="0"/>
    <s v="United States"/>
    <x v="183"/>
    <x v="39"/>
    <n v="20735"/>
    <x v="3"/>
    <s v="FUR-FU-10003274"/>
    <x v="0"/>
    <x v="5"/>
    <x v="245"/>
    <n v="10.56"/>
    <n v="6"/>
    <n v="0"/>
    <n v="4.6463999999999999"/>
  </r>
  <r>
    <n v="7815"/>
    <x v="3878"/>
    <x v="3"/>
    <x v="110"/>
    <d v="2014-11-06T00:00:00"/>
    <s v="First Class"/>
    <s v="MG-17680"/>
    <s v="Maureen Gastineau"/>
    <x v="2"/>
    <s v="United States"/>
    <x v="1"/>
    <x v="1"/>
    <n v="90049"/>
    <x v="1"/>
    <s v="FUR-BO-10004834"/>
    <x v="0"/>
    <x v="0"/>
    <x v="26"/>
    <n v="1497.6659999999999"/>
    <n v="2"/>
    <n v="0.15"/>
    <n v="140.95679999999999"/>
  </r>
  <r>
    <n v="7816"/>
    <x v="3878"/>
    <x v="3"/>
    <x v="110"/>
    <d v="2014-11-06T00:00:00"/>
    <s v="First Class"/>
    <s v="MG-17680"/>
    <s v="Maureen Gastineau"/>
    <x v="2"/>
    <s v="United States"/>
    <x v="1"/>
    <x v="1"/>
    <n v="90049"/>
    <x v="1"/>
    <s v="TEC-PH-10000307"/>
    <x v="2"/>
    <x v="7"/>
    <x v="835"/>
    <n v="17.52"/>
    <n v="2"/>
    <n v="0.2"/>
    <n v="-3.504"/>
  </r>
  <r>
    <n v="7817"/>
    <x v="3879"/>
    <x v="0"/>
    <x v="147"/>
    <d v="2013-10-27T00:00:00"/>
    <s v="Second Class"/>
    <s v="DP-13390"/>
    <s v="Dennis Pardue"/>
    <x v="2"/>
    <s v="United States"/>
    <x v="226"/>
    <x v="33"/>
    <n v="89031"/>
    <x v="1"/>
    <s v="OFF-AR-10002240"/>
    <x v="1"/>
    <x v="6"/>
    <x v="962"/>
    <n v="113.22"/>
    <n v="3"/>
    <n v="0"/>
    <n v="29.437200000000001"/>
  </r>
  <r>
    <n v="7818"/>
    <x v="3879"/>
    <x v="0"/>
    <x v="147"/>
    <d v="2013-10-27T00:00:00"/>
    <s v="Second Class"/>
    <s v="DP-13390"/>
    <s v="Dennis Pardue"/>
    <x v="2"/>
    <s v="United States"/>
    <x v="226"/>
    <x v="33"/>
    <n v="89031"/>
    <x v="1"/>
    <s v="OFF-PA-10001801"/>
    <x v="1"/>
    <x v="10"/>
    <x v="1757"/>
    <n v="35.880000000000003"/>
    <n v="6"/>
    <n v="0"/>
    <n v="17.581199999999999"/>
  </r>
  <r>
    <n v="7819"/>
    <x v="3879"/>
    <x v="0"/>
    <x v="147"/>
    <d v="2013-10-27T00:00:00"/>
    <s v="Second Class"/>
    <s v="DP-13390"/>
    <s v="Dennis Pardue"/>
    <x v="2"/>
    <s v="United States"/>
    <x v="226"/>
    <x v="33"/>
    <n v="89031"/>
    <x v="1"/>
    <s v="OFF-BI-10001120"/>
    <x v="1"/>
    <x v="8"/>
    <x v="1606"/>
    <n v="4535.9759999999997"/>
    <n v="3"/>
    <n v="0.2"/>
    <n v="1644.2913000000001"/>
  </r>
  <r>
    <n v="7820"/>
    <x v="3880"/>
    <x v="3"/>
    <x v="795"/>
    <d v="2014-01-31T00:00:00"/>
    <s v="Standard Class"/>
    <s v="CJ-12010"/>
    <s v="Caroline Jumper"/>
    <x v="0"/>
    <s v="United States"/>
    <x v="8"/>
    <x v="1"/>
    <n v="94109"/>
    <x v="1"/>
    <s v="OFF-FA-10000611"/>
    <x v="1"/>
    <x v="13"/>
    <x v="1065"/>
    <n v="11.84"/>
    <n v="8"/>
    <n v="0"/>
    <n v="5.6832000000000003"/>
  </r>
  <r>
    <n v="7821"/>
    <x v="3881"/>
    <x v="3"/>
    <x v="166"/>
    <d v="2014-11-12T00:00:00"/>
    <s v="Second Class"/>
    <s v="CW-11905"/>
    <s v="Carl Weiss"/>
    <x v="2"/>
    <s v="United States"/>
    <x v="395"/>
    <x v="34"/>
    <n v="2920"/>
    <x v="3"/>
    <s v="OFF-ST-10000036"/>
    <x v="1"/>
    <x v="4"/>
    <x v="590"/>
    <n v="592.74"/>
    <n v="6"/>
    <n v="0"/>
    <n v="160.03980000000001"/>
  </r>
  <r>
    <n v="7822"/>
    <x v="3882"/>
    <x v="0"/>
    <x v="147"/>
    <d v="2013-10-25T00:00:00"/>
    <s v="Second Class"/>
    <s v="GW-14605"/>
    <s v="Giulietta Weimer"/>
    <x v="0"/>
    <s v="United States"/>
    <x v="25"/>
    <x v="18"/>
    <n v="38301"/>
    <x v="0"/>
    <s v="OFF-ST-10004950"/>
    <x v="1"/>
    <x v="4"/>
    <x v="1510"/>
    <n v="111.672"/>
    <n v="9"/>
    <n v="0.2"/>
    <n v="6.9794999999999998"/>
  </r>
  <r>
    <n v="7823"/>
    <x v="3883"/>
    <x v="2"/>
    <x v="86"/>
    <d v="2011-01-09T00:00:00"/>
    <s v="Standard Class"/>
    <s v="PP-18955"/>
    <s v="Paul Prost"/>
    <x v="2"/>
    <s v="United States"/>
    <x v="46"/>
    <x v="13"/>
    <n v="19711"/>
    <x v="3"/>
    <s v="OFF-AR-10003770"/>
    <x v="1"/>
    <x v="6"/>
    <x v="990"/>
    <n v="8.64"/>
    <n v="3"/>
    <n v="0"/>
    <n v="2.5055999999999998"/>
  </r>
  <r>
    <n v="7824"/>
    <x v="3883"/>
    <x v="2"/>
    <x v="86"/>
    <d v="2011-01-09T00:00:00"/>
    <s v="Standard Class"/>
    <s v="PP-18955"/>
    <s v="Paul Prost"/>
    <x v="2"/>
    <s v="United States"/>
    <x v="46"/>
    <x v="13"/>
    <n v="19711"/>
    <x v="3"/>
    <s v="TEC-AC-10002800"/>
    <x v="2"/>
    <x v="11"/>
    <x v="1207"/>
    <n v="149.97"/>
    <n v="3"/>
    <n v="0"/>
    <n v="52.4895"/>
  </r>
  <r>
    <n v="7825"/>
    <x v="3884"/>
    <x v="2"/>
    <x v="1174"/>
    <d v="2011-05-23T00:00:00"/>
    <s v="Standard Class"/>
    <s v="PW-19030"/>
    <s v="Pauline Webber"/>
    <x v="1"/>
    <s v="United States"/>
    <x v="1"/>
    <x v="1"/>
    <n v="90036"/>
    <x v="1"/>
    <s v="FUR-CH-10002439"/>
    <x v="0"/>
    <x v="1"/>
    <x v="1316"/>
    <n v="232.88"/>
    <n v="5"/>
    <n v="0.2"/>
    <n v="17.466000000000001"/>
  </r>
  <r>
    <n v="7826"/>
    <x v="3885"/>
    <x v="1"/>
    <x v="302"/>
    <d v="2012-07-02T00:00:00"/>
    <s v="Standard Class"/>
    <s v="PW-19030"/>
    <s v="Pauline Webber"/>
    <x v="1"/>
    <s v="United States"/>
    <x v="410"/>
    <x v="15"/>
    <n v="13440"/>
    <x v="3"/>
    <s v="FUR-CH-10004218"/>
    <x v="0"/>
    <x v="1"/>
    <x v="38"/>
    <n v="90.882000000000005"/>
    <n v="1"/>
    <n v="0.1"/>
    <n v="15.147"/>
  </r>
  <r>
    <n v="7827"/>
    <x v="3886"/>
    <x v="3"/>
    <x v="1108"/>
    <d v="2014-06-11T00:00:00"/>
    <s v="Standard Class"/>
    <s v="CY-12745"/>
    <s v="Craig Yedwab"/>
    <x v="1"/>
    <s v="United States"/>
    <x v="22"/>
    <x v="10"/>
    <n v="60610"/>
    <x v="2"/>
    <s v="TEC-PH-10004042"/>
    <x v="2"/>
    <x v="7"/>
    <x v="553"/>
    <n v="508.76799999999997"/>
    <n v="4"/>
    <n v="0.2"/>
    <n v="38.157600000000002"/>
  </r>
  <r>
    <n v="7828"/>
    <x v="3886"/>
    <x v="3"/>
    <x v="1108"/>
    <d v="2014-06-11T00:00:00"/>
    <s v="Standard Class"/>
    <s v="CY-12745"/>
    <s v="Craig Yedwab"/>
    <x v="1"/>
    <s v="United States"/>
    <x v="22"/>
    <x v="10"/>
    <n v="60610"/>
    <x v="2"/>
    <s v="OFF-EN-10001137"/>
    <x v="1"/>
    <x v="12"/>
    <x v="315"/>
    <n v="9.9120000000000008"/>
    <n v="3"/>
    <n v="0.2"/>
    <n v="3.2214"/>
  </r>
  <r>
    <n v="7829"/>
    <x v="3887"/>
    <x v="1"/>
    <x v="33"/>
    <d v="2012-01-05T00:00:00"/>
    <s v="Standard Class"/>
    <s v="BW-11110"/>
    <s v="Bart Watters"/>
    <x v="1"/>
    <s v="United States"/>
    <x v="70"/>
    <x v="1"/>
    <n v="92105"/>
    <x v="1"/>
    <s v="FUR-CH-10002017"/>
    <x v="0"/>
    <x v="1"/>
    <x v="1368"/>
    <n v="63.936"/>
    <n v="3"/>
    <n v="0.2"/>
    <n v="6.3936000000000002"/>
  </r>
  <r>
    <n v="7830"/>
    <x v="3887"/>
    <x v="1"/>
    <x v="33"/>
    <d v="2012-01-05T00:00:00"/>
    <s v="Standard Class"/>
    <s v="BW-11110"/>
    <s v="Bart Watters"/>
    <x v="1"/>
    <s v="United States"/>
    <x v="70"/>
    <x v="1"/>
    <n v="92105"/>
    <x v="1"/>
    <s v="OFF-AR-10000588"/>
    <x v="1"/>
    <x v="6"/>
    <x v="393"/>
    <n v="59.52"/>
    <n v="3"/>
    <n v="0"/>
    <n v="15.475199999999999"/>
  </r>
  <r>
    <n v="7831"/>
    <x v="3887"/>
    <x v="1"/>
    <x v="33"/>
    <d v="2012-01-05T00:00:00"/>
    <s v="Standard Class"/>
    <s v="BW-11110"/>
    <s v="Bart Watters"/>
    <x v="1"/>
    <s v="United States"/>
    <x v="70"/>
    <x v="1"/>
    <n v="92105"/>
    <x v="1"/>
    <s v="TEC-PH-10003174"/>
    <x v="2"/>
    <x v="7"/>
    <x v="1745"/>
    <n v="311.976"/>
    <n v="3"/>
    <n v="0.2"/>
    <n v="38.997"/>
  </r>
  <r>
    <n v="7832"/>
    <x v="3887"/>
    <x v="1"/>
    <x v="33"/>
    <d v="2012-01-05T00:00:00"/>
    <s v="Standard Class"/>
    <s v="BW-11110"/>
    <s v="Bart Watters"/>
    <x v="1"/>
    <s v="United States"/>
    <x v="70"/>
    <x v="1"/>
    <n v="92105"/>
    <x v="1"/>
    <s v="OFF-BI-10001524"/>
    <x v="1"/>
    <x v="8"/>
    <x v="298"/>
    <n v="50.351999999999997"/>
    <n v="3"/>
    <n v="0.2"/>
    <n v="17.623200000000001"/>
  </r>
  <r>
    <n v="7833"/>
    <x v="3888"/>
    <x v="0"/>
    <x v="195"/>
    <d v="2013-05-14T00:00:00"/>
    <s v="Standard Class"/>
    <s v="MB-18085"/>
    <s v="Mick Brown"/>
    <x v="0"/>
    <s v="United States"/>
    <x v="12"/>
    <x v="5"/>
    <n v="77036"/>
    <x v="2"/>
    <s v="TEC-PH-10001552"/>
    <x v="2"/>
    <x v="7"/>
    <x v="178"/>
    <n v="19.135999999999999"/>
    <n v="2"/>
    <n v="0.2"/>
    <n v="1.9136"/>
  </r>
  <r>
    <n v="7834"/>
    <x v="3889"/>
    <x v="1"/>
    <x v="1175"/>
    <d v="2012-01-28T00:00:00"/>
    <s v="Standard Class"/>
    <s v="CR-12820"/>
    <s v="Cyra Reiten"/>
    <x v="2"/>
    <s v="United States"/>
    <x v="487"/>
    <x v="2"/>
    <n v="33407"/>
    <x v="0"/>
    <s v="OFF-AR-10004757"/>
    <x v="1"/>
    <x v="6"/>
    <x v="342"/>
    <n v="13.12"/>
    <n v="5"/>
    <n v="0.2"/>
    <n v="2.1320000000000001"/>
  </r>
  <r>
    <n v="7835"/>
    <x v="3890"/>
    <x v="1"/>
    <x v="657"/>
    <d v="2012-04-17T00:00:00"/>
    <s v="Second Class"/>
    <s v="EB-14110"/>
    <s v="Eugene Barchas"/>
    <x v="0"/>
    <s v="United States"/>
    <x v="1"/>
    <x v="1"/>
    <n v="90045"/>
    <x v="1"/>
    <s v="FUR-TA-10002530"/>
    <x v="0"/>
    <x v="3"/>
    <x v="983"/>
    <n v="241.56800000000001"/>
    <n v="2"/>
    <n v="0.2"/>
    <n v="-15.098000000000001"/>
  </r>
  <r>
    <n v="7836"/>
    <x v="3890"/>
    <x v="1"/>
    <x v="657"/>
    <d v="2012-04-17T00:00:00"/>
    <s v="Second Class"/>
    <s v="EB-14110"/>
    <s v="Eugene Barchas"/>
    <x v="0"/>
    <s v="United States"/>
    <x v="1"/>
    <x v="1"/>
    <n v="90045"/>
    <x v="1"/>
    <s v="TEC-PH-10001494"/>
    <x v="2"/>
    <x v="7"/>
    <x v="708"/>
    <n v="479.92"/>
    <n v="2"/>
    <n v="0.2"/>
    <n v="41.993000000000002"/>
  </r>
  <r>
    <n v="7837"/>
    <x v="3891"/>
    <x v="1"/>
    <x v="12"/>
    <d v="2012-09-30T00:00:00"/>
    <s v="Standard Class"/>
    <s v="SH-19975"/>
    <s v="Sally Hughsby"/>
    <x v="1"/>
    <s v="United States"/>
    <x v="4"/>
    <x v="4"/>
    <n v="98103"/>
    <x v="1"/>
    <s v="FUR-CH-10004289"/>
    <x v="0"/>
    <x v="1"/>
    <x v="975"/>
    <n v="307.13600000000002"/>
    <n v="4"/>
    <n v="0.2"/>
    <n v="-11.5176"/>
  </r>
  <r>
    <n v="7838"/>
    <x v="3891"/>
    <x v="1"/>
    <x v="12"/>
    <d v="2012-09-30T00:00:00"/>
    <s v="Standard Class"/>
    <s v="SH-19975"/>
    <s v="Sally Hughsby"/>
    <x v="1"/>
    <s v="United States"/>
    <x v="4"/>
    <x v="4"/>
    <n v="98103"/>
    <x v="1"/>
    <s v="OFF-LA-10002945"/>
    <x v="1"/>
    <x v="2"/>
    <x v="1603"/>
    <n v="12.6"/>
    <n v="2"/>
    <n v="0"/>
    <n v="5.7960000000000003"/>
  </r>
  <r>
    <n v="7839"/>
    <x v="3891"/>
    <x v="1"/>
    <x v="12"/>
    <d v="2012-09-30T00:00:00"/>
    <s v="Standard Class"/>
    <s v="SH-19975"/>
    <s v="Sally Hughsby"/>
    <x v="1"/>
    <s v="United States"/>
    <x v="4"/>
    <x v="4"/>
    <n v="98103"/>
    <x v="1"/>
    <s v="TEC-AC-10002567"/>
    <x v="2"/>
    <x v="11"/>
    <x v="423"/>
    <n v="159.97999999999999"/>
    <n v="2"/>
    <n v="0"/>
    <n v="57.592799999999997"/>
  </r>
  <r>
    <n v="7840"/>
    <x v="3892"/>
    <x v="2"/>
    <x v="1176"/>
    <d v="2011-02-04T00:00:00"/>
    <s v="Standard Class"/>
    <s v="CV-12295"/>
    <s v="Christina VanderZanden"/>
    <x v="0"/>
    <s v="United States"/>
    <x v="96"/>
    <x v="23"/>
    <n v="50315"/>
    <x v="2"/>
    <s v="OFF-EN-10001509"/>
    <x v="1"/>
    <x v="12"/>
    <x v="29"/>
    <n v="6.12"/>
    <n v="3"/>
    <n v="0"/>
    <n v="2.8763999999999998"/>
  </r>
  <r>
    <n v="7841"/>
    <x v="3892"/>
    <x v="2"/>
    <x v="1176"/>
    <d v="2011-02-04T00:00:00"/>
    <s v="Standard Class"/>
    <s v="CV-12295"/>
    <s v="Christina VanderZanden"/>
    <x v="0"/>
    <s v="United States"/>
    <x v="96"/>
    <x v="23"/>
    <n v="50315"/>
    <x v="2"/>
    <s v="FUR-TA-10003954"/>
    <x v="0"/>
    <x v="3"/>
    <x v="1208"/>
    <n v="1184.72"/>
    <n v="4"/>
    <n v="0"/>
    <n v="106.62479999999999"/>
  </r>
  <r>
    <n v="7842"/>
    <x v="3893"/>
    <x v="0"/>
    <x v="19"/>
    <d v="2013-07-23T00:00:00"/>
    <s v="Standard Class"/>
    <s v="AT-10735"/>
    <s v="Annie Thurman"/>
    <x v="0"/>
    <s v="United States"/>
    <x v="20"/>
    <x v="15"/>
    <n v="10024"/>
    <x v="3"/>
    <s v="OFF-AP-10002892"/>
    <x v="1"/>
    <x v="9"/>
    <x v="9"/>
    <n v="45.96"/>
    <n v="2"/>
    <n v="0"/>
    <n v="13.788"/>
  </r>
  <r>
    <n v="7843"/>
    <x v="3894"/>
    <x v="2"/>
    <x v="987"/>
    <d v="2011-04-23T00:00:00"/>
    <s v="Second Class"/>
    <s v="AG-10390"/>
    <s v="Allen Goldenen"/>
    <x v="0"/>
    <s v="United States"/>
    <x v="81"/>
    <x v="17"/>
    <n v="22204"/>
    <x v="0"/>
    <s v="OFF-BI-10003638"/>
    <x v="1"/>
    <x v="8"/>
    <x v="607"/>
    <n v="58.05"/>
    <n v="3"/>
    <n v="0"/>
    <n v="26.702999999999999"/>
  </r>
  <r>
    <n v="7844"/>
    <x v="3894"/>
    <x v="2"/>
    <x v="987"/>
    <d v="2011-04-23T00:00:00"/>
    <s v="Second Class"/>
    <s v="AG-10390"/>
    <s v="Allen Goldenen"/>
    <x v="0"/>
    <s v="United States"/>
    <x v="81"/>
    <x v="17"/>
    <n v="22204"/>
    <x v="0"/>
    <s v="OFF-PA-10001569"/>
    <x v="1"/>
    <x v="10"/>
    <x v="55"/>
    <n v="71.28"/>
    <n v="11"/>
    <n v="0"/>
    <n v="34.214399999999998"/>
  </r>
  <r>
    <n v="7845"/>
    <x v="3895"/>
    <x v="3"/>
    <x v="246"/>
    <d v="2014-07-26T00:00:00"/>
    <s v="Standard Class"/>
    <s v="GM-14500"/>
    <s v="Gene McClure"/>
    <x v="0"/>
    <s v="United States"/>
    <x v="343"/>
    <x v="5"/>
    <n v="78577"/>
    <x v="2"/>
    <s v="FUR-TA-10001676"/>
    <x v="0"/>
    <x v="3"/>
    <x v="957"/>
    <n v="124.404"/>
    <n v="4"/>
    <n v="0.3"/>
    <n v="-21.3264"/>
  </r>
  <r>
    <n v="7846"/>
    <x v="3896"/>
    <x v="1"/>
    <x v="874"/>
    <d v="2012-02-10T00:00:00"/>
    <s v="Standard Class"/>
    <s v="JK-15205"/>
    <s v="Jamie Kunitz"/>
    <x v="0"/>
    <s v="United States"/>
    <x v="81"/>
    <x v="17"/>
    <n v="22204"/>
    <x v="0"/>
    <s v="OFF-PA-10001125"/>
    <x v="1"/>
    <x v="10"/>
    <x v="1012"/>
    <n v="154.9"/>
    <n v="5"/>
    <n v="0"/>
    <n v="69.704999999999998"/>
  </r>
  <r>
    <n v="7847"/>
    <x v="3896"/>
    <x v="1"/>
    <x v="874"/>
    <d v="2012-02-10T00:00:00"/>
    <s v="Standard Class"/>
    <s v="JK-15205"/>
    <s v="Jamie Kunitz"/>
    <x v="0"/>
    <s v="United States"/>
    <x v="81"/>
    <x v="17"/>
    <n v="22204"/>
    <x v="0"/>
    <s v="TEC-PH-10002496"/>
    <x v="2"/>
    <x v="7"/>
    <x v="490"/>
    <n v="1871.88"/>
    <n v="12"/>
    <n v="0"/>
    <n v="561.56399999999996"/>
  </r>
  <r>
    <n v="7848"/>
    <x v="3897"/>
    <x v="0"/>
    <x v="535"/>
    <d v="2013-03-03T00:00:00"/>
    <s v="Standard Class"/>
    <s v="DW-13540"/>
    <s v="Don Weiss"/>
    <x v="0"/>
    <s v="United States"/>
    <x v="12"/>
    <x v="5"/>
    <n v="77070"/>
    <x v="2"/>
    <s v="FUR-FU-10004053"/>
    <x v="0"/>
    <x v="5"/>
    <x v="1633"/>
    <n v="16.192"/>
    <n v="2"/>
    <n v="0.6"/>
    <n v="-6.8815999999999997"/>
  </r>
  <r>
    <n v="7849"/>
    <x v="3898"/>
    <x v="0"/>
    <x v="440"/>
    <d v="2013-07-05T00:00:00"/>
    <s v="Standard Class"/>
    <s v="AS-10090"/>
    <s v="Adam Shillingsburg"/>
    <x v="0"/>
    <s v="United States"/>
    <x v="218"/>
    <x v="5"/>
    <n v="75061"/>
    <x v="2"/>
    <s v="OFF-ST-10000321"/>
    <x v="1"/>
    <x v="4"/>
    <x v="1534"/>
    <n v="18.936"/>
    <n v="3"/>
    <n v="0.2"/>
    <n v="-3.7871999999999999"/>
  </r>
  <r>
    <n v="7850"/>
    <x v="3898"/>
    <x v="0"/>
    <x v="440"/>
    <d v="2013-07-05T00:00:00"/>
    <s v="Standard Class"/>
    <s v="AS-10090"/>
    <s v="Adam Shillingsburg"/>
    <x v="0"/>
    <s v="United States"/>
    <x v="218"/>
    <x v="5"/>
    <n v="75061"/>
    <x v="2"/>
    <s v="OFF-ST-10002957"/>
    <x v="1"/>
    <x v="4"/>
    <x v="1483"/>
    <n v="12.672000000000001"/>
    <n v="3"/>
    <n v="0.2"/>
    <n v="-3.1680000000000001"/>
  </r>
  <r>
    <n v="7851"/>
    <x v="3898"/>
    <x v="0"/>
    <x v="440"/>
    <d v="2013-07-05T00:00:00"/>
    <s v="Standard Class"/>
    <s v="AS-10090"/>
    <s v="Adam Shillingsburg"/>
    <x v="0"/>
    <s v="United States"/>
    <x v="218"/>
    <x v="5"/>
    <n v="75061"/>
    <x v="2"/>
    <s v="OFF-LA-10000973"/>
    <x v="1"/>
    <x v="2"/>
    <x v="826"/>
    <n v="5.04"/>
    <n v="2"/>
    <n v="0.2"/>
    <n v="1.764"/>
  </r>
  <r>
    <n v="7852"/>
    <x v="3899"/>
    <x v="2"/>
    <x v="337"/>
    <d v="2011-12-15T00:00:00"/>
    <s v="Standard Class"/>
    <s v="TS-21205"/>
    <s v="Thomas Seio"/>
    <x v="1"/>
    <s v="United States"/>
    <x v="22"/>
    <x v="10"/>
    <n v="60653"/>
    <x v="2"/>
    <s v="OFF-PA-10000143"/>
    <x v="1"/>
    <x v="10"/>
    <x v="1692"/>
    <n v="8.4480000000000004"/>
    <n v="2"/>
    <n v="0.2"/>
    <n v="2.9567999999999999"/>
  </r>
  <r>
    <n v="7853"/>
    <x v="3899"/>
    <x v="2"/>
    <x v="337"/>
    <d v="2011-12-15T00:00:00"/>
    <s v="Standard Class"/>
    <s v="TS-21205"/>
    <s v="Thomas Seio"/>
    <x v="1"/>
    <s v="United States"/>
    <x v="22"/>
    <x v="10"/>
    <n v="60653"/>
    <x v="2"/>
    <s v="OFF-AP-10003287"/>
    <x v="1"/>
    <x v="9"/>
    <x v="538"/>
    <n v="20.388000000000002"/>
    <n v="2"/>
    <n v="0.8"/>
    <n v="-53.008800000000001"/>
  </r>
  <r>
    <n v="7854"/>
    <x v="3900"/>
    <x v="1"/>
    <x v="707"/>
    <d v="2012-12-29T00:00:00"/>
    <s v="Standard Class"/>
    <s v="SM-20320"/>
    <s v="Sean Miller"/>
    <x v="2"/>
    <s v="United States"/>
    <x v="1"/>
    <x v="1"/>
    <n v="90049"/>
    <x v="1"/>
    <s v="OFF-PA-10001526"/>
    <x v="1"/>
    <x v="10"/>
    <x v="1030"/>
    <n v="9.9600000000000009"/>
    <n v="2"/>
    <n v="0"/>
    <n v="4.8803999999999998"/>
  </r>
  <r>
    <n v="7855"/>
    <x v="3901"/>
    <x v="3"/>
    <x v="226"/>
    <d v="2014-12-13T00:00:00"/>
    <s v="Standard Class"/>
    <s v="BH-11710"/>
    <s v="Brosina Hoffman"/>
    <x v="0"/>
    <s v="United States"/>
    <x v="413"/>
    <x v="35"/>
    <n v="39401"/>
    <x v="0"/>
    <s v="OFF-AP-10004540"/>
    <x v="1"/>
    <x v="9"/>
    <x v="1294"/>
    <n v="320.64"/>
    <n v="4"/>
    <n v="0"/>
    <n v="89.779200000000003"/>
  </r>
  <r>
    <n v="7856"/>
    <x v="3901"/>
    <x v="3"/>
    <x v="226"/>
    <d v="2014-12-13T00:00:00"/>
    <s v="Standard Class"/>
    <s v="BH-11710"/>
    <s v="Brosina Hoffman"/>
    <x v="0"/>
    <s v="United States"/>
    <x v="413"/>
    <x v="35"/>
    <n v="39401"/>
    <x v="0"/>
    <s v="TEC-AC-10001266"/>
    <x v="2"/>
    <x v="11"/>
    <x v="196"/>
    <n v="52"/>
    <n v="4"/>
    <n v="0"/>
    <n v="23.4"/>
  </r>
  <r>
    <n v="7857"/>
    <x v="3902"/>
    <x v="2"/>
    <x v="992"/>
    <d v="2011-01-06T00:00:00"/>
    <s v="First Class"/>
    <s v="LW-16825"/>
    <s v="Laurel Workman"/>
    <x v="1"/>
    <s v="United States"/>
    <x v="20"/>
    <x v="15"/>
    <n v="10024"/>
    <x v="3"/>
    <s v="OFF-BI-10004233"/>
    <x v="1"/>
    <x v="8"/>
    <x v="1377"/>
    <n v="25.584"/>
    <n v="2"/>
    <n v="0.2"/>
    <n v="8.9543999999999997"/>
  </r>
  <r>
    <n v="7858"/>
    <x v="3902"/>
    <x v="2"/>
    <x v="992"/>
    <d v="2011-01-06T00:00:00"/>
    <s v="First Class"/>
    <s v="LW-16825"/>
    <s v="Laurel Workman"/>
    <x v="1"/>
    <s v="United States"/>
    <x v="20"/>
    <x v="15"/>
    <n v="10024"/>
    <x v="3"/>
    <s v="TEC-PH-10003505"/>
    <x v="2"/>
    <x v="7"/>
    <x v="901"/>
    <n v="464"/>
    <n v="5"/>
    <n v="0"/>
    <n v="134.56"/>
  </r>
  <r>
    <n v="7859"/>
    <x v="3902"/>
    <x v="2"/>
    <x v="992"/>
    <d v="2011-01-06T00:00:00"/>
    <s v="First Class"/>
    <s v="LW-16825"/>
    <s v="Laurel Workman"/>
    <x v="1"/>
    <s v="United States"/>
    <x v="20"/>
    <x v="15"/>
    <n v="10024"/>
    <x v="3"/>
    <s v="OFF-AP-10001005"/>
    <x v="1"/>
    <x v="9"/>
    <x v="1131"/>
    <n v="235.95"/>
    <n v="3"/>
    <n v="0"/>
    <n v="77.863500000000002"/>
  </r>
  <r>
    <n v="7860"/>
    <x v="3902"/>
    <x v="2"/>
    <x v="992"/>
    <d v="2011-01-06T00:00:00"/>
    <s v="First Class"/>
    <s v="LW-16825"/>
    <s v="Laurel Workman"/>
    <x v="1"/>
    <s v="United States"/>
    <x v="20"/>
    <x v="15"/>
    <n v="10024"/>
    <x v="3"/>
    <s v="OFF-PA-10001712"/>
    <x v="1"/>
    <x v="10"/>
    <x v="974"/>
    <n v="39.96"/>
    <n v="4"/>
    <n v="0"/>
    <n v="17.981999999999999"/>
  </r>
  <r>
    <n v="7861"/>
    <x v="3903"/>
    <x v="3"/>
    <x v="580"/>
    <d v="2014-07-03T00:00:00"/>
    <s v="Standard Class"/>
    <s v="JA-15970"/>
    <s v="Joseph Airdo"/>
    <x v="0"/>
    <s v="United States"/>
    <x v="191"/>
    <x v="24"/>
    <n v="44221"/>
    <x v="3"/>
    <s v="OFF-BI-10002353"/>
    <x v="1"/>
    <x v="8"/>
    <x v="1068"/>
    <n v="18.527999999999999"/>
    <n v="4"/>
    <n v="0.7"/>
    <n v="-12.352"/>
  </r>
  <r>
    <n v="7862"/>
    <x v="3904"/>
    <x v="1"/>
    <x v="88"/>
    <d v="2012-10-17T00:00:00"/>
    <s v="Standard Class"/>
    <s v="KA-16525"/>
    <s v="Kelly Andreada"/>
    <x v="0"/>
    <s v="United States"/>
    <x v="4"/>
    <x v="4"/>
    <n v="98103"/>
    <x v="1"/>
    <s v="TEC-AC-10003038"/>
    <x v="2"/>
    <x v="11"/>
    <x v="1024"/>
    <n v="17.899999999999999"/>
    <n v="2"/>
    <n v="0"/>
    <n v="3.4009999999999998"/>
  </r>
  <r>
    <n v="7863"/>
    <x v="3904"/>
    <x v="1"/>
    <x v="88"/>
    <d v="2012-10-17T00:00:00"/>
    <s v="Standard Class"/>
    <s v="KA-16525"/>
    <s v="Kelly Andreada"/>
    <x v="0"/>
    <s v="United States"/>
    <x v="4"/>
    <x v="4"/>
    <n v="98103"/>
    <x v="1"/>
    <s v="OFF-ST-10000934"/>
    <x v="1"/>
    <x v="4"/>
    <x v="352"/>
    <n v="81.96"/>
    <n v="2"/>
    <n v="0"/>
    <n v="0"/>
  </r>
  <r>
    <n v="7864"/>
    <x v="3905"/>
    <x v="1"/>
    <x v="1177"/>
    <d v="2012-07-19T00:00:00"/>
    <s v="Second Class"/>
    <s v="TG-21310"/>
    <s v="Toby Gnade"/>
    <x v="0"/>
    <s v="United States"/>
    <x v="123"/>
    <x v="16"/>
    <n v="85204"/>
    <x v="1"/>
    <s v="OFF-ST-10002743"/>
    <x v="1"/>
    <x v="4"/>
    <x v="413"/>
    <n v="272.73599999999999"/>
    <n v="3"/>
    <n v="0.2"/>
    <n v="-64.774799999999999"/>
  </r>
  <r>
    <n v="7865"/>
    <x v="3905"/>
    <x v="1"/>
    <x v="1177"/>
    <d v="2012-07-19T00:00:00"/>
    <s v="Second Class"/>
    <s v="TG-21310"/>
    <s v="Toby Gnade"/>
    <x v="0"/>
    <s v="United States"/>
    <x v="123"/>
    <x v="16"/>
    <n v="85204"/>
    <x v="1"/>
    <s v="OFF-PA-10001846"/>
    <x v="1"/>
    <x v="10"/>
    <x v="1807"/>
    <n v="18.495999999999999"/>
    <n v="4"/>
    <n v="0.2"/>
    <n v="6.7047999999999996"/>
  </r>
  <r>
    <n v="7866"/>
    <x v="3905"/>
    <x v="1"/>
    <x v="1177"/>
    <d v="2012-07-19T00:00:00"/>
    <s v="Second Class"/>
    <s v="TG-21310"/>
    <s v="Toby Gnade"/>
    <x v="0"/>
    <s v="United States"/>
    <x v="123"/>
    <x v="16"/>
    <n v="85204"/>
    <x v="1"/>
    <s v="FUR-CH-10004287"/>
    <x v="0"/>
    <x v="1"/>
    <x v="156"/>
    <n v="441.92"/>
    <n v="2"/>
    <n v="0.2"/>
    <n v="49.716000000000001"/>
  </r>
  <r>
    <n v="7867"/>
    <x v="3905"/>
    <x v="1"/>
    <x v="1177"/>
    <d v="2012-07-19T00:00:00"/>
    <s v="Second Class"/>
    <s v="TG-21310"/>
    <s v="Toby Gnade"/>
    <x v="0"/>
    <s v="United States"/>
    <x v="123"/>
    <x v="16"/>
    <n v="85204"/>
    <x v="1"/>
    <s v="FUR-BO-10001608"/>
    <x v="0"/>
    <x v="0"/>
    <x v="1523"/>
    <n v="127.764"/>
    <n v="6"/>
    <n v="0.7"/>
    <n v="-191.64599999999999"/>
  </r>
  <r>
    <n v="7868"/>
    <x v="3906"/>
    <x v="2"/>
    <x v="84"/>
    <d v="2011-11-24T00:00:00"/>
    <s v="Second Class"/>
    <s v="DB-13360"/>
    <s v="Dennis Bolton"/>
    <x v="2"/>
    <s v="United States"/>
    <x v="288"/>
    <x v="7"/>
    <n v="84106"/>
    <x v="1"/>
    <s v="OFF-PA-10000357"/>
    <x v="1"/>
    <x v="10"/>
    <x v="1219"/>
    <n v="166.44"/>
    <n v="3"/>
    <n v="0"/>
    <n v="79.891199999999998"/>
  </r>
  <r>
    <n v="7869"/>
    <x v="3907"/>
    <x v="0"/>
    <x v="1022"/>
    <d v="2013-03-06T00:00:00"/>
    <s v="Standard Class"/>
    <s v="LS-17245"/>
    <s v="Lynn Smith"/>
    <x v="0"/>
    <s v="United States"/>
    <x v="1"/>
    <x v="1"/>
    <n v="90045"/>
    <x v="1"/>
    <s v="OFF-PA-10000575"/>
    <x v="1"/>
    <x v="10"/>
    <x v="1050"/>
    <n v="13.38"/>
    <n v="2"/>
    <n v="0"/>
    <n v="6.1547999999999998"/>
  </r>
  <r>
    <n v="7870"/>
    <x v="3908"/>
    <x v="3"/>
    <x v="445"/>
    <d v="2014-10-07T00:00:00"/>
    <s v="Standard Class"/>
    <s v="MO-17950"/>
    <s v="Michael Oakman"/>
    <x v="0"/>
    <s v="United States"/>
    <x v="108"/>
    <x v="3"/>
    <n v="28540"/>
    <x v="0"/>
    <s v="TEC-AC-10002167"/>
    <x v="2"/>
    <x v="11"/>
    <x v="46"/>
    <n v="24"/>
    <n v="2"/>
    <n v="0.2"/>
    <n v="-2.7"/>
  </r>
  <r>
    <n v="7871"/>
    <x v="3909"/>
    <x v="3"/>
    <x v="145"/>
    <d v="2014-09-30T00:00:00"/>
    <s v="Standard Class"/>
    <s v="CA-11965"/>
    <s v="Carol Adams"/>
    <x v="1"/>
    <s v="United States"/>
    <x v="80"/>
    <x v="24"/>
    <n v="44107"/>
    <x v="3"/>
    <s v="OFF-EN-10004459"/>
    <x v="1"/>
    <x v="12"/>
    <x v="655"/>
    <n v="24.448"/>
    <n v="4"/>
    <n v="0.2"/>
    <n v="8.8623999999999992"/>
  </r>
  <r>
    <n v="7872"/>
    <x v="3910"/>
    <x v="0"/>
    <x v="339"/>
    <d v="2013-08-10T00:00:00"/>
    <s v="Standard Class"/>
    <s v="DB-12910"/>
    <s v="Daniel Byrd"/>
    <x v="2"/>
    <s v="United States"/>
    <x v="453"/>
    <x v="1"/>
    <n v="92630"/>
    <x v="1"/>
    <s v="OFF-LA-10002271"/>
    <x v="1"/>
    <x v="2"/>
    <x v="635"/>
    <n v="6.16"/>
    <n v="2"/>
    <n v="0"/>
    <n v="2.9567999999999999"/>
  </r>
  <r>
    <n v="7873"/>
    <x v="3910"/>
    <x v="0"/>
    <x v="339"/>
    <d v="2013-08-10T00:00:00"/>
    <s v="Standard Class"/>
    <s v="DB-12910"/>
    <s v="Daniel Byrd"/>
    <x v="2"/>
    <s v="United States"/>
    <x v="453"/>
    <x v="1"/>
    <n v="92630"/>
    <x v="1"/>
    <s v="FUR-CH-10004063"/>
    <x v="0"/>
    <x v="1"/>
    <x v="120"/>
    <n v="915.13599999999997"/>
    <n v="4"/>
    <n v="0.2"/>
    <n v="102.9528"/>
  </r>
  <r>
    <n v="7874"/>
    <x v="3910"/>
    <x v="0"/>
    <x v="339"/>
    <d v="2013-08-10T00:00:00"/>
    <s v="Standard Class"/>
    <s v="DB-12910"/>
    <s v="Daniel Byrd"/>
    <x v="2"/>
    <s v="United States"/>
    <x v="453"/>
    <x v="1"/>
    <n v="92630"/>
    <x v="1"/>
    <s v="OFF-PA-10004610"/>
    <x v="1"/>
    <x v="10"/>
    <x v="1511"/>
    <n v="8.56"/>
    <n v="2"/>
    <n v="0"/>
    <n v="3.8519999999999999"/>
  </r>
  <r>
    <n v="7875"/>
    <x v="3910"/>
    <x v="0"/>
    <x v="339"/>
    <d v="2013-08-10T00:00:00"/>
    <s v="Standard Class"/>
    <s v="DB-12910"/>
    <s v="Daniel Byrd"/>
    <x v="2"/>
    <s v="United States"/>
    <x v="453"/>
    <x v="1"/>
    <n v="92630"/>
    <x v="1"/>
    <s v="OFF-PA-10001878"/>
    <x v="1"/>
    <x v="10"/>
    <x v="1161"/>
    <n v="97.82"/>
    <n v="2"/>
    <n v="0"/>
    <n v="45.9754"/>
  </r>
  <r>
    <n v="7876"/>
    <x v="3911"/>
    <x v="3"/>
    <x v="428"/>
    <d v="2014-09-16T00:00:00"/>
    <s v="Standard Class"/>
    <s v="DK-12835"/>
    <s v="Damala Kotsonis"/>
    <x v="1"/>
    <s v="United States"/>
    <x v="32"/>
    <x v="21"/>
    <n v="97206"/>
    <x v="1"/>
    <s v="OFF-PA-10002036"/>
    <x v="1"/>
    <x v="10"/>
    <x v="325"/>
    <n v="31.103999999999999"/>
    <n v="6"/>
    <n v="0.2"/>
    <n v="11.2752"/>
  </r>
  <r>
    <n v="7877"/>
    <x v="3911"/>
    <x v="3"/>
    <x v="428"/>
    <d v="2014-09-16T00:00:00"/>
    <s v="Standard Class"/>
    <s v="DK-12835"/>
    <s v="Damala Kotsonis"/>
    <x v="1"/>
    <s v="United States"/>
    <x v="32"/>
    <x v="21"/>
    <n v="97206"/>
    <x v="1"/>
    <s v="OFF-AP-10003278"/>
    <x v="1"/>
    <x v="9"/>
    <x v="1784"/>
    <n v="11.176"/>
    <n v="1"/>
    <n v="0.2"/>
    <n v="0.83819999999999995"/>
  </r>
  <r>
    <n v="7878"/>
    <x v="3912"/>
    <x v="1"/>
    <x v="899"/>
    <d v="2012-03-18T00:00:00"/>
    <s v="Standard Class"/>
    <s v="EB-14170"/>
    <s v="Evan Bailliet"/>
    <x v="0"/>
    <s v="United States"/>
    <x v="35"/>
    <x v="3"/>
    <n v="28205"/>
    <x v="0"/>
    <s v="OFF-LA-10001641"/>
    <x v="1"/>
    <x v="2"/>
    <x v="1022"/>
    <n v="5.04"/>
    <n v="2"/>
    <n v="0.2"/>
    <n v="1.764"/>
  </r>
  <r>
    <n v="7879"/>
    <x v="3913"/>
    <x v="0"/>
    <x v="896"/>
    <d v="2013-05-12T00:00:00"/>
    <s v="Second Class"/>
    <s v="DR-12940"/>
    <s v="Daniel Raglin"/>
    <x v="2"/>
    <s v="United States"/>
    <x v="34"/>
    <x v="10"/>
    <n v="60505"/>
    <x v="2"/>
    <s v="FUR-FU-10003806"/>
    <x v="0"/>
    <x v="5"/>
    <x v="1795"/>
    <n v="242.17599999999999"/>
    <n v="4"/>
    <n v="0.6"/>
    <n v="-302.72000000000003"/>
  </r>
  <r>
    <n v="7880"/>
    <x v="3914"/>
    <x v="0"/>
    <x v="403"/>
    <d v="2013-06-22T00:00:00"/>
    <s v="Standard Class"/>
    <s v="JS-15685"/>
    <s v="Jim Sink"/>
    <x v="1"/>
    <s v="United States"/>
    <x v="10"/>
    <x v="9"/>
    <n v="19140"/>
    <x v="3"/>
    <s v="FUR-TA-10003392"/>
    <x v="0"/>
    <x v="3"/>
    <x v="1639"/>
    <n v="337.17599999999999"/>
    <n v="2"/>
    <n v="0.4"/>
    <n v="-118.0116"/>
  </r>
  <r>
    <n v="7881"/>
    <x v="3915"/>
    <x v="3"/>
    <x v="734"/>
    <d v="2014-07-12T00:00:00"/>
    <s v="Second Class"/>
    <s v="LC-16870"/>
    <s v="Lena Cacioppo"/>
    <x v="0"/>
    <s v="United States"/>
    <x v="377"/>
    <x v="22"/>
    <n v="80229"/>
    <x v="1"/>
    <s v="OFF-AR-10003856"/>
    <x v="1"/>
    <x v="6"/>
    <x v="444"/>
    <n v="13.343999999999999"/>
    <n v="6"/>
    <n v="0.2"/>
    <n v="1.0007999999999999"/>
  </r>
  <r>
    <n v="7882"/>
    <x v="3915"/>
    <x v="3"/>
    <x v="734"/>
    <d v="2014-07-12T00:00:00"/>
    <s v="Second Class"/>
    <s v="LC-16870"/>
    <s v="Lena Cacioppo"/>
    <x v="0"/>
    <s v="United States"/>
    <x v="377"/>
    <x v="22"/>
    <n v="80229"/>
    <x v="1"/>
    <s v="TEC-AC-10002006"/>
    <x v="2"/>
    <x v="11"/>
    <x v="1078"/>
    <n v="76.751999999999995"/>
    <n v="6"/>
    <n v="0.2"/>
    <n v="10.5534"/>
  </r>
  <r>
    <n v="7883"/>
    <x v="3915"/>
    <x v="3"/>
    <x v="734"/>
    <d v="2014-07-12T00:00:00"/>
    <s v="Second Class"/>
    <s v="LC-16870"/>
    <s v="Lena Cacioppo"/>
    <x v="0"/>
    <s v="United States"/>
    <x v="377"/>
    <x v="22"/>
    <n v="80229"/>
    <x v="1"/>
    <s v="TEC-AC-10002006"/>
    <x v="2"/>
    <x v="11"/>
    <x v="1078"/>
    <n v="102.336"/>
    <n v="8"/>
    <n v="0.2"/>
    <n v="14.071199999999999"/>
  </r>
  <r>
    <n v="7884"/>
    <x v="3915"/>
    <x v="3"/>
    <x v="734"/>
    <d v="2014-07-12T00:00:00"/>
    <s v="Second Class"/>
    <s v="LC-16870"/>
    <s v="Lena Cacioppo"/>
    <x v="0"/>
    <s v="United States"/>
    <x v="377"/>
    <x v="22"/>
    <n v="80229"/>
    <x v="1"/>
    <s v="OFF-PA-10002246"/>
    <x v="1"/>
    <x v="10"/>
    <x v="1386"/>
    <n v="10.32"/>
    <n v="2"/>
    <n v="0.2"/>
    <n v="3.7410000000000001"/>
  </r>
  <r>
    <n v="7885"/>
    <x v="3915"/>
    <x v="3"/>
    <x v="734"/>
    <d v="2014-07-12T00:00:00"/>
    <s v="Second Class"/>
    <s v="LC-16870"/>
    <s v="Lena Cacioppo"/>
    <x v="0"/>
    <s v="United States"/>
    <x v="377"/>
    <x v="22"/>
    <n v="80229"/>
    <x v="1"/>
    <s v="OFF-SU-10004782"/>
    <x v="1"/>
    <x v="14"/>
    <x v="1548"/>
    <n v="47.32"/>
    <n v="7"/>
    <n v="0.2"/>
    <n v="5.915"/>
  </r>
  <r>
    <n v="7886"/>
    <x v="3915"/>
    <x v="3"/>
    <x v="734"/>
    <d v="2014-07-12T00:00:00"/>
    <s v="Second Class"/>
    <s v="LC-16870"/>
    <s v="Lena Cacioppo"/>
    <x v="0"/>
    <s v="United States"/>
    <x v="377"/>
    <x v="22"/>
    <n v="80229"/>
    <x v="1"/>
    <s v="FUR-FU-10004351"/>
    <x v="0"/>
    <x v="5"/>
    <x v="33"/>
    <n v="23.376000000000001"/>
    <n v="3"/>
    <n v="0.2"/>
    <n v="7.0128000000000004"/>
  </r>
  <r>
    <n v="7887"/>
    <x v="3915"/>
    <x v="3"/>
    <x v="734"/>
    <d v="2014-07-12T00:00:00"/>
    <s v="Second Class"/>
    <s v="LC-16870"/>
    <s v="Lena Cacioppo"/>
    <x v="0"/>
    <s v="United States"/>
    <x v="377"/>
    <x v="22"/>
    <n v="80229"/>
    <x v="1"/>
    <s v="FUR-FU-10004270"/>
    <x v="0"/>
    <x v="5"/>
    <x v="989"/>
    <n v="16.72"/>
    <n v="5"/>
    <n v="0.2"/>
    <n v="3.3439999999999999"/>
  </r>
  <r>
    <n v="7888"/>
    <x v="3915"/>
    <x v="3"/>
    <x v="734"/>
    <d v="2014-07-12T00:00:00"/>
    <s v="Second Class"/>
    <s v="LC-16870"/>
    <s v="Lena Cacioppo"/>
    <x v="0"/>
    <s v="United States"/>
    <x v="377"/>
    <x v="22"/>
    <n v="80229"/>
    <x v="1"/>
    <s v="FUR-FU-10004053"/>
    <x v="0"/>
    <x v="5"/>
    <x v="1633"/>
    <n v="16.192"/>
    <n v="1"/>
    <n v="0.2"/>
    <n v="4.6551999999999998"/>
  </r>
  <r>
    <n v="7889"/>
    <x v="3916"/>
    <x v="0"/>
    <x v="765"/>
    <d v="2013-08-23T00:00:00"/>
    <s v="Standard Class"/>
    <s v="JP-15520"/>
    <s v="Jeremy Pistek"/>
    <x v="0"/>
    <s v="United States"/>
    <x v="498"/>
    <x v="1"/>
    <n v="95616"/>
    <x v="1"/>
    <s v="OFF-PA-10000019"/>
    <x v="1"/>
    <x v="10"/>
    <x v="704"/>
    <n v="32.4"/>
    <n v="5"/>
    <n v="0"/>
    <n v="15.552"/>
  </r>
  <r>
    <n v="7890"/>
    <x v="3917"/>
    <x v="0"/>
    <x v="591"/>
    <d v="2013-12-30T00:00:00"/>
    <s v="Standard Class"/>
    <s v="TS-21655"/>
    <s v="Trudy Schmidt"/>
    <x v="0"/>
    <s v="United States"/>
    <x v="115"/>
    <x v="36"/>
    <n v="72701"/>
    <x v="0"/>
    <s v="OFF-AR-10003811"/>
    <x v="1"/>
    <x v="6"/>
    <x v="449"/>
    <n v="19.89"/>
    <n v="9"/>
    <n v="0"/>
    <n v="5.3703000000000003"/>
  </r>
  <r>
    <n v="7891"/>
    <x v="3917"/>
    <x v="0"/>
    <x v="591"/>
    <d v="2013-12-30T00:00:00"/>
    <s v="Standard Class"/>
    <s v="TS-21655"/>
    <s v="Trudy Schmidt"/>
    <x v="0"/>
    <s v="United States"/>
    <x v="115"/>
    <x v="36"/>
    <n v="72701"/>
    <x v="0"/>
    <s v="TEC-AC-10001838"/>
    <x v="2"/>
    <x v="11"/>
    <x v="645"/>
    <n v="399.98"/>
    <n v="2"/>
    <n v="0"/>
    <n v="171.9914"/>
  </r>
  <r>
    <n v="7892"/>
    <x v="3917"/>
    <x v="0"/>
    <x v="591"/>
    <d v="2013-12-30T00:00:00"/>
    <s v="Standard Class"/>
    <s v="TS-21655"/>
    <s v="Trudy Schmidt"/>
    <x v="0"/>
    <s v="United States"/>
    <x v="115"/>
    <x v="36"/>
    <n v="72701"/>
    <x v="0"/>
    <s v="FUR-FU-10003553"/>
    <x v="0"/>
    <x v="5"/>
    <x v="563"/>
    <n v="343.85"/>
    <n v="5"/>
    <n v="0"/>
    <n v="137.54"/>
  </r>
  <r>
    <n v="7893"/>
    <x v="3917"/>
    <x v="0"/>
    <x v="591"/>
    <d v="2013-12-30T00:00:00"/>
    <s v="Standard Class"/>
    <s v="TS-21655"/>
    <s v="Trudy Schmidt"/>
    <x v="0"/>
    <s v="United States"/>
    <x v="115"/>
    <x v="36"/>
    <n v="72701"/>
    <x v="0"/>
    <s v="OFF-PA-10003302"/>
    <x v="1"/>
    <x v="10"/>
    <x v="1712"/>
    <n v="106.32"/>
    <n v="3"/>
    <n v="0"/>
    <n v="49.970399999999998"/>
  </r>
  <r>
    <n v="7894"/>
    <x v="3918"/>
    <x v="3"/>
    <x v="283"/>
    <d v="2014-07-31T00:00:00"/>
    <s v="Standard Class"/>
    <s v="NM-18445"/>
    <s v="Nathan Mautz"/>
    <x v="2"/>
    <s v="United States"/>
    <x v="20"/>
    <x v="15"/>
    <n v="10011"/>
    <x v="3"/>
    <s v="OFF-BI-10002412"/>
    <x v="1"/>
    <x v="8"/>
    <x v="323"/>
    <n v="13.92"/>
    <n v="3"/>
    <n v="0.2"/>
    <n v="4.3499999999999996"/>
  </r>
  <r>
    <n v="7895"/>
    <x v="3919"/>
    <x v="3"/>
    <x v="548"/>
    <d v="2014-06-26T00:00:00"/>
    <s v="Standard Class"/>
    <s v="EH-14125"/>
    <s v="Eugene Hildebrand"/>
    <x v="2"/>
    <s v="United States"/>
    <x v="320"/>
    <x v="48"/>
    <n v="26003"/>
    <x v="3"/>
    <s v="OFF-BI-10002852"/>
    <x v="1"/>
    <x v="8"/>
    <x v="91"/>
    <n v="82.4"/>
    <n v="5"/>
    <n v="0"/>
    <n v="40.375999999999998"/>
  </r>
  <r>
    <n v="7896"/>
    <x v="3919"/>
    <x v="3"/>
    <x v="548"/>
    <d v="2014-06-26T00:00:00"/>
    <s v="Standard Class"/>
    <s v="EH-14125"/>
    <s v="Eugene Hildebrand"/>
    <x v="2"/>
    <s v="United States"/>
    <x v="320"/>
    <x v="48"/>
    <n v="26003"/>
    <x v="3"/>
    <s v="OFF-BI-10000145"/>
    <x v="1"/>
    <x v="8"/>
    <x v="735"/>
    <n v="6.24"/>
    <n v="2"/>
    <n v="0"/>
    <n v="3.0575999999999999"/>
  </r>
  <r>
    <n v="7897"/>
    <x v="3919"/>
    <x v="3"/>
    <x v="548"/>
    <d v="2014-06-26T00:00:00"/>
    <s v="Standard Class"/>
    <s v="EH-14125"/>
    <s v="Eugene Hildebrand"/>
    <x v="2"/>
    <s v="United States"/>
    <x v="320"/>
    <x v="48"/>
    <n v="26003"/>
    <x v="3"/>
    <s v="OFF-PA-10001970"/>
    <x v="1"/>
    <x v="10"/>
    <x v="361"/>
    <n v="447.84"/>
    <n v="8"/>
    <n v="0"/>
    <n v="219.44159999999999"/>
  </r>
  <r>
    <n v="7898"/>
    <x v="3920"/>
    <x v="3"/>
    <x v="802"/>
    <d v="2014-08-19T00:00:00"/>
    <s v="Standard Class"/>
    <s v="DC-12850"/>
    <s v="Dan Campbell"/>
    <x v="0"/>
    <s v="United States"/>
    <x v="26"/>
    <x v="18"/>
    <n v="38109"/>
    <x v="0"/>
    <s v="OFF-AP-10001563"/>
    <x v="1"/>
    <x v="9"/>
    <x v="530"/>
    <n v="272.048"/>
    <n v="7"/>
    <n v="0.2"/>
    <n v="30.605399999999999"/>
  </r>
  <r>
    <n v="7899"/>
    <x v="3920"/>
    <x v="3"/>
    <x v="802"/>
    <d v="2014-08-19T00:00:00"/>
    <s v="Standard Class"/>
    <s v="DC-12850"/>
    <s v="Dan Campbell"/>
    <x v="0"/>
    <s v="United States"/>
    <x v="26"/>
    <x v="18"/>
    <n v="38109"/>
    <x v="0"/>
    <s v="OFF-BI-10001359"/>
    <x v="1"/>
    <x v="8"/>
    <x v="1153"/>
    <n v="1614.5820000000001"/>
    <n v="6"/>
    <n v="0.7"/>
    <n v="-1237.8462"/>
  </r>
  <r>
    <n v="7900"/>
    <x v="3920"/>
    <x v="3"/>
    <x v="802"/>
    <d v="2014-08-19T00:00:00"/>
    <s v="Standard Class"/>
    <s v="DC-12850"/>
    <s v="Dan Campbell"/>
    <x v="0"/>
    <s v="United States"/>
    <x v="26"/>
    <x v="18"/>
    <n v="38109"/>
    <x v="0"/>
    <s v="OFF-FA-10003495"/>
    <x v="1"/>
    <x v="13"/>
    <x v="33"/>
    <n v="24.32"/>
    <n v="5"/>
    <n v="0.2"/>
    <n v="9.1199999999999992"/>
  </r>
  <r>
    <n v="7901"/>
    <x v="3920"/>
    <x v="3"/>
    <x v="802"/>
    <d v="2014-08-19T00:00:00"/>
    <s v="Standard Class"/>
    <s v="DC-12850"/>
    <s v="Dan Campbell"/>
    <x v="0"/>
    <s v="United States"/>
    <x v="26"/>
    <x v="18"/>
    <n v="38109"/>
    <x v="0"/>
    <s v="TEC-AC-10003709"/>
    <x v="2"/>
    <x v="11"/>
    <x v="1404"/>
    <n v="1.5840000000000001"/>
    <n v="2"/>
    <n v="0.2"/>
    <n v="0.47520000000000001"/>
  </r>
  <r>
    <n v="7902"/>
    <x v="3920"/>
    <x v="3"/>
    <x v="802"/>
    <d v="2014-08-19T00:00:00"/>
    <s v="Standard Class"/>
    <s v="DC-12850"/>
    <s v="Dan Campbell"/>
    <x v="0"/>
    <s v="United States"/>
    <x v="26"/>
    <x v="18"/>
    <n v="38109"/>
    <x v="0"/>
    <s v="FUR-FU-10003268"/>
    <x v="0"/>
    <x v="5"/>
    <x v="876"/>
    <n v="31.984000000000002"/>
    <n v="1"/>
    <n v="0.2"/>
    <n v="0"/>
  </r>
  <r>
    <n v="7903"/>
    <x v="3920"/>
    <x v="3"/>
    <x v="802"/>
    <d v="2014-08-19T00:00:00"/>
    <s v="Standard Class"/>
    <s v="DC-12850"/>
    <s v="Dan Campbell"/>
    <x v="0"/>
    <s v="United States"/>
    <x v="26"/>
    <x v="18"/>
    <n v="38109"/>
    <x v="0"/>
    <s v="OFF-EN-10003845"/>
    <x v="1"/>
    <x v="12"/>
    <x v="431"/>
    <n v="14.76"/>
    <n v="5"/>
    <n v="0.2"/>
    <n v="4.7969999999999997"/>
  </r>
  <r>
    <n v="7904"/>
    <x v="3920"/>
    <x v="3"/>
    <x v="802"/>
    <d v="2014-08-19T00:00:00"/>
    <s v="Standard Class"/>
    <s v="DC-12850"/>
    <s v="Dan Campbell"/>
    <x v="0"/>
    <s v="United States"/>
    <x v="26"/>
    <x v="18"/>
    <n v="38109"/>
    <x v="0"/>
    <s v="FUR-CH-10002073"/>
    <x v="0"/>
    <x v="1"/>
    <x v="1783"/>
    <n v="423.64800000000002"/>
    <n v="2"/>
    <n v="0.2"/>
    <n v="47.660400000000003"/>
  </r>
  <r>
    <n v="7905"/>
    <x v="3921"/>
    <x v="1"/>
    <x v="209"/>
    <d v="2012-11-13T00:00:00"/>
    <s v="Standard Class"/>
    <s v="DO-13645"/>
    <s v="Doug O'Connell"/>
    <x v="0"/>
    <s v="United States"/>
    <x v="12"/>
    <x v="5"/>
    <n v="77036"/>
    <x v="2"/>
    <s v="OFF-PA-10001357"/>
    <x v="1"/>
    <x v="10"/>
    <x v="1032"/>
    <n v="76.64"/>
    <n v="2"/>
    <n v="0.2"/>
    <n v="26.824000000000002"/>
  </r>
  <r>
    <n v="7906"/>
    <x v="3922"/>
    <x v="1"/>
    <x v="52"/>
    <d v="2012-10-22T00:00:00"/>
    <s v="Standard Class"/>
    <s v="LS-16975"/>
    <s v="Lindsay Shagiari"/>
    <x v="2"/>
    <s v="United States"/>
    <x v="61"/>
    <x v="5"/>
    <n v="75217"/>
    <x v="2"/>
    <s v="OFF-EN-10001415"/>
    <x v="1"/>
    <x v="12"/>
    <x v="33"/>
    <n v="4.4640000000000004"/>
    <n v="1"/>
    <n v="0.2"/>
    <n v="1.6739999999999999"/>
  </r>
  <r>
    <n v="7907"/>
    <x v="3922"/>
    <x v="1"/>
    <x v="52"/>
    <d v="2012-10-22T00:00:00"/>
    <s v="Standard Class"/>
    <s v="LS-16975"/>
    <s v="Lindsay Shagiari"/>
    <x v="2"/>
    <s v="United States"/>
    <x v="61"/>
    <x v="5"/>
    <n v="75217"/>
    <x v="2"/>
    <s v="OFF-BI-10002813"/>
    <x v="1"/>
    <x v="8"/>
    <x v="905"/>
    <n v="3.96"/>
    <n v="10"/>
    <n v="0.8"/>
    <n v="-6.93"/>
  </r>
  <r>
    <n v="7908"/>
    <x v="3923"/>
    <x v="0"/>
    <x v="679"/>
    <d v="2013-03-08T00:00:00"/>
    <s v="First Class"/>
    <s v="RW-19630"/>
    <s v="Rob Williams"/>
    <x v="1"/>
    <s v="United States"/>
    <x v="8"/>
    <x v="1"/>
    <n v="94122"/>
    <x v="1"/>
    <s v="OFF-AP-10003849"/>
    <x v="1"/>
    <x v="9"/>
    <x v="833"/>
    <n v="715.64"/>
    <n v="2"/>
    <n v="0"/>
    <n v="178.91"/>
  </r>
  <r>
    <n v="7909"/>
    <x v="3924"/>
    <x v="0"/>
    <x v="275"/>
    <d v="2013-08-12T00:00:00"/>
    <s v="Standard Class"/>
    <s v="RD-19720"/>
    <s v="Roger Demir"/>
    <x v="0"/>
    <s v="United States"/>
    <x v="499"/>
    <x v="1"/>
    <n v="95037"/>
    <x v="1"/>
    <s v="FUR-TA-10004147"/>
    <x v="0"/>
    <x v="3"/>
    <x v="811"/>
    <n v="268.70400000000001"/>
    <n v="3"/>
    <n v="0.2"/>
    <n v="6.7176"/>
  </r>
  <r>
    <n v="7910"/>
    <x v="3924"/>
    <x v="0"/>
    <x v="275"/>
    <d v="2013-08-12T00:00:00"/>
    <s v="Standard Class"/>
    <s v="RD-19720"/>
    <s v="Roger Demir"/>
    <x v="0"/>
    <s v="United States"/>
    <x v="499"/>
    <x v="1"/>
    <n v="95037"/>
    <x v="1"/>
    <s v="OFF-AR-10001662"/>
    <x v="1"/>
    <x v="6"/>
    <x v="443"/>
    <n v="21.92"/>
    <n v="8"/>
    <n v="0"/>
    <n v="5.9184000000000001"/>
  </r>
  <r>
    <n v="7911"/>
    <x v="3924"/>
    <x v="0"/>
    <x v="275"/>
    <d v="2013-08-12T00:00:00"/>
    <s v="Standard Class"/>
    <s v="RD-19720"/>
    <s v="Roger Demir"/>
    <x v="0"/>
    <s v="United States"/>
    <x v="499"/>
    <x v="1"/>
    <n v="95037"/>
    <x v="1"/>
    <s v="OFF-ST-10001558"/>
    <x v="1"/>
    <x v="4"/>
    <x v="712"/>
    <n v="48.72"/>
    <n v="3"/>
    <n v="0"/>
    <n v="7.3079999999999998"/>
  </r>
  <r>
    <n v="7912"/>
    <x v="3924"/>
    <x v="0"/>
    <x v="275"/>
    <d v="2013-08-12T00:00:00"/>
    <s v="Standard Class"/>
    <s v="RD-19720"/>
    <s v="Roger Demir"/>
    <x v="0"/>
    <s v="United States"/>
    <x v="499"/>
    <x v="1"/>
    <n v="95037"/>
    <x v="1"/>
    <s v="FUR-BO-10001337"/>
    <x v="0"/>
    <x v="0"/>
    <x v="425"/>
    <n v="205.666"/>
    <n v="2"/>
    <n v="0.15"/>
    <n v="-12.098000000000001"/>
  </r>
  <r>
    <n v="7913"/>
    <x v="3925"/>
    <x v="0"/>
    <x v="236"/>
    <d v="2013-01-05T00:00:00"/>
    <s v="Second Class"/>
    <s v="RB-19570"/>
    <s v="Rob Beeghly"/>
    <x v="0"/>
    <s v="United States"/>
    <x v="490"/>
    <x v="10"/>
    <n v="60174"/>
    <x v="2"/>
    <s v="FUR-FU-10001602"/>
    <x v="0"/>
    <x v="5"/>
    <x v="759"/>
    <n v="30.344000000000001"/>
    <n v="2"/>
    <n v="0.6"/>
    <n v="-31.8612"/>
  </r>
  <r>
    <n v="7914"/>
    <x v="3926"/>
    <x v="3"/>
    <x v="326"/>
    <d v="2014-08-28T00:00:00"/>
    <s v="First Class"/>
    <s v="JE-15715"/>
    <s v="Joe Elijah"/>
    <x v="0"/>
    <s v="United States"/>
    <x v="138"/>
    <x v="24"/>
    <n v="44105"/>
    <x v="3"/>
    <s v="OFF-ST-10003996"/>
    <x v="1"/>
    <x v="4"/>
    <x v="1203"/>
    <n v="25.696000000000002"/>
    <n v="2"/>
    <n v="0.2"/>
    <n v="1.9272"/>
  </r>
  <r>
    <n v="7915"/>
    <x v="3927"/>
    <x v="3"/>
    <x v="46"/>
    <d v="2014-06-22T00:00:00"/>
    <s v="Standard Class"/>
    <s v="SR-20740"/>
    <s v="Steven Roelle"/>
    <x v="2"/>
    <s v="United States"/>
    <x v="20"/>
    <x v="15"/>
    <n v="10024"/>
    <x v="3"/>
    <s v="TEC-MA-10003673"/>
    <x v="2"/>
    <x v="15"/>
    <x v="1808"/>
    <n v="3404.5"/>
    <n v="5"/>
    <n v="0"/>
    <n v="1668.2049999999999"/>
  </r>
  <r>
    <n v="7916"/>
    <x v="3927"/>
    <x v="3"/>
    <x v="46"/>
    <d v="2014-06-22T00:00:00"/>
    <s v="Standard Class"/>
    <s v="SR-20740"/>
    <s v="Steven Roelle"/>
    <x v="2"/>
    <s v="United States"/>
    <x v="20"/>
    <x v="15"/>
    <n v="10024"/>
    <x v="3"/>
    <s v="TEC-AC-10004992"/>
    <x v="2"/>
    <x v="11"/>
    <x v="1715"/>
    <n v="101.34"/>
    <n v="3"/>
    <n v="0"/>
    <n v="8.1072000000000006"/>
  </r>
  <r>
    <n v="7917"/>
    <x v="3928"/>
    <x v="1"/>
    <x v="312"/>
    <d v="2012-11-24T00:00:00"/>
    <s v="Standard Class"/>
    <s v="PO-19195"/>
    <s v="Phillina Ober"/>
    <x v="2"/>
    <s v="United States"/>
    <x v="10"/>
    <x v="9"/>
    <n v="19140"/>
    <x v="3"/>
    <s v="FUR-CH-10002880"/>
    <x v="0"/>
    <x v="1"/>
    <x v="801"/>
    <n v="344.37200000000001"/>
    <n v="4"/>
    <n v="0.3"/>
    <n v="-93.472399999999993"/>
  </r>
  <r>
    <n v="7918"/>
    <x v="3929"/>
    <x v="3"/>
    <x v="507"/>
    <d v="2014-09-09T00:00:00"/>
    <s v="Second Class"/>
    <s v="JK-16120"/>
    <s v="Julie Kriz"/>
    <x v="2"/>
    <s v="United States"/>
    <x v="164"/>
    <x v="5"/>
    <n v="75043"/>
    <x v="2"/>
    <s v="OFF-AR-10000380"/>
    <x v="1"/>
    <x v="6"/>
    <x v="108"/>
    <n v="30.384"/>
    <n v="1"/>
    <n v="0.2"/>
    <n v="3.798"/>
  </r>
  <r>
    <n v="7919"/>
    <x v="3930"/>
    <x v="1"/>
    <x v="433"/>
    <d v="2012-08-07T00:00:00"/>
    <s v="Second Class"/>
    <s v="JP-16135"/>
    <s v="Julie Prescott"/>
    <x v="2"/>
    <s v="United States"/>
    <x v="70"/>
    <x v="1"/>
    <n v="92024"/>
    <x v="1"/>
    <s v="OFF-BI-10002706"/>
    <x v="1"/>
    <x v="8"/>
    <x v="273"/>
    <n v="22.847999999999999"/>
    <n v="2"/>
    <n v="0.2"/>
    <n v="7.4256000000000002"/>
  </r>
  <r>
    <n v="7920"/>
    <x v="3931"/>
    <x v="3"/>
    <x v="175"/>
    <d v="2014-09-22T00:00:00"/>
    <s v="Standard Class"/>
    <s v="Dp-13240"/>
    <s v="Dean percer"/>
    <x v="2"/>
    <s v="United States"/>
    <x v="416"/>
    <x v="29"/>
    <n v="6708"/>
    <x v="3"/>
    <s v="OFF-ST-10000943"/>
    <x v="1"/>
    <x v="4"/>
    <x v="1195"/>
    <n v="38.619999999999997"/>
    <n v="2"/>
    <n v="0"/>
    <n v="10.813599999999999"/>
  </r>
  <r>
    <n v="7921"/>
    <x v="3931"/>
    <x v="3"/>
    <x v="175"/>
    <d v="2014-09-22T00:00:00"/>
    <s v="Standard Class"/>
    <s v="Dp-13240"/>
    <s v="Dean percer"/>
    <x v="2"/>
    <s v="United States"/>
    <x v="416"/>
    <x v="29"/>
    <n v="6708"/>
    <x v="3"/>
    <s v="TEC-AC-10001090"/>
    <x v="2"/>
    <x v="11"/>
    <x v="1583"/>
    <n v="59.98"/>
    <n v="2"/>
    <n v="0"/>
    <n v="10.7964"/>
  </r>
  <r>
    <n v="7922"/>
    <x v="3932"/>
    <x v="3"/>
    <x v="677"/>
    <d v="2014-03-18T00:00:00"/>
    <s v="Standard Class"/>
    <s v="JB-16000"/>
    <s v="Joy Bell-"/>
    <x v="0"/>
    <s v="United States"/>
    <x v="29"/>
    <x v="39"/>
    <n v="21044"/>
    <x v="3"/>
    <s v="OFF-BI-10002026"/>
    <x v="1"/>
    <x v="8"/>
    <x v="903"/>
    <n v="174.3"/>
    <n v="3"/>
    <n v="0"/>
    <n v="81.921000000000006"/>
  </r>
  <r>
    <n v="7923"/>
    <x v="3933"/>
    <x v="3"/>
    <x v="241"/>
    <d v="2014-09-30T00:00:00"/>
    <s v="Standard Class"/>
    <s v="PP-18955"/>
    <s v="Paul Prost"/>
    <x v="2"/>
    <s v="United States"/>
    <x v="389"/>
    <x v="2"/>
    <n v="33021"/>
    <x v="0"/>
    <s v="TEC-PH-10000526"/>
    <x v="2"/>
    <x v="7"/>
    <x v="1463"/>
    <n v="383.96"/>
    <n v="5"/>
    <n v="0.2"/>
    <n v="38.396000000000001"/>
  </r>
  <r>
    <n v="7924"/>
    <x v="3933"/>
    <x v="3"/>
    <x v="241"/>
    <d v="2014-09-30T00:00:00"/>
    <s v="Standard Class"/>
    <s v="PP-18955"/>
    <s v="Paul Prost"/>
    <x v="2"/>
    <s v="United States"/>
    <x v="389"/>
    <x v="2"/>
    <n v="33021"/>
    <x v="0"/>
    <s v="OFF-BI-10004002"/>
    <x v="1"/>
    <x v="8"/>
    <x v="152"/>
    <n v="15.57"/>
    <n v="3"/>
    <n v="0.7"/>
    <n v="-11.417999999999999"/>
  </r>
  <r>
    <n v="7925"/>
    <x v="3934"/>
    <x v="0"/>
    <x v="572"/>
    <d v="2013-08-17T00:00:00"/>
    <s v="First Class"/>
    <s v="RF-19840"/>
    <s v="Roy FranzÃ¶sisch"/>
    <x v="0"/>
    <s v="United States"/>
    <x v="24"/>
    <x v="17"/>
    <n v="22153"/>
    <x v="0"/>
    <s v="OFF-BI-10002309"/>
    <x v="1"/>
    <x v="8"/>
    <x v="78"/>
    <n v="22.32"/>
    <n v="4"/>
    <n v="0"/>
    <n v="10.7136"/>
  </r>
  <r>
    <n v="7926"/>
    <x v="3934"/>
    <x v="0"/>
    <x v="572"/>
    <d v="2013-08-17T00:00:00"/>
    <s v="First Class"/>
    <s v="RF-19840"/>
    <s v="Roy FranzÃ¶sisch"/>
    <x v="0"/>
    <s v="United States"/>
    <x v="24"/>
    <x v="17"/>
    <n v="22153"/>
    <x v="0"/>
    <s v="OFF-LA-10003923"/>
    <x v="1"/>
    <x v="2"/>
    <x v="424"/>
    <n v="103.6"/>
    <n v="7"/>
    <n v="0"/>
    <n v="51.8"/>
  </r>
  <r>
    <n v="7927"/>
    <x v="3935"/>
    <x v="3"/>
    <x v="225"/>
    <d v="2014-11-25T00:00:00"/>
    <s v="Second Class"/>
    <s v="KH-16330"/>
    <s v="Katharine Harms"/>
    <x v="1"/>
    <s v="United States"/>
    <x v="20"/>
    <x v="15"/>
    <n v="10035"/>
    <x v="3"/>
    <s v="TEC-AC-10003433"/>
    <x v="2"/>
    <x v="11"/>
    <x v="1409"/>
    <n v="2.97"/>
    <n v="3"/>
    <n v="0"/>
    <n v="1.3365"/>
  </r>
  <r>
    <n v="7928"/>
    <x v="3935"/>
    <x v="3"/>
    <x v="225"/>
    <d v="2014-11-25T00:00:00"/>
    <s v="Second Class"/>
    <s v="KH-16330"/>
    <s v="Katharine Harms"/>
    <x v="1"/>
    <s v="United States"/>
    <x v="20"/>
    <x v="15"/>
    <n v="10035"/>
    <x v="3"/>
    <s v="TEC-PH-10001363"/>
    <x v="2"/>
    <x v="7"/>
    <x v="427"/>
    <n v="569.99"/>
    <n v="1"/>
    <n v="0"/>
    <n v="170.99700000000001"/>
  </r>
  <r>
    <n v="7929"/>
    <x v="3935"/>
    <x v="3"/>
    <x v="225"/>
    <d v="2014-11-25T00:00:00"/>
    <s v="Second Class"/>
    <s v="KH-16330"/>
    <s v="Katharine Harms"/>
    <x v="1"/>
    <s v="United States"/>
    <x v="20"/>
    <x v="15"/>
    <n v="10035"/>
    <x v="3"/>
    <s v="FUR-FU-10000820"/>
    <x v="0"/>
    <x v="5"/>
    <x v="1774"/>
    <n v="50.97"/>
    <n v="3"/>
    <n v="0"/>
    <n v="9.1745999999999999"/>
  </r>
  <r>
    <n v="7930"/>
    <x v="3936"/>
    <x v="3"/>
    <x v="800"/>
    <d v="2014-07-28T00:00:00"/>
    <s v="First Class"/>
    <s v="EM-14200"/>
    <s v="Evan Minnotte"/>
    <x v="2"/>
    <s v="United States"/>
    <x v="61"/>
    <x v="5"/>
    <n v="75217"/>
    <x v="2"/>
    <s v="FUR-TA-10004767"/>
    <x v="0"/>
    <x v="3"/>
    <x v="1147"/>
    <n v="298.11599999999999"/>
    <n v="6"/>
    <n v="0.3"/>
    <n v="-4.2587999999999999"/>
  </r>
  <r>
    <n v="7931"/>
    <x v="3937"/>
    <x v="0"/>
    <x v="869"/>
    <d v="2013-03-28T00:00:00"/>
    <s v="Second Class"/>
    <s v="DK-12835"/>
    <s v="Damala Kotsonis"/>
    <x v="1"/>
    <s v="United States"/>
    <x v="20"/>
    <x v="15"/>
    <n v="10024"/>
    <x v="3"/>
    <s v="OFF-AR-10001955"/>
    <x v="1"/>
    <x v="6"/>
    <x v="1021"/>
    <n v="59.52"/>
    <n v="3"/>
    <n v="0"/>
    <n v="17.856000000000002"/>
  </r>
  <r>
    <n v="7932"/>
    <x v="3938"/>
    <x v="0"/>
    <x v="692"/>
    <d v="2013-07-21T00:00:00"/>
    <s v="Standard Class"/>
    <s v="MC-17425"/>
    <s v="Mark Cousins"/>
    <x v="1"/>
    <s v="United States"/>
    <x v="32"/>
    <x v="21"/>
    <n v="97206"/>
    <x v="1"/>
    <s v="FUR-CH-10004886"/>
    <x v="0"/>
    <x v="1"/>
    <x v="366"/>
    <n v="230.28"/>
    <n v="3"/>
    <n v="0.2"/>
    <n v="23.027999999999999"/>
  </r>
  <r>
    <n v="7933"/>
    <x v="3938"/>
    <x v="0"/>
    <x v="692"/>
    <d v="2013-07-21T00:00:00"/>
    <s v="Standard Class"/>
    <s v="MC-17425"/>
    <s v="Mark Cousins"/>
    <x v="1"/>
    <s v="United States"/>
    <x v="32"/>
    <x v="21"/>
    <n v="97206"/>
    <x v="1"/>
    <s v="OFF-PA-10003641"/>
    <x v="1"/>
    <x v="10"/>
    <x v="938"/>
    <n v="105.52"/>
    <n v="5"/>
    <n v="0.2"/>
    <n v="34.293999999999997"/>
  </r>
  <r>
    <n v="7934"/>
    <x v="3939"/>
    <x v="3"/>
    <x v="629"/>
    <d v="2014-08-25T00:00:00"/>
    <s v="Standard Class"/>
    <s v="RW-19540"/>
    <s v="Rick Wilson"/>
    <x v="1"/>
    <s v="United States"/>
    <x v="71"/>
    <x v="1"/>
    <n v="94513"/>
    <x v="1"/>
    <s v="OFF-EN-10003134"/>
    <x v="1"/>
    <x v="12"/>
    <x v="33"/>
    <n v="23.36"/>
    <n v="2"/>
    <n v="0"/>
    <n v="11.68"/>
  </r>
  <r>
    <n v="7935"/>
    <x v="3939"/>
    <x v="3"/>
    <x v="629"/>
    <d v="2014-08-25T00:00:00"/>
    <s v="Standard Class"/>
    <s v="RW-19540"/>
    <s v="Rick Wilson"/>
    <x v="1"/>
    <s v="United States"/>
    <x v="71"/>
    <x v="1"/>
    <n v="94513"/>
    <x v="1"/>
    <s v="TEC-PH-10002564"/>
    <x v="2"/>
    <x v="7"/>
    <x v="976"/>
    <n v="71.975999999999999"/>
    <n v="3"/>
    <n v="0.2"/>
    <n v="8.9969999999999999"/>
  </r>
  <r>
    <n v="7936"/>
    <x v="3939"/>
    <x v="3"/>
    <x v="629"/>
    <d v="2014-08-25T00:00:00"/>
    <s v="Standard Class"/>
    <s v="RW-19540"/>
    <s v="Rick Wilson"/>
    <x v="1"/>
    <s v="United States"/>
    <x v="71"/>
    <x v="1"/>
    <n v="94513"/>
    <x v="1"/>
    <s v="OFF-PA-10003893"/>
    <x v="1"/>
    <x v="10"/>
    <x v="1096"/>
    <n v="8.56"/>
    <n v="2"/>
    <n v="0"/>
    <n v="3.8519999999999999"/>
  </r>
  <r>
    <n v="7937"/>
    <x v="3939"/>
    <x v="3"/>
    <x v="629"/>
    <d v="2014-08-25T00:00:00"/>
    <s v="Standard Class"/>
    <s v="RW-19540"/>
    <s v="Rick Wilson"/>
    <x v="1"/>
    <s v="United States"/>
    <x v="71"/>
    <x v="1"/>
    <n v="94513"/>
    <x v="1"/>
    <s v="OFF-BI-10000174"/>
    <x v="1"/>
    <x v="8"/>
    <x v="1435"/>
    <n v="13.92"/>
    <n v="3"/>
    <n v="0.2"/>
    <n v="4.8719999999999999"/>
  </r>
  <r>
    <n v="7938"/>
    <x v="3939"/>
    <x v="3"/>
    <x v="629"/>
    <d v="2014-08-25T00:00:00"/>
    <s v="Standard Class"/>
    <s v="RW-19540"/>
    <s v="Rick Wilson"/>
    <x v="1"/>
    <s v="United States"/>
    <x v="71"/>
    <x v="1"/>
    <n v="94513"/>
    <x v="1"/>
    <s v="OFF-AP-10001058"/>
    <x v="1"/>
    <x v="9"/>
    <x v="137"/>
    <n v="2518.29"/>
    <n v="9"/>
    <n v="0"/>
    <n v="654.75540000000001"/>
  </r>
  <r>
    <n v="7939"/>
    <x v="3939"/>
    <x v="3"/>
    <x v="629"/>
    <d v="2014-08-25T00:00:00"/>
    <s v="Standard Class"/>
    <s v="RW-19540"/>
    <s v="Rick Wilson"/>
    <x v="1"/>
    <s v="United States"/>
    <x v="71"/>
    <x v="1"/>
    <n v="94513"/>
    <x v="1"/>
    <s v="OFF-ST-10001496"/>
    <x v="1"/>
    <x v="4"/>
    <x v="726"/>
    <n v="540.57000000000005"/>
    <n v="3"/>
    <n v="0"/>
    <n v="140.54820000000001"/>
  </r>
  <r>
    <n v="7940"/>
    <x v="3939"/>
    <x v="3"/>
    <x v="629"/>
    <d v="2014-08-25T00:00:00"/>
    <s v="Standard Class"/>
    <s v="RW-19540"/>
    <s v="Rick Wilson"/>
    <x v="1"/>
    <s v="United States"/>
    <x v="71"/>
    <x v="1"/>
    <n v="94513"/>
    <x v="1"/>
    <s v="OFF-BI-10004230"/>
    <x v="1"/>
    <x v="8"/>
    <x v="649"/>
    <n v="221.05600000000001"/>
    <n v="8"/>
    <n v="0.2"/>
    <n v="77.369600000000005"/>
  </r>
  <r>
    <n v="7941"/>
    <x v="3940"/>
    <x v="0"/>
    <x v="882"/>
    <d v="2013-12-18T00:00:00"/>
    <s v="First Class"/>
    <s v="DS-13180"/>
    <s v="David Smith"/>
    <x v="1"/>
    <s v="United States"/>
    <x v="70"/>
    <x v="1"/>
    <n v="92037"/>
    <x v="1"/>
    <s v="FUR-CH-10001146"/>
    <x v="0"/>
    <x v="1"/>
    <x v="124"/>
    <n v="81.424000000000007"/>
    <n v="2"/>
    <n v="0.2"/>
    <n v="-9.1601999999999997"/>
  </r>
  <r>
    <n v="7942"/>
    <x v="3940"/>
    <x v="0"/>
    <x v="882"/>
    <d v="2013-12-18T00:00:00"/>
    <s v="First Class"/>
    <s v="DS-13180"/>
    <s v="David Smith"/>
    <x v="1"/>
    <s v="United States"/>
    <x v="70"/>
    <x v="1"/>
    <n v="92037"/>
    <x v="1"/>
    <s v="OFF-ST-10001590"/>
    <x v="1"/>
    <x v="4"/>
    <x v="146"/>
    <n v="134.80000000000001"/>
    <n v="10"/>
    <n v="0"/>
    <n v="35.048000000000002"/>
  </r>
  <r>
    <n v="7943"/>
    <x v="3941"/>
    <x v="3"/>
    <x v="53"/>
    <d v="2015-02-01T00:00:00"/>
    <s v="Standard Class"/>
    <s v="GA-14725"/>
    <s v="Guy Armstrong"/>
    <x v="0"/>
    <s v="United States"/>
    <x v="61"/>
    <x v="5"/>
    <n v="75081"/>
    <x v="2"/>
    <s v="OFF-BI-10003684"/>
    <x v="1"/>
    <x v="8"/>
    <x v="707"/>
    <n v="39.582000000000001"/>
    <n v="9"/>
    <n v="0.8"/>
    <n v="-59.372999999999998"/>
  </r>
  <r>
    <n v="7944"/>
    <x v="3941"/>
    <x v="3"/>
    <x v="53"/>
    <d v="2015-02-01T00:00:00"/>
    <s v="Standard Class"/>
    <s v="GA-14725"/>
    <s v="Guy Armstrong"/>
    <x v="0"/>
    <s v="United States"/>
    <x v="61"/>
    <x v="5"/>
    <n v="75081"/>
    <x v="2"/>
    <s v="OFF-SU-10000946"/>
    <x v="1"/>
    <x v="14"/>
    <x v="33"/>
    <n v="44.688000000000002"/>
    <n v="7"/>
    <n v="0.2"/>
    <n v="5.0274000000000001"/>
  </r>
  <r>
    <n v="7945"/>
    <x v="3941"/>
    <x v="3"/>
    <x v="53"/>
    <d v="2015-02-01T00:00:00"/>
    <s v="Standard Class"/>
    <s v="GA-14725"/>
    <s v="Guy Armstrong"/>
    <x v="0"/>
    <s v="United States"/>
    <x v="61"/>
    <x v="5"/>
    <n v="75081"/>
    <x v="2"/>
    <s v="OFF-AR-10001615"/>
    <x v="1"/>
    <x v="6"/>
    <x v="1479"/>
    <n v="31.744"/>
    <n v="2"/>
    <n v="0.2"/>
    <n v="2.3807999999999998"/>
  </r>
  <r>
    <n v="7946"/>
    <x v="3941"/>
    <x v="3"/>
    <x v="53"/>
    <d v="2015-02-01T00:00:00"/>
    <s v="Standard Class"/>
    <s v="GA-14725"/>
    <s v="Guy Armstrong"/>
    <x v="0"/>
    <s v="United States"/>
    <x v="61"/>
    <x v="5"/>
    <n v="75081"/>
    <x v="2"/>
    <s v="OFF-BI-10001597"/>
    <x v="1"/>
    <x v="8"/>
    <x v="790"/>
    <n v="40.98"/>
    <n v="5"/>
    <n v="0.8"/>
    <n v="-65.567999999999998"/>
  </r>
  <r>
    <n v="7947"/>
    <x v="3941"/>
    <x v="3"/>
    <x v="53"/>
    <d v="2015-02-01T00:00:00"/>
    <s v="Standard Class"/>
    <s v="GA-14725"/>
    <s v="Guy Armstrong"/>
    <x v="0"/>
    <s v="United States"/>
    <x v="61"/>
    <x v="5"/>
    <n v="75081"/>
    <x v="2"/>
    <s v="OFF-BI-10001116"/>
    <x v="1"/>
    <x v="8"/>
    <x v="1066"/>
    <n v="3.1680000000000001"/>
    <n v="3"/>
    <n v="0.8"/>
    <n v="-5.0688000000000004"/>
  </r>
  <r>
    <n v="7948"/>
    <x v="3942"/>
    <x v="2"/>
    <x v="72"/>
    <d v="2011-05-03T00:00:00"/>
    <s v="Standard Class"/>
    <s v="SC-20380"/>
    <s v="Shahid Collister"/>
    <x v="0"/>
    <s v="United States"/>
    <x v="236"/>
    <x v="5"/>
    <n v="79907"/>
    <x v="2"/>
    <s v="OFF-FA-10004395"/>
    <x v="1"/>
    <x v="13"/>
    <x v="1192"/>
    <n v="18.84"/>
    <n v="5"/>
    <n v="0.2"/>
    <n v="-3.5325000000000002"/>
  </r>
  <r>
    <n v="7949"/>
    <x v="3942"/>
    <x v="2"/>
    <x v="72"/>
    <d v="2011-05-03T00:00:00"/>
    <s v="Standard Class"/>
    <s v="SC-20380"/>
    <s v="Shahid Collister"/>
    <x v="0"/>
    <s v="United States"/>
    <x v="236"/>
    <x v="5"/>
    <n v="79907"/>
    <x v="2"/>
    <s v="FUR-CH-10001270"/>
    <x v="0"/>
    <x v="1"/>
    <x v="851"/>
    <n v="362.25"/>
    <n v="6"/>
    <n v="0.3"/>
    <n v="0"/>
  </r>
  <r>
    <n v="7950"/>
    <x v="3942"/>
    <x v="2"/>
    <x v="72"/>
    <d v="2011-05-03T00:00:00"/>
    <s v="Standard Class"/>
    <s v="SC-20380"/>
    <s v="Shahid Collister"/>
    <x v="0"/>
    <s v="United States"/>
    <x v="236"/>
    <x v="5"/>
    <n v="79907"/>
    <x v="2"/>
    <s v="FUR-FU-10001095"/>
    <x v="0"/>
    <x v="5"/>
    <x v="741"/>
    <n v="63.552"/>
    <n v="6"/>
    <n v="0.6"/>
    <n v="-34.953600000000002"/>
  </r>
  <r>
    <n v="7951"/>
    <x v="3942"/>
    <x v="2"/>
    <x v="72"/>
    <d v="2011-05-03T00:00:00"/>
    <s v="Standard Class"/>
    <s v="SC-20380"/>
    <s v="Shahid Collister"/>
    <x v="0"/>
    <s v="United States"/>
    <x v="236"/>
    <x v="5"/>
    <n v="79907"/>
    <x v="2"/>
    <s v="OFF-ST-10001469"/>
    <x v="1"/>
    <x v="4"/>
    <x v="394"/>
    <n v="129.55199999999999"/>
    <n v="3"/>
    <n v="0.2"/>
    <n v="-22.671600000000002"/>
  </r>
  <r>
    <n v="7952"/>
    <x v="3943"/>
    <x v="1"/>
    <x v="902"/>
    <d v="2012-11-24T00:00:00"/>
    <s v="Standard Class"/>
    <s v="KD-16345"/>
    <s v="Katherine Ducich"/>
    <x v="0"/>
    <s v="United States"/>
    <x v="20"/>
    <x v="15"/>
    <n v="10035"/>
    <x v="3"/>
    <s v="OFF-BI-10003196"/>
    <x v="1"/>
    <x v="8"/>
    <x v="1367"/>
    <n v="5.984"/>
    <n v="2"/>
    <n v="0.2"/>
    <n v="2.2440000000000002"/>
  </r>
  <r>
    <n v="7953"/>
    <x v="3943"/>
    <x v="1"/>
    <x v="902"/>
    <d v="2012-11-24T00:00:00"/>
    <s v="Standard Class"/>
    <s v="KD-16345"/>
    <s v="Katherine Ducich"/>
    <x v="0"/>
    <s v="United States"/>
    <x v="20"/>
    <x v="15"/>
    <n v="10035"/>
    <x v="3"/>
    <s v="TEC-PH-10002200"/>
    <x v="2"/>
    <x v="7"/>
    <x v="1471"/>
    <n v="861.76"/>
    <n v="4"/>
    <n v="0"/>
    <n v="249.91040000000001"/>
  </r>
  <r>
    <n v="7954"/>
    <x v="3944"/>
    <x v="2"/>
    <x v="470"/>
    <d v="2011-06-04T00:00:00"/>
    <s v="Standard Class"/>
    <s v="KH-16330"/>
    <s v="Katharine Harms"/>
    <x v="1"/>
    <s v="United States"/>
    <x v="359"/>
    <x v="31"/>
    <n v="2151"/>
    <x v="3"/>
    <s v="OFF-ST-10000636"/>
    <x v="1"/>
    <x v="4"/>
    <x v="1744"/>
    <n v="66.959999999999994"/>
    <n v="4"/>
    <n v="0"/>
    <n v="2.6783999999999999"/>
  </r>
  <r>
    <n v="7955"/>
    <x v="3944"/>
    <x v="2"/>
    <x v="470"/>
    <d v="2011-06-04T00:00:00"/>
    <s v="Standard Class"/>
    <s v="KH-16330"/>
    <s v="Katharine Harms"/>
    <x v="1"/>
    <s v="United States"/>
    <x v="359"/>
    <x v="31"/>
    <n v="2151"/>
    <x v="3"/>
    <s v="OFF-BI-10000145"/>
    <x v="1"/>
    <x v="8"/>
    <x v="735"/>
    <n v="6.24"/>
    <n v="2"/>
    <n v="0"/>
    <n v="3.0575999999999999"/>
  </r>
  <r>
    <n v="7956"/>
    <x v="3945"/>
    <x v="3"/>
    <x v="361"/>
    <d v="2014-11-10T00:00:00"/>
    <s v="Standard Class"/>
    <s v="GG-14650"/>
    <s v="Greg Guthrie"/>
    <x v="1"/>
    <s v="United States"/>
    <x v="455"/>
    <x v="1"/>
    <n v="95928"/>
    <x v="1"/>
    <s v="FUR-CH-10001190"/>
    <x v="0"/>
    <x v="1"/>
    <x v="1326"/>
    <n v="435.16800000000001"/>
    <n v="4"/>
    <n v="0.2"/>
    <n v="-59.835599999999999"/>
  </r>
  <r>
    <n v="7957"/>
    <x v="3945"/>
    <x v="3"/>
    <x v="361"/>
    <d v="2014-11-10T00:00:00"/>
    <s v="Standard Class"/>
    <s v="GG-14650"/>
    <s v="Greg Guthrie"/>
    <x v="1"/>
    <s v="United States"/>
    <x v="455"/>
    <x v="1"/>
    <n v="95928"/>
    <x v="1"/>
    <s v="OFF-FA-10002780"/>
    <x v="1"/>
    <x v="13"/>
    <x v="33"/>
    <n v="14.9"/>
    <n v="5"/>
    <n v="0"/>
    <n v="6.8540000000000001"/>
  </r>
  <r>
    <n v="7958"/>
    <x v="3945"/>
    <x v="3"/>
    <x v="361"/>
    <d v="2014-11-10T00:00:00"/>
    <s v="Standard Class"/>
    <s v="GG-14650"/>
    <s v="Greg Guthrie"/>
    <x v="1"/>
    <s v="United States"/>
    <x v="455"/>
    <x v="1"/>
    <n v="95928"/>
    <x v="1"/>
    <s v="OFF-AP-10004052"/>
    <x v="1"/>
    <x v="9"/>
    <x v="1662"/>
    <n v="15.8"/>
    <n v="4"/>
    <n v="0"/>
    <n v="4.1079999999999997"/>
  </r>
  <r>
    <n v="7959"/>
    <x v="3945"/>
    <x v="3"/>
    <x v="361"/>
    <d v="2014-11-10T00:00:00"/>
    <s v="Standard Class"/>
    <s v="GG-14650"/>
    <s v="Greg Guthrie"/>
    <x v="1"/>
    <s v="United States"/>
    <x v="455"/>
    <x v="1"/>
    <n v="95928"/>
    <x v="1"/>
    <s v="FUR-FU-10004666"/>
    <x v="0"/>
    <x v="5"/>
    <x v="1452"/>
    <n v="72.900000000000006"/>
    <n v="5"/>
    <n v="0"/>
    <n v="26.972999999999999"/>
  </r>
  <r>
    <n v="7960"/>
    <x v="3945"/>
    <x v="3"/>
    <x v="361"/>
    <d v="2014-11-10T00:00:00"/>
    <s v="Standard Class"/>
    <s v="GG-14650"/>
    <s v="Greg Guthrie"/>
    <x v="1"/>
    <s v="United States"/>
    <x v="455"/>
    <x v="1"/>
    <n v="95928"/>
    <x v="1"/>
    <s v="FUR-TA-10004086"/>
    <x v="0"/>
    <x v="3"/>
    <x v="824"/>
    <n v="206.352"/>
    <n v="3"/>
    <n v="0.2"/>
    <n v="5.1588000000000003"/>
  </r>
  <r>
    <n v="7961"/>
    <x v="3945"/>
    <x v="3"/>
    <x v="361"/>
    <d v="2014-11-10T00:00:00"/>
    <s v="Standard Class"/>
    <s v="GG-14650"/>
    <s v="Greg Guthrie"/>
    <x v="1"/>
    <s v="United States"/>
    <x v="455"/>
    <x v="1"/>
    <n v="95928"/>
    <x v="1"/>
    <s v="TEC-PH-10000702"/>
    <x v="2"/>
    <x v="7"/>
    <x v="309"/>
    <n v="7.992"/>
    <n v="1"/>
    <n v="0.2"/>
    <n v="2.6972999999999998"/>
  </r>
  <r>
    <n v="7962"/>
    <x v="3946"/>
    <x v="3"/>
    <x v="551"/>
    <d v="2014-11-24T00:00:00"/>
    <s v="Second Class"/>
    <s v="JS-15685"/>
    <s v="Jim Sink"/>
    <x v="1"/>
    <s v="United States"/>
    <x v="388"/>
    <x v="2"/>
    <n v="33023"/>
    <x v="0"/>
    <s v="OFF-ST-10002301"/>
    <x v="1"/>
    <x v="4"/>
    <x v="1490"/>
    <n v="81.36"/>
    <n v="5"/>
    <n v="0.2"/>
    <n v="-19.323"/>
  </r>
  <r>
    <n v="7963"/>
    <x v="3946"/>
    <x v="3"/>
    <x v="551"/>
    <d v="2014-11-24T00:00:00"/>
    <s v="Second Class"/>
    <s v="JS-15685"/>
    <s v="Jim Sink"/>
    <x v="1"/>
    <s v="United States"/>
    <x v="388"/>
    <x v="2"/>
    <n v="33023"/>
    <x v="0"/>
    <s v="OFF-BI-10001636"/>
    <x v="1"/>
    <x v="8"/>
    <x v="668"/>
    <n v="20.231999999999999"/>
    <n v="8"/>
    <n v="0.7"/>
    <n v="-16.185600000000001"/>
  </r>
  <r>
    <n v="7964"/>
    <x v="3946"/>
    <x v="3"/>
    <x v="551"/>
    <d v="2014-11-24T00:00:00"/>
    <s v="Second Class"/>
    <s v="JS-15685"/>
    <s v="Jim Sink"/>
    <x v="1"/>
    <s v="United States"/>
    <x v="388"/>
    <x v="2"/>
    <n v="33023"/>
    <x v="0"/>
    <s v="OFF-AP-10002684"/>
    <x v="1"/>
    <x v="9"/>
    <x v="165"/>
    <n v="389.05599999999998"/>
    <n v="4"/>
    <n v="0.2"/>
    <n v="48.631999999999998"/>
  </r>
  <r>
    <n v="7965"/>
    <x v="3946"/>
    <x v="3"/>
    <x v="551"/>
    <d v="2014-11-24T00:00:00"/>
    <s v="Second Class"/>
    <s v="JS-15685"/>
    <s v="Jim Sink"/>
    <x v="1"/>
    <s v="United States"/>
    <x v="388"/>
    <x v="2"/>
    <n v="33023"/>
    <x v="0"/>
    <s v="OFF-PA-10004609"/>
    <x v="1"/>
    <x v="10"/>
    <x v="1494"/>
    <n v="20.736000000000001"/>
    <n v="4"/>
    <n v="0.2"/>
    <n v="7.2576000000000001"/>
  </r>
  <r>
    <n v="7966"/>
    <x v="3946"/>
    <x v="3"/>
    <x v="551"/>
    <d v="2014-11-24T00:00:00"/>
    <s v="Second Class"/>
    <s v="JS-15685"/>
    <s v="Jim Sink"/>
    <x v="1"/>
    <s v="United States"/>
    <x v="388"/>
    <x v="2"/>
    <n v="33023"/>
    <x v="0"/>
    <s v="OFF-PA-10003309"/>
    <x v="1"/>
    <x v="10"/>
    <x v="1143"/>
    <n v="41.472000000000001"/>
    <n v="8"/>
    <n v="0.2"/>
    <n v="14.5152"/>
  </r>
  <r>
    <n v="7967"/>
    <x v="3947"/>
    <x v="1"/>
    <x v="391"/>
    <d v="2012-03-30T00:00:00"/>
    <s v="Standard Class"/>
    <s v="BP-11095"/>
    <s v="Bart Pistole"/>
    <x v="1"/>
    <s v="United States"/>
    <x v="1"/>
    <x v="1"/>
    <n v="90049"/>
    <x v="1"/>
    <s v="OFF-PA-10000380"/>
    <x v="1"/>
    <x v="10"/>
    <x v="1281"/>
    <n v="33.36"/>
    <n v="4"/>
    <n v="0"/>
    <n v="16.68"/>
  </r>
  <r>
    <n v="7968"/>
    <x v="3948"/>
    <x v="0"/>
    <x v="1155"/>
    <d v="2013-10-13T00:00:00"/>
    <s v="First Class"/>
    <s v="CC-12610"/>
    <s v="Corey Catlett"/>
    <x v="1"/>
    <s v="United States"/>
    <x v="60"/>
    <x v="22"/>
    <n v="80219"/>
    <x v="1"/>
    <s v="FUR-BO-10001567"/>
    <x v="0"/>
    <x v="0"/>
    <x v="1809"/>
    <n v="90.882000000000005"/>
    <n v="3"/>
    <n v="0.7"/>
    <n v="-190.85220000000001"/>
  </r>
  <r>
    <n v="7969"/>
    <x v="3948"/>
    <x v="0"/>
    <x v="1155"/>
    <d v="2013-10-13T00:00:00"/>
    <s v="First Class"/>
    <s v="CC-12610"/>
    <s v="Corey Catlett"/>
    <x v="1"/>
    <s v="United States"/>
    <x v="60"/>
    <x v="22"/>
    <n v="80219"/>
    <x v="1"/>
    <s v="TEC-PH-10002583"/>
    <x v="2"/>
    <x v="7"/>
    <x v="1708"/>
    <n v="15.992000000000001"/>
    <n v="1"/>
    <n v="0.2"/>
    <n v="-2.9984999999999999"/>
  </r>
  <r>
    <n v="7970"/>
    <x v="3948"/>
    <x v="0"/>
    <x v="1155"/>
    <d v="2013-10-13T00:00:00"/>
    <s v="First Class"/>
    <s v="CC-12610"/>
    <s v="Corey Catlett"/>
    <x v="1"/>
    <s v="United States"/>
    <x v="60"/>
    <x v="22"/>
    <n v="80219"/>
    <x v="1"/>
    <s v="FUR-CH-10004853"/>
    <x v="0"/>
    <x v="1"/>
    <x v="526"/>
    <n v="120.78400000000001"/>
    <n v="1"/>
    <n v="0.2"/>
    <n v="13.588200000000001"/>
  </r>
  <r>
    <n v="7971"/>
    <x v="3949"/>
    <x v="1"/>
    <x v="748"/>
    <d v="2012-08-20T00:00:00"/>
    <s v="Standard Class"/>
    <s v="SP-20860"/>
    <s v="Sung Pak"/>
    <x v="1"/>
    <s v="United States"/>
    <x v="10"/>
    <x v="9"/>
    <n v="19134"/>
    <x v="3"/>
    <s v="TEC-PH-10003580"/>
    <x v="2"/>
    <x v="7"/>
    <x v="997"/>
    <n v="519.79200000000003"/>
    <n v="4"/>
    <n v="0.4"/>
    <n v="-112.6216"/>
  </r>
  <r>
    <n v="7972"/>
    <x v="3949"/>
    <x v="1"/>
    <x v="748"/>
    <d v="2012-08-20T00:00:00"/>
    <s v="Standard Class"/>
    <s v="SP-20860"/>
    <s v="Sung Pak"/>
    <x v="1"/>
    <s v="United States"/>
    <x v="10"/>
    <x v="9"/>
    <n v="19134"/>
    <x v="3"/>
    <s v="TEC-AC-10004227"/>
    <x v="2"/>
    <x v="11"/>
    <x v="1400"/>
    <n v="31.175999999999998"/>
    <n v="3"/>
    <n v="0.2"/>
    <n v="-5.4558"/>
  </r>
  <r>
    <n v="7973"/>
    <x v="3949"/>
    <x v="1"/>
    <x v="748"/>
    <d v="2012-08-20T00:00:00"/>
    <s v="Standard Class"/>
    <s v="SP-20860"/>
    <s v="Sung Pak"/>
    <x v="1"/>
    <s v="United States"/>
    <x v="10"/>
    <x v="9"/>
    <n v="19134"/>
    <x v="3"/>
    <s v="OFF-PA-10002787"/>
    <x v="1"/>
    <x v="10"/>
    <x v="1267"/>
    <n v="10.368"/>
    <n v="2"/>
    <n v="0.2"/>
    <n v="3.6288"/>
  </r>
  <r>
    <n v="7974"/>
    <x v="3949"/>
    <x v="1"/>
    <x v="748"/>
    <d v="2012-08-20T00:00:00"/>
    <s v="Standard Class"/>
    <s v="SP-20860"/>
    <s v="Sung Pak"/>
    <x v="1"/>
    <s v="United States"/>
    <x v="10"/>
    <x v="9"/>
    <n v="19134"/>
    <x v="3"/>
    <s v="OFF-BI-10003981"/>
    <x v="1"/>
    <x v="8"/>
    <x v="109"/>
    <n v="2.7240000000000002"/>
    <n v="2"/>
    <n v="0.7"/>
    <n v="-1.9068000000000001"/>
  </r>
  <r>
    <n v="7975"/>
    <x v="3949"/>
    <x v="1"/>
    <x v="748"/>
    <d v="2012-08-20T00:00:00"/>
    <s v="Standard Class"/>
    <s v="SP-20860"/>
    <s v="Sung Pak"/>
    <x v="1"/>
    <s v="United States"/>
    <x v="10"/>
    <x v="9"/>
    <n v="19134"/>
    <x v="3"/>
    <s v="FUR-FU-10001488"/>
    <x v="0"/>
    <x v="5"/>
    <x v="1040"/>
    <n v="254.352"/>
    <n v="3"/>
    <n v="0.2"/>
    <n v="0"/>
  </r>
  <r>
    <n v="7976"/>
    <x v="3949"/>
    <x v="1"/>
    <x v="748"/>
    <d v="2012-08-20T00:00:00"/>
    <s v="Standard Class"/>
    <s v="SP-20860"/>
    <s v="Sung Pak"/>
    <x v="1"/>
    <s v="United States"/>
    <x v="10"/>
    <x v="9"/>
    <n v="19134"/>
    <x v="3"/>
    <s v="OFF-BI-10003727"/>
    <x v="1"/>
    <x v="8"/>
    <x v="797"/>
    <n v="3.762"/>
    <n v="3"/>
    <n v="0.7"/>
    <n v="-2.7587999999999999"/>
  </r>
  <r>
    <n v="7977"/>
    <x v="3949"/>
    <x v="1"/>
    <x v="748"/>
    <d v="2012-08-20T00:00:00"/>
    <s v="Standard Class"/>
    <s v="SP-20860"/>
    <s v="Sung Pak"/>
    <x v="1"/>
    <s v="United States"/>
    <x v="10"/>
    <x v="9"/>
    <n v="19134"/>
    <x v="3"/>
    <s v="OFF-PA-10000130"/>
    <x v="1"/>
    <x v="10"/>
    <x v="995"/>
    <n v="10.272"/>
    <n v="3"/>
    <n v="0.2"/>
    <n v="3.21"/>
  </r>
  <r>
    <n v="7978"/>
    <x v="3950"/>
    <x v="2"/>
    <x v="1178"/>
    <d v="2011-05-06T00:00:00"/>
    <s v="Standard Class"/>
    <s v="JK-15625"/>
    <s v="Jim Karlsson"/>
    <x v="0"/>
    <s v="United States"/>
    <x v="25"/>
    <x v="35"/>
    <n v="39212"/>
    <x v="0"/>
    <s v="TEC-PH-10002680"/>
    <x v="2"/>
    <x v="7"/>
    <x v="415"/>
    <n v="659.97"/>
    <n v="3"/>
    <n v="0"/>
    <n v="197.99100000000001"/>
  </r>
  <r>
    <n v="7979"/>
    <x v="3950"/>
    <x v="2"/>
    <x v="1178"/>
    <d v="2011-05-06T00:00:00"/>
    <s v="Standard Class"/>
    <s v="JK-15625"/>
    <s v="Jim Karlsson"/>
    <x v="0"/>
    <s v="United States"/>
    <x v="25"/>
    <x v="35"/>
    <n v="39212"/>
    <x v="0"/>
    <s v="TEC-PH-10002538"/>
    <x v="2"/>
    <x v="7"/>
    <x v="524"/>
    <n v="113.73"/>
    <n v="3"/>
    <n v="0"/>
    <n v="32.981699999999996"/>
  </r>
  <r>
    <n v="7980"/>
    <x v="3951"/>
    <x v="1"/>
    <x v="375"/>
    <d v="2012-08-31T00:00:00"/>
    <s v="Standard Class"/>
    <s v="CC-12100"/>
    <s v="Chad Cunningham"/>
    <x v="2"/>
    <s v="United States"/>
    <x v="1"/>
    <x v="1"/>
    <n v="90045"/>
    <x v="1"/>
    <s v="OFF-BI-10001249"/>
    <x v="1"/>
    <x v="8"/>
    <x v="1182"/>
    <n v="5.1040000000000001"/>
    <n v="1"/>
    <n v="0.2"/>
    <n v="1.6588000000000001"/>
  </r>
  <r>
    <n v="7981"/>
    <x v="3952"/>
    <x v="2"/>
    <x v="1179"/>
    <d v="2011-08-01T00:00:00"/>
    <s v="Standard Class"/>
    <s v="DP-13000"/>
    <s v="Darren Powers"/>
    <x v="0"/>
    <s v="United States"/>
    <x v="12"/>
    <x v="5"/>
    <n v="77095"/>
    <x v="2"/>
    <s v="OFF-PA-10000174"/>
    <x v="1"/>
    <x v="10"/>
    <x v="1515"/>
    <n v="16.448"/>
    <n v="2"/>
    <n v="0.2"/>
    <n v="5.5511999999999997"/>
  </r>
  <r>
    <n v="7982"/>
    <x v="3953"/>
    <x v="2"/>
    <x v="1076"/>
    <d v="2011-09-13T00:00:00"/>
    <s v="First Class"/>
    <s v="SF-20065"/>
    <s v="Sandra Flanagan"/>
    <x v="0"/>
    <s v="United States"/>
    <x v="500"/>
    <x v="30"/>
    <n v="7011"/>
    <x v="3"/>
    <s v="OFF-AP-10004532"/>
    <x v="1"/>
    <x v="9"/>
    <x v="559"/>
    <n v="81.92"/>
    <n v="4"/>
    <n v="0"/>
    <n v="22.118400000000001"/>
  </r>
  <r>
    <n v="7983"/>
    <x v="3953"/>
    <x v="2"/>
    <x v="1076"/>
    <d v="2011-09-13T00:00:00"/>
    <s v="First Class"/>
    <s v="SF-20065"/>
    <s v="Sandra Flanagan"/>
    <x v="0"/>
    <s v="United States"/>
    <x v="500"/>
    <x v="30"/>
    <n v="7011"/>
    <x v="3"/>
    <s v="FUR-FU-10001986"/>
    <x v="0"/>
    <x v="5"/>
    <x v="1133"/>
    <n v="254.9"/>
    <n v="5"/>
    <n v="0"/>
    <n v="76.47"/>
  </r>
  <r>
    <n v="7984"/>
    <x v="3954"/>
    <x v="3"/>
    <x v="203"/>
    <d v="2014-01-26T00:00:00"/>
    <s v="Second Class"/>
    <s v="EH-13765"/>
    <s v="Edward Hooks"/>
    <x v="1"/>
    <s v="United States"/>
    <x v="22"/>
    <x v="10"/>
    <n v="60623"/>
    <x v="2"/>
    <s v="OFF-FA-10002975"/>
    <x v="1"/>
    <x v="13"/>
    <x v="33"/>
    <n v="15.12"/>
    <n v="5"/>
    <n v="0.2"/>
    <n v="4.9139999999999997"/>
  </r>
  <r>
    <n v="7985"/>
    <x v="3954"/>
    <x v="3"/>
    <x v="203"/>
    <d v="2014-01-26T00:00:00"/>
    <s v="Second Class"/>
    <s v="EH-13765"/>
    <s v="Edward Hooks"/>
    <x v="1"/>
    <s v="United States"/>
    <x v="22"/>
    <x v="10"/>
    <n v="60623"/>
    <x v="2"/>
    <s v="OFF-AR-10003481"/>
    <x v="1"/>
    <x v="6"/>
    <x v="1591"/>
    <n v="7.8719999999999999"/>
    <n v="3"/>
    <n v="0.2"/>
    <n v="0.88560000000000005"/>
  </r>
  <r>
    <n v="7986"/>
    <x v="3955"/>
    <x v="0"/>
    <x v="438"/>
    <d v="2013-04-25T00:00:00"/>
    <s v="First Class"/>
    <s v="DN-13690"/>
    <s v="Duane Noonan"/>
    <x v="0"/>
    <s v="United States"/>
    <x v="4"/>
    <x v="4"/>
    <n v="98115"/>
    <x v="1"/>
    <s v="OFF-BI-10004967"/>
    <x v="1"/>
    <x v="8"/>
    <x v="253"/>
    <n v="8.32"/>
    <n v="5"/>
    <n v="0.2"/>
    <n v="2.8079999999999998"/>
  </r>
  <r>
    <n v="7987"/>
    <x v="3956"/>
    <x v="0"/>
    <x v="1180"/>
    <d v="2013-07-24T00:00:00"/>
    <s v="Second Class"/>
    <s v="PJ-19015"/>
    <s v="Pauline Johnson"/>
    <x v="0"/>
    <s v="United States"/>
    <x v="85"/>
    <x v="15"/>
    <n v="11561"/>
    <x v="3"/>
    <s v="TEC-PH-10003589"/>
    <x v="2"/>
    <x v="7"/>
    <x v="818"/>
    <n v="89.95"/>
    <n v="5"/>
    <n v="0"/>
    <n v="43.176000000000002"/>
  </r>
  <r>
    <n v="7988"/>
    <x v="3957"/>
    <x v="0"/>
    <x v="828"/>
    <d v="2013-08-30T00:00:00"/>
    <s v="Standard Class"/>
    <s v="MA-17560"/>
    <s v="Matt Abelman"/>
    <x v="2"/>
    <s v="United States"/>
    <x v="501"/>
    <x v="6"/>
    <n v="53081"/>
    <x v="2"/>
    <s v="OFF-LA-10002945"/>
    <x v="1"/>
    <x v="2"/>
    <x v="1603"/>
    <n v="25.2"/>
    <n v="4"/>
    <n v="0"/>
    <n v="11.592000000000001"/>
  </r>
  <r>
    <n v="7989"/>
    <x v="3957"/>
    <x v="0"/>
    <x v="828"/>
    <d v="2013-08-30T00:00:00"/>
    <s v="Standard Class"/>
    <s v="MA-17560"/>
    <s v="Matt Abelman"/>
    <x v="2"/>
    <s v="United States"/>
    <x v="501"/>
    <x v="6"/>
    <n v="53081"/>
    <x v="2"/>
    <s v="OFF-LA-10003537"/>
    <x v="1"/>
    <x v="2"/>
    <x v="1568"/>
    <n v="37.590000000000003"/>
    <n v="3"/>
    <n v="0"/>
    <n v="17.667300000000001"/>
  </r>
  <r>
    <n v="7990"/>
    <x v="3957"/>
    <x v="0"/>
    <x v="828"/>
    <d v="2013-08-30T00:00:00"/>
    <s v="Standard Class"/>
    <s v="MA-17560"/>
    <s v="Matt Abelman"/>
    <x v="2"/>
    <s v="United States"/>
    <x v="501"/>
    <x v="6"/>
    <n v="53081"/>
    <x v="2"/>
    <s v="OFF-ST-10002406"/>
    <x v="1"/>
    <x v="4"/>
    <x v="324"/>
    <n v="14.97"/>
    <n v="1"/>
    <n v="0"/>
    <n v="4.1916000000000002"/>
  </r>
  <r>
    <n v="7991"/>
    <x v="3957"/>
    <x v="0"/>
    <x v="828"/>
    <d v="2013-08-30T00:00:00"/>
    <s v="Standard Class"/>
    <s v="MA-17560"/>
    <s v="Matt Abelman"/>
    <x v="2"/>
    <s v="United States"/>
    <x v="501"/>
    <x v="6"/>
    <n v="53081"/>
    <x v="2"/>
    <s v="TEC-AC-10003433"/>
    <x v="2"/>
    <x v="11"/>
    <x v="1409"/>
    <n v="1.98"/>
    <n v="2"/>
    <n v="0"/>
    <n v="0.89100000000000001"/>
  </r>
  <r>
    <n v="7992"/>
    <x v="3958"/>
    <x v="0"/>
    <x v="403"/>
    <d v="2013-06-18T00:00:00"/>
    <s v="First Class"/>
    <s v="VM-21835"/>
    <s v="Vivian Mathis"/>
    <x v="0"/>
    <s v="United States"/>
    <x v="172"/>
    <x v="2"/>
    <n v="33433"/>
    <x v="0"/>
    <s v="OFF-BI-10002082"/>
    <x v="1"/>
    <x v="8"/>
    <x v="1173"/>
    <n v="39.936"/>
    <n v="4"/>
    <n v="0.7"/>
    <n v="-26.623999999999999"/>
  </r>
  <r>
    <n v="7993"/>
    <x v="3958"/>
    <x v="0"/>
    <x v="403"/>
    <d v="2013-06-18T00:00:00"/>
    <s v="First Class"/>
    <s v="VM-21835"/>
    <s v="Vivian Mathis"/>
    <x v="0"/>
    <s v="United States"/>
    <x v="172"/>
    <x v="2"/>
    <n v="33433"/>
    <x v="0"/>
    <s v="TEC-AC-10000521"/>
    <x v="2"/>
    <x v="11"/>
    <x v="1557"/>
    <n v="18.463999999999999"/>
    <n v="2"/>
    <n v="0.2"/>
    <n v="2.3079999999999998"/>
  </r>
  <r>
    <n v="7994"/>
    <x v="3959"/>
    <x v="1"/>
    <x v="312"/>
    <d v="2012-11-23T00:00:00"/>
    <s v="Second Class"/>
    <s v="MM-18055"/>
    <s v="Michelle Moray"/>
    <x v="0"/>
    <s v="United States"/>
    <x v="34"/>
    <x v="22"/>
    <n v="80013"/>
    <x v="1"/>
    <s v="OFF-BI-10001982"/>
    <x v="1"/>
    <x v="8"/>
    <x v="301"/>
    <n v="4.8959999999999999"/>
    <n v="3"/>
    <n v="0.7"/>
    <n v="-3.4272"/>
  </r>
  <r>
    <n v="7995"/>
    <x v="3959"/>
    <x v="1"/>
    <x v="312"/>
    <d v="2012-11-23T00:00:00"/>
    <s v="Second Class"/>
    <s v="MM-18055"/>
    <s v="Michelle Moray"/>
    <x v="0"/>
    <s v="United States"/>
    <x v="34"/>
    <x v="22"/>
    <n v="80013"/>
    <x v="1"/>
    <s v="FUR-BO-10002268"/>
    <x v="0"/>
    <x v="0"/>
    <x v="314"/>
    <n v="145.76400000000001"/>
    <n v="6"/>
    <n v="0.7"/>
    <n v="-247.7988"/>
  </r>
  <r>
    <n v="7996"/>
    <x v="3959"/>
    <x v="1"/>
    <x v="312"/>
    <d v="2012-11-23T00:00:00"/>
    <s v="Second Class"/>
    <s v="MM-18055"/>
    <s v="Michelle Moray"/>
    <x v="0"/>
    <s v="United States"/>
    <x v="34"/>
    <x v="22"/>
    <n v="80013"/>
    <x v="1"/>
    <s v="OFF-BI-10001758"/>
    <x v="1"/>
    <x v="8"/>
    <x v="935"/>
    <n v="9.6120000000000001"/>
    <n v="6"/>
    <n v="0.7"/>
    <n v="-7.3692000000000002"/>
  </r>
  <r>
    <n v="7997"/>
    <x v="3960"/>
    <x v="3"/>
    <x v="132"/>
    <d v="2014-06-11T00:00:00"/>
    <s v="First Class"/>
    <s v="CR-12580"/>
    <s v="Clay Rozendal"/>
    <x v="2"/>
    <s v="United States"/>
    <x v="70"/>
    <x v="1"/>
    <n v="92037"/>
    <x v="1"/>
    <s v="TEC-AC-10004469"/>
    <x v="2"/>
    <x v="11"/>
    <x v="238"/>
    <n v="199.75"/>
    <n v="5"/>
    <n v="0"/>
    <n v="87.89"/>
  </r>
  <r>
    <n v="7998"/>
    <x v="3960"/>
    <x v="3"/>
    <x v="132"/>
    <d v="2014-06-11T00:00:00"/>
    <s v="First Class"/>
    <s v="CR-12580"/>
    <s v="Clay Rozendal"/>
    <x v="2"/>
    <s v="United States"/>
    <x v="70"/>
    <x v="1"/>
    <n v="92037"/>
    <x v="1"/>
    <s v="FUR-TA-10001095"/>
    <x v="0"/>
    <x v="3"/>
    <x v="611"/>
    <n v="1673.184"/>
    <n v="12"/>
    <n v="0.2"/>
    <n v="20.9148"/>
  </r>
  <r>
    <n v="7999"/>
    <x v="3961"/>
    <x v="2"/>
    <x v="417"/>
    <d v="2011-07-05T00:00:00"/>
    <s v="First Class"/>
    <s v="BS-11365"/>
    <s v="Bill Shonely"/>
    <x v="1"/>
    <s v="United States"/>
    <x v="4"/>
    <x v="4"/>
    <n v="98105"/>
    <x v="1"/>
    <s v="FUR-FU-10001852"/>
    <x v="0"/>
    <x v="5"/>
    <x v="837"/>
    <n v="12.18"/>
    <n v="7"/>
    <n v="0"/>
    <n v="3.8976000000000002"/>
  </r>
  <r>
    <n v="8000"/>
    <x v="3961"/>
    <x v="2"/>
    <x v="417"/>
    <d v="2011-07-05T00:00:00"/>
    <s v="First Class"/>
    <s v="BS-11365"/>
    <s v="Bill Shonely"/>
    <x v="1"/>
    <s v="United States"/>
    <x v="4"/>
    <x v="4"/>
    <n v="98105"/>
    <x v="1"/>
    <s v="OFF-AP-10000696"/>
    <x v="1"/>
    <x v="9"/>
    <x v="332"/>
    <n v="57.68"/>
    <n v="4"/>
    <n v="0"/>
    <n v="19.034400000000002"/>
  </r>
  <r>
    <n v="8001"/>
    <x v="3962"/>
    <x v="1"/>
    <x v="627"/>
    <d v="2012-12-11T00:00:00"/>
    <s v="Standard Class"/>
    <s v="RD-19585"/>
    <s v="Rob Dowd"/>
    <x v="0"/>
    <s v="United States"/>
    <x v="362"/>
    <x v="23"/>
    <n v="52001"/>
    <x v="2"/>
    <s v="TEC-PH-10003885"/>
    <x v="2"/>
    <x v="7"/>
    <x v="772"/>
    <n v="263.95999999999998"/>
    <n v="4"/>
    <n v="0"/>
    <n v="76.548400000000001"/>
  </r>
  <r>
    <n v="8002"/>
    <x v="3963"/>
    <x v="1"/>
    <x v="295"/>
    <d v="2012-12-15T00:00:00"/>
    <s v="First Class"/>
    <s v="KD-16270"/>
    <s v="Karen Daniels"/>
    <x v="0"/>
    <s v="United States"/>
    <x v="1"/>
    <x v="1"/>
    <n v="90032"/>
    <x v="1"/>
    <s v="TEC-AC-10002926"/>
    <x v="2"/>
    <x v="11"/>
    <x v="1114"/>
    <n v="299.94"/>
    <n v="6"/>
    <n v="0"/>
    <n v="128.9742"/>
  </r>
  <r>
    <n v="8003"/>
    <x v="3963"/>
    <x v="1"/>
    <x v="295"/>
    <d v="2012-12-15T00:00:00"/>
    <s v="First Class"/>
    <s v="KD-16270"/>
    <s v="Karen Daniels"/>
    <x v="0"/>
    <s v="United States"/>
    <x v="1"/>
    <x v="1"/>
    <n v="90032"/>
    <x v="1"/>
    <s v="OFF-SU-10001225"/>
    <x v="1"/>
    <x v="14"/>
    <x v="33"/>
    <n v="25.76"/>
    <n v="7"/>
    <n v="0"/>
    <n v="0.51519999999999999"/>
  </r>
  <r>
    <n v="8004"/>
    <x v="3964"/>
    <x v="2"/>
    <x v="588"/>
    <d v="2011-03-12T00:00:00"/>
    <s v="First Class"/>
    <s v="AA-10645"/>
    <s v="Anna Andreadi"/>
    <x v="0"/>
    <s v="United States"/>
    <x v="90"/>
    <x v="31"/>
    <n v="1852"/>
    <x v="3"/>
    <s v="TEC-PH-10004434"/>
    <x v="2"/>
    <x v="7"/>
    <x v="1604"/>
    <n v="271.89999999999998"/>
    <n v="2"/>
    <n v="0"/>
    <n v="78.850999999999999"/>
  </r>
  <r>
    <n v="8005"/>
    <x v="3964"/>
    <x v="2"/>
    <x v="588"/>
    <d v="2011-03-12T00:00:00"/>
    <s v="First Class"/>
    <s v="AA-10645"/>
    <s v="Anna Andreadi"/>
    <x v="0"/>
    <s v="United States"/>
    <x v="90"/>
    <x v="31"/>
    <n v="1852"/>
    <x v="3"/>
    <s v="FUR-FU-10003878"/>
    <x v="0"/>
    <x v="5"/>
    <x v="671"/>
    <n v="45.84"/>
    <n v="3"/>
    <n v="0"/>
    <n v="15.585599999999999"/>
  </r>
  <r>
    <n v="8006"/>
    <x v="3964"/>
    <x v="2"/>
    <x v="588"/>
    <d v="2011-03-12T00:00:00"/>
    <s v="First Class"/>
    <s v="AA-10645"/>
    <s v="Anna Andreadi"/>
    <x v="0"/>
    <s v="United States"/>
    <x v="90"/>
    <x v="31"/>
    <n v="1852"/>
    <x v="3"/>
    <s v="FUR-FU-10002268"/>
    <x v="0"/>
    <x v="5"/>
    <x v="860"/>
    <n v="9.82"/>
    <n v="2"/>
    <n v="0"/>
    <n v="3.2406000000000001"/>
  </r>
  <r>
    <n v="8007"/>
    <x v="3965"/>
    <x v="0"/>
    <x v="877"/>
    <d v="2013-12-10T00:00:00"/>
    <s v="Standard Class"/>
    <s v="MC-18100"/>
    <s v="Mick Crebagga"/>
    <x v="0"/>
    <s v="United States"/>
    <x v="126"/>
    <x v="4"/>
    <n v="98270"/>
    <x v="1"/>
    <s v="OFF-FA-10001883"/>
    <x v="1"/>
    <x v="13"/>
    <x v="1484"/>
    <n v="93.36"/>
    <n v="12"/>
    <n v="0"/>
    <n v="0.93359999999999999"/>
  </r>
  <r>
    <n v="8008"/>
    <x v="3966"/>
    <x v="1"/>
    <x v="972"/>
    <d v="2012-11-24T00:00:00"/>
    <s v="Standard Class"/>
    <s v="AA-10645"/>
    <s v="Anna Andreadi"/>
    <x v="0"/>
    <s v="United States"/>
    <x v="268"/>
    <x v="26"/>
    <n v="73120"/>
    <x v="2"/>
    <s v="OFF-ST-10002756"/>
    <x v="1"/>
    <x v="4"/>
    <x v="270"/>
    <n v="541.24"/>
    <n v="4"/>
    <n v="0"/>
    <n v="5.4123999999999999"/>
  </r>
  <r>
    <n v="8009"/>
    <x v="3966"/>
    <x v="1"/>
    <x v="972"/>
    <d v="2012-11-24T00:00:00"/>
    <s v="Standard Class"/>
    <s v="AA-10645"/>
    <s v="Anna Andreadi"/>
    <x v="0"/>
    <s v="United States"/>
    <x v="268"/>
    <x v="26"/>
    <n v="73120"/>
    <x v="2"/>
    <s v="OFF-PA-10000474"/>
    <x v="1"/>
    <x v="10"/>
    <x v="33"/>
    <n v="106.32"/>
    <n v="3"/>
    <n v="0"/>
    <n v="49.970399999999998"/>
  </r>
  <r>
    <n v="8010"/>
    <x v="3966"/>
    <x v="1"/>
    <x v="972"/>
    <d v="2012-11-24T00:00:00"/>
    <s v="Standard Class"/>
    <s v="AA-10645"/>
    <s v="Anna Andreadi"/>
    <x v="0"/>
    <s v="United States"/>
    <x v="268"/>
    <x v="26"/>
    <n v="73120"/>
    <x v="2"/>
    <s v="FUR-CH-10002073"/>
    <x v="0"/>
    <x v="1"/>
    <x v="1783"/>
    <n v="1323.9"/>
    <n v="5"/>
    <n v="0"/>
    <n v="383.93099999999998"/>
  </r>
  <r>
    <n v="8011"/>
    <x v="3967"/>
    <x v="2"/>
    <x v="461"/>
    <d v="2011-03-20T00:00:00"/>
    <s v="Second Class"/>
    <s v="QJ-19255"/>
    <s v="Quincy Jones"/>
    <x v="1"/>
    <s v="United States"/>
    <x v="10"/>
    <x v="9"/>
    <n v="19134"/>
    <x v="3"/>
    <s v="OFF-PA-10003641"/>
    <x v="1"/>
    <x v="10"/>
    <x v="938"/>
    <n v="126.624"/>
    <n v="6"/>
    <n v="0.2"/>
    <n v="41.152799999999999"/>
  </r>
  <r>
    <n v="8012"/>
    <x v="3968"/>
    <x v="1"/>
    <x v="782"/>
    <d v="2012-06-23T00:00:00"/>
    <s v="First Class"/>
    <s v="JM-16195"/>
    <s v="Justin MacKendrick"/>
    <x v="0"/>
    <s v="United States"/>
    <x v="34"/>
    <x v="22"/>
    <n v="80013"/>
    <x v="1"/>
    <s v="TEC-PH-10002070"/>
    <x v="2"/>
    <x v="7"/>
    <x v="1785"/>
    <n v="125.944"/>
    <n v="7"/>
    <n v="0.2"/>
    <n v="15.743"/>
  </r>
  <r>
    <n v="8013"/>
    <x v="3969"/>
    <x v="3"/>
    <x v="1126"/>
    <d v="2014-05-26T00:00:00"/>
    <s v="Same Day"/>
    <s v="TB-21625"/>
    <s v="Trudy Brown"/>
    <x v="0"/>
    <s v="United States"/>
    <x v="20"/>
    <x v="15"/>
    <n v="10009"/>
    <x v="3"/>
    <s v="OFF-BI-10004519"/>
    <x v="1"/>
    <x v="8"/>
    <x v="880"/>
    <n v="663.92"/>
    <n v="5"/>
    <n v="0.2"/>
    <n v="207.47499999999999"/>
  </r>
  <r>
    <n v="8014"/>
    <x v="3969"/>
    <x v="3"/>
    <x v="1126"/>
    <d v="2014-05-26T00:00:00"/>
    <s v="Same Day"/>
    <s v="TB-21625"/>
    <s v="Trudy Brown"/>
    <x v="0"/>
    <s v="United States"/>
    <x v="20"/>
    <x v="15"/>
    <n v="10009"/>
    <x v="3"/>
    <s v="TEC-AC-10002167"/>
    <x v="2"/>
    <x v="11"/>
    <x v="46"/>
    <n v="120"/>
    <n v="8"/>
    <n v="0"/>
    <n v="13.2"/>
  </r>
  <r>
    <n v="8015"/>
    <x v="3969"/>
    <x v="3"/>
    <x v="1126"/>
    <d v="2014-05-26T00:00:00"/>
    <s v="Same Day"/>
    <s v="TB-21625"/>
    <s v="Trudy Brown"/>
    <x v="0"/>
    <s v="United States"/>
    <x v="20"/>
    <x v="15"/>
    <n v="10009"/>
    <x v="3"/>
    <s v="OFF-FA-10000936"/>
    <x v="1"/>
    <x v="13"/>
    <x v="1298"/>
    <n v="3.29"/>
    <n v="1"/>
    <n v="0"/>
    <n v="1.4804999999999999"/>
  </r>
  <r>
    <n v="8016"/>
    <x v="3969"/>
    <x v="3"/>
    <x v="1126"/>
    <d v="2014-05-26T00:00:00"/>
    <s v="Same Day"/>
    <s v="TB-21625"/>
    <s v="Trudy Brown"/>
    <x v="0"/>
    <s v="United States"/>
    <x v="20"/>
    <x v="15"/>
    <n v="10009"/>
    <x v="3"/>
    <s v="FUR-FU-10000732"/>
    <x v="0"/>
    <x v="5"/>
    <x v="540"/>
    <n v="18.84"/>
    <n v="3"/>
    <n v="0"/>
    <n v="6.0288000000000004"/>
  </r>
  <r>
    <n v="8017"/>
    <x v="3970"/>
    <x v="2"/>
    <x v="340"/>
    <d v="2011-11-09T00:00:00"/>
    <s v="First Class"/>
    <s v="NF-18595"/>
    <s v="Nicole Fjeld"/>
    <x v="2"/>
    <s v="United States"/>
    <x v="152"/>
    <x v="24"/>
    <n v="43130"/>
    <x v="3"/>
    <s v="FUR-FU-10002501"/>
    <x v="0"/>
    <x v="5"/>
    <x v="1284"/>
    <n v="60.671999999999997"/>
    <n v="6"/>
    <n v="0.2"/>
    <n v="12.892799999999999"/>
  </r>
  <r>
    <n v="8018"/>
    <x v="3970"/>
    <x v="2"/>
    <x v="340"/>
    <d v="2011-11-09T00:00:00"/>
    <s v="First Class"/>
    <s v="NF-18595"/>
    <s v="Nicole Fjeld"/>
    <x v="2"/>
    <s v="United States"/>
    <x v="152"/>
    <x v="24"/>
    <n v="43130"/>
    <x v="3"/>
    <s v="OFF-AR-10000634"/>
    <x v="1"/>
    <x v="6"/>
    <x v="988"/>
    <n v="30.815999999999999"/>
    <n v="9"/>
    <n v="0.2"/>
    <n v="2.6964000000000001"/>
  </r>
  <r>
    <n v="8019"/>
    <x v="3971"/>
    <x v="3"/>
    <x v="161"/>
    <d v="2014-10-20T00:00:00"/>
    <s v="Second Class"/>
    <s v="BF-11020"/>
    <s v="Barry FranzÃ¶sisch"/>
    <x v="1"/>
    <s v="United States"/>
    <x v="494"/>
    <x v="1"/>
    <n v="95351"/>
    <x v="1"/>
    <s v="TEC-PH-10001700"/>
    <x v="2"/>
    <x v="7"/>
    <x v="193"/>
    <n v="52.792000000000002"/>
    <n v="1"/>
    <n v="0.2"/>
    <n v="4.6193"/>
  </r>
  <r>
    <n v="8020"/>
    <x v="3972"/>
    <x v="3"/>
    <x v="808"/>
    <d v="2014-06-11T00:00:00"/>
    <s v="First Class"/>
    <s v="NP-18670"/>
    <s v="Nora Paige"/>
    <x v="0"/>
    <s v="United States"/>
    <x v="285"/>
    <x v="25"/>
    <n v="63116"/>
    <x v="2"/>
    <s v="OFF-AP-10001962"/>
    <x v="1"/>
    <x v="9"/>
    <x v="1594"/>
    <n v="83.9"/>
    <n v="10"/>
    <n v="0"/>
    <n v="20.975000000000001"/>
  </r>
  <r>
    <n v="8021"/>
    <x v="3972"/>
    <x v="3"/>
    <x v="808"/>
    <d v="2014-06-11T00:00:00"/>
    <s v="First Class"/>
    <s v="NP-18670"/>
    <s v="Nora Paige"/>
    <x v="0"/>
    <s v="United States"/>
    <x v="285"/>
    <x v="25"/>
    <n v="63116"/>
    <x v="2"/>
    <s v="OFF-PA-10001838"/>
    <x v="1"/>
    <x v="10"/>
    <x v="999"/>
    <n v="11.76"/>
    <n v="2"/>
    <n v="0"/>
    <n v="5.7624000000000004"/>
  </r>
  <r>
    <n v="8022"/>
    <x v="3973"/>
    <x v="2"/>
    <x v="609"/>
    <d v="2011-07-25T00:00:00"/>
    <s v="Standard Class"/>
    <s v="HM-14860"/>
    <s v="Harry Marie"/>
    <x v="1"/>
    <s v="United States"/>
    <x v="61"/>
    <x v="5"/>
    <n v="75217"/>
    <x v="2"/>
    <s v="OFF-AP-10000124"/>
    <x v="1"/>
    <x v="9"/>
    <x v="1227"/>
    <n v="4.992"/>
    <n v="3"/>
    <n v="0.8"/>
    <n v="-12.979200000000001"/>
  </r>
  <r>
    <n v="8023"/>
    <x v="3973"/>
    <x v="2"/>
    <x v="609"/>
    <d v="2011-07-25T00:00:00"/>
    <s v="Standard Class"/>
    <s v="HM-14860"/>
    <s v="Harry Marie"/>
    <x v="1"/>
    <s v="United States"/>
    <x v="61"/>
    <x v="5"/>
    <n v="75217"/>
    <x v="2"/>
    <s v="OFF-EN-10003567"/>
    <x v="1"/>
    <x v="12"/>
    <x v="1643"/>
    <n v="87.92"/>
    <n v="5"/>
    <n v="0.2"/>
    <n v="29.672999999999998"/>
  </r>
  <r>
    <n v="8024"/>
    <x v="3973"/>
    <x v="2"/>
    <x v="609"/>
    <d v="2011-07-25T00:00:00"/>
    <s v="Standard Class"/>
    <s v="HM-14860"/>
    <s v="Harry Marie"/>
    <x v="1"/>
    <s v="United States"/>
    <x v="61"/>
    <x v="5"/>
    <n v="75217"/>
    <x v="2"/>
    <s v="FUR-CH-10004997"/>
    <x v="0"/>
    <x v="1"/>
    <x v="494"/>
    <n v="657.93"/>
    <n v="5"/>
    <n v="0.3"/>
    <n v="-93.99"/>
  </r>
  <r>
    <n v="8025"/>
    <x v="3973"/>
    <x v="2"/>
    <x v="609"/>
    <d v="2011-07-25T00:00:00"/>
    <s v="Standard Class"/>
    <s v="HM-14860"/>
    <s v="Harry Marie"/>
    <x v="1"/>
    <s v="United States"/>
    <x v="61"/>
    <x v="5"/>
    <n v="75217"/>
    <x v="2"/>
    <s v="OFF-BI-10000494"/>
    <x v="1"/>
    <x v="8"/>
    <x v="1563"/>
    <n v="1.044"/>
    <n v="1"/>
    <n v="0.8"/>
    <n v="-1.827"/>
  </r>
  <r>
    <n v="8026"/>
    <x v="3974"/>
    <x v="1"/>
    <x v="861"/>
    <d v="2012-09-15T00:00:00"/>
    <s v="Second Class"/>
    <s v="DM-13525"/>
    <s v="Don Miller"/>
    <x v="1"/>
    <s v="United States"/>
    <x v="20"/>
    <x v="15"/>
    <n v="10035"/>
    <x v="3"/>
    <s v="FUR-FU-10000277"/>
    <x v="0"/>
    <x v="5"/>
    <x v="1786"/>
    <n v="210.68"/>
    <n v="2"/>
    <n v="0"/>
    <n v="50.563200000000002"/>
  </r>
  <r>
    <n v="8027"/>
    <x v="3974"/>
    <x v="1"/>
    <x v="861"/>
    <d v="2012-09-15T00:00:00"/>
    <s v="Second Class"/>
    <s v="DM-13525"/>
    <s v="Don Miller"/>
    <x v="1"/>
    <s v="United States"/>
    <x v="20"/>
    <x v="15"/>
    <n v="10035"/>
    <x v="3"/>
    <s v="OFF-ST-10003641"/>
    <x v="1"/>
    <x v="4"/>
    <x v="1799"/>
    <n v="78.8"/>
    <n v="1"/>
    <n v="0"/>
    <n v="1.5760000000000001"/>
  </r>
  <r>
    <n v="8028"/>
    <x v="3974"/>
    <x v="1"/>
    <x v="861"/>
    <d v="2012-09-15T00:00:00"/>
    <s v="Second Class"/>
    <s v="DM-13525"/>
    <s v="Don Miller"/>
    <x v="1"/>
    <s v="United States"/>
    <x v="20"/>
    <x v="15"/>
    <n v="10035"/>
    <x v="3"/>
    <s v="TEC-AC-10001998"/>
    <x v="2"/>
    <x v="11"/>
    <x v="84"/>
    <n v="19.989999999999998"/>
    <n v="1"/>
    <n v="0"/>
    <n v="6.7965999999999998"/>
  </r>
  <r>
    <n v="8029"/>
    <x v="3974"/>
    <x v="1"/>
    <x v="861"/>
    <d v="2012-09-15T00:00:00"/>
    <s v="Second Class"/>
    <s v="DM-13525"/>
    <s v="Don Miller"/>
    <x v="1"/>
    <s v="United States"/>
    <x v="20"/>
    <x v="15"/>
    <n v="10035"/>
    <x v="3"/>
    <s v="OFF-ST-10001932"/>
    <x v="1"/>
    <x v="4"/>
    <x v="1641"/>
    <n v="772.68"/>
    <n v="4"/>
    <n v="0"/>
    <n v="108.1752"/>
  </r>
  <r>
    <n v="8030"/>
    <x v="3975"/>
    <x v="0"/>
    <x v="147"/>
    <d v="2013-10-26T00:00:00"/>
    <s v="Standard Class"/>
    <s v="JF-15565"/>
    <s v="Jill Fjeld"/>
    <x v="0"/>
    <s v="United States"/>
    <x v="52"/>
    <x v="5"/>
    <n v="78207"/>
    <x v="2"/>
    <s v="TEC-AC-10002323"/>
    <x v="2"/>
    <x v="11"/>
    <x v="175"/>
    <n v="106.08"/>
    <n v="6"/>
    <n v="0.2"/>
    <n v="-9.282"/>
  </r>
  <r>
    <n v="8031"/>
    <x v="3976"/>
    <x v="0"/>
    <x v="676"/>
    <d v="2013-11-01T00:00:00"/>
    <s v="Standard Class"/>
    <s v="NM-18520"/>
    <s v="Neoma Murray"/>
    <x v="0"/>
    <s v="United States"/>
    <x v="112"/>
    <x v="5"/>
    <n v="79109"/>
    <x v="2"/>
    <s v="FUR-FU-10004270"/>
    <x v="0"/>
    <x v="5"/>
    <x v="1372"/>
    <n v="23.076000000000001"/>
    <n v="3"/>
    <n v="0.6"/>
    <n v="-10.9611"/>
  </r>
  <r>
    <n v="8032"/>
    <x v="3976"/>
    <x v="0"/>
    <x v="676"/>
    <d v="2013-11-01T00:00:00"/>
    <s v="Standard Class"/>
    <s v="NM-18520"/>
    <s v="Neoma Murray"/>
    <x v="0"/>
    <s v="United States"/>
    <x v="112"/>
    <x v="5"/>
    <n v="79109"/>
    <x v="2"/>
    <s v="OFF-PA-10004621"/>
    <x v="1"/>
    <x v="10"/>
    <x v="738"/>
    <n v="25.92"/>
    <n v="5"/>
    <n v="0.2"/>
    <n v="9.0719999999999992"/>
  </r>
  <r>
    <n v="8033"/>
    <x v="3977"/>
    <x v="1"/>
    <x v="608"/>
    <d v="2012-06-28T00:00:00"/>
    <s v="First Class"/>
    <s v="MV-17485"/>
    <s v="Mark Van Huff"/>
    <x v="0"/>
    <s v="United States"/>
    <x v="12"/>
    <x v="5"/>
    <n v="77041"/>
    <x v="2"/>
    <s v="OFF-PA-10001019"/>
    <x v="1"/>
    <x v="10"/>
    <x v="675"/>
    <n v="47.951999999999998"/>
    <n v="3"/>
    <n v="0.2"/>
    <n v="16.183800000000002"/>
  </r>
  <r>
    <n v="8034"/>
    <x v="3977"/>
    <x v="1"/>
    <x v="608"/>
    <d v="2012-06-28T00:00:00"/>
    <s v="First Class"/>
    <s v="MV-17485"/>
    <s v="Mark Van Huff"/>
    <x v="0"/>
    <s v="United States"/>
    <x v="12"/>
    <x v="5"/>
    <n v="77041"/>
    <x v="2"/>
    <s v="OFF-BI-10000201"/>
    <x v="1"/>
    <x v="8"/>
    <x v="1678"/>
    <n v="0.98399999999999999"/>
    <n v="2"/>
    <n v="0.8"/>
    <n v="-1.476"/>
  </r>
  <r>
    <n v="8035"/>
    <x v="3977"/>
    <x v="1"/>
    <x v="608"/>
    <d v="2012-06-28T00:00:00"/>
    <s v="First Class"/>
    <s v="MV-17485"/>
    <s v="Mark Van Huff"/>
    <x v="0"/>
    <s v="United States"/>
    <x v="12"/>
    <x v="5"/>
    <n v="77041"/>
    <x v="2"/>
    <s v="FUR-FU-10004587"/>
    <x v="0"/>
    <x v="5"/>
    <x v="1353"/>
    <n v="75.384"/>
    <n v="9"/>
    <n v="0.6"/>
    <n v="-20.730599999999999"/>
  </r>
  <r>
    <n v="8036"/>
    <x v="3977"/>
    <x v="1"/>
    <x v="608"/>
    <d v="2012-06-28T00:00:00"/>
    <s v="First Class"/>
    <s v="MV-17485"/>
    <s v="Mark Van Huff"/>
    <x v="0"/>
    <s v="United States"/>
    <x v="12"/>
    <x v="5"/>
    <n v="77041"/>
    <x v="2"/>
    <s v="OFF-LA-10001613"/>
    <x v="1"/>
    <x v="2"/>
    <x v="736"/>
    <n v="4.6079999999999997"/>
    <n v="2"/>
    <n v="0.2"/>
    <n v="1.6704000000000001"/>
  </r>
  <r>
    <n v="8037"/>
    <x v="3978"/>
    <x v="1"/>
    <x v="1181"/>
    <d v="2012-09-22T00:00:00"/>
    <s v="First Class"/>
    <s v="AG-10270"/>
    <s v="Alejandro Grove"/>
    <x v="0"/>
    <s v="United States"/>
    <x v="104"/>
    <x v="31"/>
    <n v="1841"/>
    <x v="3"/>
    <s v="OFF-BI-10001308"/>
    <x v="1"/>
    <x v="8"/>
    <x v="1351"/>
    <n v="37.68"/>
    <n v="6"/>
    <n v="0"/>
    <n v="16.956"/>
  </r>
  <r>
    <n v="8038"/>
    <x v="3979"/>
    <x v="3"/>
    <x v="815"/>
    <d v="2014-07-15T00:00:00"/>
    <s v="Standard Class"/>
    <s v="BF-11275"/>
    <s v="Beth Fritzler"/>
    <x v="1"/>
    <s v="United States"/>
    <x v="38"/>
    <x v="32"/>
    <n v="31907"/>
    <x v="0"/>
    <s v="OFF-AP-10003278"/>
    <x v="1"/>
    <x v="9"/>
    <x v="1784"/>
    <n v="41.91"/>
    <n v="3"/>
    <n v="0"/>
    <n v="10.896599999999999"/>
  </r>
  <r>
    <n v="8039"/>
    <x v="3980"/>
    <x v="3"/>
    <x v="160"/>
    <d v="2014-03-07T00:00:00"/>
    <s v="Second Class"/>
    <s v="JC-15775"/>
    <s v="John Castell"/>
    <x v="0"/>
    <s v="United States"/>
    <x v="1"/>
    <x v="1"/>
    <n v="90032"/>
    <x v="1"/>
    <s v="FUR-BO-10003966"/>
    <x v="0"/>
    <x v="0"/>
    <x v="1086"/>
    <n v="435.99900000000002"/>
    <n v="3"/>
    <n v="0.15"/>
    <n v="5.1294000000000004"/>
  </r>
  <r>
    <n v="8040"/>
    <x v="3981"/>
    <x v="3"/>
    <x v="170"/>
    <d v="2014-08-26T00:00:00"/>
    <s v="Second Class"/>
    <s v="CM-11815"/>
    <s v="Candace McMahon"/>
    <x v="1"/>
    <s v="United States"/>
    <x v="4"/>
    <x v="4"/>
    <n v="98115"/>
    <x v="1"/>
    <s v="FUR-CH-10004698"/>
    <x v="0"/>
    <x v="1"/>
    <x v="166"/>
    <n v="388.70400000000001"/>
    <n v="6"/>
    <n v="0.2"/>
    <n v="38.870399999999997"/>
  </r>
  <r>
    <n v="8041"/>
    <x v="3981"/>
    <x v="3"/>
    <x v="170"/>
    <d v="2014-08-26T00:00:00"/>
    <s v="Second Class"/>
    <s v="CM-11815"/>
    <s v="Candace McMahon"/>
    <x v="1"/>
    <s v="United States"/>
    <x v="4"/>
    <x v="4"/>
    <n v="98115"/>
    <x v="1"/>
    <s v="OFF-ST-10000025"/>
    <x v="1"/>
    <x v="4"/>
    <x v="615"/>
    <n v="572.58000000000004"/>
    <n v="6"/>
    <n v="0"/>
    <n v="34.354799999999997"/>
  </r>
  <r>
    <n v="8042"/>
    <x v="3981"/>
    <x v="3"/>
    <x v="170"/>
    <d v="2014-08-26T00:00:00"/>
    <s v="Second Class"/>
    <s v="CM-11815"/>
    <s v="Candace McMahon"/>
    <x v="1"/>
    <s v="United States"/>
    <x v="4"/>
    <x v="4"/>
    <n v="98115"/>
    <x v="1"/>
    <s v="TEC-AC-10000682"/>
    <x v="2"/>
    <x v="11"/>
    <x v="1327"/>
    <n v="33.18"/>
    <n v="2"/>
    <n v="0"/>
    <n v="11.613"/>
  </r>
  <r>
    <n v="8043"/>
    <x v="3982"/>
    <x v="3"/>
    <x v="825"/>
    <d v="2014-03-16T00:00:00"/>
    <s v="Standard Class"/>
    <s v="PV-18985"/>
    <s v="Paul Van Hugh"/>
    <x v="2"/>
    <s v="United States"/>
    <x v="471"/>
    <x v="31"/>
    <n v="2138"/>
    <x v="3"/>
    <s v="TEC-AC-10001772"/>
    <x v="2"/>
    <x v="11"/>
    <x v="400"/>
    <n v="63.88"/>
    <n v="4"/>
    <n v="0"/>
    <n v="24.9132"/>
  </r>
  <r>
    <n v="8044"/>
    <x v="3982"/>
    <x v="3"/>
    <x v="825"/>
    <d v="2014-03-16T00:00:00"/>
    <s v="Standard Class"/>
    <s v="PV-18985"/>
    <s v="Paul Van Hugh"/>
    <x v="2"/>
    <s v="United States"/>
    <x v="471"/>
    <x v="31"/>
    <n v="2138"/>
    <x v="3"/>
    <s v="FUR-FU-10001379"/>
    <x v="0"/>
    <x v="5"/>
    <x v="1810"/>
    <n v="26.72"/>
    <n v="1"/>
    <n v="0"/>
    <n v="11.7568"/>
  </r>
  <r>
    <n v="8045"/>
    <x v="3983"/>
    <x v="3"/>
    <x v="175"/>
    <d v="2014-09-18T00:00:00"/>
    <s v="Second Class"/>
    <s v="DO-13645"/>
    <s v="Doug O'Connell"/>
    <x v="0"/>
    <s v="United States"/>
    <x v="288"/>
    <x v="7"/>
    <n v="84106"/>
    <x v="1"/>
    <s v="OFF-BI-10002794"/>
    <x v="1"/>
    <x v="8"/>
    <x v="102"/>
    <n v="295.05599999999998"/>
    <n v="9"/>
    <n v="0.2"/>
    <n v="106.95780000000001"/>
  </r>
  <r>
    <n v="8046"/>
    <x v="3984"/>
    <x v="0"/>
    <x v="873"/>
    <d v="2013-09-25T00:00:00"/>
    <s v="Standard Class"/>
    <s v="HA-14905"/>
    <s v="Helen Abelman"/>
    <x v="0"/>
    <s v="United States"/>
    <x v="20"/>
    <x v="15"/>
    <n v="10035"/>
    <x v="3"/>
    <s v="OFF-AP-10001005"/>
    <x v="1"/>
    <x v="9"/>
    <x v="1131"/>
    <n v="393.25"/>
    <n v="5"/>
    <n v="0"/>
    <n v="129.77250000000001"/>
  </r>
  <r>
    <n v="8047"/>
    <x v="3985"/>
    <x v="0"/>
    <x v="272"/>
    <d v="2013-12-18T00:00:00"/>
    <s v="Second Class"/>
    <s v="SH-20395"/>
    <s v="Shahid Hopkins"/>
    <x v="0"/>
    <s v="United States"/>
    <x v="191"/>
    <x v="24"/>
    <n v="44221"/>
    <x v="3"/>
    <s v="OFF-BI-10000201"/>
    <x v="1"/>
    <x v="8"/>
    <x v="1678"/>
    <n v="2.214"/>
    <n v="3"/>
    <n v="0.7"/>
    <n v="-1.476"/>
  </r>
  <r>
    <n v="8048"/>
    <x v="3986"/>
    <x v="3"/>
    <x v="132"/>
    <d v="2014-07-11T00:00:00"/>
    <s v="Second Class"/>
    <s v="JM-16195"/>
    <s v="Justin MacKendrick"/>
    <x v="0"/>
    <s v="United States"/>
    <x v="40"/>
    <x v="3"/>
    <n v="28403"/>
    <x v="0"/>
    <s v="OFF-PA-10003673"/>
    <x v="1"/>
    <x v="10"/>
    <x v="971"/>
    <n v="16.271999999999998"/>
    <n v="3"/>
    <n v="0.2"/>
    <n v="5.2884000000000002"/>
  </r>
  <r>
    <n v="8049"/>
    <x v="3987"/>
    <x v="0"/>
    <x v="894"/>
    <d v="2013-08-07T00:00:00"/>
    <s v="Standard Class"/>
    <s v="DK-13225"/>
    <s v="Dean Katz"/>
    <x v="1"/>
    <s v="United States"/>
    <x v="20"/>
    <x v="15"/>
    <n v="10035"/>
    <x v="3"/>
    <s v="OFF-AP-10000938"/>
    <x v="1"/>
    <x v="9"/>
    <x v="1703"/>
    <n v="706.86"/>
    <n v="7"/>
    <n v="0"/>
    <n v="197.92080000000001"/>
  </r>
  <r>
    <n v="8050"/>
    <x v="3988"/>
    <x v="2"/>
    <x v="467"/>
    <d v="2011-09-30T00:00:00"/>
    <s v="Standard Class"/>
    <s v="CM-12715"/>
    <s v="Craig Molinari"/>
    <x v="1"/>
    <s v="United States"/>
    <x v="10"/>
    <x v="9"/>
    <n v="19140"/>
    <x v="3"/>
    <s v="OFF-BI-10003274"/>
    <x v="1"/>
    <x v="8"/>
    <x v="122"/>
    <n v="5.97"/>
    <n v="5"/>
    <n v="0.7"/>
    <n v="-4.577"/>
  </r>
  <r>
    <n v="8051"/>
    <x v="3988"/>
    <x v="2"/>
    <x v="467"/>
    <d v="2011-09-30T00:00:00"/>
    <s v="Standard Class"/>
    <s v="CM-12715"/>
    <s v="Craig Molinari"/>
    <x v="1"/>
    <s v="United States"/>
    <x v="10"/>
    <x v="9"/>
    <n v="19140"/>
    <x v="3"/>
    <s v="FUR-FU-10001095"/>
    <x v="0"/>
    <x v="5"/>
    <x v="741"/>
    <n v="21.184000000000001"/>
    <n v="1"/>
    <n v="0.2"/>
    <n v="4.7664"/>
  </r>
  <r>
    <n v="8052"/>
    <x v="3988"/>
    <x v="2"/>
    <x v="467"/>
    <d v="2011-09-30T00:00:00"/>
    <s v="Standard Class"/>
    <s v="CM-12715"/>
    <s v="Craig Molinari"/>
    <x v="1"/>
    <s v="United States"/>
    <x v="10"/>
    <x v="9"/>
    <n v="19140"/>
    <x v="3"/>
    <s v="OFF-AP-10001492"/>
    <x v="1"/>
    <x v="9"/>
    <x v="22"/>
    <n v="41.375999999999998"/>
    <n v="6"/>
    <n v="0.2"/>
    <n v="3.1032000000000002"/>
  </r>
  <r>
    <n v="8053"/>
    <x v="3989"/>
    <x v="2"/>
    <x v="686"/>
    <d v="2011-07-17T00:00:00"/>
    <s v="Second Class"/>
    <s v="BF-10975"/>
    <s v="Barbara Fisher"/>
    <x v="1"/>
    <s v="United States"/>
    <x v="20"/>
    <x v="15"/>
    <n v="10009"/>
    <x v="3"/>
    <s v="OFF-AR-10004999"/>
    <x v="1"/>
    <x v="6"/>
    <x v="864"/>
    <n v="17.940000000000001"/>
    <n v="3"/>
    <n v="0"/>
    <n v="4.4850000000000003"/>
  </r>
  <r>
    <n v="8054"/>
    <x v="3990"/>
    <x v="3"/>
    <x v="394"/>
    <d v="2014-06-10T00:00:00"/>
    <s v="Standard Class"/>
    <s v="SF-20965"/>
    <s v="Sylvia Foulston"/>
    <x v="1"/>
    <s v="United States"/>
    <x v="10"/>
    <x v="9"/>
    <n v="19134"/>
    <x v="3"/>
    <s v="OFF-BI-10004094"/>
    <x v="1"/>
    <x v="8"/>
    <x v="603"/>
    <n v="2.6549999999999998"/>
    <n v="1"/>
    <n v="0.7"/>
    <n v="-1.8585"/>
  </r>
  <r>
    <n v="8055"/>
    <x v="3991"/>
    <x v="1"/>
    <x v="834"/>
    <d v="2012-04-09T00:00:00"/>
    <s v="Standard Class"/>
    <s v="CB-12025"/>
    <s v="Cassandra Brandow"/>
    <x v="0"/>
    <s v="United States"/>
    <x v="1"/>
    <x v="1"/>
    <n v="90049"/>
    <x v="1"/>
    <s v="OFF-ST-10001490"/>
    <x v="1"/>
    <x v="4"/>
    <x v="513"/>
    <n v="892.35"/>
    <n v="5"/>
    <n v="0"/>
    <n v="267.70499999999998"/>
  </r>
  <r>
    <n v="8056"/>
    <x v="3991"/>
    <x v="1"/>
    <x v="834"/>
    <d v="2012-04-09T00:00:00"/>
    <s v="Standard Class"/>
    <s v="CB-12025"/>
    <s v="Cassandra Brandow"/>
    <x v="0"/>
    <s v="United States"/>
    <x v="1"/>
    <x v="1"/>
    <n v="90049"/>
    <x v="1"/>
    <s v="FUR-BO-10004695"/>
    <x v="0"/>
    <x v="0"/>
    <x v="198"/>
    <n v="307.666"/>
    <n v="2"/>
    <n v="0.15"/>
    <n v="28.956800000000001"/>
  </r>
  <r>
    <n v="8057"/>
    <x v="3991"/>
    <x v="1"/>
    <x v="834"/>
    <d v="2012-04-09T00:00:00"/>
    <s v="Standard Class"/>
    <s v="CB-12025"/>
    <s v="Cassandra Brandow"/>
    <x v="0"/>
    <s v="United States"/>
    <x v="1"/>
    <x v="1"/>
    <n v="90049"/>
    <x v="1"/>
    <s v="OFF-ST-10000736"/>
    <x v="1"/>
    <x v="4"/>
    <x v="455"/>
    <n v="728.82"/>
    <n v="9"/>
    <n v="0"/>
    <n v="29.152799999999999"/>
  </r>
  <r>
    <n v="8058"/>
    <x v="3991"/>
    <x v="1"/>
    <x v="834"/>
    <d v="2012-04-09T00:00:00"/>
    <s v="Standard Class"/>
    <s v="CB-12025"/>
    <s v="Cassandra Brandow"/>
    <x v="0"/>
    <s v="United States"/>
    <x v="1"/>
    <x v="1"/>
    <n v="90049"/>
    <x v="1"/>
    <s v="OFF-BI-10001617"/>
    <x v="1"/>
    <x v="8"/>
    <x v="1315"/>
    <n v="41.36"/>
    <n v="5"/>
    <n v="0.2"/>
    <n v="13.959"/>
  </r>
  <r>
    <n v="8059"/>
    <x v="3991"/>
    <x v="1"/>
    <x v="834"/>
    <d v="2012-04-09T00:00:00"/>
    <s v="Standard Class"/>
    <s v="CB-12025"/>
    <s v="Cassandra Brandow"/>
    <x v="0"/>
    <s v="United States"/>
    <x v="1"/>
    <x v="1"/>
    <n v="90049"/>
    <x v="1"/>
    <s v="TEC-PH-10003589"/>
    <x v="2"/>
    <x v="7"/>
    <x v="818"/>
    <n v="43.176000000000002"/>
    <n v="3"/>
    <n v="0.2"/>
    <n v="15.111599999999999"/>
  </r>
  <r>
    <n v="8060"/>
    <x v="3991"/>
    <x v="1"/>
    <x v="834"/>
    <d v="2012-04-09T00:00:00"/>
    <s v="Standard Class"/>
    <s v="CB-12025"/>
    <s v="Cassandra Brandow"/>
    <x v="0"/>
    <s v="United States"/>
    <x v="1"/>
    <x v="1"/>
    <n v="90049"/>
    <x v="1"/>
    <s v="FUR-FU-10003981"/>
    <x v="0"/>
    <x v="5"/>
    <x v="322"/>
    <n v="4.16"/>
    <n v="2"/>
    <n v="0"/>
    <n v="1.7472000000000001"/>
  </r>
  <r>
    <n v="8061"/>
    <x v="3992"/>
    <x v="1"/>
    <x v="1181"/>
    <d v="2012-09-26T00:00:00"/>
    <s v="Standard Class"/>
    <s v="TC-20980"/>
    <s v="Tamara Chand"/>
    <x v="1"/>
    <s v="United States"/>
    <x v="85"/>
    <x v="15"/>
    <n v="11561"/>
    <x v="3"/>
    <s v="OFF-PA-10001970"/>
    <x v="1"/>
    <x v="10"/>
    <x v="311"/>
    <n v="61.4"/>
    <n v="5"/>
    <n v="0"/>
    <n v="28.858000000000001"/>
  </r>
  <r>
    <n v="8062"/>
    <x v="3992"/>
    <x v="1"/>
    <x v="1181"/>
    <d v="2012-09-26T00:00:00"/>
    <s v="Standard Class"/>
    <s v="TC-20980"/>
    <s v="Tamara Chand"/>
    <x v="1"/>
    <s v="United States"/>
    <x v="85"/>
    <x v="15"/>
    <n v="11561"/>
    <x v="3"/>
    <s v="OFF-BI-10002437"/>
    <x v="1"/>
    <x v="8"/>
    <x v="1305"/>
    <n v="24.448"/>
    <n v="2"/>
    <n v="0.2"/>
    <n v="8.8623999999999992"/>
  </r>
  <r>
    <n v="8063"/>
    <x v="3993"/>
    <x v="0"/>
    <x v="77"/>
    <d v="2013-10-11T00:00:00"/>
    <s v="First Class"/>
    <s v="LW-17215"/>
    <s v="Luke Weiss"/>
    <x v="0"/>
    <s v="United States"/>
    <x v="30"/>
    <x v="15"/>
    <n v="14609"/>
    <x v="3"/>
    <s v="TEC-PH-10000586"/>
    <x v="2"/>
    <x v="7"/>
    <x v="501"/>
    <n v="263.95999999999998"/>
    <n v="4"/>
    <n v="0"/>
    <n v="71.269199999999998"/>
  </r>
  <r>
    <n v="8064"/>
    <x v="3993"/>
    <x v="0"/>
    <x v="77"/>
    <d v="2013-10-11T00:00:00"/>
    <s v="First Class"/>
    <s v="LW-17215"/>
    <s v="Luke Weiss"/>
    <x v="0"/>
    <s v="United States"/>
    <x v="30"/>
    <x v="15"/>
    <n v="14609"/>
    <x v="3"/>
    <s v="TEC-PH-10003811"/>
    <x v="2"/>
    <x v="7"/>
    <x v="1187"/>
    <n v="359.97"/>
    <n v="3"/>
    <n v="0"/>
    <n v="100.7916"/>
  </r>
  <r>
    <n v="8065"/>
    <x v="3993"/>
    <x v="0"/>
    <x v="77"/>
    <d v="2013-10-11T00:00:00"/>
    <s v="First Class"/>
    <s v="LW-17215"/>
    <s v="Luke Weiss"/>
    <x v="0"/>
    <s v="United States"/>
    <x v="30"/>
    <x v="15"/>
    <n v="14609"/>
    <x v="3"/>
    <s v="OFF-PA-10004983"/>
    <x v="1"/>
    <x v="10"/>
    <x v="1323"/>
    <n v="12.96"/>
    <n v="2"/>
    <n v="0"/>
    <n v="6.2207999999999997"/>
  </r>
  <r>
    <n v="8066"/>
    <x v="3993"/>
    <x v="0"/>
    <x v="77"/>
    <d v="2013-10-11T00:00:00"/>
    <s v="First Class"/>
    <s v="LW-17215"/>
    <s v="Luke Weiss"/>
    <x v="0"/>
    <s v="United States"/>
    <x v="30"/>
    <x v="15"/>
    <n v="14609"/>
    <x v="3"/>
    <s v="OFF-ST-10003479"/>
    <x v="1"/>
    <x v="4"/>
    <x v="41"/>
    <n v="116.82"/>
    <n v="3"/>
    <n v="0"/>
    <n v="5.8410000000000002"/>
  </r>
  <r>
    <n v="8067"/>
    <x v="3993"/>
    <x v="0"/>
    <x v="77"/>
    <d v="2013-10-11T00:00:00"/>
    <s v="First Class"/>
    <s v="LW-17215"/>
    <s v="Luke Weiss"/>
    <x v="0"/>
    <s v="United States"/>
    <x v="30"/>
    <x v="15"/>
    <n v="14609"/>
    <x v="3"/>
    <s v="OFF-BI-10004318"/>
    <x v="1"/>
    <x v="8"/>
    <x v="1574"/>
    <n v="276.78399999999999"/>
    <n v="2"/>
    <n v="0.2"/>
    <n v="89.954800000000006"/>
  </r>
  <r>
    <n v="8068"/>
    <x v="3994"/>
    <x v="1"/>
    <x v="1182"/>
    <d v="2012-10-24T00:00:00"/>
    <s v="Standard Class"/>
    <s v="NS-18640"/>
    <s v="Noel Staavos"/>
    <x v="1"/>
    <s v="United States"/>
    <x v="8"/>
    <x v="1"/>
    <n v="94109"/>
    <x v="1"/>
    <s v="TEC-AC-10002567"/>
    <x v="2"/>
    <x v="11"/>
    <x v="423"/>
    <n v="239.97"/>
    <n v="3"/>
    <n v="0"/>
    <n v="86.389200000000002"/>
  </r>
  <r>
    <n v="8069"/>
    <x v="3994"/>
    <x v="1"/>
    <x v="1182"/>
    <d v="2012-10-24T00:00:00"/>
    <s v="Standard Class"/>
    <s v="NS-18640"/>
    <s v="Noel Staavos"/>
    <x v="1"/>
    <s v="United States"/>
    <x v="8"/>
    <x v="1"/>
    <n v="94109"/>
    <x v="1"/>
    <s v="FUR-FU-10001731"/>
    <x v="0"/>
    <x v="5"/>
    <x v="1547"/>
    <n v="16.02"/>
    <n v="6"/>
    <n v="0"/>
    <n v="6.0876000000000001"/>
  </r>
  <r>
    <n v="8070"/>
    <x v="3995"/>
    <x v="3"/>
    <x v="314"/>
    <d v="2014-06-01T00:00:00"/>
    <s v="Standard Class"/>
    <s v="JM-15250"/>
    <s v="Janet Martin"/>
    <x v="0"/>
    <s v="United States"/>
    <x v="114"/>
    <x v="5"/>
    <n v="77340"/>
    <x v="2"/>
    <s v="OFF-ST-10002743"/>
    <x v="1"/>
    <x v="4"/>
    <x v="413"/>
    <n v="454.56"/>
    <n v="5"/>
    <n v="0.2"/>
    <n v="-107.958"/>
  </r>
  <r>
    <n v="8071"/>
    <x v="3995"/>
    <x v="3"/>
    <x v="314"/>
    <d v="2014-06-01T00:00:00"/>
    <s v="Standard Class"/>
    <s v="JM-15250"/>
    <s v="Janet Martin"/>
    <x v="0"/>
    <s v="United States"/>
    <x v="114"/>
    <x v="5"/>
    <n v="77340"/>
    <x v="2"/>
    <s v="FUR-FU-10002116"/>
    <x v="0"/>
    <x v="5"/>
    <x v="1431"/>
    <n v="141.41999999999999"/>
    <n v="5"/>
    <n v="0.6"/>
    <n v="-187.38149999999999"/>
  </r>
  <r>
    <n v="8072"/>
    <x v="3995"/>
    <x v="3"/>
    <x v="314"/>
    <d v="2014-06-01T00:00:00"/>
    <s v="Standard Class"/>
    <s v="JM-15250"/>
    <s v="Janet Martin"/>
    <x v="0"/>
    <s v="United States"/>
    <x v="114"/>
    <x v="5"/>
    <n v="77340"/>
    <x v="2"/>
    <s v="FUR-CH-10003199"/>
    <x v="0"/>
    <x v="1"/>
    <x v="631"/>
    <n v="310.74400000000003"/>
    <n v="4"/>
    <n v="0.3"/>
    <n v="-26.635200000000001"/>
  </r>
  <r>
    <n v="8073"/>
    <x v="3995"/>
    <x v="3"/>
    <x v="314"/>
    <d v="2014-06-01T00:00:00"/>
    <s v="Standard Class"/>
    <s v="JM-15250"/>
    <s v="Janet Martin"/>
    <x v="0"/>
    <s v="United States"/>
    <x v="114"/>
    <x v="5"/>
    <n v="77340"/>
    <x v="2"/>
    <s v="OFF-AR-10003158"/>
    <x v="1"/>
    <x v="6"/>
    <x v="696"/>
    <n v="12.736000000000001"/>
    <n v="4"/>
    <n v="0.2"/>
    <n v="2.2288000000000001"/>
  </r>
  <r>
    <n v="8074"/>
    <x v="3995"/>
    <x v="3"/>
    <x v="314"/>
    <d v="2014-06-01T00:00:00"/>
    <s v="Standard Class"/>
    <s v="JM-15250"/>
    <s v="Janet Martin"/>
    <x v="0"/>
    <s v="United States"/>
    <x v="114"/>
    <x v="5"/>
    <n v="77340"/>
    <x v="2"/>
    <s v="OFF-BI-10000301"/>
    <x v="1"/>
    <x v="8"/>
    <x v="619"/>
    <n v="6.47"/>
    <n v="5"/>
    <n v="0.8"/>
    <n v="-9.7050000000000001"/>
  </r>
  <r>
    <n v="8075"/>
    <x v="3995"/>
    <x v="3"/>
    <x v="314"/>
    <d v="2014-06-01T00:00:00"/>
    <s v="Standard Class"/>
    <s v="JM-15250"/>
    <s v="Janet Martin"/>
    <x v="0"/>
    <s v="United States"/>
    <x v="114"/>
    <x v="5"/>
    <n v="77340"/>
    <x v="2"/>
    <s v="OFF-BI-10000343"/>
    <x v="1"/>
    <x v="8"/>
    <x v="184"/>
    <n v="13.747999999999999"/>
    <n v="14"/>
    <n v="0.8"/>
    <n v="-22.684200000000001"/>
  </r>
  <r>
    <n v="8076"/>
    <x v="3995"/>
    <x v="3"/>
    <x v="314"/>
    <d v="2014-06-01T00:00:00"/>
    <s v="Standard Class"/>
    <s v="JM-15250"/>
    <s v="Janet Martin"/>
    <x v="0"/>
    <s v="United States"/>
    <x v="114"/>
    <x v="5"/>
    <n v="77340"/>
    <x v="2"/>
    <s v="OFF-AP-10004708"/>
    <x v="1"/>
    <x v="9"/>
    <x v="508"/>
    <n v="15.224"/>
    <n v="2"/>
    <n v="0.8"/>
    <n v="-38.821199999999997"/>
  </r>
  <r>
    <n v="8077"/>
    <x v="3996"/>
    <x v="1"/>
    <x v="537"/>
    <d v="2012-06-29T00:00:00"/>
    <s v="Standard Class"/>
    <s v="RF-19345"/>
    <s v="Randy Ferguson"/>
    <x v="1"/>
    <s v="United States"/>
    <x v="502"/>
    <x v="32"/>
    <n v="30344"/>
    <x v="0"/>
    <s v="FUR-FU-10000794"/>
    <x v="0"/>
    <x v="5"/>
    <x v="639"/>
    <n v="27.42"/>
    <n v="3"/>
    <n v="0"/>
    <n v="9.3228000000000009"/>
  </r>
  <r>
    <n v="8078"/>
    <x v="3996"/>
    <x v="1"/>
    <x v="537"/>
    <d v="2012-06-29T00:00:00"/>
    <s v="Standard Class"/>
    <s v="RF-19345"/>
    <s v="Randy Ferguson"/>
    <x v="1"/>
    <s v="United States"/>
    <x v="502"/>
    <x v="32"/>
    <n v="30344"/>
    <x v="0"/>
    <s v="OFF-BI-10004519"/>
    <x v="1"/>
    <x v="8"/>
    <x v="880"/>
    <n v="165.98"/>
    <n v="1"/>
    <n v="0"/>
    <n v="74.691000000000003"/>
  </r>
  <r>
    <n v="8079"/>
    <x v="3996"/>
    <x v="1"/>
    <x v="537"/>
    <d v="2012-06-29T00:00:00"/>
    <s v="Standard Class"/>
    <s v="RF-19345"/>
    <s v="Randy Ferguson"/>
    <x v="1"/>
    <s v="United States"/>
    <x v="502"/>
    <x v="32"/>
    <n v="30344"/>
    <x v="0"/>
    <s v="TEC-AC-10001590"/>
    <x v="2"/>
    <x v="11"/>
    <x v="1347"/>
    <n v="75"/>
    <n v="3"/>
    <n v="0"/>
    <n v="18"/>
  </r>
  <r>
    <n v="8080"/>
    <x v="3997"/>
    <x v="0"/>
    <x v="441"/>
    <d v="2013-11-28T00:00:00"/>
    <s v="Standard Class"/>
    <s v="CA-12055"/>
    <s v="Cathy Armstrong"/>
    <x v="2"/>
    <s v="United States"/>
    <x v="20"/>
    <x v="15"/>
    <n v="10009"/>
    <x v="3"/>
    <s v="OFF-BI-10001524"/>
    <x v="1"/>
    <x v="8"/>
    <x v="298"/>
    <n v="134.27199999999999"/>
    <n v="8"/>
    <n v="0.2"/>
    <n v="46.995199999999997"/>
  </r>
  <r>
    <n v="8081"/>
    <x v="3998"/>
    <x v="1"/>
    <x v="662"/>
    <d v="2012-01-11T00:00:00"/>
    <s v="Standard Class"/>
    <s v="KH-16690"/>
    <s v="Kristen Hastings"/>
    <x v="1"/>
    <s v="United States"/>
    <x v="24"/>
    <x v="21"/>
    <n v="97477"/>
    <x v="1"/>
    <s v="OFF-LA-10001474"/>
    <x v="1"/>
    <x v="2"/>
    <x v="917"/>
    <n v="146.54400000000001"/>
    <n v="6"/>
    <n v="0.2"/>
    <n v="47.626800000000003"/>
  </r>
  <r>
    <n v="8082"/>
    <x v="3998"/>
    <x v="1"/>
    <x v="662"/>
    <d v="2012-01-11T00:00:00"/>
    <s v="Standard Class"/>
    <s v="KH-16690"/>
    <s v="Kristen Hastings"/>
    <x v="1"/>
    <s v="United States"/>
    <x v="24"/>
    <x v="21"/>
    <n v="97477"/>
    <x v="1"/>
    <s v="OFF-PA-10001497"/>
    <x v="1"/>
    <x v="10"/>
    <x v="1746"/>
    <n v="131.904"/>
    <n v="3"/>
    <n v="0.2"/>
    <n v="47.815199999999997"/>
  </r>
  <r>
    <n v="8083"/>
    <x v="3998"/>
    <x v="1"/>
    <x v="662"/>
    <d v="2012-01-11T00:00:00"/>
    <s v="Standard Class"/>
    <s v="KH-16690"/>
    <s v="Kristen Hastings"/>
    <x v="1"/>
    <s v="United States"/>
    <x v="24"/>
    <x v="21"/>
    <n v="97477"/>
    <x v="1"/>
    <s v="OFF-AP-10003287"/>
    <x v="1"/>
    <x v="9"/>
    <x v="538"/>
    <n v="203.88"/>
    <n v="5"/>
    <n v="0.2"/>
    <n v="20.388000000000002"/>
  </r>
  <r>
    <n v="8084"/>
    <x v="3998"/>
    <x v="1"/>
    <x v="662"/>
    <d v="2012-01-11T00:00:00"/>
    <s v="Standard Class"/>
    <s v="KH-16690"/>
    <s v="Kristen Hastings"/>
    <x v="1"/>
    <s v="United States"/>
    <x v="24"/>
    <x v="21"/>
    <n v="97477"/>
    <x v="1"/>
    <s v="OFF-BI-10002982"/>
    <x v="1"/>
    <x v="8"/>
    <x v="1258"/>
    <n v="14.301"/>
    <n v="7"/>
    <n v="0.7"/>
    <n v="-10.487399999999999"/>
  </r>
  <r>
    <n v="8085"/>
    <x v="3998"/>
    <x v="1"/>
    <x v="662"/>
    <d v="2012-01-11T00:00:00"/>
    <s v="Standard Class"/>
    <s v="KH-16690"/>
    <s v="Kristen Hastings"/>
    <x v="1"/>
    <s v="United States"/>
    <x v="24"/>
    <x v="21"/>
    <n v="97477"/>
    <x v="1"/>
    <s v="OFF-ST-10001809"/>
    <x v="1"/>
    <x v="4"/>
    <x v="430"/>
    <n v="718.64"/>
    <n v="10"/>
    <n v="0.2"/>
    <n v="-161.69399999999999"/>
  </r>
  <r>
    <n v="8086"/>
    <x v="3999"/>
    <x v="0"/>
    <x v="201"/>
    <d v="2013-10-27T00:00:00"/>
    <s v="Standard Class"/>
    <s v="LC-16960"/>
    <s v="Lindsay Castell"/>
    <x v="2"/>
    <s v="United States"/>
    <x v="81"/>
    <x v="17"/>
    <n v="22204"/>
    <x v="0"/>
    <s v="FUR-FU-10000246"/>
    <x v="0"/>
    <x v="5"/>
    <x v="386"/>
    <n v="61.1"/>
    <n v="5"/>
    <n v="0"/>
    <n v="18.329999999999998"/>
  </r>
  <r>
    <n v="8087"/>
    <x v="4000"/>
    <x v="3"/>
    <x v="1045"/>
    <d v="2014-03-05T00:00:00"/>
    <s v="Standard Class"/>
    <s v="JL-15130"/>
    <s v="Jack Lebron"/>
    <x v="0"/>
    <s v="United States"/>
    <x v="40"/>
    <x v="3"/>
    <n v="28403"/>
    <x v="0"/>
    <s v="OFF-AP-10000252"/>
    <x v="1"/>
    <x v="9"/>
    <x v="1242"/>
    <n v="28.08"/>
    <n v="3"/>
    <n v="0.2"/>
    <n v="5.2649999999999997"/>
  </r>
  <r>
    <n v="8088"/>
    <x v="4001"/>
    <x v="0"/>
    <x v="321"/>
    <d v="2013-02-10T00:00:00"/>
    <s v="Second Class"/>
    <s v="DM-12955"/>
    <s v="Dario Medina"/>
    <x v="1"/>
    <s v="United States"/>
    <x v="420"/>
    <x v="16"/>
    <n v="85364"/>
    <x v="1"/>
    <s v="OFF-AR-10002375"/>
    <x v="1"/>
    <x v="6"/>
    <x v="823"/>
    <n v="10.496"/>
    <n v="4"/>
    <n v="0.2"/>
    <n v="1.1808000000000001"/>
  </r>
  <r>
    <n v="8089"/>
    <x v="4002"/>
    <x v="1"/>
    <x v="848"/>
    <d v="2012-07-14T00:00:00"/>
    <s v="Standard Class"/>
    <s v="MV-18190"/>
    <s v="Mike Vittorini"/>
    <x v="0"/>
    <s v="United States"/>
    <x v="272"/>
    <x v="1"/>
    <n v="92404"/>
    <x v="1"/>
    <s v="OFF-BI-10003719"/>
    <x v="1"/>
    <x v="8"/>
    <x v="684"/>
    <n v="39.92"/>
    <n v="2"/>
    <n v="0.2"/>
    <n v="12.974"/>
  </r>
  <r>
    <n v="8090"/>
    <x v="4003"/>
    <x v="1"/>
    <x v="976"/>
    <d v="2012-09-08T00:00:00"/>
    <s v="First Class"/>
    <s v="NS-18640"/>
    <s v="Noel Staavos"/>
    <x v="1"/>
    <s v="United States"/>
    <x v="248"/>
    <x v="39"/>
    <n v="21215"/>
    <x v="3"/>
    <s v="OFF-AP-10001492"/>
    <x v="1"/>
    <x v="9"/>
    <x v="22"/>
    <n v="77.58"/>
    <n v="9"/>
    <n v="0"/>
    <n v="20.1708"/>
  </r>
  <r>
    <n v="8091"/>
    <x v="4004"/>
    <x v="2"/>
    <x v="1035"/>
    <d v="2011-12-13T00:00:00"/>
    <s v="Standard Class"/>
    <s v="AS-10630"/>
    <s v="Ann Steele"/>
    <x v="2"/>
    <s v="United States"/>
    <x v="4"/>
    <x v="4"/>
    <n v="98103"/>
    <x v="1"/>
    <s v="OFF-ST-10000532"/>
    <x v="1"/>
    <x v="4"/>
    <x v="1403"/>
    <n v="269.36"/>
    <n v="7"/>
    <n v="0"/>
    <n v="70.033600000000007"/>
  </r>
  <r>
    <n v="8092"/>
    <x v="4005"/>
    <x v="1"/>
    <x v="895"/>
    <d v="2012-12-14T00:00:00"/>
    <s v="Standard Class"/>
    <s v="MT-17815"/>
    <s v="Meg Tillman"/>
    <x v="0"/>
    <s v="United States"/>
    <x v="8"/>
    <x v="1"/>
    <n v="94110"/>
    <x v="1"/>
    <s v="OFF-LA-10001613"/>
    <x v="1"/>
    <x v="2"/>
    <x v="736"/>
    <n v="5.76"/>
    <n v="2"/>
    <n v="0"/>
    <n v="2.8224"/>
  </r>
  <r>
    <n v="8093"/>
    <x v="4006"/>
    <x v="3"/>
    <x v="1183"/>
    <d v="2014-11-14T00:00:00"/>
    <s v="Second Class"/>
    <s v="SR-20425"/>
    <s v="Sharelle Roach"/>
    <x v="2"/>
    <s v="United States"/>
    <x v="20"/>
    <x v="15"/>
    <n v="10035"/>
    <x v="3"/>
    <s v="OFF-AR-10002818"/>
    <x v="1"/>
    <x v="6"/>
    <x v="924"/>
    <n v="109.9"/>
    <n v="5"/>
    <n v="0"/>
    <n v="32.97"/>
  </r>
  <r>
    <n v="8094"/>
    <x v="4007"/>
    <x v="3"/>
    <x v="944"/>
    <d v="2014-02-08T00:00:00"/>
    <s v="Second Class"/>
    <s v="DK-13375"/>
    <s v="Dennis Kane"/>
    <x v="0"/>
    <s v="United States"/>
    <x v="4"/>
    <x v="4"/>
    <n v="98115"/>
    <x v="1"/>
    <s v="FUR-FU-10001940"/>
    <x v="0"/>
    <x v="5"/>
    <x v="33"/>
    <n v="23.88"/>
    <n v="3"/>
    <n v="0"/>
    <n v="10.507199999999999"/>
  </r>
  <r>
    <n v="8095"/>
    <x v="4007"/>
    <x v="3"/>
    <x v="944"/>
    <d v="2014-02-08T00:00:00"/>
    <s v="Second Class"/>
    <s v="DK-13375"/>
    <s v="Dennis Kane"/>
    <x v="0"/>
    <s v="United States"/>
    <x v="4"/>
    <x v="4"/>
    <n v="98115"/>
    <x v="1"/>
    <s v="OFF-PA-10003883"/>
    <x v="1"/>
    <x v="10"/>
    <x v="1229"/>
    <n v="26.2"/>
    <n v="4"/>
    <n v="0"/>
    <n v="12.052"/>
  </r>
  <r>
    <n v="8096"/>
    <x v="4007"/>
    <x v="3"/>
    <x v="944"/>
    <d v="2014-02-08T00:00:00"/>
    <s v="Second Class"/>
    <s v="DK-13375"/>
    <s v="Dennis Kane"/>
    <x v="0"/>
    <s v="United States"/>
    <x v="4"/>
    <x v="4"/>
    <n v="98115"/>
    <x v="1"/>
    <s v="OFF-PA-10002787"/>
    <x v="1"/>
    <x v="10"/>
    <x v="1267"/>
    <n v="12.96"/>
    <n v="2"/>
    <n v="0"/>
    <n v="6.2207999999999997"/>
  </r>
  <r>
    <n v="8097"/>
    <x v="4007"/>
    <x v="3"/>
    <x v="944"/>
    <d v="2014-02-08T00:00:00"/>
    <s v="Second Class"/>
    <s v="DK-13375"/>
    <s v="Dennis Kane"/>
    <x v="0"/>
    <s v="United States"/>
    <x v="4"/>
    <x v="4"/>
    <n v="98115"/>
    <x v="1"/>
    <s v="TEC-AC-10000991"/>
    <x v="2"/>
    <x v="11"/>
    <x v="432"/>
    <n v="234.95"/>
    <n v="5"/>
    <n v="0"/>
    <n v="32.893000000000001"/>
  </r>
  <r>
    <n v="8098"/>
    <x v="4008"/>
    <x v="3"/>
    <x v="116"/>
    <d v="2015-02-01T00:00:00"/>
    <s v="Standard Class"/>
    <s v="SV-20935"/>
    <s v="Susan Vittorini"/>
    <x v="0"/>
    <s v="United States"/>
    <x v="305"/>
    <x v="27"/>
    <n v="87105"/>
    <x v="1"/>
    <s v="OFF-ST-10003058"/>
    <x v="1"/>
    <x v="4"/>
    <x v="388"/>
    <n v="118.25"/>
    <n v="5"/>
    <n v="0"/>
    <n v="34.292499999999997"/>
  </r>
  <r>
    <n v="8099"/>
    <x v="4008"/>
    <x v="3"/>
    <x v="116"/>
    <d v="2015-02-01T00:00:00"/>
    <s v="Standard Class"/>
    <s v="SV-20935"/>
    <s v="Susan Vittorini"/>
    <x v="0"/>
    <s v="United States"/>
    <x v="305"/>
    <x v="27"/>
    <n v="87105"/>
    <x v="1"/>
    <s v="OFF-PA-10004239"/>
    <x v="1"/>
    <x v="10"/>
    <x v="1412"/>
    <n v="4.28"/>
    <n v="1"/>
    <n v="0"/>
    <n v="1.9259999999999999"/>
  </r>
  <r>
    <n v="8100"/>
    <x v="4009"/>
    <x v="0"/>
    <x v="612"/>
    <d v="2013-03-14T00:00:00"/>
    <s v="First Class"/>
    <s v="RH-19510"/>
    <s v="Rick Huthwaite"/>
    <x v="2"/>
    <s v="United States"/>
    <x v="1"/>
    <x v="1"/>
    <n v="90045"/>
    <x v="1"/>
    <s v="TEC-AC-10003038"/>
    <x v="2"/>
    <x v="11"/>
    <x v="1024"/>
    <n v="26.85"/>
    <n v="3"/>
    <n v="0"/>
    <n v="5.1014999999999997"/>
  </r>
  <r>
    <n v="8101"/>
    <x v="4009"/>
    <x v="0"/>
    <x v="612"/>
    <d v="2013-03-14T00:00:00"/>
    <s v="First Class"/>
    <s v="RH-19510"/>
    <s v="Rick Huthwaite"/>
    <x v="2"/>
    <s v="United States"/>
    <x v="1"/>
    <x v="1"/>
    <n v="90045"/>
    <x v="1"/>
    <s v="TEC-MA-10000984"/>
    <x v="2"/>
    <x v="15"/>
    <x v="1811"/>
    <n v="3357.6"/>
    <n v="3"/>
    <n v="0.2"/>
    <n v="377.73"/>
  </r>
  <r>
    <n v="8102"/>
    <x v="4010"/>
    <x v="1"/>
    <x v="1184"/>
    <d v="2012-05-26T00:00:00"/>
    <s v="Standard Class"/>
    <s v="SB-20185"/>
    <s v="Sarah Brown"/>
    <x v="0"/>
    <s v="United States"/>
    <x v="1"/>
    <x v="1"/>
    <n v="90045"/>
    <x v="1"/>
    <s v="OFF-LA-10004484"/>
    <x v="1"/>
    <x v="2"/>
    <x v="612"/>
    <n v="8.26"/>
    <n v="2"/>
    <n v="0"/>
    <n v="3.7995999999999999"/>
  </r>
  <r>
    <n v="8103"/>
    <x v="4010"/>
    <x v="1"/>
    <x v="1184"/>
    <d v="2012-05-26T00:00:00"/>
    <s v="Standard Class"/>
    <s v="SB-20185"/>
    <s v="Sarah Brown"/>
    <x v="0"/>
    <s v="United States"/>
    <x v="1"/>
    <x v="1"/>
    <n v="90045"/>
    <x v="1"/>
    <s v="TEC-MA-10004002"/>
    <x v="2"/>
    <x v="15"/>
    <x v="662"/>
    <n v="2973.32"/>
    <n v="7"/>
    <n v="0.2"/>
    <n v="334.49849999999998"/>
  </r>
  <r>
    <n v="8104"/>
    <x v="4010"/>
    <x v="1"/>
    <x v="1184"/>
    <d v="2012-05-26T00:00:00"/>
    <s v="Standard Class"/>
    <s v="SB-20185"/>
    <s v="Sarah Brown"/>
    <x v="0"/>
    <s v="United States"/>
    <x v="1"/>
    <x v="1"/>
    <n v="90045"/>
    <x v="1"/>
    <s v="OFF-ST-10002406"/>
    <x v="1"/>
    <x v="4"/>
    <x v="324"/>
    <n v="104.79"/>
    <n v="7"/>
    <n v="0"/>
    <n v="29.341200000000001"/>
  </r>
  <r>
    <n v="8105"/>
    <x v="4010"/>
    <x v="1"/>
    <x v="1184"/>
    <d v="2012-05-26T00:00:00"/>
    <s v="Standard Class"/>
    <s v="SB-20185"/>
    <s v="Sarah Brown"/>
    <x v="0"/>
    <s v="United States"/>
    <x v="1"/>
    <x v="1"/>
    <n v="90045"/>
    <x v="1"/>
    <s v="TEC-PH-10003645"/>
    <x v="2"/>
    <x v="7"/>
    <x v="294"/>
    <n v="775.72799999999995"/>
    <n v="6"/>
    <n v="0.2"/>
    <n v="58.179600000000001"/>
  </r>
  <r>
    <n v="8106"/>
    <x v="4011"/>
    <x v="3"/>
    <x v="922"/>
    <d v="2014-02-20T00:00:00"/>
    <s v="First Class"/>
    <s v="CR-12820"/>
    <s v="Cyra Reiten"/>
    <x v="2"/>
    <s v="United States"/>
    <x v="12"/>
    <x v="5"/>
    <n v="77041"/>
    <x v="2"/>
    <s v="FUR-BO-10001601"/>
    <x v="0"/>
    <x v="0"/>
    <x v="414"/>
    <n v="89.066400000000002"/>
    <n v="1"/>
    <n v="0.32"/>
    <n v="-17.0274"/>
  </r>
  <r>
    <n v="8107"/>
    <x v="4011"/>
    <x v="3"/>
    <x v="922"/>
    <d v="2014-02-20T00:00:00"/>
    <s v="First Class"/>
    <s v="CR-12820"/>
    <s v="Cyra Reiten"/>
    <x v="2"/>
    <s v="United States"/>
    <x v="12"/>
    <x v="5"/>
    <n v="77041"/>
    <x v="2"/>
    <s v="OFF-AR-10000937"/>
    <x v="1"/>
    <x v="6"/>
    <x v="1812"/>
    <n v="175.44"/>
    <n v="6"/>
    <n v="0.2"/>
    <n v="52.631999999999998"/>
  </r>
  <r>
    <n v="8108"/>
    <x v="4011"/>
    <x v="3"/>
    <x v="922"/>
    <d v="2014-02-20T00:00:00"/>
    <s v="First Class"/>
    <s v="CR-12820"/>
    <s v="Cyra Reiten"/>
    <x v="2"/>
    <s v="United States"/>
    <x v="12"/>
    <x v="5"/>
    <n v="77041"/>
    <x v="2"/>
    <s v="TEC-PH-10000038"/>
    <x v="2"/>
    <x v="7"/>
    <x v="1056"/>
    <n v="438.33600000000001"/>
    <n v="4"/>
    <n v="0.2"/>
    <n v="-87.667199999999994"/>
  </r>
  <r>
    <n v="8109"/>
    <x v="4012"/>
    <x v="3"/>
    <x v="166"/>
    <d v="2014-12-16T00:00:00"/>
    <s v="Standard Class"/>
    <s v="EG-13900"/>
    <s v="Emily Grady"/>
    <x v="0"/>
    <s v="United States"/>
    <x v="10"/>
    <x v="9"/>
    <n v="19140"/>
    <x v="3"/>
    <s v="FUR-CH-10003396"/>
    <x v="0"/>
    <x v="1"/>
    <x v="385"/>
    <n v="215.54400000000001"/>
    <n v="4"/>
    <n v="0.3"/>
    <n v="-58.504800000000003"/>
  </r>
  <r>
    <n v="8110"/>
    <x v="4013"/>
    <x v="3"/>
    <x v="551"/>
    <d v="2014-11-24T00:00:00"/>
    <s v="Standard Class"/>
    <s v="RD-19930"/>
    <s v="Russell D'Ascenzo"/>
    <x v="0"/>
    <s v="United States"/>
    <x v="22"/>
    <x v="10"/>
    <n v="60623"/>
    <x v="2"/>
    <s v="OFF-EN-10002592"/>
    <x v="1"/>
    <x v="12"/>
    <x v="1702"/>
    <n v="55.584000000000003"/>
    <n v="6"/>
    <n v="0.2"/>
    <n v="20.844000000000001"/>
  </r>
  <r>
    <n v="8111"/>
    <x v="4013"/>
    <x v="3"/>
    <x v="551"/>
    <d v="2014-11-24T00:00:00"/>
    <s v="Standard Class"/>
    <s v="RD-19930"/>
    <s v="Russell D'Ascenzo"/>
    <x v="0"/>
    <s v="United States"/>
    <x v="22"/>
    <x v="10"/>
    <n v="60623"/>
    <x v="2"/>
    <s v="FUR-CH-10000422"/>
    <x v="0"/>
    <x v="1"/>
    <x v="1432"/>
    <n v="127.386"/>
    <n v="2"/>
    <n v="0.3"/>
    <n v="-25.4772"/>
  </r>
  <r>
    <n v="8112"/>
    <x v="4014"/>
    <x v="0"/>
    <x v="49"/>
    <d v="2013-04-12T00:00:00"/>
    <s v="Second Class"/>
    <s v="JM-15865"/>
    <s v="John Murray"/>
    <x v="0"/>
    <s v="United States"/>
    <x v="287"/>
    <x v="5"/>
    <n v="76903"/>
    <x v="2"/>
    <s v="FUR-CH-10002647"/>
    <x v="0"/>
    <x v="1"/>
    <x v="470"/>
    <n v="248.43"/>
    <n v="5"/>
    <n v="0.3"/>
    <n v="-17.745000000000001"/>
  </r>
  <r>
    <n v="8113"/>
    <x v="4014"/>
    <x v="0"/>
    <x v="49"/>
    <d v="2013-04-12T00:00:00"/>
    <s v="Second Class"/>
    <s v="JM-15865"/>
    <s v="John Murray"/>
    <x v="0"/>
    <s v="United States"/>
    <x v="287"/>
    <x v="5"/>
    <n v="76903"/>
    <x v="2"/>
    <s v="OFF-AP-10004859"/>
    <x v="1"/>
    <x v="9"/>
    <x v="921"/>
    <n v="11.648"/>
    <n v="4"/>
    <n v="0.8"/>
    <n v="-30.8672"/>
  </r>
  <r>
    <n v="8114"/>
    <x v="4014"/>
    <x v="0"/>
    <x v="49"/>
    <d v="2013-04-12T00:00:00"/>
    <s v="Second Class"/>
    <s v="JM-15865"/>
    <s v="John Murray"/>
    <x v="0"/>
    <s v="United States"/>
    <x v="287"/>
    <x v="5"/>
    <n v="76903"/>
    <x v="2"/>
    <s v="FUR-CH-10004477"/>
    <x v="0"/>
    <x v="1"/>
    <x v="211"/>
    <n v="85.245999999999995"/>
    <n v="2"/>
    <n v="0.3"/>
    <n v="-1.2178"/>
  </r>
  <r>
    <n v="8115"/>
    <x v="4015"/>
    <x v="3"/>
    <x v="621"/>
    <d v="2014-08-10T00:00:00"/>
    <s v="Second Class"/>
    <s v="LW-16825"/>
    <s v="Laurel Workman"/>
    <x v="1"/>
    <s v="United States"/>
    <x v="45"/>
    <x v="5"/>
    <n v="77506"/>
    <x v="2"/>
    <s v="OFF-AR-10004817"/>
    <x v="1"/>
    <x v="6"/>
    <x v="906"/>
    <n v="20.64"/>
    <n v="5"/>
    <n v="0.2"/>
    <n v="2.3220000000000001"/>
  </r>
  <r>
    <n v="8116"/>
    <x v="4016"/>
    <x v="3"/>
    <x v="635"/>
    <d v="2014-05-09T00:00:00"/>
    <s v="Standard Class"/>
    <s v="RW-19540"/>
    <s v="Rick Wilson"/>
    <x v="1"/>
    <s v="United States"/>
    <x v="1"/>
    <x v="1"/>
    <n v="90049"/>
    <x v="1"/>
    <s v="FUR-FU-10003374"/>
    <x v="0"/>
    <x v="5"/>
    <x v="1798"/>
    <n v="148.02000000000001"/>
    <n v="3"/>
    <n v="0"/>
    <n v="41.445599999999999"/>
  </r>
  <r>
    <n v="8117"/>
    <x v="4017"/>
    <x v="3"/>
    <x v="221"/>
    <d v="2014-11-25T00:00:00"/>
    <s v="Same Day"/>
    <s v="BG-11695"/>
    <s v="Brooke Gillingham"/>
    <x v="1"/>
    <s v="United States"/>
    <x v="495"/>
    <x v="41"/>
    <n v="67846"/>
    <x v="2"/>
    <s v="OFF-ST-10003123"/>
    <x v="1"/>
    <x v="4"/>
    <x v="1268"/>
    <n v="33.29"/>
    <n v="1"/>
    <n v="0"/>
    <n v="7.9896000000000003"/>
  </r>
  <r>
    <n v="8118"/>
    <x v="4018"/>
    <x v="3"/>
    <x v="160"/>
    <d v="2014-06-07T00:00:00"/>
    <s v="Standard Class"/>
    <s v="TT-21220"/>
    <s v="Thomas Thornton"/>
    <x v="0"/>
    <s v="United States"/>
    <x v="1"/>
    <x v="1"/>
    <n v="90045"/>
    <x v="1"/>
    <s v="OFF-PA-10000675"/>
    <x v="1"/>
    <x v="10"/>
    <x v="1106"/>
    <n v="204.95"/>
    <n v="5"/>
    <n v="0"/>
    <n v="100.4255"/>
  </r>
  <r>
    <n v="8119"/>
    <x v="4019"/>
    <x v="3"/>
    <x v="847"/>
    <d v="2014-07-28T00:00:00"/>
    <s v="Standard Class"/>
    <s v="EB-13930"/>
    <s v="Eric Barreto"/>
    <x v="0"/>
    <s v="United States"/>
    <x v="22"/>
    <x v="10"/>
    <n v="60653"/>
    <x v="2"/>
    <s v="FUR-CH-10004997"/>
    <x v="0"/>
    <x v="1"/>
    <x v="494"/>
    <n v="526.34400000000005"/>
    <n v="4"/>
    <n v="0.3"/>
    <n v="-75.191999999999993"/>
  </r>
  <r>
    <n v="8120"/>
    <x v="4020"/>
    <x v="0"/>
    <x v="583"/>
    <d v="2013-11-17T00:00:00"/>
    <s v="Standard Class"/>
    <s v="LP-17080"/>
    <s v="Liz Pelletier"/>
    <x v="0"/>
    <s v="United States"/>
    <x v="8"/>
    <x v="1"/>
    <n v="94110"/>
    <x v="1"/>
    <s v="FUR-FU-10001934"/>
    <x v="0"/>
    <x v="5"/>
    <x v="107"/>
    <n v="41.96"/>
    <n v="2"/>
    <n v="0"/>
    <n v="10.909599999999999"/>
  </r>
  <r>
    <n v="8121"/>
    <x v="4020"/>
    <x v="0"/>
    <x v="583"/>
    <d v="2013-11-17T00:00:00"/>
    <s v="Standard Class"/>
    <s v="LP-17080"/>
    <s v="Liz Pelletier"/>
    <x v="0"/>
    <s v="United States"/>
    <x v="8"/>
    <x v="1"/>
    <n v="94110"/>
    <x v="1"/>
    <s v="FUR-CH-10004997"/>
    <x v="0"/>
    <x v="1"/>
    <x v="494"/>
    <n v="451.15199999999999"/>
    <n v="3"/>
    <n v="0.2"/>
    <n v="0"/>
  </r>
  <r>
    <n v="8122"/>
    <x v="4020"/>
    <x v="0"/>
    <x v="583"/>
    <d v="2013-11-17T00:00:00"/>
    <s v="Standard Class"/>
    <s v="LP-17080"/>
    <s v="Liz Pelletier"/>
    <x v="0"/>
    <s v="United States"/>
    <x v="8"/>
    <x v="1"/>
    <n v="94110"/>
    <x v="1"/>
    <s v="OFF-BI-10001890"/>
    <x v="1"/>
    <x v="8"/>
    <x v="174"/>
    <n v="31.504000000000001"/>
    <n v="11"/>
    <n v="0.2"/>
    <n v="11.026400000000001"/>
  </r>
  <r>
    <n v="8123"/>
    <x v="4021"/>
    <x v="2"/>
    <x v="337"/>
    <d v="2011-12-15T00:00:00"/>
    <s v="Standard Class"/>
    <s v="FP-14320"/>
    <s v="Frank Preis"/>
    <x v="0"/>
    <s v="United States"/>
    <x v="10"/>
    <x v="9"/>
    <n v="19134"/>
    <x v="3"/>
    <s v="OFF-EN-10002500"/>
    <x v="1"/>
    <x v="12"/>
    <x v="118"/>
    <n v="30.672000000000001"/>
    <n v="3"/>
    <n v="0.2"/>
    <n v="9.5850000000000009"/>
  </r>
  <r>
    <n v="8124"/>
    <x v="4021"/>
    <x v="2"/>
    <x v="337"/>
    <d v="2011-12-15T00:00:00"/>
    <s v="Standard Class"/>
    <s v="FP-14320"/>
    <s v="Frank Preis"/>
    <x v="0"/>
    <s v="United States"/>
    <x v="10"/>
    <x v="9"/>
    <n v="19134"/>
    <x v="3"/>
    <s v="TEC-CO-10001766"/>
    <x v="2"/>
    <x v="16"/>
    <x v="1058"/>
    <n v="1079.9760000000001"/>
    <n v="4"/>
    <n v="0.4"/>
    <n v="125.99720000000001"/>
  </r>
  <r>
    <n v="8125"/>
    <x v="4022"/>
    <x v="3"/>
    <x v="210"/>
    <d v="2014-09-13T00:00:00"/>
    <s v="Standard Class"/>
    <s v="JA-15970"/>
    <s v="Joseph Airdo"/>
    <x v="0"/>
    <s v="United States"/>
    <x v="494"/>
    <x v="1"/>
    <n v="95351"/>
    <x v="1"/>
    <s v="FUR-CH-10004860"/>
    <x v="0"/>
    <x v="1"/>
    <x v="210"/>
    <n v="161.56800000000001"/>
    <n v="2"/>
    <n v="0.2"/>
    <n v="-28.2744"/>
  </r>
  <r>
    <n v="8126"/>
    <x v="4023"/>
    <x v="1"/>
    <x v="525"/>
    <d v="2012-02-13T00:00:00"/>
    <s v="Standard Class"/>
    <s v="TS-21655"/>
    <s v="Trudy Schmidt"/>
    <x v="0"/>
    <s v="United States"/>
    <x v="12"/>
    <x v="5"/>
    <n v="77070"/>
    <x v="2"/>
    <s v="OFF-BI-10002049"/>
    <x v="1"/>
    <x v="8"/>
    <x v="758"/>
    <n v="2.9340000000000002"/>
    <n v="3"/>
    <n v="0.8"/>
    <n v="-4.9878"/>
  </r>
  <r>
    <n v="8127"/>
    <x v="4023"/>
    <x v="1"/>
    <x v="525"/>
    <d v="2012-02-13T00:00:00"/>
    <s v="Standard Class"/>
    <s v="TS-21655"/>
    <s v="Trudy Schmidt"/>
    <x v="0"/>
    <s v="United States"/>
    <x v="12"/>
    <x v="5"/>
    <n v="77070"/>
    <x v="2"/>
    <s v="TEC-AC-10003499"/>
    <x v="2"/>
    <x v="11"/>
    <x v="103"/>
    <n v="18.527999999999999"/>
    <n v="2"/>
    <n v="0.2"/>
    <n v="4.4004000000000003"/>
  </r>
  <r>
    <n v="8128"/>
    <x v="4023"/>
    <x v="1"/>
    <x v="525"/>
    <d v="2012-02-13T00:00:00"/>
    <s v="Standard Class"/>
    <s v="TS-21655"/>
    <s v="Trudy Schmidt"/>
    <x v="0"/>
    <s v="United States"/>
    <x v="12"/>
    <x v="5"/>
    <n v="77070"/>
    <x v="2"/>
    <s v="OFF-ST-10003470"/>
    <x v="1"/>
    <x v="4"/>
    <x v="1339"/>
    <n v="670.75199999999995"/>
    <n v="3"/>
    <n v="0.2"/>
    <n v="-125.76600000000001"/>
  </r>
  <r>
    <n v="8129"/>
    <x v="4024"/>
    <x v="3"/>
    <x v="775"/>
    <d v="2014-02-09T00:00:00"/>
    <s v="Standard Class"/>
    <s v="DP-13000"/>
    <s v="Darren Powers"/>
    <x v="0"/>
    <s v="United States"/>
    <x v="22"/>
    <x v="10"/>
    <n v="60610"/>
    <x v="2"/>
    <s v="FUR-FU-10000222"/>
    <x v="0"/>
    <x v="5"/>
    <x v="591"/>
    <n v="64.959999999999994"/>
    <n v="5"/>
    <n v="0.6"/>
    <n v="-43.847999999999999"/>
  </r>
  <r>
    <n v="8130"/>
    <x v="4025"/>
    <x v="2"/>
    <x v="836"/>
    <d v="2011-07-23T00:00:00"/>
    <s v="First Class"/>
    <s v="JD-15895"/>
    <s v="Jonathan Doherty"/>
    <x v="1"/>
    <s v="United States"/>
    <x v="169"/>
    <x v="1"/>
    <n v="92503"/>
    <x v="1"/>
    <s v="TEC-AC-10000023"/>
    <x v="2"/>
    <x v="11"/>
    <x v="900"/>
    <n v="41.94"/>
    <n v="2"/>
    <n v="0"/>
    <n v="15.0984"/>
  </r>
  <r>
    <n v="8131"/>
    <x v="4025"/>
    <x v="2"/>
    <x v="836"/>
    <d v="2011-07-23T00:00:00"/>
    <s v="First Class"/>
    <s v="JD-15895"/>
    <s v="Jonathan Doherty"/>
    <x v="1"/>
    <s v="United States"/>
    <x v="169"/>
    <x v="1"/>
    <n v="92503"/>
    <x v="1"/>
    <s v="OFF-PA-10003971"/>
    <x v="1"/>
    <x v="10"/>
    <x v="1272"/>
    <n v="11.96"/>
    <n v="2"/>
    <n v="0"/>
    <n v="5.8604000000000003"/>
  </r>
  <r>
    <n v="8132"/>
    <x v="4025"/>
    <x v="2"/>
    <x v="836"/>
    <d v="2011-07-23T00:00:00"/>
    <s v="First Class"/>
    <s v="JD-15895"/>
    <s v="Jonathan Doherty"/>
    <x v="1"/>
    <s v="United States"/>
    <x v="169"/>
    <x v="1"/>
    <n v="92503"/>
    <x v="1"/>
    <s v="OFF-AR-10003481"/>
    <x v="1"/>
    <x v="6"/>
    <x v="1591"/>
    <n v="13.12"/>
    <n v="4"/>
    <n v="0"/>
    <n v="3.8048000000000002"/>
  </r>
  <r>
    <n v="8133"/>
    <x v="4025"/>
    <x v="2"/>
    <x v="836"/>
    <d v="2011-07-23T00:00:00"/>
    <s v="First Class"/>
    <s v="JD-15895"/>
    <s v="Jonathan Doherty"/>
    <x v="1"/>
    <s v="United States"/>
    <x v="169"/>
    <x v="1"/>
    <n v="92503"/>
    <x v="1"/>
    <s v="OFF-ST-10001490"/>
    <x v="1"/>
    <x v="4"/>
    <x v="513"/>
    <n v="535.41"/>
    <n v="3"/>
    <n v="0"/>
    <n v="160.62299999999999"/>
  </r>
  <r>
    <n v="8134"/>
    <x v="4026"/>
    <x v="1"/>
    <x v="1049"/>
    <d v="2012-10-13T00:00:00"/>
    <s v="Standard Class"/>
    <s v="GH-14485"/>
    <s v="Gene Hale"/>
    <x v="1"/>
    <s v="United States"/>
    <x v="61"/>
    <x v="5"/>
    <n v="75081"/>
    <x v="2"/>
    <s v="FUR-FU-10003708"/>
    <x v="0"/>
    <x v="5"/>
    <x v="71"/>
    <n v="72.78"/>
    <n v="3"/>
    <n v="0.6"/>
    <n v="-70.960499999999996"/>
  </r>
  <r>
    <n v="8135"/>
    <x v="4027"/>
    <x v="1"/>
    <x v="1130"/>
    <d v="2012-02-21T00:00:00"/>
    <s v="Standard Class"/>
    <s v="RD-19585"/>
    <s v="Rob Dowd"/>
    <x v="0"/>
    <s v="United States"/>
    <x v="1"/>
    <x v="1"/>
    <n v="90008"/>
    <x v="1"/>
    <s v="OFF-PA-10001970"/>
    <x v="1"/>
    <x v="10"/>
    <x v="311"/>
    <n v="36.840000000000003"/>
    <n v="3"/>
    <n v="0"/>
    <n v="17.314800000000002"/>
  </r>
  <r>
    <n v="8136"/>
    <x v="4027"/>
    <x v="1"/>
    <x v="1130"/>
    <d v="2012-02-21T00:00:00"/>
    <s v="Standard Class"/>
    <s v="RD-19585"/>
    <s v="Rob Dowd"/>
    <x v="0"/>
    <s v="United States"/>
    <x v="1"/>
    <x v="1"/>
    <n v="90008"/>
    <x v="1"/>
    <s v="OFF-LA-10002762"/>
    <x v="1"/>
    <x v="2"/>
    <x v="49"/>
    <n v="87.71"/>
    <n v="7"/>
    <n v="0"/>
    <n v="41.223700000000001"/>
  </r>
  <r>
    <n v="8137"/>
    <x v="4028"/>
    <x v="0"/>
    <x v="399"/>
    <d v="2013-08-17T00:00:00"/>
    <s v="Standard Class"/>
    <s v="CS-12490"/>
    <s v="Cindy Schnelling"/>
    <x v="1"/>
    <s v="United States"/>
    <x v="121"/>
    <x v="2"/>
    <n v="33801"/>
    <x v="0"/>
    <s v="FUR-TA-10002533"/>
    <x v="0"/>
    <x v="3"/>
    <x v="274"/>
    <n v="562.29250000000002"/>
    <n v="7"/>
    <n v="0.45"/>
    <n v="-255.58750000000001"/>
  </r>
  <r>
    <n v="8138"/>
    <x v="4029"/>
    <x v="2"/>
    <x v="187"/>
    <d v="2011-11-13T00:00:00"/>
    <s v="Standard Class"/>
    <s v="BF-11215"/>
    <s v="Benjamin Farhat"/>
    <x v="2"/>
    <s v="United States"/>
    <x v="20"/>
    <x v="15"/>
    <n v="10035"/>
    <x v="3"/>
    <s v="FUR-FU-10004091"/>
    <x v="0"/>
    <x v="5"/>
    <x v="954"/>
    <n v="56.52"/>
    <n v="9"/>
    <n v="0"/>
    <n v="21.477599999999999"/>
  </r>
  <r>
    <n v="8139"/>
    <x v="4030"/>
    <x v="0"/>
    <x v="427"/>
    <d v="2013-07-23T00:00:00"/>
    <s v="Standard Class"/>
    <s v="NK-18490"/>
    <s v="Neil Knudson"/>
    <x v="2"/>
    <s v="United States"/>
    <x v="10"/>
    <x v="9"/>
    <n v="19140"/>
    <x v="3"/>
    <s v="OFF-AR-10001545"/>
    <x v="1"/>
    <x v="6"/>
    <x v="812"/>
    <n v="11.263999999999999"/>
    <n v="8"/>
    <n v="0.2"/>
    <n v="1.2672000000000001"/>
  </r>
  <r>
    <n v="8140"/>
    <x v="4030"/>
    <x v="0"/>
    <x v="427"/>
    <d v="2013-07-23T00:00:00"/>
    <s v="Standard Class"/>
    <s v="NK-18490"/>
    <s v="Neil Knudson"/>
    <x v="2"/>
    <s v="United States"/>
    <x v="10"/>
    <x v="9"/>
    <n v="19140"/>
    <x v="3"/>
    <s v="OFF-ST-10001476"/>
    <x v="1"/>
    <x v="4"/>
    <x v="827"/>
    <n v="284.08"/>
    <n v="10"/>
    <n v="0.2"/>
    <n v="24.856999999999999"/>
  </r>
  <r>
    <n v="8141"/>
    <x v="4030"/>
    <x v="0"/>
    <x v="427"/>
    <d v="2013-07-23T00:00:00"/>
    <s v="Standard Class"/>
    <s v="NK-18490"/>
    <s v="Neil Knudson"/>
    <x v="2"/>
    <s v="United States"/>
    <x v="10"/>
    <x v="9"/>
    <n v="19140"/>
    <x v="3"/>
    <s v="OFF-PA-10004971"/>
    <x v="1"/>
    <x v="10"/>
    <x v="604"/>
    <n v="18.495999999999999"/>
    <n v="4"/>
    <n v="0.2"/>
    <n v="6.7047999999999996"/>
  </r>
  <r>
    <n v="8142"/>
    <x v="4031"/>
    <x v="0"/>
    <x v="473"/>
    <d v="2013-10-02T00:00:00"/>
    <s v="Standard Class"/>
    <s v="AZ-10750"/>
    <s v="Annie Zypern"/>
    <x v="0"/>
    <s v="United States"/>
    <x v="70"/>
    <x v="1"/>
    <n v="92037"/>
    <x v="1"/>
    <s v="OFF-LA-10003223"/>
    <x v="1"/>
    <x v="2"/>
    <x v="602"/>
    <n v="14.73"/>
    <n v="3"/>
    <n v="0"/>
    <n v="7.2176999999999998"/>
  </r>
  <r>
    <n v="8143"/>
    <x v="4031"/>
    <x v="0"/>
    <x v="473"/>
    <d v="2013-10-02T00:00:00"/>
    <s v="Standard Class"/>
    <s v="AZ-10750"/>
    <s v="Annie Zypern"/>
    <x v="0"/>
    <s v="United States"/>
    <x v="70"/>
    <x v="1"/>
    <n v="92037"/>
    <x v="1"/>
    <s v="OFF-ST-10004340"/>
    <x v="1"/>
    <x v="4"/>
    <x v="809"/>
    <n v="186.54"/>
    <n v="3"/>
    <n v="0"/>
    <n v="50.3658"/>
  </r>
  <r>
    <n v="8144"/>
    <x v="4031"/>
    <x v="0"/>
    <x v="473"/>
    <d v="2013-10-02T00:00:00"/>
    <s v="Standard Class"/>
    <s v="AZ-10750"/>
    <s v="Annie Zypern"/>
    <x v="0"/>
    <s v="United States"/>
    <x v="70"/>
    <x v="1"/>
    <n v="92037"/>
    <x v="1"/>
    <s v="FUR-TA-10001095"/>
    <x v="0"/>
    <x v="3"/>
    <x v="611"/>
    <n v="557.72799999999995"/>
    <n v="4"/>
    <n v="0.2"/>
    <n v="6.9715999999999996"/>
  </r>
  <r>
    <n v="8145"/>
    <x v="4031"/>
    <x v="0"/>
    <x v="473"/>
    <d v="2013-10-02T00:00:00"/>
    <s v="Standard Class"/>
    <s v="AZ-10750"/>
    <s v="Annie Zypern"/>
    <x v="0"/>
    <s v="United States"/>
    <x v="70"/>
    <x v="1"/>
    <n v="92037"/>
    <x v="1"/>
    <s v="TEC-PH-10001448"/>
    <x v="2"/>
    <x v="7"/>
    <x v="140"/>
    <n v="159.96799999999999"/>
    <n v="4"/>
    <n v="0.2"/>
    <n v="-31.993600000000001"/>
  </r>
  <r>
    <n v="8146"/>
    <x v="4032"/>
    <x v="2"/>
    <x v="886"/>
    <d v="2011-06-27T00:00:00"/>
    <s v="Standard Class"/>
    <s v="Co-12640"/>
    <s v="Corey-Lock"/>
    <x v="0"/>
    <s v="United States"/>
    <x v="408"/>
    <x v="26"/>
    <n v="73505"/>
    <x v="2"/>
    <s v="OFF-AP-10001005"/>
    <x v="1"/>
    <x v="9"/>
    <x v="1131"/>
    <n v="471.9"/>
    <n v="6"/>
    <n v="0"/>
    <n v="155.727"/>
  </r>
  <r>
    <n v="8147"/>
    <x v="4032"/>
    <x v="2"/>
    <x v="886"/>
    <d v="2011-06-27T00:00:00"/>
    <s v="Standard Class"/>
    <s v="Co-12640"/>
    <s v="Corey-Lock"/>
    <x v="0"/>
    <s v="United States"/>
    <x v="408"/>
    <x v="26"/>
    <n v="73505"/>
    <x v="2"/>
    <s v="OFF-AR-10003469"/>
    <x v="1"/>
    <x v="6"/>
    <x v="1249"/>
    <n v="3.52"/>
    <n v="2"/>
    <n v="0"/>
    <n v="1.6896"/>
  </r>
  <r>
    <n v="8148"/>
    <x v="4033"/>
    <x v="3"/>
    <x v="255"/>
    <d v="2014-06-15T00:00:00"/>
    <s v="Standard Class"/>
    <s v="AG-10675"/>
    <s v="Anna Gayman"/>
    <x v="0"/>
    <s v="United States"/>
    <x v="127"/>
    <x v="17"/>
    <n v="24153"/>
    <x v="0"/>
    <s v="OFF-PA-10000249"/>
    <x v="1"/>
    <x v="10"/>
    <x v="33"/>
    <n v="49.12"/>
    <n v="4"/>
    <n v="0"/>
    <n v="23.086400000000001"/>
  </r>
  <r>
    <n v="8149"/>
    <x v="4034"/>
    <x v="0"/>
    <x v="797"/>
    <d v="2014-01-01T00:00:00"/>
    <s v="Standard Class"/>
    <s v="EM-14140"/>
    <s v="Eugene Moren"/>
    <x v="2"/>
    <s v="United States"/>
    <x v="157"/>
    <x v="1"/>
    <n v="92704"/>
    <x v="1"/>
    <s v="OFF-LA-10001613"/>
    <x v="1"/>
    <x v="2"/>
    <x v="736"/>
    <n v="20.16"/>
    <n v="7"/>
    <n v="0"/>
    <n v="9.8783999999999992"/>
  </r>
  <r>
    <n v="8150"/>
    <x v="4035"/>
    <x v="2"/>
    <x v="755"/>
    <d v="2011-01-30T00:00:00"/>
    <s v="First Class"/>
    <s v="CA-11965"/>
    <s v="Carol Adams"/>
    <x v="1"/>
    <s v="United States"/>
    <x v="503"/>
    <x v="44"/>
    <n v="57701"/>
    <x v="2"/>
    <s v="OFF-BI-10001758"/>
    <x v="1"/>
    <x v="8"/>
    <x v="935"/>
    <n v="10.68"/>
    <n v="2"/>
    <n v="0"/>
    <n v="5.0195999999999996"/>
  </r>
  <r>
    <n v="8151"/>
    <x v="4035"/>
    <x v="2"/>
    <x v="755"/>
    <d v="2011-01-30T00:00:00"/>
    <s v="First Class"/>
    <s v="CA-11965"/>
    <s v="Carol Adams"/>
    <x v="1"/>
    <s v="United States"/>
    <x v="503"/>
    <x v="44"/>
    <n v="57701"/>
    <x v="2"/>
    <s v="FUR-BO-10004409"/>
    <x v="0"/>
    <x v="0"/>
    <x v="625"/>
    <n v="141.96"/>
    <n v="2"/>
    <n v="0"/>
    <n v="39.748800000000003"/>
  </r>
  <r>
    <n v="8152"/>
    <x v="4036"/>
    <x v="3"/>
    <x v="721"/>
    <d v="2014-03-26T00:00:00"/>
    <s v="First Class"/>
    <s v="RB-19360"/>
    <s v="Raymond Buch"/>
    <x v="0"/>
    <s v="United States"/>
    <x v="4"/>
    <x v="4"/>
    <n v="98115"/>
    <x v="1"/>
    <s v="OFF-ST-10001558"/>
    <x v="1"/>
    <x v="4"/>
    <x v="712"/>
    <n v="32.479999999999997"/>
    <n v="2"/>
    <n v="0"/>
    <n v="4.8719999999999999"/>
  </r>
  <r>
    <n v="8153"/>
    <x v="4036"/>
    <x v="3"/>
    <x v="721"/>
    <d v="2014-03-26T00:00:00"/>
    <s v="First Class"/>
    <s v="RB-19360"/>
    <s v="Raymond Buch"/>
    <x v="0"/>
    <s v="United States"/>
    <x v="4"/>
    <x v="4"/>
    <n v="98115"/>
    <x v="1"/>
    <s v="OFF-PA-10002986"/>
    <x v="1"/>
    <x v="10"/>
    <x v="477"/>
    <n v="20.04"/>
    <n v="3"/>
    <n v="0"/>
    <n v="9.6191999999999993"/>
  </r>
  <r>
    <n v="8154"/>
    <x v="4036"/>
    <x v="3"/>
    <x v="721"/>
    <d v="2014-03-26T00:00:00"/>
    <s v="First Class"/>
    <s v="RB-19360"/>
    <s v="Raymond Buch"/>
    <x v="0"/>
    <s v="United States"/>
    <x v="4"/>
    <x v="4"/>
    <n v="98115"/>
    <x v="1"/>
    <s v="TEC-CO-10004722"/>
    <x v="2"/>
    <x v="16"/>
    <x v="1365"/>
    <n v="13999.96"/>
    <n v="4"/>
    <n v="0"/>
    <n v="6719.9808000000003"/>
  </r>
  <r>
    <n v="8155"/>
    <x v="4037"/>
    <x v="3"/>
    <x v="177"/>
    <d v="2014-03-25T00:00:00"/>
    <s v="Standard Class"/>
    <s v="RD-19720"/>
    <s v="Roger Demir"/>
    <x v="0"/>
    <s v="United States"/>
    <x v="209"/>
    <x v="29"/>
    <n v="6457"/>
    <x v="3"/>
    <s v="TEC-AC-10002842"/>
    <x v="2"/>
    <x v="11"/>
    <x v="1176"/>
    <n v="238"/>
    <n v="2"/>
    <n v="0"/>
    <n v="38.08"/>
  </r>
  <r>
    <n v="8156"/>
    <x v="4037"/>
    <x v="3"/>
    <x v="177"/>
    <d v="2014-03-25T00:00:00"/>
    <s v="Standard Class"/>
    <s v="RD-19720"/>
    <s v="Roger Demir"/>
    <x v="0"/>
    <s v="United States"/>
    <x v="209"/>
    <x v="29"/>
    <n v="6457"/>
    <x v="3"/>
    <s v="OFF-PA-10001125"/>
    <x v="1"/>
    <x v="10"/>
    <x v="1012"/>
    <n v="61.96"/>
    <n v="2"/>
    <n v="0"/>
    <n v="27.882000000000001"/>
  </r>
  <r>
    <n v="8157"/>
    <x v="4038"/>
    <x v="0"/>
    <x v="964"/>
    <d v="2013-10-10T00:00:00"/>
    <s v="Standard Class"/>
    <s v="MS-17830"/>
    <s v="Melanie Seite"/>
    <x v="0"/>
    <s v="United States"/>
    <x v="248"/>
    <x v="39"/>
    <n v="21215"/>
    <x v="3"/>
    <s v="FUR-TA-10002622"/>
    <x v="0"/>
    <x v="3"/>
    <x v="960"/>
    <n v="239.37200000000001"/>
    <n v="2"/>
    <n v="0.3"/>
    <n v="-23.937200000000001"/>
  </r>
  <r>
    <n v="8158"/>
    <x v="4039"/>
    <x v="0"/>
    <x v="741"/>
    <d v="2013-11-23T00:00:00"/>
    <s v="Standard Class"/>
    <s v="PG-18820"/>
    <s v="Patrick Gardner"/>
    <x v="0"/>
    <s v="United States"/>
    <x v="70"/>
    <x v="1"/>
    <n v="92105"/>
    <x v="1"/>
    <s v="TEC-AC-10002842"/>
    <x v="2"/>
    <x v="11"/>
    <x v="1176"/>
    <n v="595"/>
    <n v="5"/>
    <n v="0"/>
    <n v="95.2"/>
  </r>
  <r>
    <n v="8159"/>
    <x v="4040"/>
    <x v="3"/>
    <x v="377"/>
    <d v="2015-02-01T00:00:00"/>
    <s v="Standard Class"/>
    <s v="KB-16240"/>
    <s v="Karen Bern"/>
    <x v="1"/>
    <s v="United States"/>
    <x v="372"/>
    <x v="5"/>
    <n v="79762"/>
    <x v="2"/>
    <s v="OFF-PA-10004285"/>
    <x v="1"/>
    <x v="10"/>
    <x v="1259"/>
    <n v="16.032"/>
    <n v="3"/>
    <n v="0.2"/>
    <n v="5.6112000000000002"/>
  </r>
  <r>
    <n v="8160"/>
    <x v="4041"/>
    <x v="0"/>
    <x v="1185"/>
    <d v="2013-03-14T00:00:00"/>
    <s v="Standard Class"/>
    <s v="RB-19465"/>
    <s v="Rick Bensley"/>
    <x v="2"/>
    <s v="United States"/>
    <x v="451"/>
    <x v="29"/>
    <n v="6460"/>
    <x v="3"/>
    <s v="TEC-AC-10004469"/>
    <x v="2"/>
    <x v="11"/>
    <x v="238"/>
    <n v="199.75"/>
    <n v="5"/>
    <n v="0"/>
    <n v="87.89"/>
  </r>
  <r>
    <n v="8161"/>
    <x v="4042"/>
    <x v="0"/>
    <x v="595"/>
    <d v="2013-02-20T00:00:00"/>
    <s v="Standard Class"/>
    <s v="JD-15790"/>
    <s v="John Dryer"/>
    <x v="0"/>
    <s v="United States"/>
    <x v="78"/>
    <x v="30"/>
    <n v="7109"/>
    <x v="3"/>
    <s v="FUR-CH-10001545"/>
    <x v="0"/>
    <x v="1"/>
    <x v="1737"/>
    <n v="227.96"/>
    <n v="2"/>
    <n v="0"/>
    <n v="36.473599999999998"/>
  </r>
  <r>
    <n v="8162"/>
    <x v="4043"/>
    <x v="1"/>
    <x v="694"/>
    <d v="2012-03-10T00:00:00"/>
    <s v="Second Class"/>
    <s v="JJ-15445"/>
    <s v="Jennifer Jackson"/>
    <x v="0"/>
    <s v="United States"/>
    <x v="20"/>
    <x v="15"/>
    <n v="10035"/>
    <x v="3"/>
    <s v="OFF-AP-10002578"/>
    <x v="1"/>
    <x v="9"/>
    <x v="409"/>
    <n v="293.52"/>
    <n v="6"/>
    <n v="0"/>
    <n v="76.315200000000004"/>
  </r>
  <r>
    <n v="8163"/>
    <x v="4043"/>
    <x v="1"/>
    <x v="694"/>
    <d v="2012-03-10T00:00:00"/>
    <s v="Second Class"/>
    <s v="JJ-15445"/>
    <s v="Jennifer Jackson"/>
    <x v="0"/>
    <s v="United States"/>
    <x v="20"/>
    <x v="15"/>
    <n v="10035"/>
    <x v="3"/>
    <s v="TEC-PH-10003012"/>
    <x v="2"/>
    <x v="7"/>
    <x v="344"/>
    <n v="307.98"/>
    <n v="2"/>
    <n v="0"/>
    <n v="89.3142"/>
  </r>
  <r>
    <n v="8164"/>
    <x v="4044"/>
    <x v="1"/>
    <x v="121"/>
    <d v="2012-06-11T00:00:00"/>
    <s v="Standard Class"/>
    <s v="LT-17110"/>
    <s v="Liz Thompson"/>
    <x v="0"/>
    <s v="United States"/>
    <x v="70"/>
    <x v="1"/>
    <n v="92105"/>
    <x v="1"/>
    <s v="FUR-FU-10004909"/>
    <x v="0"/>
    <x v="5"/>
    <x v="1348"/>
    <n v="96.96"/>
    <n v="6"/>
    <n v="0"/>
    <n v="33.936"/>
  </r>
  <r>
    <n v="8165"/>
    <x v="4044"/>
    <x v="1"/>
    <x v="121"/>
    <d v="2012-06-11T00:00:00"/>
    <s v="Standard Class"/>
    <s v="LT-17110"/>
    <s v="Liz Thompson"/>
    <x v="0"/>
    <s v="United States"/>
    <x v="70"/>
    <x v="1"/>
    <n v="92105"/>
    <x v="1"/>
    <s v="OFF-BI-10001524"/>
    <x v="1"/>
    <x v="8"/>
    <x v="298"/>
    <n v="117.488"/>
    <n v="7"/>
    <n v="0.2"/>
    <n v="41.120800000000003"/>
  </r>
  <r>
    <n v="8166"/>
    <x v="4044"/>
    <x v="1"/>
    <x v="121"/>
    <d v="2012-06-11T00:00:00"/>
    <s v="Standard Class"/>
    <s v="LT-17110"/>
    <s v="Liz Thompson"/>
    <x v="0"/>
    <s v="United States"/>
    <x v="70"/>
    <x v="1"/>
    <n v="92105"/>
    <x v="1"/>
    <s v="OFF-BI-10003355"/>
    <x v="1"/>
    <x v="8"/>
    <x v="586"/>
    <n v="11.952"/>
    <n v="3"/>
    <n v="0.2"/>
    <n v="4.1832000000000003"/>
  </r>
  <r>
    <n v="8167"/>
    <x v="4044"/>
    <x v="1"/>
    <x v="121"/>
    <d v="2012-06-11T00:00:00"/>
    <s v="Standard Class"/>
    <s v="LT-17110"/>
    <s v="Liz Thompson"/>
    <x v="0"/>
    <s v="United States"/>
    <x v="70"/>
    <x v="1"/>
    <n v="92105"/>
    <x v="1"/>
    <s v="FUR-BO-10004357"/>
    <x v="0"/>
    <x v="0"/>
    <x v="1349"/>
    <n v="512.49900000000002"/>
    <n v="3"/>
    <n v="0.15"/>
    <n v="-30.146999999999998"/>
  </r>
  <r>
    <n v="8168"/>
    <x v="4045"/>
    <x v="0"/>
    <x v="995"/>
    <d v="2013-06-08T00:00:00"/>
    <s v="Standard Class"/>
    <s v="AH-10690"/>
    <s v="Anna HÃ¤berlin"/>
    <x v="1"/>
    <s v="United States"/>
    <x v="8"/>
    <x v="1"/>
    <n v="94122"/>
    <x v="1"/>
    <s v="FUR-TA-10002774"/>
    <x v="0"/>
    <x v="3"/>
    <x v="579"/>
    <n v="863.12800000000004"/>
    <n v="7"/>
    <n v="0.2"/>
    <n v="-32.3673"/>
  </r>
  <r>
    <n v="8169"/>
    <x v="4046"/>
    <x v="3"/>
    <x v="44"/>
    <d v="2014-11-14T00:00:00"/>
    <s v="Standard Class"/>
    <s v="AB-10060"/>
    <s v="Adam Bellavance"/>
    <x v="2"/>
    <s v="United States"/>
    <x v="4"/>
    <x v="4"/>
    <n v="98105"/>
    <x v="1"/>
    <s v="FUR-TA-10004575"/>
    <x v="0"/>
    <x v="3"/>
    <x v="306"/>
    <n v="2036.86"/>
    <n v="7"/>
    <n v="0"/>
    <n v="366.63479999999998"/>
  </r>
  <r>
    <n v="8170"/>
    <x v="4046"/>
    <x v="3"/>
    <x v="44"/>
    <d v="2014-11-14T00:00:00"/>
    <s v="Standard Class"/>
    <s v="AB-10060"/>
    <s v="Adam Bellavance"/>
    <x v="2"/>
    <s v="United States"/>
    <x v="4"/>
    <x v="4"/>
    <n v="98105"/>
    <x v="1"/>
    <s v="FUR-CH-10003312"/>
    <x v="0"/>
    <x v="1"/>
    <x v="296"/>
    <n v="449.56799999999998"/>
    <n v="2"/>
    <n v="0.2"/>
    <n v="-73.0548"/>
  </r>
  <r>
    <n v="8171"/>
    <x v="4046"/>
    <x v="3"/>
    <x v="44"/>
    <d v="2014-11-14T00:00:00"/>
    <s v="Standard Class"/>
    <s v="AB-10060"/>
    <s v="Adam Bellavance"/>
    <x v="2"/>
    <s v="United States"/>
    <x v="4"/>
    <x v="4"/>
    <n v="98105"/>
    <x v="1"/>
    <s v="TEC-AC-10001465"/>
    <x v="2"/>
    <x v="11"/>
    <x v="473"/>
    <n v="108.96"/>
    <n v="3"/>
    <n v="0"/>
    <n v="32.688000000000002"/>
  </r>
  <r>
    <n v="8172"/>
    <x v="4047"/>
    <x v="0"/>
    <x v="1173"/>
    <d v="2013-02-19T00:00:00"/>
    <s v="Standard Class"/>
    <s v="FM-14380"/>
    <s v="Fred McMath"/>
    <x v="0"/>
    <s v="United States"/>
    <x v="25"/>
    <x v="35"/>
    <n v="39212"/>
    <x v="0"/>
    <s v="OFF-AR-10002240"/>
    <x v="1"/>
    <x v="6"/>
    <x v="962"/>
    <n v="264.18"/>
    <n v="7"/>
    <n v="0"/>
    <n v="68.686800000000005"/>
  </r>
  <r>
    <n v="8173"/>
    <x v="4048"/>
    <x v="2"/>
    <x v="868"/>
    <d v="2011-07-13T00:00:00"/>
    <s v="Standard Class"/>
    <s v="GH-14410"/>
    <s v="Gary Hansen"/>
    <x v="2"/>
    <s v="United States"/>
    <x v="1"/>
    <x v="1"/>
    <n v="90049"/>
    <x v="1"/>
    <s v="OFF-LA-10004559"/>
    <x v="1"/>
    <x v="2"/>
    <x v="1340"/>
    <n v="2.88"/>
    <n v="1"/>
    <n v="0"/>
    <n v="1.4112"/>
  </r>
  <r>
    <n v="8174"/>
    <x v="4048"/>
    <x v="2"/>
    <x v="868"/>
    <d v="2011-07-13T00:00:00"/>
    <s v="Standard Class"/>
    <s v="GH-14410"/>
    <s v="Gary Hansen"/>
    <x v="2"/>
    <s v="United States"/>
    <x v="1"/>
    <x v="1"/>
    <n v="90049"/>
    <x v="1"/>
    <s v="OFF-BI-10003291"/>
    <x v="1"/>
    <x v="8"/>
    <x v="44"/>
    <n v="41.904000000000003"/>
    <n v="6"/>
    <n v="0.2"/>
    <n v="14.1426"/>
  </r>
  <r>
    <n v="8175"/>
    <x v="4048"/>
    <x v="2"/>
    <x v="868"/>
    <d v="2011-07-13T00:00:00"/>
    <s v="Standard Class"/>
    <s v="GH-14410"/>
    <s v="Gary Hansen"/>
    <x v="2"/>
    <s v="United States"/>
    <x v="1"/>
    <x v="1"/>
    <n v="90049"/>
    <x v="1"/>
    <s v="OFF-ST-10001505"/>
    <x v="1"/>
    <x v="4"/>
    <x v="1174"/>
    <n v="23.92"/>
    <n v="4"/>
    <n v="0"/>
    <n v="4.0663999999999998"/>
  </r>
  <r>
    <n v="8176"/>
    <x v="4049"/>
    <x v="0"/>
    <x v="806"/>
    <d v="2013-04-02T00:00:00"/>
    <s v="Standard Class"/>
    <s v="HE-14800"/>
    <s v="Harold Engle"/>
    <x v="1"/>
    <s v="United States"/>
    <x v="22"/>
    <x v="10"/>
    <n v="60623"/>
    <x v="2"/>
    <s v="OFF-PA-10003892"/>
    <x v="1"/>
    <x v="10"/>
    <x v="62"/>
    <n v="156.512"/>
    <n v="4"/>
    <n v="0.2"/>
    <n v="52.822800000000001"/>
  </r>
  <r>
    <n v="8177"/>
    <x v="4050"/>
    <x v="0"/>
    <x v="897"/>
    <d v="2013-09-26T00:00:00"/>
    <s v="First Class"/>
    <s v="SZ-20035"/>
    <s v="Sam Zeldin"/>
    <x v="2"/>
    <s v="United States"/>
    <x v="20"/>
    <x v="15"/>
    <n v="10035"/>
    <x v="3"/>
    <s v="OFF-ST-10002370"/>
    <x v="1"/>
    <x v="4"/>
    <x v="80"/>
    <n v="128.34"/>
    <n v="6"/>
    <n v="0"/>
    <n v="37.218600000000002"/>
  </r>
  <r>
    <n v="8178"/>
    <x v="4051"/>
    <x v="3"/>
    <x v="66"/>
    <d v="2014-12-25T00:00:00"/>
    <s v="First Class"/>
    <s v="CM-12115"/>
    <s v="Chad McGuire"/>
    <x v="0"/>
    <s v="United States"/>
    <x v="1"/>
    <x v="1"/>
    <n v="90008"/>
    <x v="1"/>
    <s v="TEC-AC-10000474"/>
    <x v="2"/>
    <x v="11"/>
    <x v="1501"/>
    <n v="474.95"/>
    <n v="5"/>
    <n v="0"/>
    <n v="142.48500000000001"/>
  </r>
  <r>
    <n v="8179"/>
    <x v="4052"/>
    <x v="0"/>
    <x v="476"/>
    <d v="2013-09-09T00:00:00"/>
    <s v="Standard Class"/>
    <s v="TG-21310"/>
    <s v="Toby Gnade"/>
    <x v="0"/>
    <s v="United States"/>
    <x v="96"/>
    <x v="4"/>
    <n v="98198"/>
    <x v="1"/>
    <s v="TEC-CO-10002095"/>
    <x v="2"/>
    <x v="16"/>
    <x v="610"/>
    <n v="999.98"/>
    <n v="2"/>
    <n v="0"/>
    <n v="449.99099999999999"/>
  </r>
  <r>
    <n v="8180"/>
    <x v="4053"/>
    <x v="1"/>
    <x v="991"/>
    <d v="2012-06-08T00:00:00"/>
    <s v="Standard Class"/>
    <s v="DK-12985"/>
    <s v="Darren Koutras"/>
    <x v="0"/>
    <s v="United States"/>
    <x v="24"/>
    <x v="21"/>
    <n v="97477"/>
    <x v="1"/>
    <s v="FUR-TA-10003469"/>
    <x v="0"/>
    <x v="3"/>
    <x v="1564"/>
    <n v="277.5"/>
    <n v="4"/>
    <n v="0.5"/>
    <n v="-188.7"/>
  </r>
  <r>
    <n v="8181"/>
    <x v="4054"/>
    <x v="1"/>
    <x v="82"/>
    <d v="2012-11-25T00:00:00"/>
    <s v="Standard Class"/>
    <s v="SS-20410"/>
    <s v="Shahid Shariari"/>
    <x v="0"/>
    <s v="United States"/>
    <x v="10"/>
    <x v="9"/>
    <n v="19120"/>
    <x v="3"/>
    <s v="FUR-TA-10002958"/>
    <x v="0"/>
    <x v="3"/>
    <x v="956"/>
    <n v="1252.704"/>
    <n v="8"/>
    <n v="0.4"/>
    <n v="-480.20319999999998"/>
  </r>
  <r>
    <n v="8182"/>
    <x v="4054"/>
    <x v="1"/>
    <x v="82"/>
    <d v="2012-11-25T00:00:00"/>
    <s v="Standard Class"/>
    <s v="SS-20410"/>
    <s v="Shahid Shariari"/>
    <x v="0"/>
    <s v="United States"/>
    <x v="10"/>
    <x v="9"/>
    <n v="19120"/>
    <x v="3"/>
    <s v="TEC-PH-10002923"/>
    <x v="2"/>
    <x v="7"/>
    <x v="680"/>
    <n v="110.97"/>
    <n v="5"/>
    <n v="0.4"/>
    <n v="-24.043500000000002"/>
  </r>
  <r>
    <n v="8183"/>
    <x v="4055"/>
    <x v="3"/>
    <x v="796"/>
    <d v="2014-05-23T00:00:00"/>
    <s v="Standard Class"/>
    <s v="BM-11575"/>
    <s v="Brendan Murry"/>
    <x v="1"/>
    <s v="United States"/>
    <x v="22"/>
    <x v="10"/>
    <n v="60653"/>
    <x v="2"/>
    <s v="FUR-FU-10004973"/>
    <x v="0"/>
    <x v="5"/>
    <x v="1134"/>
    <n v="22.608000000000001"/>
    <n v="3"/>
    <n v="0.6"/>
    <n v="-10.1736"/>
  </r>
  <r>
    <n v="8184"/>
    <x v="4055"/>
    <x v="3"/>
    <x v="796"/>
    <d v="2014-05-23T00:00:00"/>
    <s v="Standard Class"/>
    <s v="BM-11575"/>
    <s v="Brendan Murry"/>
    <x v="1"/>
    <s v="United States"/>
    <x v="22"/>
    <x v="10"/>
    <n v="60653"/>
    <x v="2"/>
    <s v="FUR-FU-10001918"/>
    <x v="0"/>
    <x v="5"/>
    <x v="280"/>
    <n v="1.8919999999999999"/>
    <n v="1"/>
    <n v="0.6"/>
    <n v="-0.99329999999999996"/>
  </r>
  <r>
    <n v="8185"/>
    <x v="4056"/>
    <x v="3"/>
    <x v="283"/>
    <d v="2014-07-28T00:00:00"/>
    <s v="Standard Class"/>
    <s v="MY-17380"/>
    <s v="Maribeth Yedwab"/>
    <x v="1"/>
    <s v="United States"/>
    <x v="22"/>
    <x v="10"/>
    <n v="60623"/>
    <x v="2"/>
    <s v="OFF-PA-10003641"/>
    <x v="1"/>
    <x v="10"/>
    <x v="938"/>
    <n v="63.311999999999998"/>
    <n v="3"/>
    <n v="0.2"/>
    <n v="20.5764"/>
  </r>
  <r>
    <n v="8186"/>
    <x v="4057"/>
    <x v="1"/>
    <x v="1023"/>
    <d v="2012-09-17T00:00:00"/>
    <s v="Second Class"/>
    <s v="AG-10900"/>
    <s v="Arthur Gainer"/>
    <x v="0"/>
    <s v="United States"/>
    <x v="22"/>
    <x v="10"/>
    <n v="60623"/>
    <x v="2"/>
    <s v="OFF-EN-10002621"/>
    <x v="1"/>
    <x v="12"/>
    <x v="33"/>
    <n v="7.8239999999999998"/>
    <n v="1"/>
    <n v="0.2"/>
    <n v="2.9340000000000002"/>
  </r>
  <r>
    <n v="8187"/>
    <x v="4057"/>
    <x v="1"/>
    <x v="1023"/>
    <d v="2012-09-17T00:00:00"/>
    <s v="Second Class"/>
    <s v="AG-10900"/>
    <s v="Arthur Gainer"/>
    <x v="0"/>
    <s v="United States"/>
    <x v="22"/>
    <x v="10"/>
    <n v="60623"/>
    <x v="2"/>
    <s v="FUR-CH-10003817"/>
    <x v="0"/>
    <x v="1"/>
    <x v="162"/>
    <n v="170.072"/>
    <n v="4"/>
    <n v="0.3"/>
    <n v="-12.148"/>
  </r>
  <r>
    <n v="8188"/>
    <x v="4058"/>
    <x v="0"/>
    <x v="107"/>
    <d v="2013-12-17T00:00:00"/>
    <s v="Standard Class"/>
    <s v="BW-11110"/>
    <s v="Bart Watters"/>
    <x v="1"/>
    <s v="United States"/>
    <x v="20"/>
    <x v="15"/>
    <n v="10024"/>
    <x v="3"/>
    <s v="OFF-PA-10000659"/>
    <x v="1"/>
    <x v="10"/>
    <x v="160"/>
    <n v="62.82"/>
    <n v="9"/>
    <n v="0"/>
    <n v="29.525400000000001"/>
  </r>
  <r>
    <n v="8189"/>
    <x v="4059"/>
    <x v="1"/>
    <x v="653"/>
    <d v="2012-05-10T00:00:00"/>
    <s v="Second Class"/>
    <s v="SG-20470"/>
    <s v="Sheri Gordon"/>
    <x v="0"/>
    <s v="United States"/>
    <x v="196"/>
    <x v="39"/>
    <n v="20852"/>
    <x v="3"/>
    <s v="OFF-PA-10001870"/>
    <x v="1"/>
    <x v="10"/>
    <x v="674"/>
    <n v="19.440000000000001"/>
    <n v="3"/>
    <n v="0"/>
    <n v="9.3312000000000008"/>
  </r>
  <r>
    <n v="8190"/>
    <x v="4059"/>
    <x v="1"/>
    <x v="653"/>
    <d v="2012-05-10T00:00:00"/>
    <s v="Second Class"/>
    <s v="SG-20470"/>
    <s v="Sheri Gordon"/>
    <x v="0"/>
    <s v="United States"/>
    <x v="196"/>
    <x v="39"/>
    <n v="20852"/>
    <x v="3"/>
    <s v="OFF-BI-10000320"/>
    <x v="1"/>
    <x v="8"/>
    <x v="768"/>
    <n v="7.38"/>
    <n v="1"/>
    <n v="0"/>
    <n v="3.6162000000000001"/>
  </r>
  <r>
    <n v="8191"/>
    <x v="4060"/>
    <x v="3"/>
    <x v="701"/>
    <d v="2014-11-22T00:00:00"/>
    <s v="Standard Class"/>
    <s v="CC-12370"/>
    <s v="Christopher Conant"/>
    <x v="0"/>
    <s v="United States"/>
    <x v="20"/>
    <x v="15"/>
    <n v="10011"/>
    <x v="3"/>
    <s v="OFF-PA-10004735"/>
    <x v="1"/>
    <x v="10"/>
    <x v="819"/>
    <n v="38.880000000000003"/>
    <n v="6"/>
    <n v="0"/>
    <n v="18.662400000000002"/>
  </r>
  <r>
    <n v="8192"/>
    <x v="4060"/>
    <x v="3"/>
    <x v="701"/>
    <d v="2014-11-22T00:00:00"/>
    <s v="Standard Class"/>
    <s v="CC-12370"/>
    <s v="Christopher Conant"/>
    <x v="0"/>
    <s v="United States"/>
    <x v="20"/>
    <x v="15"/>
    <n v="10011"/>
    <x v="3"/>
    <s v="FUR-FU-10004091"/>
    <x v="0"/>
    <x v="5"/>
    <x v="264"/>
    <n v="187.76"/>
    <n v="4"/>
    <n v="0"/>
    <n v="76.9816"/>
  </r>
  <r>
    <n v="8193"/>
    <x v="4061"/>
    <x v="1"/>
    <x v="672"/>
    <d v="2012-03-12T00:00:00"/>
    <s v="First Class"/>
    <s v="LR-16915"/>
    <s v="Lena Radford"/>
    <x v="0"/>
    <s v="United States"/>
    <x v="28"/>
    <x v="3"/>
    <n v="27707"/>
    <x v="0"/>
    <s v="OFF-BI-10000546"/>
    <x v="1"/>
    <x v="8"/>
    <x v="609"/>
    <n v="6.048"/>
    <n v="7"/>
    <n v="0.7"/>
    <n v="-4.2336"/>
  </r>
  <r>
    <n v="8194"/>
    <x v="4061"/>
    <x v="1"/>
    <x v="672"/>
    <d v="2012-03-12T00:00:00"/>
    <s v="First Class"/>
    <s v="LR-16915"/>
    <s v="Lena Radford"/>
    <x v="0"/>
    <s v="United States"/>
    <x v="28"/>
    <x v="3"/>
    <n v="27707"/>
    <x v="0"/>
    <s v="OFF-AP-10001293"/>
    <x v="1"/>
    <x v="9"/>
    <x v="1337"/>
    <n v="98.352000000000004"/>
    <n v="3"/>
    <n v="0.2"/>
    <n v="9.8352000000000004"/>
  </r>
  <r>
    <n v="8195"/>
    <x v="4061"/>
    <x v="1"/>
    <x v="672"/>
    <d v="2012-03-12T00:00:00"/>
    <s v="First Class"/>
    <s v="LR-16915"/>
    <s v="Lena Radford"/>
    <x v="0"/>
    <s v="United States"/>
    <x v="28"/>
    <x v="3"/>
    <n v="27707"/>
    <x v="0"/>
    <s v="FUR-FU-10000576"/>
    <x v="0"/>
    <x v="5"/>
    <x v="219"/>
    <n v="335.74400000000003"/>
    <n v="2"/>
    <n v="0.2"/>
    <n v="25.180800000000001"/>
  </r>
  <r>
    <n v="8196"/>
    <x v="4062"/>
    <x v="1"/>
    <x v="401"/>
    <d v="2012-11-12T00:00:00"/>
    <s v="Second Class"/>
    <s v="DB-13120"/>
    <s v="David Bremer"/>
    <x v="1"/>
    <s v="United States"/>
    <x v="443"/>
    <x v="1"/>
    <n v="93101"/>
    <x v="1"/>
    <s v="OFF-PA-10004519"/>
    <x v="1"/>
    <x v="10"/>
    <x v="1036"/>
    <n v="8.9600000000000009"/>
    <n v="2"/>
    <n v="0"/>
    <n v="4.3903999999999996"/>
  </r>
  <r>
    <n v="8197"/>
    <x v="4063"/>
    <x v="3"/>
    <x v="528"/>
    <d v="2014-10-09T00:00:00"/>
    <s v="Standard Class"/>
    <s v="LP-17095"/>
    <s v="Liz Preis"/>
    <x v="0"/>
    <s v="United States"/>
    <x v="289"/>
    <x v="18"/>
    <n v="37918"/>
    <x v="0"/>
    <s v="TEC-AC-10004568"/>
    <x v="2"/>
    <x v="11"/>
    <x v="1109"/>
    <n v="89.567999999999998"/>
    <n v="4"/>
    <n v="0.2"/>
    <n v="-1.1195999999999999"/>
  </r>
  <r>
    <n v="8198"/>
    <x v="4063"/>
    <x v="3"/>
    <x v="528"/>
    <d v="2014-10-09T00:00:00"/>
    <s v="Standard Class"/>
    <s v="LP-17095"/>
    <s v="Liz Preis"/>
    <x v="0"/>
    <s v="United States"/>
    <x v="289"/>
    <x v="18"/>
    <n v="37918"/>
    <x v="0"/>
    <s v="OFF-AR-10001897"/>
    <x v="1"/>
    <x v="6"/>
    <x v="640"/>
    <n v="71.959999999999994"/>
    <n v="5"/>
    <n v="0.2"/>
    <n v="7.1959999999999997"/>
  </r>
  <r>
    <n v="8199"/>
    <x v="4063"/>
    <x v="3"/>
    <x v="528"/>
    <d v="2014-10-09T00:00:00"/>
    <s v="Standard Class"/>
    <s v="LP-17095"/>
    <s v="Liz Preis"/>
    <x v="0"/>
    <s v="United States"/>
    <x v="289"/>
    <x v="18"/>
    <n v="37918"/>
    <x v="0"/>
    <s v="OFF-PA-10001800"/>
    <x v="1"/>
    <x v="10"/>
    <x v="580"/>
    <n v="15.552"/>
    <n v="3"/>
    <n v="0.2"/>
    <n v="5.4432"/>
  </r>
  <r>
    <n v="8200"/>
    <x v="4064"/>
    <x v="3"/>
    <x v="558"/>
    <d v="2014-01-05T00:00:00"/>
    <s v="Standard Class"/>
    <s v="AF-10870"/>
    <s v="Art Ferguson"/>
    <x v="0"/>
    <s v="United States"/>
    <x v="22"/>
    <x v="10"/>
    <n v="60610"/>
    <x v="2"/>
    <s v="OFF-BI-10001628"/>
    <x v="1"/>
    <x v="8"/>
    <x v="1103"/>
    <n v="10.43"/>
    <n v="5"/>
    <n v="0.8"/>
    <n v="-18.252500000000001"/>
  </r>
  <r>
    <n v="8201"/>
    <x v="4064"/>
    <x v="3"/>
    <x v="558"/>
    <d v="2014-01-05T00:00:00"/>
    <s v="Standard Class"/>
    <s v="AF-10870"/>
    <s v="Art Ferguson"/>
    <x v="0"/>
    <s v="United States"/>
    <x v="22"/>
    <x v="10"/>
    <n v="60610"/>
    <x v="2"/>
    <s v="OFF-ST-10004123"/>
    <x v="1"/>
    <x v="4"/>
    <x v="72"/>
    <n v="72.784000000000006"/>
    <n v="1"/>
    <n v="0.2"/>
    <n v="-18.196000000000002"/>
  </r>
  <r>
    <n v="8202"/>
    <x v="4065"/>
    <x v="1"/>
    <x v="627"/>
    <d v="2012-08-11T00:00:00"/>
    <s v="Same Day"/>
    <s v="KD-16495"/>
    <s v="Keith Dawkins"/>
    <x v="1"/>
    <s v="United States"/>
    <x v="20"/>
    <x v="15"/>
    <n v="10024"/>
    <x v="3"/>
    <s v="OFF-ST-10000885"/>
    <x v="1"/>
    <x v="4"/>
    <x v="1657"/>
    <n v="67.150000000000006"/>
    <n v="5"/>
    <n v="0"/>
    <n v="16.787500000000001"/>
  </r>
  <r>
    <n v="8203"/>
    <x v="4065"/>
    <x v="1"/>
    <x v="627"/>
    <d v="2012-08-11T00:00:00"/>
    <s v="Same Day"/>
    <s v="KD-16495"/>
    <s v="Keith Dawkins"/>
    <x v="1"/>
    <s v="United States"/>
    <x v="20"/>
    <x v="15"/>
    <n v="10024"/>
    <x v="3"/>
    <s v="TEC-PH-10004165"/>
    <x v="2"/>
    <x v="7"/>
    <x v="886"/>
    <n v="549.98"/>
    <n v="2"/>
    <n v="0"/>
    <n v="142.9948"/>
  </r>
  <r>
    <n v="8204"/>
    <x v="4065"/>
    <x v="1"/>
    <x v="627"/>
    <d v="2012-08-11T00:00:00"/>
    <s v="Same Day"/>
    <s v="KD-16495"/>
    <s v="Keith Dawkins"/>
    <x v="1"/>
    <s v="United States"/>
    <x v="20"/>
    <x v="15"/>
    <n v="10024"/>
    <x v="3"/>
    <s v="FUR-FU-10002240"/>
    <x v="0"/>
    <x v="5"/>
    <x v="1781"/>
    <n v="11.82"/>
    <n v="3"/>
    <n v="0"/>
    <n v="4.7279999999999998"/>
  </r>
  <r>
    <n v="8205"/>
    <x v="4065"/>
    <x v="1"/>
    <x v="627"/>
    <d v="2012-08-11T00:00:00"/>
    <s v="Same Day"/>
    <s v="KD-16495"/>
    <s v="Keith Dawkins"/>
    <x v="1"/>
    <s v="United States"/>
    <x v="20"/>
    <x v="15"/>
    <n v="10024"/>
    <x v="3"/>
    <s v="TEC-MA-10000045"/>
    <x v="2"/>
    <x v="15"/>
    <x v="1693"/>
    <n v="4643.8"/>
    <n v="4"/>
    <n v="0"/>
    <n v="2229.0239999999999"/>
  </r>
  <r>
    <n v="8206"/>
    <x v="4065"/>
    <x v="1"/>
    <x v="627"/>
    <d v="2012-08-11T00:00:00"/>
    <s v="Same Day"/>
    <s v="KD-16495"/>
    <s v="Keith Dawkins"/>
    <x v="1"/>
    <s v="United States"/>
    <x v="20"/>
    <x v="15"/>
    <n v="10024"/>
    <x v="3"/>
    <s v="FUR-CH-10003746"/>
    <x v="0"/>
    <x v="1"/>
    <x v="617"/>
    <n v="577.76400000000001"/>
    <n v="2"/>
    <n v="0.1"/>
    <n v="115.5528"/>
  </r>
  <r>
    <n v="8207"/>
    <x v="4066"/>
    <x v="1"/>
    <x v="33"/>
    <d v="2012-04-30T00:00:00"/>
    <s v="Standard Class"/>
    <s v="SA-20830"/>
    <s v="Sue Ann Reed"/>
    <x v="0"/>
    <s v="United States"/>
    <x v="399"/>
    <x v="2"/>
    <n v="32114"/>
    <x v="0"/>
    <s v="FUR-TA-10000577"/>
    <x v="0"/>
    <x v="3"/>
    <x v="3"/>
    <n v="191.5155"/>
    <n v="1"/>
    <n v="0.45"/>
    <n v="-76.606200000000001"/>
  </r>
  <r>
    <n v="8208"/>
    <x v="4066"/>
    <x v="1"/>
    <x v="33"/>
    <d v="2012-04-30T00:00:00"/>
    <s v="Standard Class"/>
    <s v="SA-20830"/>
    <s v="Sue Ann Reed"/>
    <x v="0"/>
    <s v="United States"/>
    <x v="399"/>
    <x v="2"/>
    <n v="32114"/>
    <x v="0"/>
    <s v="OFF-AR-10004757"/>
    <x v="1"/>
    <x v="6"/>
    <x v="342"/>
    <n v="2.6240000000000001"/>
    <n v="1"/>
    <n v="0.2"/>
    <n v="0.4264"/>
  </r>
  <r>
    <n v="8209"/>
    <x v="4067"/>
    <x v="1"/>
    <x v="1181"/>
    <d v="2012-09-24T00:00:00"/>
    <s v="Standard Class"/>
    <s v="BG-11035"/>
    <s v="Barry Gonzalez"/>
    <x v="0"/>
    <s v="United States"/>
    <x v="316"/>
    <x v="18"/>
    <n v="37211"/>
    <x v="0"/>
    <s v="OFF-BI-10000545"/>
    <x v="1"/>
    <x v="8"/>
    <x v="685"/>
    <n v="1369.7639999999999"/>
    <n v="6"/>
    <n v="0.7"/>
    <n v="-913.17600000000004"/>
  </r>
  <r>
    <n v="8210"/>
    <x v="4067"/>
    <x v="1"/>
    <x v="1181"/>
    <d v="2012-09-24T00:00:00"/>
    <s v="Standard Class"/>
    <s v="BG-11035"/>
    <s v="Barry Gonzalez"/>
    <x v="0"/>
    <s v="United States"/>
    <x v="316"/>
    <x v="18"/>
    <n v="37211"/>
    <x v="0"/>
    <s v="OFF-ST-10001522"/>
    <x v="1"/>
    <x v="4"/>
    <x v="195"/>
    <n v="294.36799999999999"/>
    <n v="4"/>
    <n v="0.2"/>
    <n v="-58.873600000000003"/>
  </r>
  <r>
    <n v="8211"/>
    <x v="4068"/>
    <x v="3"/>
    <x v="210"/>
    <d v="2014-09-13T00:00:00"/>
    <s v="Standard Class"/>
    <s v="DM-12955"/>
    <s v="Dario Medina"/>
    <x v="1"/>
    <s v="United States"/>
    <x v="316"/>
    <x v="18"/>
    <n v="37211"/>
    <x v="0"/>
    <s v="OFF-AP-10001271"/>
    <x v="1"/>
    <x v="9"/>
    <x v="469"/>
    <n v="81.567999999999998"/>
    <n v="2"/>
    <n v="0.2"/>
    <n v="7.1372"/>
  </r>
  <r>
    <n v="8212"/>
    <x v="4069"/>
    <x v="0"/>
    <x v="77"/>
    <d v="2013-11-13T00:00:00"/>
    <s v="Standard Class"/>
    <s v="MC-17845"/>
    <s v="Michael Chen"/>
    <x v="0"/>
    <s v="United States"/>
    <x v="61"/>
    <x v="5"/>
    <n v="75220"/>
    <x v="2"/>
    <s v="FUR-FU-10002030"/>
    <x v="0"/>
    <x v="5"/>
    <x v="1813"/>
    <n v="44.46"/>
    <n v="5"/>
    <n v="0.6"/>
    <n v="-17.783999999999999"/>
  </r>
  <r>
    <n v="8213"/>
    <x v="4069"/>
    <x v="0"/>
    <x v="77"/>
    <d v="2013-11-13T00:00:00"/>
    <s v="Standard Class"/>
    <s v="MC-17845"/>
    <s v="Michael Chen"/>
    <x v="0"/>
    <s v="United States"/>
    <x v="61"/>
    <x v="5"/>
    <n v="75220"/>
    <x v="2"/>
    <s v="OFF-ST-10001272"/>
    <x v="1"/>
    <x v="4"/>
    <x v="528"/>
    <n v="314.08800000000002"/>
    <n v="3"/>
    <n v="0.2"/>
    <n v="19.630500000000001"/>
  </r>
  <r>
    <n v="8214"/>
    <x v="4070"/>
    <x v="1"/>
    <x v="12"/>
    <d v="2012-02-10T00:00:00"/>
    <s v="Standard Class"/>
    <s v="ML-17395"/>
    <s v="Marina Lichtenstein"/>
    <x v="1"/>
    <s v="United States"/>
    <x v="87"/>
    <x v="18"/>
    <n v="37130"/>
    <x v="0"/>
    <s v="OFF-BI-10001116"/>
    <x v="1"/>
    <x v="8"/>
    <x v="1066"/>
    <n v="6.3360000000000003"/>
    <n v="4"/>
    <n v="0.7"/>
    <n v="-4.6463999999999999"/>
  </r>
  <r>
    <n v="8215"/>
    <x v="4070"/>
    <x v="1"/>
    <x v="12"/>
    <d v="2012-02-10T00:00:00"/>
    <s v="Standard Class"/>
    <s v="ML-17395"/>
    <s v="Marina Lichtenstein"/>
    <x v="1"/>
    <s v="United States"/>
    <x v="87"/>
    <x v="18"/>
    <n v="37130"/>
    <x v="0"/>
    <s v="OFF-PA-10004665"/>
    <x v="1"/>
    <x v="10"/>
    <x v="1380"/>
    <n v="10.48"/>
    <n v="1"/>
    <n v="0.2"/>
    <n v="3.7989999999999999"/>
  </r>
  <r>
    <n v="8216"/>
    <x v="4070"/>
    <x v="1"/>
    <x v="12"/>
    <d v="2012-02-10T00:00:00"/>
    <s v="Standard Class"/>
    <s v="ML-17395"/>
    <s v="Marina Lichtenstein"/>
    <x v="1"/>
    <s v="United States"/>
    <x v="87"/>
    <x v="18"/>
    <n v="37130"/>
    <x v="0"/>
    <s v="OFF-BI-10004506"/>
    <x v="1"/>
    <x v="8"/>
    <x v="1238"/>
    <n v="2.4689999999999999"/>
    <n v="1"/>
    <n v="0.7"/>
    <n v="-1.8106"/>
  </r>
  <r>
    <n v="8217"/>
    <x v="4070"/>
    <x v="1"/>
    <x v="12"/>
    <d v="2012-02-10T00:00:00"/>
    <s v="Standard Class"/>
    <s v="ML-17395"/>
    <s v="Marina Lichtenstein"/>
    <x v="1"/>
    <s v="United States"/>
    <x v="87"/>
    <x v="18"/>
    <n v="37130"/>
    <x v="0"/>
    <s v="OFF-BI-10001982"/>
    <x v="1"/>
    <x v="8"/>
    <x v="301"/>
    <n v="3.2639999999999998"/>
    <n v="2"/>
    <n v="0.7"/>
    <n v="-2.2848000000000002"/>
  </r>
  <r>
    <n v="8218"/>
    <x v="4071"/>
    <x v="2"/>
    <x v="462"/>
    <d v="2011-07-10T00:00:00"/>
    <s v="Standard Class"/>
    <s v="RD-19930"/>
    <s v="Russell D'Ascenzo"/>
    <x v="0"/>
    <s v="United States"/>
    <x v="61"/>
    <x v="5"/>
    <n v="75217"/>
    <x v="2"/>
    <s v="OFF-FA-10002676"/>
    <x v="1"/>
    <x v="13"/>
    <x v="1069"/>
    <n v="4.3440000000000003"/>
    <n v="3"/>
    <n v="0.2"/>
    <n v="0.86880000000000002"/>
  </r>
  <r>
    <n v="8219"/>
    <x v="4071"/>
    <x v="2"/>
    <x v="462"/>
    <d v="2011-07-10T00:00:00"/>
    <s v="Standard Class"/>
    <s v="RD-19930"/>
    <s v="Russell D'Ascenzo"/>
    <x v="0"/>
    <s v="United States"/>
    <x v="61"/>
    <x v="5"/>
    <n v="75217"/>
    <x v="2"/>
    <s v="FUR-FU-10000758"/>
    <x v="0"/>
    <x v="5"/>
    <x v="1073"/>
    <n v="31.776"/>
    <n v="3"/>
    <n v="0.6"/>
    <n v="-19.0656"/>
  </r>
  <r>
    <n v="8220"/>
    <x v="4071"/>
    <x v="2"/>
    <x v="462"/>
    <d v="2011-07-10T00:00:00"/>
    <s v="Standard Class"/>
    <s v="RD-19930"/>
    <s v="Russell D'Ascenzo"/>
    <x v="0"/>
    <s v="United States"/>
    <x v="61"/>
    <x v="5"/>
    <n v="75217"/>
    <x v="2"/>
    <s v="OFF-LA-10002271"/>
    <x v="1"/>
    <x v="2"/>
    <x v="635"/>
    <n v="4.9279999999999999"/>
    <n v="2"/>
    <n v="0.2"/>
    <n v="1.7248000000000001"/>
  </r>
  <r>
    <n v="8221"/>
    <x v="4071"/>
    <x v="2"/>
    <x v="462"/>
    <d v="2011-07-10T00:00:00"/>
    <s v="Standard Class"/>
    <s v="RD-19930"/>
    <s v="Russell D'Ascenzo"/>
    <x v="0"/>
    <s v="United States"/>
    <x v="61"/>
    <x v="5"/>
    <n v="75217"/>
    <x v="2"/>
    <s v="OFF-BI-10002609"/>
    <x v="1"/>
    <x v="8"/>
    <x v="98"/>
    <n v="1.788"/>
    <n v="3"/>
    <n v="0.8"/>
    <n v="-3.0396000000000001"/>
  </r>
  <r>
    <n v="8222"/>
    <x v="4071"/>
    <x v="2"/>
    <x v="462"/>
    <d v="2011-07-10T00:00:00"/>
    <s v="Standard Class"/>
    <s v="RD-19930"/>
    <s v="Russell D'Ascenzo"/>
    <x v="0"/>
    <s v="United States"/>
    <x v="61"/>
    <x v="5"/>
    <n v="75217"/>
    <x v="2"/>
    <s v="OFF-FA-10000254"/>
    <x v="1"/>
    <x v="13"/>
    <x v="1814"/>
    <n v="15.071999999999999"/>
    <n v="4"/>
    <n v="0.2"/>
    <n v="-3.7679999999999998"/>
  </r>
  <r>
    <n v="8223"/>
    <x v="4072"/>
    <x v="2"/>
    <x v="1087"/>
    <d v="2011-02-25T00:00:00"/>
    <s v="Standard Class"/>
    <s v="AB-10015"/>
    <s v="Aaron Bergman"/>
    <x v="0"/>
    <s v="United States"/>
    <x v="81"/>
    <x v="5"/>
    <n v="76017"/>
    <x v="2"/>
    <s v="OFF-ST-10000321"/>
    <x v="1"/>
    <x v="4"/>
    <x v="1534"/>
    <n v="12.624000000000001"/>
    <n v="2"/>
    <n v="0.2"/>
    <n v="-2.5247999999999999"/>
  </r>
  <r>
    <n v="8224"/>
    <x v="4073"/>
    <x v="0"/>
    <x v="1"/>
    <d v="2013-06-17T00:00:00"/>
    <s v="Standard Class"/>
    <s v="EA-14035"/>
    <s v="Erin Ashbrook"/>
    <x v="1"/>
    <s v="United States"/>
    <x v="45"/>
    <x v="1"/>
    <n v="91104"/>
    <x v="1"/>
    <s v="OFF-PA-10000241"/>
    <x v="1"/>
    <x v="10"/>
    <x v="1151"/>
    <n v="185.88"/>
    <n v="6"/>
    <n v="0"/>
    <n v="83.646000000000001"/>
  </r>
  <r>
    <n v="8225"/>
    <x v="4073"/>
    <x v="0"/>
    <x v="1"/>
    <d v="2013-06-17T00:00:00"/>
    <s v="Standard Class"/>
    <s v="EA-14035"/>
    <s v="Erin Ashbrook"/>
    <x v="1"/>
    <s v="United States"/>
    <x v="45"/>
    <x v="1"/>
    <n v="91104"/>
    <x v="1"/>
    <s v="OFF-PA-10004782"/>
    <x v="1"/>
    <x v="10"/>
    <x v="1413"/>
    <n v="12.96"/>
    <n v="2"/>
    <n v="0"/>
    <n v="6.2207999999999997"/>
  </r>
  <r>
    <n v="8226"/>
    <x v="4074"/>
    <x v="3"/>
    <x v="752"/>
    <d v="2014-05-11T00:00:00"/>
    <s v="Second Class"/>
    <s v="SF-20065"/>
    <s v="Sandra Flanagan"/>
    <x v="0"/>
    <s v="United States"/>
    <x v="231"/>
    <x v="31"/>
    <n v="2149"/>
    <x v="3"/>
    <s v="OFF-PA-10004243"/>
    <x v="1"/>
    <x v="10"/>
    <x v="271"/>
    <n v="189.7"/>
    <n v="10"/>
    <n v="0"/>
    <n v="91.055999999999997"/>
  </r>
  <r>
    <n v="8227"/>
    <x v="4074"/>
    <x v="3"/>
    <x v="752"/>
    <d v="2014-05-11T00:00:00"/>
    <s v="Second Class"/>
    <s v="SF-20065"/>
    <s v="Sandra Flanagan"/>
    <x v="0"/>
    <s v="United States"/>
    <x v="231"/>
    <x v="31"/>
    <n v="2149"/>
    <x v="3"/>
    <s v="OFF-PA-10001033"/>
    <x v="1"/>
    <x v="10"/>
    <x v="1500"/>
    <n v="40.99"/>
    <n v="1"/>
    <n v="0"/>
    <n v="20.085100000000001"/>
  </r>
  <r>
    <n v="8228"/>
    <x v="4075"/>
    <x v="0"/>
    <x v="958"/>
    <d v="2013-09-04T00:00:00"/>
    <s v="Second Class"/>
    <s v="BC-11125"/>
    <s v="Becky Castell"/>
    <x v="2"/>
    <s v="United States"/>
    <x v="21"/>
    <x v="15"/>
    <n v="12180"/>
    <x v="3"/>
    <s v="FUR-FU-10000723"/>
    <x v="0"/>
    <x v="5"/>
    <x v="475"/>
    <n v="82.64"/>
    <n v="2"/>
    <n v="0"/>
    <n v="7.4375999999999998"/>
  </r>
  <r>
    <n v="8229"/>
    <x v="4075"/>
    <x v="0"/>
    <x v="958"/>
    <d v="2013-09-04T00:00:00"/>
    <s v="Second Class"/>
    <s v="BC-11125"/>
    <s v="Becky Castell"/>
    <x v="2"/>
    <s v="United States"/>
    <x v="21"/>
    <x v="15"/>
    <n v="12180"/>
    <x v="3"/>
    <s v="OFF-ST-10003455"/>
    <x v="1"/>
    <x v="4"/>
    <x v="169"/>
    <n v="31.02"/>
    <n v="2"/>
    <n v="0"/>
    <n v="8.0652000000000008"/>
  </r>
  <r>
    <n v="8230"/>
    <x v="4075"/>
    <x v="0"/>
    <x v="958"/>
    <d v="2013-09-04T00:00:00"/>
    <s v="Second Class"/>
    <s v="BC-11125"/>
    <s v="Becky Castell"/>
    <x v="2"/>
    <s v="United States"/>
    <x v="21"/>
    <x v="15"/>
    <n v="12180"/>
    <x v="3"/>
    <s v="TEC-AC-10001109"/>
    <x v="2"/>
    <x v="11"/>
    <x v="998"/>
    <n v="89.97"/>
    <n v="3"/>
    <n v="0"/>
    <n v="37.787399999999998"/>
  </r>
  <r>
    <n v="8231"/>
    <x v="4076"/>
    <x v="0"/>
    <x v="1186"/>
    <d v="2013-03-07T00:00:00"/>
    <s v="Second Class"/>
    <s v="PF-19165"/>
    <s v="Philip Fox"/>
    <x v="0"/>
    <s v="United States"/>
    <x v="406"/>
    <x v="32"/>
    <n v="30328"/>
    <x v="0"/>
    <s v="OFF-AR-10004344"/>
    <x v="1"/>
    <x v="6"/>
    <x v="365"/>
    <n v="35.97"/>
    <n v="3"/>
    <n v="0"/>
    <n v="9.7119"/>
  </r>
  <r>
    <n v="8232"/>
    <x v="4076"/>
    <x v="0"/>
    <x v="1186"/>
    <d v="2013-03-07T00:00:00"/>
    <s v="Second Class"/>
    <s v="PF-19165"/>
    <s v="Philip Fox"/>
    <x v="0"/>
    <s v="United States"/>
    <x v="406"/>
    <x v="32"/>
    <n v="30328"/>
    <x v="0"/>
    <s v="FUR-BO-10004695"/>
    <x v="0"/>
    <x v="0"/>
    <x v="198"/>
    <n v="1266.8599999999999"/>
    <n v="7"/>
    <n v="0"/>
    <n v="291.37779999999998"/>
  </r>
  <r>
    <n v="8233"/>
    <x v="4077"/>
    <x v="2"/>
    <x v="358"/>
    <d v="2011-09-28T00:00:00"/>
    <s v="Standard Class"/>
    <s v="SE-20110"/>
    <s v="Sanjit Engle"/>
    <x v="0"/>
    <s v="United States"/>
    <x v="49"/>
    <x v="1"/>
    <n v="95123"/>
    <x v="1"/>
    <s v="OFF-ST-10000675"/>
    <x v="1"/>
    <x v="4"/>
    <x v="295"/>
    <n v="169.45"/>
    <n v="5"/>
    <n v="0"/>
    <n v="42.362499999999997"/>
  </r>
  <r>
    <n v="8234"/>
    <x v="4077"/>
    <x v="2"/>
    <x v="358"/>
    <d v="2011-09-28T00:00:00"/>
    <s v="Standard Class"/>
    <s v="SE-20110"/>
    <s v="Sanjit Engle"/>
    <x v="0"/>
    <s v="United States"/>
    <x v="49"/>
    <x v="1"/>
    <n v="95123"/>
    <x v="1"/>
    <s v="OFF-ST-10002301"/>
    <x v="1"/>
    <x v="4"/>
    <x v="1490"/>
    <n v="40.68"/>
    <n v="2"/>
    <n v="0"/>
    <n v="0.40679999999999999"/>
  </r>
  <r>
    <n v="8235"/>
    <x v="4078"/>
    <x v="3"/>
    <x v="927"/>
    <d v="2014-07-05T00:00:00"/>
    <s v="Standard Class"/>
    <s v="CJ-12010"/>
    <s v="Caroline Jumper"/>
    <x v="0"/>
    <s v="United States"/>
    <x v="108"/>
    <x v="2"/>
    <n v="32216"/>
    <x v="0"/>
    <s v="OFF-SU-10001212"/>
    <x v="1"/>
    <x v="14"/>
    <x v="1677"/>
    <n v="3.3279999999999998"/>
    <n v="2"/>
    <n v="0.2"/>
    <n v="0.41599999999999998"/>
  </r>
  <r>
    <n v="8236"/>
    <x v="4078"/>
    <x v="3"/>
    <x v="927"/>
    <d v="2014-07-05T00:00:00"/>
    <s v="Standard Class"/>
    <s v="CJ-12010"/>
    <s v="Caroline Jumper"/>
    <x v="0"/>
    <s v="United States"/>
    <x v="108"/>
    <x v="2"/>
    <n v="32216"/>
    <x v="0"/>
    <s v="FUR-TA-10001889"/>
    <x v="0"/>
    <x v="3"/>
    <x v="406"/>
    <n v="933.26199999999994"/>
    <n v="4"/>
    <n v="0.45"/>
    <n v="-458.14679999999998"/>
  </r>
  <r>
    <n v="8237"/>
    <x v="4078"/>
    <x v="3"/>
    <x v="927"/>
    <d v="2014-07-05T00:00:00"/>
    <s v="Standard Class"/>
    <s v="CJ-12010"/>
    <s v="Caroline Jumper"/>
    <x v="0"/>
    <s v="United States"/>
    <x v="108"/>
    <x v="2"/>
    <n v="32216"/>
    <x v="0"/>
    <s v="FUR-CH-10002024"/>
    <x v="0"/>
    <x v="1"/>
    <x v="478"/>
    <n v="2803.92"/>
    <n v="5"/>
    <n v="0.2"/>
    <n v="0"/>
  </r>
  <r>
    <n v="8238"/>
    <x v="4079"/>
    <x v="3"/>
    <x v="179"/>
    <d v="2014-10-21T00:00:00"/>
    <s v="Same Day"/>
    <s v="PT-19090"/>
    <s v="Pete Takahito"/>
    <x v="0"/>
    <s v="United States"/>
    <x v="108"/>
    <x v="2"/>
    <n v="32216"/>
    <x v="0"/>
    <s v="OFF-ST-10000617"/>
    <x v="1"/>
    <x v="4"/>
    <x v="379"/>
    <n v="4.7679999999999998"/>
    <n v="2"/>
    <n v="0.2"/>
    <n v="-0.77480000000000004"/>
  </r>
  <r>
    <n v="8239"/>
    <x v="4079"/>
    <x v="3"/>
    <x v="179"/>
    <d v="2014-10-21T00:00:00"/>
    <s v="Same Day"/>
    <s v="PT-19090"/>
    <s v="Pete Takahito"/>
    <x v="0"/>
    <s v="United States"/>
    <x v="108"/>
    <x v="2"/>
    <n v="32216"/>
    <x v="0"/>
    <s v="OFF-PA-10000380"/>
    <x v="1"/>
    <x v="10"/>
    <x v="1281"/>
    <n v="6.6719999999999997"/>
    <n v="1"/>
    <n v="0.2"/>
    <n v="2.5019999999999998"/>
  </r>
  <r>
    <n v="8240"/>
    <x v="4079"/>
    <x v="3"/>
    <x v="179"/>
    <d v="2014-10-21T00:00:00"/>
    <s v="Same Day"/>
    <s v="PT-19090"/>
    <s v="Pete Takahito"/>
    <x v="0"/>
    <s v="United States"/>
    <x v="108"/>
    <x v="2"/>
    <n v="32216"/>
    <x v="0"/>
    <s v="OFF-AR-10003251"/>
    <x v="1"/>
    <x v="6"/>
    <x v="1041"/>
    <n v="4.4480000000000004"/>
    <n v="2"/>
    <n v="0.2"/>
    <n v="1.1120000000000001"/>
  </r>
  <r>
    <n v="8241"/>
    <x v="4079"/>
    <x v="3"/>
    <x v="179"/>
    <d v="2014-10-21T00:00:00"/>
    <s v="Same Day"/>
    <s v="PT-19090"/>
    <s v="Pete Takahito"/>
    <x v="0"/>
    <s v="United States"/>
    <x v="108"/>
    <x v="2"/>
    <n v="32216"/>
    <x v="0"/>
    <s v="FUR-FU-10000175"/>
    <x v="0"/>
    <x v="5"/>
    <x v="1629"/>
    <n v="43.936"/>
    <n v="4"/>
    <n v="0.2"/>
    <n v="6.0411999999999999"/>
  </r>
  <r>
    <n v="8242"/>
    <x v="4080"/>
    <x v="2"/>
    <x v="416"/>
    <d v="2011-05-09T00:00:00"/>
    <s v="Standard Class"/>
    <s v="LH-16900"/>
    <s v="Lena Hernandez"/>
    <x v="0"/>
    <s v="United States"/>
    <x v="20"/>
    <x v="15"/>
    <n v="10009"/>
    <x v="3"/>
    <s v="OFF-BI-10004716"/>
    <x v="1"/>
    <x v="8"/>
    <x v="700"/>
    <n v="23.744"/>
    <n v="2"/>
    <n v="0.2"/>
    <n v="8.3103999999999996"/>
  </r>
  <r>
    <n v="8243"/>
    <x v="4080"/>
    <x v="2"/>
    <x v="416"/>
    <d v="2011-05-09T00:00:00"/>
    <s v="Standard Class"/>
    <s v="LH-16900"/>
    <s v="Lena Hernandez"/>
    <x v="0"/>
    <s v="United States"/>
    <x v="20"/>
    <x v="15"/>
    <n v="10009"/>
    <x v="3"/>
    <s v="TEC-AC-10002842"/>
    <x v="2"/>
    <x v="11"/>
    <x v="1176"/>
    <n v="357"/>
    <n v="3"/>
    <n v="0"/>
    <n v="57.12"/>
  </r>
  <r>
    <n v="8244"/>
    <x v="4081"/>
    <x v="2"/>
    <x v="1132"/>
    <d v="2011-08-16T00:00:00"/>
    <s v="Standard Class"/>
    <s v="BW-11200"/>
    <s v="Ben Wallace"/>
    <x v="0"/>
    <s v="United States"/>
    <x v="8"/>
    <x v="1"/>
    <n v="94122"/>
    <x v="1"/>
    <s v="TEC-PH-10003691"/>
    <x v="2"/>
    <x v="7"/>
    <x v="1398"/>
    <n v="806.33600000000001"/>
    <n v="8"/>
    <n v="0.2"/>
    <n v="50.396000000000001"/>
  </r>
  <r>
    <n v="8245"/>
    <x v="4081"/>
    <x v="2"/>
    <x v="1132"/>
    <d v="2011-08-16T00:00:00"/>
    <s v="Standard Class"/>
    <s v="BW-11200"/>
    <s v="Ben Wallace"/>
    <x v="0"/>
    <s v="United States"/>
    <x v="8"/>
    <x v="1"/>
    <n v="94122"/>
    <x v="1"/>
    <s v="FUR-FU-10002878"/>
    <x v="0"/>
    <x v="5"/>
    <x v="1125"/>
    <n v="85.44"/>
    <n v="3"/>
    <n v="0"/>
    <n v="31.6128"/>
  </r>
  <r>
    <n v="8246"/>
    <x v="4082"/>
    <x v="2"/>
    <x v="710"/>
    <d v="2011-08-23T00:00:00"/>
    <s v="Standard Class"/>
    <s v="BS-11365"/>
    <s v="Bill Shonely"/>
    <x v="1"/>
    <s v="United States"/>
    <x v="38"/>
    <x v="32"/>
    <n v="31907"/>
    <x v="0"/>
    <s v="OFF-ST-10000991"/>
    <x v="1"/>
    <x v="4"/>
    <x v="155"/>
    <n v="344.91"/>
    <n v="3"/>
    <n v="0"/>
    <n v="10.347300000000001"/>
  </r>
  <r>
    <n v="8247"/>
    <x v="4083"/>
    <x v="1"/>
    <x v="1187"/>
    <d v="2012-10-05T00:00:00"/>
    <s v="Same Day"/>
    <s v="DP-13390"/>
    <s v="Dennis Pardue"/>
    <x v="2"/>
    <s v="United States"/>
    <x v="34"/>
    <x v="10"/>
    <n v="60505"/>
    <x v="2"/>
    <s v="OFF-AP-10002439"/>
    <x v="1"/>
    <x v="9"/>
    <x v="548"/>
    <n v="70.97"/>
    <n v="5"/>
    <n v="0.8"/>
    <n v="-191.619"/>
  </r>
  <r>
    <n v="8248"/>
    <x v="4083"/>
    <x v="1"/>
    <x v="1187"/>
    <d v="2012-10-05T00:00:00"/>
    <s v="Same Day"/>
    <s v="DP-13390"/>
    <s v="Dennis Pardue"/>
    <x v="2"/>
    <s v="United States"/>
    <x v="34"/>
    <x v="10"/>
    <n v="60505"/>
    <x v="2"/>
    <s v="OFF-AR-10004602"/>
    <x v="1"/>
    <x v="6"/>
    <x v="1217"/>
    <n v="36.783999999999999"/>
    <n v="2"/>
    <n v="0.2"/>
    <n v="3.6783999999999999"/>
  </r>
  <r>
    <n v="8249"/>
    <x v="4084"/>
    <x v="0"/>
    <x v="1120"/>
    <d v="2013-05-14T00:00:00"/>
    <s v="Second Class"/>
    <s v="CS-12400"/>
    <s v="Christopher Schild"/>
    <x v="2"/>
    <s v="United States"/>
    <x v="10"/>
    <x v="9"/>
    <n v="19134"/>
    <x v="3"/>
    <s v="TEC-PH-10001795"/>
    <x v="2"/>
    <x v="7"/>
    <x v="641"/>
    <n v="743.98800000000006"/>
    <n v="2"/>
    <n v="0.4"/>
    <n v="-123.998"/>
  </r>
  <r>
    <n v="8250"/>
    <x v="4085"/>
    <x v="1"/>
    <x v="616"/>
    <d v="2012-09-03T00:00:00"/>
    <s v="Second Class"/>
    <s v="MS-17365"/>
    <s v="Maribeth Schnelling"/>
    <x v="0"/>
    <s v="United States"/>
    <x v="22"/>
    <x v="10"/>
    <n v="60653"/>
    <x v="2"/>
    <s v="OFF-BI-10002854"/>
    <x v="1"/>
    <x v="8"/>
    <x v="895"/>
    <n v="11.212"/>
    <n v="2"/>
    <n v="0.8"/>
    <n v="-16.818000000000001"/>
  </r>
  <r>
    <n v="8251"/>
    <x v="4085"/>
    <x v="1"/>
    <x v="616"/>
    <d v="2012-09-03T00:00:00"/>
    <s v="Second Class"/>
    <s v="MS-17365"/>
    <s v="Maribeth Schnelling"/>
    <x v="0"/>
    <s v="United States"/>
    <x v="22"/>
    <x v="10"/>
    <n v="60653"/>
    <x v="2"/>
    <s v="FUR-FU-10000023"/>
    <x v="0"/>
    <x v="5"/>
    <x v="322"/>
    <n v="4.7119999999999997"/>
    <n v="2"/>
    <n v="0.6"/>
    <n v="-1.8848"/>
  </r>
  <r>
    <n v="8252"/>
    <x v="4085"/>
    <x v="1"/>
    <x v="616"/>
    <d v="2012-09-03T00:00:00"/>
    <s v="Second Class"/>
    <s v="MS-17365"/>
    <s v="Maribeth Schnelling"/>
    <x v="0"/>
    <s v="United States"/>
    <x v="22"/>
    <x v="10"/>
    <n v="60653"/>
    <x v="2"/>
    <s v="OFF-AP-10000828"/>
    <x v="1"/>
    <x v="9"/>
    <x v="1087"/>
    <n v="180.98"/>
    <n v="5"/>
    <n v="0.8"/>
    <n v="-470.548"/>
  </r>
  <r>
    <n v="8253"/>
    <x v="4085"/>
    <x v="1"/>
    <x v="616"/>
    <d v="2012-09-03T00:00:00"/>
    <s v="Second Class"/>
    <s v="MS-17365"/>
    <s v="Maribeth Schnelling"/>
    <x v="0"/>
    <s v="United States"/>
    <x v="22"/>
    <x v="10"/>
    <n v="60653"/>
    <x v="2"/>
    <s v="OFF-ST-10000777"/>
    <x v="1"/>
    <x v="4"/>
    <x v="117"/>
    <n v="60.415999999999997"/>
    <n v="2"/>
    <n v="0.2"/>
    <n v="6.0415999999999999"/>
  </r>
  <r>
    <n v="8254"/>
    <x v="4086"/>
    <x v="3"/>
    <x v="801"/>
    <d v="2014-08-20T00:00:00"/>
    <s v="Standard Class"/>
    <s v="DK-12895"/>
    <s v="Dana Kaydos"/>
    <x v="0"/>
    <s v="United States"/>
    <x v="4"/>
    <x v="4"/>
    <n v="98103"/>
    <x v="1"/>
    <s v="TEC-CO-10000971"/>
    <x v="2"/>
    <x v="16"/>
    <x v="1304"/>
    <n v="299.99"/>
    <n v="1"/>
    <n v="0"/>
    <n v="89.997"/>
  </r>
  <r>
    <n v="8255"/>
    <x v="4086"/>
    <x v="3"/>
    <x v="801"/>
    <d v="2014-08-20T00:00:00"/>
    <s v="Standard Class"/>
    <s v="DK-12895"/>
    <s v="Dana Kaydos"/>
    <x v="0"/>
    <s v="United States"/>
    <x v="4"/>
    <x v="4"/>
    <n v="98103"/>
    <x v="1"/>
    <s v="OFF-PA-10003134"/>
    <x v="1"/>
    <x v="10"/>
    <x v="1663"/>
    <n v="192.16"/>
    <n v="4"/>
    <n v="0"/>
    <n v="92.236800000000002"/>
  </r>
  <r>
    <n v="8256"/>
    <x v="4086"/>
    <x v="3"/>
    <x v="801"/>
    <d v="2014-08-20T00:00:00"/>
    <s v="Standard Class"/>
    <s v="DK-12895"/>
    <s v="Dana Kaydos"/>
    <x v="0"/>
    <s v="United States"/>
    <x v="4"/>
    <x v="4"/>
    <n v="98103"/>
    <x v="1"/>
    <s v="TEC-PH-10002538"/>
    <x v="2"/>
    <x v="7"/>
    <x v="524"/>
    <n v="242.624"/>
    <n v="8"/>
    <n v="0.2"/>
    <n v="27.295200000000001"/>
  </r>
  <r>
    <n v="8257"/>
    <x v="4086"/>
    <x v="3"/>
    <x v="801"/>
    <d v="2014-08-20T00:00:00"/>
    <s v="Standard Class"/>
    <s v="DK-12895"/>
    <s v="Dana Kaydos"/>
    <x v="0"/>
    <s v="United States"/>
    <x v="4"/>
    <x v="4"/>
    <n v="98103"/>
    <x v="1"/>
    <s v="OFF-ST-10001228"/>
    <x v="1"/>
    <x v="4"/>
    <x v="445"/>
    <n v="46.74"/>
    <n v="3"/>
    <n v="0"/>
    <n v="11.685"/>
  </r>
  <r>
    <n v="8258"/>
    <x v="4086"/>
    <x v="3"/>
    <x v="801"/>
    <d v="2014-08-20T00:00:00"/>
    <s v="Standard Class"/>
    <s v="DK-12895"/>
    <s v="Dana Kaydos"/>
    <x v="0"/>
    <s v="United States"/>
    <x v="4"/>
    <x v="4"/>
    <n v="98103"/>
    <x v="1"/>
    <s v="TEC-AC-10000397"/>
    <x v="2"/>
    <x v="11"/>
    <x v="1459"/>
    <n v="174.95"/>
    <n v="5"/>
    <n v="0"/>
    <n v="12.246499999999999"/>
  </r>
  <r>
    <n v="8259"/>
    <x v="4086"/>
    <x v="3"/>
    <x v="801"/>
    <d v="2014-08-20T00:00:00"/>
    <s v="Standard Class"/>
    <s v="DK-12895"/>
    <s v="Dana Kaydos"/>
    <x v="0"/>
    <s v="United States"/>
    <x v="4"/>
    <x v="4"/>
    <n v="98103"/>
    <x v="1"/>
    <s v="OFF-BI-10004308"/>
    <x v="1"/>
    <x v="8"/>
    <x v="1767"/>
    <n v="100.70399999999999"/>
    <n v="6"/>
    <n v="0.2"/>
    <n v="37.764000000000003"/>
  </r>
  <r>
    <n v="8260"/>
    <x v="4087"/>
    <x v="0"/>
    <x v="190"/>
    <d v="2013-06-27T00:00:00"/>
    <s v="Same Day"/>
    <s v="SN-20560"/>
    <s v="Skye Norling"/>
    <x v="2"/>
    <s v="United States"/>
    <x v="43"/>
    <x v="12"/>
    <n v="48066"/>
    <x v="2"/>
    <s v="OFF-PA-10000357"/>
    <x v="1"/>
    <x v="10"/>
    <x v="442"/>
    <n v="368.91"/>
    <n v="9"/>
    <n v="0"/>
    <n v="180.76589999999999"/>
  </r>
  <r>
    <n v="8261"/>
    <x v="4087"/>
    <x v="0"/>
    <x v="190"/>
    <d v="2013-06-27T00:00:00"/>
    <s v="Same Day"/>
    <s v="SN-20560"/>
    <s v="Skye Norling"/>
    <x v="2"/>
    <s v="United States"/>
    <x v="43"/>
    <x v="12"/>
    <n v="48066"/>
    <x v="2"/>
    <s v="OFF-BI-10000773"/>
    <x v="1"/>
    <x v="8"/>
    <x v="381"/>
    <n v="8.02"/>
    <n v="1"/>
    <n v="0"/>
    <n v="3.7694000000000001"/>
  </r>
  <r>
    <n v="8262"/>
    <x v="4087"/>
    <x v="0"/>
    <x v="190"/>
    <d v="2013-06-27T00:00:00"/>
    <s v="Same Day"/>
    <s v="SN-20560"/>
    <s v="Skye Norling"/>
    <x v="2"/>
    <s v="United States"/>
    <x v="43"/>
    <x v="12"/>
    <n v="48066"/>
    <x v="2"/>
    <s v="OFF-ST-10001837"/>
    <x v="1"/>
    <x v="4"/>
    <x v="1331"/>
    <n v="171.04"/>
    <n v="4"/>
    <n v="0"/>
    <n v="44.470399999999998"/>
  </r>
  <r>
    <n v="8263"/>
    <x v="4088"/>
    <x v="0"/>
    <x v="272"/>
    <d v="2013-12-20T00:00:00"/>
    <s v="Standard Class"/>
    <s v="TC-21475"/>
    <s v="Tony Chapman"/>
    <x v="2"/>
    <s v="United States"/>
    <x v="115"/>
    <x v="36"/>
    <n v="72701"/>
    <x v="0"/>
    <s v="OFF-PA-10002552"/>
    <x v="1"/>
    <x v="10"/>
    <x v="349"/>
    <n v="19.440000000000001"/>
    <n v="3"/>
    <n v="0"/>
    <n v="9.3312000000000008"/>
  </r>
  <r>
    <n v="8264"/>
    <x v="4089"/>
    <x v="1"/>
    <x v="1023"/>
    <d v="2012-09-17T00:00:00"/>
    <s v="Standard Class"/>
    <s v="AM-10705"/>
    <s v="Anne McFarland"/>
    <x v="0"/>
    <s v="United States"/>
    <x v="108"/>
    <x v="3"/>
    <n v="28540"/>
    <x v="0"/>
    <s v="OFF-BI-10000014"/>
    <x v="1"/>
    <x v="8"/>
    <x v="628"/>
    <n v="13.092000000000001"/>
    <n v="4"/>
    <n v="0.7"/>
    <n v="-10.0372"/>
  </r>
  <r>
    <n v="8265"/>
    <x v="4090"/>
    <x v="2"/>
    <x v="125"/>
    <d v="2012-04-01T00:00:00"/>
    <s v="Standard Class"/>
    <s v="AJ-10960"/>
    <s v="Astrea Jones"/>
    <x v="0"/>
    <s v="United States"/>
    <x v="20"/>
    <x v="15"/>
    <n v="10035"/>
    <x v="3"/>
    <s v="OFF-AP-10004136"/>
    <x v="1"/>
    <x v="9"/>
    <x v="1815"/>
    <n v="122.94"/>
    <n v="3"/>
    <n v="0"/>
    <n v="30.734999999999999"/>
  </r>
  <r>
    <n v="8266"/>
    <x v="4090"/>
    <x v="2"/>
    <x v="125"/>
    <d v="2012-04-01T00:00:00"/>
    <s v="Standard Class"/>
    <s v="AJ-10960"/>
    <s v="Astrea Jones"/>
    <x v="0"/>
    <s v="United States"/>
    <x v="20"/>
    <x v="15"/>
    <n v="10035"/>
    <x v="3"/>
    <s v="OFF-BI-10003429"/>
    <x v="1"/>
    <x v="8"/>
    <x v="844"/>
    <n v="35.448"/>
    <n v="7"/>
    <n v="0.2"/>
    <n v="12.8499"/>
  </r>
  <r>
    <n v="8267"/>
    <x v="4091"/>
    <x v="2"/>
    <x v="333"/>
    <d v="2011-04-05T00:00:00"/>
    <s v="Standard Class"/>
    <s v="KH-16360"/>
    <s v="Katherine Hughes"/>
    <x v="0"/>
    <s v="United States"/>
    <x v="18"/>
    <x v="13"/>
    <n v="19901"/>
    <x v="3"/>
    <s v="TEC-PH-10000376"/>
    <x v="2"/>
    <x v="7"/>
    <x v="428"/>
    <n v="19.98"/>
    <n v="2"/>
    <n v="0"/>
    <n v="5.1947999999999999"/>
  </r>
  <r>
    <n v="8268"/>
    <x v="4092"/>
    <x v="3"/>
    <x v="289"/>
    <d v="2014-07-02T00:00:00"/>
    <s v="Standard Class"/>
    <s v="LP-17095"/>
    <s v="Liz Preis"/>
    <x v="0"/>
    <s v="United States"/>
    <x v="34"/>
    <x v="10"/>
    <n v="60505"/>
    <x v="2"/>
    <s v="FUR-TA-10003469"/>
    <x v="0"/>
    <x v="3"/>
    <x v="1564"/>
    <n v="69.375"/>
    <n v="1"/>
    <n v="0.5"/>
    <n v="-47.174999999999997"/>
  </r>
  <r>
    <n v="8269"/>
    <x v="4092"/>
    <x v="3"/>
    <x v="289"/>
    <d v="2014-07-02T00:00:00"/>
    <s v="Standard Class"/>
    <s v="LP-17095"/>
    <s v="Liz Preis"/>
    <x v="0"/>
    <s v="United States"/>
    <x v="34"/>
    <x v="10"/>
    <n v="60505"/>
    <x v="2"/>
    <s v="OFF-SU-10004231"/>
    <x v="1"/>
    <x v="14"/>
    <x v="552"/>
    <n v="31.68"/>
    <n v="4"/>
    <n v="0.2"/>
    <n v="2.7719999999999998"/>
  </r>
  <r>
    <n v="8270"/>
    <x v="4092"/>
    <x v="3"/>
    <x v="289"/>
    <d v="2014-07-02T00:00:00"/>
    <s v="Standard Class"/>
    <s v="LP-17095"/>
    <s v="Liz Preis"/>
    <x v="0"/>
    <s v="United States"/>
    <x v="34"/>
    <x v="10"/>
    <n v="60505"/>
    <x v="2"/>
    <s v="TEC-PH-10002584"/>
    <x v="2"/>
    <x v="7"/>
    <x v="1696"/>
    <n v="2003.1679999999999"/>
    <n v="4"/>
    <n v="0.2"/>
    <n v="250.39599999999999"/>
  </r>
  <r>
    <n v="8271"/>
    <x v="4092"/>
    <x v="3"/>
    <x v="289"/>
    <d v="2014-07-02T00:00:00"/>
    <s v="Standard Class"/>
    <s v="LP-17095"/>
    <s v="Liz Preis"/>
    <x v="0"/>
    <s v="United States"/>
    <x v="34"/>
    <x v="10"/>
    <n v="60505"/>
    <x v="2"/>
    <s v="OFF-AR-10003602"/>
    <x v="1"/>
    <x v="6"/>
    <x v="239"/>
    <n v="9.3439999999999994"/>
    <n v="2"/>
    <n v="0.2"/>
    <n v="3.1536"/>
  </r>
  <r>
    <n v="8272"/>
    <x v="4093"/>
    <x v="0"/>
    <x v="591"/>
    <d v="2014-01-01T00:00:00"/>
    <s v="Standard Class"/>
    <s v="JE-15715"/>
    <s v="Joe Elijah"/>
    <x v="0"/>
    <s v="United States"/>
    <x v="20"/>
    <x v="15"/>
    <n v="10009"/>
    <x v="3"/>
    <s v="FUR-CH-10002331"/>
    <x v="0"/>
    <x v="1"/>
    <x v="402"/>
    <n v="2563.056"/>
    <n v="8"/>
    <n v="0.1"/>
    <n v="313.26240000000001"/>
  </r>
  <r>
    <n v="8273"/>
    <x v="4094"/>
    <x v="0"/>
    <x v="201"/>
    <d v="2013-10-26T00:00:00"/>
    <s v="Standard Class"/>
    <s v="MY-18295"/>
    <s v="Muhammed Yedwab"/>
    <x v="1"/>
    <s v="United States"/>
    <x v="485"/>
    <x v="1"/>
    <n v="92020"/>
    <x v="1"/>
    <s v="FUR-CH-10001802"/>
    <x v="0"/>
    <x v="1"/>
    <x v="1688"/>
    <n v="387.13600000000002"/>
    <n v="4"/>
    <n v="0.2"/>
    <n v="4.8391999999999999"/>
  </r>
  <r>
    <n v="8274"/>
    <x v="4095"/>
    <x v="1"/>
    <x v="385"/>
    <d v="2012-06-15T00:00:00"/>
    <s v="Second Class"/>
    <s v="FC-14245"/>
    <s v="Frank Carlisle"/>
    <x v="2"/>
    <s v="United States"/>
    <x v="24"/>
    <x v="24"/>
    <n v="45503"/>
    <x v="3"/>
    <s v="OFF-AR-10000634"/>
    <x v="1"/>
    <x v="6"/>
    <x v="988"/>
    <n v="3.4239999999999999"/>
    <n v="1"/>
    <n v="0.2"/>
    <n v="0.29959999999999998"/>
  </r>
  <r>
    <n v="8275"/>
    <x v="4096"/>
    <x v="3"/>
    <x v="160"/>
    <d v="2014-05-07T00:00:00"/>
    <s v="Standard Class"/>
    <s v="ND-18460"/>
    <s v="Neil Ducich"/>
    <x v="1"/>
    <s v="United States"/>
    <x v="145"/>
    <x v="15"/>
    <n v="10550"/>
    <x v="3"/>
    <s v="OFF-ST-10002615"/>
    <x v="1"/>
    <x v="4"/>
    <x v="1427"/>
    <n v="1085.42"/>
    <n v="7"/>
    <n v="0"/>
    <n v="282.20920000000001"/>
  </r>
  <r>
    <n v="8276"/>
    <x v="4097"/>
    <x v="1"/>
    <x v="153"/>
    <d v="2012-06-30T00:00:00"/>
    <s v="Standard Class"/>
    <s v="DB-13360"/>
    <s v="Dennis Bolton"/>
    <x v="2"/>
    <s v="United States"/>
    <x v="80"/>
    <x v="24"/>
    <n v="44107"/>
    <x v="3"/>
    <s v="OFF-PA-10004040"/>
    <x v="1"/>
    <x v="10"/>
    <x v="99"/>
    <n v="43.055999999999997"/>
    <n v="9"/>
    <n v="0.2"/>
    <n v="15.607799999999999"/>
  </r>
  <r>
    <n v="8277"/>
    <x v="4098"/>
    <x v="0"/>
    <x v="823"/>
    <d v="2013-02-25T00:00:00"/>
    <s v="Standard Class"/>
    <s v="LC-16960"/>
    <s v="Lindsay Castell"/>
    <x v="2"/>
    <s v="United States"/>
    <x v="67"/>
    <x v="2"/>
    <n v="33614"/>
    <x v="0"/>
    <s v="OFF-BI-10003727"/>
    <x v="1"/>
    <x v="8"/>
    <x v="797"/>
    <n v="3.762"/>
    <n v="3"/>
    <n v="0.7"/>
    <n v="-2.7587999999999999"/>
  </r>
  <r>
    <n v="8278"/>
    <x v="4098"/>
    <x v="0"/>
    <x v="823"/>
    <d v="2013-02-25T00:00:00"/>
    <s v="Standard Class"/>
    <s v="LC-16960"/>
    <s v="Lindsay Castell"/>
    <x v="2"/>
    <s v="United States"/>
    <x v="67"/>
    <x v="2"/>
    <n v="33614"/>
    <x v="0"/>
    <s v="OFF-BI-10002026"/>
    <x v="1"/>
    <x v="8"/>
    <x v="903"/>
    <n v="34.86"/>
    <n v="2"/>
    <n v="0.7"/>
    <n v="-26.725999999999999"/>
  </r>
  <r>
    <n v="8279"/>
    <x v="4098"/>
    <x v="0"/>
    <x v="823"/>
    <d v="2013-02-25T00:00:00"/>
    <s v="Standard Class"/>
    <s v="LC-16960"/>
    <s v="Lindsay Castell"/>
    <x v="2"/>
    <s v="United States"/>
    <x v="67"/>
    <x v="2"/>
    <n v="33614"/>
    <x v="0"/>
    <s v="OFF-ST-10001496"/>
    <x v="1"/>
    <x v="4"/>
    <x v="726"/>
    <n v="432.45600000000002"/>
    <n v="3"/>
    <n v="0.2"/>
    <n v="32.434199999999997"/>
  </r>
  <r>
    <n v="8280"/>
    <x v="4099"/>
    <x v="3"/>
    <x v="300"/>
    <d v="2014-04-27T00:00:00"/>
    <s v="Standard Class"/>
    <s v="BD-11725"/>
    <s v="Bruce Degenhardt"/>
    <x v="0"/>
    <s v="United States"/>
    <x v="38"/>
    <x v="32"/>
    <n v="31907"/>
    <x v="0"/>
    <s v="OFF-ST-10003716"/>
    <x v="1"/>
    <x v="4"/>
    <x v="889"/>
    <n v="675.06"/>
    <n v="3"/>
    <n v="0"/>
    <n v="87.757800000000003"/>
  </r>
  <r>
    <n v="8281"/>
    <x v="4100"/>
    <x v="3"/>
    <x v="1188"/>
    <d v="2014-11-05T00:00:00"/>
    <s v="First Class"/>
    <s v="MC-17605"/>
    <s v="Matt Connell"/>
    <x v="1"/>
    <s v="United States"/>
    <x v="108"/>
    <x v="3"/>
    <n v="28540"/>
    <x v="0"/>
    <s v="OFF-EN-10002504"/>
    <x v="1"/>
    <x v="12"/>
    <x v="113"/>
    <n v="65.231999999999999"/>
    <n v="3"/>
    <n v="0.2"/>
    <n v="22.015799999999999"/>
  </r>
  <r>
    <n v="8282"/>
    <x v="4100"/>
    <x v="3"/>
    <x v="1188"/>
    <d v="2014-11-05T00:00:00"/>
    <s v="First Class"/>
    <s v="MC-17605"/>
    <s v="Matt Connell"/>
    <x v="1"/>
    <s v="United States"/>
    <x v="108"/>
    <x v="3"/>
    <n v="28540"/>
    <x v="0"/>
    <s v="FUR-CH-10001270"/>
    <x v="0"/>
    <x v="1"/>
    <x v="851"/>
    <n v="207"/>
    <n v="3"/>
    <n v="0.2"/>
    <n v="25.875"/>
  </r>
  <r>
    <n v="8283"/>
    <x v="4101"/>
    <x v="1"/>
    <x v="379"/>
    <d v="2012-12-26T00:00:00"/>
    <s v="Second Class"/>
    <s v="SZ-20035"/>
    <s v="Sam Zeldin"/>
    <x v="2"/>
    <s v="United States"/>
    <x v="490"/>
    <x v="10"/>
    <n v="60174"/>
    <x v="2"/>
    <s v="TEC-MA-10004241"/>
    <x v="2"/>
    <x v="15"/>
    <x v="832"/>
    <n v="600.53"/>
    <n v="2"/>
    <n v="0.3"/>
    <n v="137.26400000000001"/>
  </r>
  <r>
    <n v="8284"/>
    <x v="4101"/>
    <x v="1"/>
    <x v="379"/>
    <d v="2012-12-26T00:00:00"/>
    <s v="Second Class"/>
    <s v="SZ-20035"/>
    <s v="Sam Zeldin"/>
    <x v="2"/>
    <s v="United States"/>
    <x v="490"/>
    <x v="10"/>
    <n v="60174"/>
    <x v="2"/>
    <s v="OFF-AR-10001468"/>
    <x v="1"/>
    <x v="6"/>
    <x v="718"/>
    <n v="59.904000000000003"/>
    <n v="2"/>
    <n v="0.2"/>
    <n v="14.2272"/>
  </r>
  <r>
    <n v="8285"/>
    <x v="4101"/>
    <x v="1"/>
    <x v="379"/>
    <d v="2012-12-26T00:00:00"/>
    <s v="Second Class"/>
    <s v="SZ-20035"/>
    <s v="Sam Zeldin"/>
    <x v="2"/>
    <s v="United States"/>
    <x v="490"/>
    <x v="10"/>
    <n v="60174"/>
    <x v="2"/>
    <s v="TEC-AC-10003198"/>
    <x v="2"/>
    <x v="11"/>
    <x v="761"/>
    <n v="637.44000000000005"/>
    <n v="8"/>
    <n v="0.2"/>
    <n v="135.45599999999999"/>
  </r>
  <r>
    <n v="8286"/>
    <x v="4101"/>
    <x v="1"/>
    <x v="379"/>
    <d v="2012-12-26T00:00:00"/>
    <s v="Second Class"/>
    <s v="SZ-20035"/>
    <s v="Sam Zeldin"/>
    <x v="2"/>
    <s v="United States"/>
    <x v="490"/>
    <x v="10"/>
    <n v="60174"/>
    <x v="2"/>
    <s v="FUR-FU-10003039"/>
    <x v="0"/>
    <x v="5"/>
    <x v="479"/>
    <n v="51.756"/>
    <n v="3"/>
    <n v="0.6"/>
    <n v="-33.641399999999997"/>
  </r>
  <r>
    <n v="8287"/>
    <x v="4102"/>
    <x v="2"/>
    <x v="1132"/>
    <d v="2011-08-16T00:00:00"/>
    <s v="Standard Class"/>
    <s v="DH-13675"/>
    <s v="Duane Huffman"/>
    <x v="2"/>
    <s v="United States"/>
    <x v="100"/>
    <x v="2"/>
    <n v="33180"/>
    <x v="0"/>
    <s v="OFF-PA-10000295"/>
    <x v="1"/>
    <x v="10"/>
    <x v="1779"/>
    <n v="31.103999999999999"/>
    <n v="6"/>
    <n v="0.2"/>
    <n v="10.8864"/>
  </r>
  <r>
    <n v="8288"/>
    <x v="4102"/>
    <x v="2"/>
    <x v="1132"/>
    <d v="2011-08-16T00:00:00"/>
    <s v="Standard Class"/>
    <s v="DH-13675"/>
    <s v="Duane Huffman"/>
    <x v="2"/>
    <s v="United States"/>
    <x v="100"/>
    <x v="2"/>
    <n v="33180"/>
    <x v="0"/>
    <s v="OFF-AR-10004344"/>
    <x v="1"/>
    <x v="6"/>
    <x v="365"/>
    <n v="47.96"/>
    <n v="5"/>
    <n v="0.2"/>
    <n v="4.1965000000000003"/>
  </r>
  <r>
    <n v="8289"/>
    <x v="4102"/>
    <x v="2"/>
    <x v="1132"/>
    <d v="2011-08-16T00:00:00"/>
    <s v="Standard Class"/>
    <s v="DH-13675"/>
    <s v="Duane Huffman"/>
    <x v="2"/>
    <s v="United States"/>
    <x v="100"/>
    <x v="2"/>
    <n v="33180"/>
    <x v="0"/>
    <s v="TEC-AC-10002473"/>
    <x v="2"/>
    <x v="11"/>
    <x v="713"/>
    <n v="158.928"/>
    <n v="7"/>
    <n v="0.2"/>
    <n v="41.718600000000002"/>
  </r>
  <r>
    <n v="8290"/>
    <x v="4102"/>
    <x v="2"/>
    <x v="1132"/>
    <d v="2011-08-16T00:00:00"/>
    <s v="Standard Class"/>
    <s v="DH-13675"/>
    <s v="Duane Huffman"/>
    <x v="2"/>
    <s v="United States"/>
    <x v="100"/>
    <x v="2"/>
    <n v="33180"/>
    <x v="0"/>
    <s v="OFF-AP-10002403"/>
    <x v="1"/>
    <x v="9"/>
    <x v="1302"/>
    <n v="211.24799999999999"/>
    <n v="6"/>
    <n v="0.2"/>
    <n v="15.8436"/>
  </r>
  <r>
    <n v="8291"/>
    <x v="4102"/>
    <x v="2"/>
    <x v="1132"/>
    <d v="2011-08-16T00:00:00"/>
    <s v="Standard Class"/>
    <s v="DH-13675"/>
    <s v="Duane Huffman"/>
    <x v="2"/>
    <s v="United States"/>
    <x v="100"/>
    <x v="2"/>
    <n v="33180"/>
    <x v="0"/>
    <s v="OFF-SU-10000432"/>
    <x v="1"/>
    <x v="14"/>
    <x v="1549"/>
    <n v="5.5519999999999996"/>
    <n v="2"/>
    <n v="0.2"/>
    <n v="-1.0409999999999999"/>
  </r>
  <r>
    <n v="8292"/>
    <x v="4102"/>
    <x v="2"/>
    <x v="1132"/>
    <d v="2011-08-16T00:00:00"/>
    <s v="Standard Class"/>
    <s v="DH-13675"/>
    <s v="Duane Huffman"/>
    <x v="2"/>
    <s v="United States"/>
    <x v="100"/>
    <x v="2"/>
    <n v="33180"/>
    <x v="0"/>
    <s v="OFF-LA-10000443"/>
    <x v="1"/>
    <x v="2"/>
    <x v="1118"/>
    <n v="2.952"/>
    <n v="1"/>
    <n v="0.2"/>
    <n v="0.99629999999999996"/>
  </r>
  <r>
    <n v="8293"/>
    <x v="4103"/>
    <x v="1"/>
    <x v="555"/>
    <d v="2012-12-15T00:00:00"/>
    <s v="Standard Class"/>
    <s v="LC-16885"/>
    <s v="Lena Creighton"/>
    <x v="0"/>
    <s v="United States"/>
    <x v="21"/>
    <x v="24"/>
    <n v="45373"/>
    <x v="3"/>
    <s v="OFF-BI-10003166"/>
    <x v="1"/>
    <x v="8"/>
    <x v="1405"/>
    <n v="10.332000000000001"/>
    <n v="3"/>
    <n v="0.7"/>
    <n v="-7.5768000000000004"/>
  </r>
  <r>
    <n v="8294"/>
    <x v="4104"/>
    <x v="3"/>
    <x v="132"/>
    <d v="2014-08-11T00:00:00"/>
    <s v="Standard Class"/>
    <s v="JO-15145"/>
    <s v="Jack O'Briant"/>
    <x v="1"/>
    <s v="United States"/>
    <x v="4"/>
    <x v="4"/>
    <n v="98103"/>
    <x v="1"/>
    <s v="OFF-BI-10002393"/>
    <x v="1"/>
    <x v="8"/>
    <x v="1188"/>
    <n v="18.367999999999999"/>
    <n v="4"/>
    <n v="0.2"/>
    <n v="5.9695999999999998"/>
  </r>
  <r>
    <n v="8295"/>
    <x v="4105"/>
    <x v="3"/>
    <x v="677"/>
    <d v="2014-03-18T00:00:00"/>
    <s v="Standard Class"/>
    <s v="MT-17815"/>
    <s v="Meg Tillman"/>
    <x v="0"/>
    <s v="United States"/>
    <x v="20"/>
    <x v="15"/>
    <n v="10011"/>
    <x v="3"/>
    <s v="TEC-PH-10001809"/>
    <x v="2"/>
    <x v="7"/>
    <x v="1164"/>
    <n v="299.89999999999998"/>
    <n v="2"/>
    <n v="0"/>
    <n v="74.974999999999994"/>
  </r>
  <r>
    <n v="8296"/>
    <x v="4106"/>
    <x v="0"/>
    <x v="198"/>
    <d v="2013-04-06T00:00:00"/>
    <s v="Standard Class"/>
    <s v="EB-13750"/>
    <s v="Edward Becker"/>
    <x v="1"/>
    <s v="United States"/>
    <x v="81"/>
    <x v="17"/>
    <n v="22204"/>
    <x v="0"/>
    <s v="OFF-EN-10002600"/>
    <x v="1"/>
    <x v="12"/>
    <x v="111"/>
    <n v="26.55"/>
    <n v="9"/>
    <n v="0"/>
    <n v="12.744"/>
  </r>
  <r>
    <n v="8297"/>
    <x v="4106"/>
    <x v="0"/>
    <x v="198"/>
    <d v="2013-04-06T00:00:00"/>
    <s v="Standard Class"/>
    <s v="EB-13750"/>
    <s v="Edward Becker"/>
    <x v="1"/>
    <s v="United States"/>
    <x v="81"/>
    <x v="17"/>
    <n v="22204"/>
    <x v="0"/>
    <s v="TEC-AC-10000109"/>
    <x v="2"/>
    <x v="11"/>
    <x v="200"/>
    <n v="111.98"/>
    <n v="2"/>
    <n v="0"/>
    <n v="26.8752"/>
  </r>
  <r>
    <n v="8298"/>
    <x v="4107"/>
    <x v="1"/>
    <x v="761"/>
    <d v="2012-11-07T00:00:00"/>
    <s v="Standard Class"/>
    <s v="RS-19765"/>
    <s v="Roland Schwarz"/>
    <x v="1"/>
    <s v="United States"/>
    <x v="35"/>
    <x v="3"/>
    <n v="28205"/>
    <x v="0"/>
    <s v="FUR-FU-10003829"/>
    <x v="0"/>
    <x v="5"/>
    <x v="1369"/>
    <n v="4.9279999999999999"/>
    <n v="2"/>
    <n v="0.2"/>
    <n v="0.73919999999999997"/>
  </r>
  <r>
    <n v="8299"/>
    <x v="4107"/>
    <x v="1"/>
    <x v="761"/>
    <d v="2012-11-07T00:00:00"/>
    <s v="Standard Class"/>
    <s v="RS-19765"/>
    <s v="Roland Schwarz"/>
    <x v="1"/>
    <s v="United States"/>
    <x v="35"/>
    <x v="3"/>
    <n v="28205"/>
    <x v="0"/>
    <s v="OFF-LA-10003223"/>
    <x v="1"/>
    <x v="2"/>
    <x v="602"/>
    <n v="11.784000000000001"/>
    <n v="3"/>
    <n v="0.2"/>
    <n v="4.2717000000000001"/>
  </r>
  <r>
    <n v="8300"/>
    <x v="4108"/>
    <x v="2"/>
    <x v="518"/>
    <d v="2011-03-15T00:00:00"/>
    <s v="Standard Class"/>
    <s v="RB-19435"/>
    <s v="Richard Bierner"/>
    <x v="0"/>
    <s v="United States"/>
    <x v="43"/>
    <x v="1"/>
    <n v="95661"/>
    <x v="1"/>
    <s v="OFF-AR-10001770"/>
    <x v="1"/>
    <x v="6"/>
    <x v="1579"/>
    <n v="7.98"/>
    <n v="3"/>
    <n v="0"/>
    <n v="2.0748000000000002"/>
  </r>
  <r>
    <n v="8301"/>
    <x v="4109"/>
    <x v="1"/>
    <x v="704"/>
    <d v="2012-04-24T00:00:00"/>
    <s v="Standard Class"/>
    <s v="OT-18730"/>
    <s v="Olvera Toch"/>
    <x v="0"/>
    <s v="United States"/>
    <x v="66"/>
    <x v="12"/>
    <n v="48234"/>
    <x v="2"/>
    <s v="OFF-EN-10003296"/>
    <x v="1"/>
    <x v="12"/>
    <x v="229"/>
    <n v="180.96"/>
    <n v="2"/>
    <n v="0"/>
    <n v="81.432000000000002"/>
  </r>
  <r>
    <n v="8302"/>
    <x v="4110"/>
    <x v="3"/>
    <x v="1189"/>
    <d v="2014-02-08T00:00:00"/>
    <s v="Standard Class"/>
    <s v="GZ-14545"/>
    <s v="George Zrebassa"/>
    <x v="1"/>
    <s v="United States"/>
    <x v="1"/>
    <x v="1"/>
    <n v="90036"/>
    <x v="1"/>
    <s v="TEC-AC-10003870"/>
    <x v="2"/>
    <x v="11"/>
    <x v="1718"/>
    <n v="1649.95"/>
    <n v="5"/>
    <n v="0"/>
    <n v="659.98"/>
  </r>
  <r>
    <n v="8303"/>
    <x v="4110"/>
    <x v="3"/>
    <x v="1189"/>
    <d v="2014-02-08T00:00:00"/>
    <s v="Standard Class"/>
    <s v="GZ-14545"/>
    <s v="George Zrebassa"/>
    <x v="1"/>
    <s v="United States"/>
    <x v="1"/>
    <x v="1"/>
    <n v="90036"/>
    <x v="1"/>
    <s v="FUR-CH-10000665"/>
    <x v="0"/>
    <x v="1"/>
    <x v="656"/>
    <n v="362.35199999999998"/>
    <n v="3"/>
    <n v="0.2"/>
    <n v="45.293999999999997"/>
  </r>
  <r>
    <n v="8304"/>
    <x v="4111"/>
    <x v="2"/>
    <x v="656"/>
    <d v="2011-02-11T00:00:00"/>
    <s v="Second Class"/>
    <s v="NL-18310"/>
    <s v="Nancy Lomonaco"/>
    <x v="2"/>
    <s v="United States"/>
    <x v="8"/>
    <x v="1"/>
    <n v="94110"/>
    <x v="1"/>
    <s v="TEC-PH-10003092"/>
    <x v="2"/>
    <x v="7"/>
    <x v="516"/>
    <n v="73.584000000000003"/>
    <n v="2"/>
    <n v="0.2"/>
    <n v="8.2782"/>
  </r>
  <r>
    <n v="8305"/>
    <x v="4112"/>
    <x v="3"/>
    <x v="132"/>
    <d v="2014-10-11T00:00:00"/>
    <s v="Standard Class"/>
    <s v="BG-11740"/>
    <s v="Bruce Geld"/>
    <x v="0"/>
    <s v="United States"/>
    <x v="329"/>
    <x v="1"/>
    <n v="93309"/>
    <x v="1"/>
    <s v="FUR-TA-10001086"/>
    <x v="0"/>
    <x v="3"/>
    <x v="1727"/>
    <n v="486.36799999999999"/>
    <n v="4"/>
    <n v="0.2"/>
    <n v="36.477600000000002"/>
  </r>
  <r>
    <n v="8306"/>
    <x v="4113"/>
    <x v="0"/>
    <x v="1190"/>
    <d v="2013-08-17T00:00:00"/>
    <s v="Standard Class"/>
    <s v="MT-18070"/>
    <s v="Michelle Tran"/>
    <x v="2"/>
    <s v="United States"/>
    <x v="251"/>
    <x v="26"/>
    <n v="74133"/>
    <x v="2"/>
    <s v="OFF-PA-10001870"/>
    <x v="1"/>
    <x v="10"/>
    <x v="674"/>
    <n v="32.4"/>
    <n v="5"/>
    <n v="0"/>
    <n v="15.552"/>
  </r>
  <r>
    <n v="8307"/>
    <x v="4113"/>
    <x v="0"/>
    <x v="1190"/>
    <d v="2013-08-17T00:00:00"/>
    <s v="Standard Class"/>
    <s v="MT-18070"/>
    <s v="Michelle Tran"/>
    <x v="2"/>
    <s v="United States"/>
    <x v="251"/>
    <x v="26"/>
    <n v="74133"/>
    <x v="2"/>
    <s v="OFF-BI-10003305"/>
    <x v="1"/>
    <x v="8"/>
    <x v="565"/>
    <n v="41.86"/>
    <n v="7"/>
    <n v="0"/>
    <n v="19.255600000000001"/>
  </r>
  <r>
    <n v="8308"/>
    <x v="4113"/>
    <x v="0"/>
    <x v="1190"/>
    <d v="2013-08-17T00:00:00"/>
    <s v="Standard Class"/>
    <s v="MT-18070"/>
    <s v="Michelle Tran"/>
    <x v="2"/>
    <s v="United States"/>
    <x v="251"/>
    <x v="26"/>
    <n v="74133"/>
    <x v="2"/>
    <s v="OFF-BI-10003007"/>
    <x v="1"/>
    <x v="8"/>
    <x v="1542"/>
    <n v="77.56"/>
    <n v="2"/>
    <n v="0"/>
    <n v="35.677599999999998"/>
  </r>
  <r>
    <n v="8309"/>
    <x v="4114"/>
    <x v="0"/>
    <x v="197"/>
    <d v="2013-07-26T00:00:00"/>
    <s v="Same Day"/>
    <s v="BC-11125"/>
    <s v="Becky Castell"/>
    <x v="2"/>
    <s v="United States"/>
    <x v="8"/>
    <x v="1"/>
    <n v="94122"/>
    <x v="1"/>
    <s v="OFF-AR-10001419"/>
    <x v="1"/>
    <x v="6"/>
    <x v="1006"/>
    <n v="37.17"/>
    <n v="9"/>
    <n v="0"/>
    <n v="11.151"/>
  </r>
  <r>
    <n v="8310"/>
    <x v="4115"/>
    <x v="2"/>
    <x v="72"/>
    <d v="2011-07-03T00:00:00"/>
    <s v="Standard Class"/>
    <s v="GW-14605"/>
    <s v="Giulietta Weimer"/>
    <x v="0"/>
    <s v="United States"/>
    <x v="12"/>
    <x v="5"/>
    <n v="77036"/>
    <x v="2"/>
    <s v="OFF-ST-10003692"/>
    <x v="1"/>
    <x v="4"/>
    <x v="1253"/>
    <n v="137.352"/>
    <n v="3"/>
    <n v="0.2"/>
    <n v="8.5845000000000002"/>
  </r>
  <r>
    <n v="8311"/>
    <x v="4115"/>
    <x v="2"/>
    <x v="72"/>
    <d v="2011-07-03T00:00:00"/>
    <s v="Standard Class"/>
    <s v="GW-14605"/>
    <s v="Giulietta Weimer"/>
    <x v="0"/>
    <s v="United States"/>
    <x v="12"/>
    <x v="5"/>
    <n v="77036"/>
    <x v="2"/>
    <s v="FUR-TA-10001866"/>
    <x v="0"/>
    <x v="3"/>
    <x v="1271"/>
    <n v="376.50900000000001"/>
    <n v="3"/>
    <n v="0.3"/>
    <n v="-43.029600000000002"/>
  </r>
  <r>
    <n v="8312"/>
    <x v="4116"/>
    <x v="3"/>
    <x v="795"/>
    <d v="2014-01-02T00:00:00"/>
    <s v="Standard Class"/>
    <s v="BD-11500"/>
    <s v="Bradley Drucker"/>
    <x v="0"/>
    <s v="United States"/>
    <x v="38"/>
    <x v="32"/>
    <n v="31907"/>
    <x v="0"/>
    <s v="FUR-FU-10002157"/>
    <x v="0"/>
    <x v="5"/>
    <x v="116"/>
    <n v="62.72"/>
    <n v="4"/>
    <n v="0"/>
    <n v="24.460799999999999"/>
  </r>
  <r>
    <n v="8313"/>
    <x v="4116"/>
    <x v="3"/>
    <x v="795"/>
    <d v="2014-01-02T00:00:00"/>
    <s v="Standard Class"/>
    <s v="BD-11500"/>
    <s v="Bradley Drucker"/>
    <x v="0"/>
    <s v="United States"/>
    <x v="38"/>
    <x v="32"/>
    <n v="31907"/>
    <x v="0"/>
    <s v="TEC-PH-10001459"/>
    <x v="2"/>
    <x v="7"/>
    <x v="1438"/>
    <n v="2939.93"/>
    <n v="7"/>
    <n v="0"/>
    <n v="764.3818"/>
  </r>
  <r>
    <n v="8314"/>
    <x v="4117"/>
    <x v="2"/>
    <x v="136"/>
    <d v="2011-07-16T00:00:00"/>
    <s v="Standard Class"/>
    <s v="PV-18985"/>
    <s v="Paul Van Hugh"/>
    <x v="2"/>
    <s v="United States"/>
    <x v="425"/>
    <x v="5"/>
    <n v="77573"/>
    <x v="2"/>
    <s v="FUR-CH-10002126"/>
    <x v="0"/>
    <x v="1"/>
    <x v="841"/>
    <n v="512.35799999999995"/>
    <n v="3"/>
    <n v="0.3"/>
    <n v="-14.6388"/>
  </r>
  <r>
    <n v="8315"/>
    <x v="4117"/>
    <x v="2"/>
    <x v="136"/>
    <d v="2011-07-16T00:00:00"/>
    <s v="Standard Class"/>
    <s v="PV-18985"/>
    <s v="Paul Van Hugh"/>
    <x v="2"/>
    <s v="United States"/>
    <x v="425"/>
    <x v="5"/>
    <n v="77573"/>
    <x v="2"/>
    <s v="OFF-FA-10001561"/>
    <x v="1"/>
    <x v="13"/>
    <x v="831"/>
    <n v="3.488"/>
    <n v="2"/>
    <n v="0.2"/>
    <n v="0.56679999999999997"/>
  </r>
  <r>
    <n v="8316"/>
    <x v="4117"/>
    <x v="2"/>
    <x v="136"/>
    <d v="2011-07-16T00:00:00"/>
    <s v="Standard Class"/>
    <s v="PV-18985"/>
    <s v="Paul Van Hugh"/>
    <x v="2"/>
    <s v="United States"/>
    <x v="425"/>
    <x v="5"/>
    <n v="77573"/>
    <x v="2"/>
    <s v="OFF-AR-10003158"/>
    <x v="1"/>
    <x v="6"/>
    <x v="696"/>
    <n v="22.288"/>
    <n v="7"/>
    <n v="0.2"/>
    <n v="3.9003999999999999"/>
  </r>
  <r>
    <n v="8317"/>
    <x v="4117"/>
    <x v="2"/>
    <x v="136"/>
    <d v="2011-07-16T00:00:00"/>
    <s v="Standard Class"/>
    <s v="PV-18985"/>
    <s v="Paul Van Hugh"/>
    <x v="2"/>
    <s v="United States"/>
    <x v="425"/>
    <x v="5"/>
    <n v="77573"/>
    <x v="2"/>
    <s v="OFF-PA-10001804"/>
    <x v="1"/>
    <x v="10"/>
    <x v="128"/>
    <n v="16.032"/>
    <n v="3"/>
    <n v="0.2"/>
    <n v="5.6112000000000002"/>
  </r>
  <r>
    <n v="8318"/>
    <x v="4118"/>
    <x v="3"/>
    <x v="645"/>
    <d v="2014-04-17T00:00:00"/>
    <s v="Standard Class"/>
    <s v="HM-14980"/>
    <s v="Henry MacAllister"/>
    <x v="0"/>
    <s v="United States"/>
    <x v="140"/>
    <x v="3"/>
    <n v="27217"/>
    <x v="0"/>
    <s v="OFF-AR-10000422"/>
    <x v="1"/>
    <x v="6"/>
    <x v="892"/>
    <n v="1.752"/>
    <n v="1"/>
    <n v="0.2"/>
    <n v="0.15329999999999999"/>
  </r>
  <r>
    <n v="8319"/>
    <x v="4118"/>
    <x v="3"/>
    <x v="645"/>
    <d v="2014-04-17T00:00:00"/>
    <s v="Standard Class"/>
    <s v="HM-14980"/>
    <s v="Henry MacAllister"/>
    <x v="0"/>
    <s v="United States"/>
    <x v="140"/>
    <x v="3"/>
    <n v="27217"/>
    <x v="0"/>
    <s v="OFF-AR-10000127"/>
    <x v="1"/>
    <x v="6"/>
    <x v="1186"/>
    <n v="20.992000000000001"/>
    <n v="8"/>
    <n v="0.2"/>
    <n v="2.3616000000000001"/>
  </r>
  <r>
    <n v="8320"/>
    <x v="4119"/>
    <x v="3"/>
    <x v="38"/>
    <d v="2014-11-19T00:00:00"/>
    <s v="Standard Class"/>
    <s v="EM-14065"/>
    <s v="Erin Mull"/>
    <x v="0"/>
    <s v="United States"/>
    <x v="20"/>
    <x v="15"/>
    <n v="10009"/>
    <x v="3"/>
    <s v="OFF-ST-10004634"/>
    <x v="1"/>
    <x v="4"/>
    <x v="597"/>
    <n v="11.21"/>
    <n v="1"/>
    <n v="0"/>
    <n v="3.363"/>
  </r>
  <r>
    <n v="8321"/>
    <x v="4120"/>
    <x v="1"/>
    <x v="901"/>
    <d v="2012-06-12T00:00:00"/>
    <s v="First Class"/>
    <s v="SF-20065"/>
    <s v="Sandra Flanagan"/>
    <x v="0"/>
    <s v="United States"/>
    <x v="61"/>
    <x v="5"/>
    <n v="75220"/>
    <x v="2"/>
    <s v="OFF-AR-10003582"/>
    <x v="1"/>
    <x v="6"/>
    <x v="1451"/>
    <n v="45.04"/>
    <n v="2"/>
    <n v="0.2"/>
    <n v="4.5039999999999996"/>
  </r>
  <r>
    <n v="8322"/>
    <x v="4121"/>
    <x v="0"/>
    <x v="182"/>
    <d v="2013-02-10T00:00:00"/>
    <s v="Standard Class"/>
    <s v="SC-20380"/>
    <s v="Shahid Collister"/>
    <x v="0"/>
    <s v="United States"/>
    <x v="12"/>
    <x v="5"/>
    <n v="77095"/>
    <x v="2"/>
    <s v="OFF-BI-10002026"/>
    <x v="1"/>
    <x v="8"/>
    <x v="1749"/>
    <n v="15.624000000000001"/>
    <n v="2"/>
    <n v="0.8"/>
    <n v="-24.9984"/>
  </r>
  <r>
    <n v="8323"/>
    <x v="4122"/>
    <x v="0"/>
    <x v="258"/>
    <d v="2013-11-26T00:00:00"/>
    <s v="Standard Class"/>
    <s v="ND-18370"/>
    <s v="Natalie DeCherney"/>
    <x v="0"/>
    <s v="United States"/>
    <x v="85"/>
    <x v="15"/>
    <n v="11561"/>
    <x v="3"/>
    <s v="OFF-AP-10000595"/>
    <x v="1"/>
    <x v="9"/>
    <x v="1496"/>
    <n v="8.74"/>
    <n v="2"/>
    <n v="0"/>
    <n v="2.2724000000000002"/>
  </r>
  <r>
    <n v="8324"/>
    <x v="4122"/>
    <x v="0"/>
    <x v="258"/>
    <d v="2013-11-26T00:00:00"/>
    <s v="Standard Class"/>
    <s v="ND-18370"/>
    <s v="Natalie DeCherney"/>
    <x v="0"/>
    <s v="United States"/>
    <x v="85"/>
    <x v="15"/>
    <n v="11561"/>
    <x v="3"/>
    <s v="OFF-PA-10001509"/>
    <x v="1"/>
    <x v="10"/>
    <x v="417"/>
    <n v="44.75"/>
    <n v="5"/>
    <n v="0"/>
    <n v="20.585000000000001"/>
  </r>
  <r>
    <n v="8325"/>
    <x v="4123"/>
    <x v="3"/>
    <x v="565"/>
    <d v="2014-10-09T00:00:00"/>
    <s v="First Class"/>
    <s v="FC-14245"/>
    <s v="Frank Carlisle"/>
    <x v="2"/>
    <s v="United States"/>
    <x v="146"/>
    <x v="2"/>
    <n v="33012"/>
    <x v="0"/>
    <s v="OFF-ST-10001321"/>
    <x v="1"/>
    <x v="4"/>
    <x v="416"/>
    <n v="61.68"/>
    <n v="5"/>
    <n v="0.2"/>
    <n v="5.3970000000000002"/>
  </r>
  <r>
    <n v="8326"/>
    <x v="4123"/>
    <x v="3"/>
    <x v="565"/>
    <d v="2014-10-09T00:00:00"/>
    <s v="First Class"/>
    <s v="FC-14245"/>
    <s v="Frank Carlisle"/>
    <x v="2"/>
    <s v="United States"/>
    <x v="146"/>
    <x v="2"/>
    <n v="33012"/>
    <x v="0"/>
    <s v="TEC-PH-10001750"/>
    <x v="2"/>
    <x v="7"/>
    <x v="968"/>
    <n v="158.376"/>
    <n v="3"/>
    <n v="0.2"/>
    <n v="13.857900000000001"/>
  </r>
  <r>
    <n v="8327"/>
    <x v="4124"/>
    <x v="3"/>
    <x v="246"/>
    <d v="2014-07-25T00:00:00"/>
    <s v="Second Class"/>
    <s v="KL-16555"/>
    <s v="Kelly Lampkin"/>
    <x v="1"/>
    <s v="United States"/>
    <x v="34"/>
    <x v="10"/>
    <n v="60505"/>
    <x v="2"/>
    <s v="OFF-BI-10001890"/>
    <x v="1"/>
    <x v="8"/>
    <x v="174"/>
    <n v="2.8639999999999999"/>
    <n v="4"/>
    <n v="0.8"/>
    <n v="-4.5823999999999998"/>
  </r>
  <r>
    <n v="8328"/>
    <x v="4124"/>
    <x v="3"/>
    <x v="246"/>
    <d v="2014-07-25T00:00:00"/>
    <s v="Second Class"/>
    <s v="KL-16555"/>
    <s v="Kelly Lampkin"/>
    <x v="1"/>
    <s v="United States"/>
    <x v="34"/>
    <x v="10"/>
    <n v="60505"/>
    <x v="2"/>
    <s v="OFF-BI-10004224"/>
    <x v="1"/>
    <x v="8"/>
    <x v="1061"/>
    <n v="94.191999999999993"/>
    <n v="7"/>
    <n v="0.8"/>
    <n v="-164.83600000000001"/>
  </r>
  <r>
    <n v="8329"/>
    <x v="4125"/>
    <x v="3"/>
    <x v="833"/>
    <d v="2014-12-10T00:00:00"/>
    <s v="Standard Class"/>
    <s v="XP-21865"/>
    <s v="Xylona Preis"/>
    <x v="0"/>
    <s v="United States"/>
    <x v="78"/>
    <x v="30"/>
    <n v="7109"/>
    <x v="3"/>
    <s v="OFF-PA-10001357"/>
    <x v="1"/>
    <x v="10"/>
    <x v="1032"/>
    <n v="143.69999999999999"/>
    <n v="3"/>
    <n v="0"/>
    <n v="68.975999999999999"/>
  </r>
  <r>
    <n v="8330"/>
    <x v="4125"/>
    <x v="3"/>
    <x v="833"/>
    <d v="2014-12-10T00:00:00"/>
    <s v="Standard Class"/>
    <s v="XP-21865"/>
    <s v="Xylona Preis"/>
    <x v="0"/>
    <s v="United States"/>
    <x v="78"/>
    <x v="30"/>
    <n v="7109"/>
    <x v="3"/>
    <s v="OFF-PA-10004888"/>
    <x v="1"/>
    <x v="10"/>
    <x v="959"/>
    <n v="6.48"/>
    <n v="1"/>
    <n v="0"/>
    <n v="3.1103999999999998"/>
  </r>
  <r>
    <n v="8331"/>
    <x v="4126"/>
    <x v="3"/>
    <x v="659"/>
    <d v="2014-12-11T00:00:00"/>
    <s v="Standard Class"/>
    <s v="FP-14320"/>
    <s v="Frank Preis"/>
    <x v="0"/>
    <s v="United States"/>
    <x v="20"/>
    <x v="15"/>
    <n v="10024"/>
    <x v="3"/>
    <s v="TEC-AC-10002370"/>
    <x v="2"/>
    <x v="11"/>
    <x v="1816"/>
    <n v="7.88"/>
    <n v="4"/>
    <n v="0"/>
    <n v="2.5215999999999998"/>
  </r>
  <r>
    <n v="8332"/>
    <x v="4127"/>
    <x v="0"/>
    <x v="1185"/>
    <d v="2013-03-13T00:00:00"/>
    <s v="First Class"/>
    <s v="PS-18760"/>
    <s v="Pamela Stobb"/>
    <x v="0"/>
    <s v="United States"/>
    <x v="504"/>
    <x v="31"/>
    <n v="1810"/>
    <x v="3"/>
    <s v="OFF-ST-10004634"/>
    <x v="1"/>
    <x v="4"/>
    <x v="597"/>
    <n v="11.21"/>
    <n v="1"/>
    <n v="0"/>
    <n v="3.363"/>
  </r>
  <r>
    <n v="8333"/>
    <x v="4127"/>
    <x v="0"/>
    <x v="1185"/>
    <d v="2013-03-13T00:00:00"/>
    <s v="First Class"/>
    <s v="PS-18760"/>
    <s v="Pamela Stobb"/>
    <x v="0"/>
    <s v="United States"/>
    <x v="504"/>
    <x v="31"/>
    <n v="1810"/>
    <x v="3"/>
    <s v="FUR-CH-10002647"/>
    <x v="0"/>
    <x v="1"/>
    <x v="470"/>
    <n v="354.9"/>
    <n v="5"/>
    <n v="0"/>
    <n v="88.724999999999994"/>
  </r>
  <r>
    <n v="8334"/>
    <x v="4127"/>
    <x v="0"/>
    <x v="1185"/>
    <d v="2013-03-13T00:00:00"/>
    <s v="First Class"/>
    <s v="PS-18760"/>
    <s v="Pamela Stobb"/>
    <x v="0"/>
    <s v="United States"/>
    <x v="504"/>
    <x v="31"/>
    <n v="1810"/>
    <x v="3"/>
    <s v="OFF-PA-10001801"/>
    <x v="1"/>
    <x v="10"/>
    <x v="1757"/>
    <n v="17.940000000000001"/>
    <n v="3"/>
    <n v="0"/>
    <n v="8.7905999999999995"/>
  </r>
  <r>
    <n v="8335"/>
    <x v="4127"/>
    <x v="0"/>
    <x v="1185"/>
    <d v="2013-03-13T00:00:00"/>
    <s v="First Class"/>
    <s v="PS-18760"/>
    <s v="Pamela Stobb"/>
    <x v="0"/>
    <s v="United States"/>
    <x v="504"/>
    <x v="31"/>
    <n v="1810"/>
    <x v="3"/>
    <s v="OFF-BI-10004632"/>
    <x v="1"/>
    <x v="8"/>
    <x v="910"/>
    <n v="51.8"/>
    <n v="4"/>
    <n v="0"/>
    <n v="23.31"/>
  </r>
  <r>
    <n v="8336"/>
    <x v="4128"/>
    <x v="3"/>
    <x v="726"/>
    <d v="2014-05-19T00:00:00"/>
    <s v="Second Class"/>
    <s v="CW-11905"/>
    <s v="Carl Weiss"/>
    <x v="2"/>
    <s v="United States"/>
    <x v="46"/>
    <x v="13"/>
    <n v="19711"/>
    <x v="3"/>
    <s v="OFF-BI-10002082"/>
    <x v="1"/>
    <x v="8"/>
    <x v="1173"/>
    <n v="299.52"/>
    <n v="9"/>
    <n v="0"/>
    <n v="149.76"/>
  </r>
  <r>
    <n v="8337"/>
    <x v="4129"/>
    <x v="0"/>
    <x v="415"/>
    <d v="2013-09-07T00:00:00"/>
    <s v="Standard Class"/>
    <s v="KH-16360"/>
    <s v="Katherine Hughes"/>
    <x v="0"/>
    <s v="United States"/>
    <x v="81"/>
    <x v="17"/>
    <n v="22204"/>
    <x v="0"/>
    <s v="OFF-AR-10003986"/>
    <x v="1"/>
    <x v="6"/>
    <x v="1817"/>
    <n v="7.7"/>
    <n v="2"/>
    <n v="0"/>
    <n v="3.157"/>
  </r>
  <r>
    <n v="8338"/>
    <x v="4130"/>
    <x v="2"/>
    <x v="422"/>
    <d v="2012-03-01T00:00:00"/>
    <s v="Standard Class"/>
    <s v="TC-20980"/>
    <s v="Tamara Chand"/>
    <x v="1"/>
    <s v="United States"/>
    <x v="27"/>
    <x v="19"/>
    <n v="35601"/>
    <x v="0"/>
    <s v="OFF-PA-10001243"/>
    <x v="1"/>
    <x v="10"/>
    <x v="1794"/>
    <n v="23.92"/>
    <n v="4"/>
    <n v="0"/>
    <n v="11.720800000000001"/>
  </r>
  <r>
    <n v="8339"/>
    <x v="4130"/>
    <x v="2"/>
    <x v="422"/>
    <d v="2012-03-01T00:00:00"/>
    <s v="Standard Class"/>
    <s v="TC-20980"/>
    <s v="Tamara Chand"/>
    <x v="1"/>
    <s v="United States"/>
    <x v="27"/>
    <x v="19"/>
    <n v="35601"/>
    <x v="0"/>
    <s v="TEC-AC-10003198"/>
    <x v="2"/>
    <x v="11"/>
    <x v="761"/>
    <n v="498"/>
    <n v="5"/>
    <n v="0"/>
    <n v="184.26"/>
  </r>
  <r>
    <n v="8340"/>
    <x v="4131"/>
    <x v="3"/>
    <x v="669"/>
    <d v="2014-04-18T00:00:00"/>
    <s v="Standard Class"/>
    <s v="YS-21880"/>
    <s v="Yana Sorensen"/>
    <x v="1"/>
    <s v="United States"/>
    <x v="86"/>
    <x v="1"/>
    <n v="92345"/>
    <x v="1"/>
    <s v="FUR-CH-10003774"/>
    <x v="0"/>
    <x v="1"/>
    <x v="1185"/>
    <n v="436.70400000000001"/>
    <n v="6"/>
    <n v="0.2"/>
    <n v="-38.211599999999997"/>
  </r>
  <r>
    <n v="8341"/>
    <x v="4132"/>
    <x v="2"/>
    <x v="687"/>
    <d v="2011-11-20T00:00:00"/>
    <s v="Standard Class"/>
    <s v="CC-12220"/>
    <s v="Chris Cortes"/>
    <x v="0"/>
    <s v="United States"/>
    <x v="269"/>
    <x v="17"/>
    <n v="23320"/>
    <x v="0"/>
    <s v="OFF-PA-10002262"/>
    <x v="1"/>
    <x v="10"/>
    <x v="992"/>
    <n v="32.4"/>
    <n v="5"/>
    <n v="0"/>
    <n v="15.552"/>
  </r>
  <r>
    <n v="8342"/>
    <x v="4133"/>
    <x v="3"/>
    <x v="532"/>
    <d v="2014-06-15T00:00:00"/>
    <s v="First Class"/>
    <s v="ZD-21925"/>
    <s v="Zuschuss Donatelli"/>
    <x v="0"/>
    <s v="United States"/>
    <x v="1"/>
    <x v="1"/>
    <n v="90036"/>
    <x v="1"/>
    <s v="OFF-AP-10004532"/>
    <x v="1"/>
    <x v="9"/>
    <x v="559"/>
    <n v="61.44"/>
    <n v="3"/>
    <n v="0"/>
    <n v="16.588799999999999"/>
  </r>
  <r>
    <n v="8343"/>
    <x v="4134"/>
    <x v="0"/>
    <x v="881"/>
    <d v="2013-01-12T00:00:00"/>
    <s v="Standard Class"/>
    <s v="JK-15370"/>
    <s v="Jay Kimmel"/>
    <x v="0"/>
    <s v="United States"/>
    <x v="114"/>
    <x v="19"/>
    <n v="35810"/>
    <x v="0"/>
    <s v="OFF-ST-10001325"/>
    <x v="1"/>
    <x v="4"/>
    <x v="466"/>
    <n v="73.36"/>
    <n v="7"/>
    <n v="0"/>
    <n v="19.807200000000002"/>
  </r>
  <r>
    <n v="8344"/>
    <x v="4135"/>
    <x v="2"/>
    <x v="90"/>
    <d v="2011-03-25T00:00:00"/>
    <s v="Standard Class"/>
    <s v="GM-14440"/>
    <s v="Gary McGarr"/>
    <x v="0"/>
    <s v="United States"/>
    <x v="289"/>
    <x v="18"/>
    <n v="37918"/>
    <x v="0"/>
    <s v="OFF-LA-10004544"/>
    <x v="1"/>
    <x v="2"/>
    <x v="197"/>
    <n v="59.2"/>
    <n v="5"/>
    <n v="0.2"/>
    <n v="22.2"/>
  </r>
  <r>
    <n v="8345"/>
    <x v="4135"/>
    <x v="2"/>
    <x v="90"/>
    <d v="2011-03-25T00:00:00"/>
    <s v="Standard Class"/>
    <s v="GM-14440"/>
    <s v="Gary McGarr"/>
    <x v="0"/>
    <s v="United States"/>
    <x v="289"/>
    <x v="18"/>
    <n v="37918"/>
    <x v="0"/>
    <s v="FUR-FU-10001473"/>
    <x v="0"/>
    <x v="5"/>
    <x v="984"/>
    <n v="32.951999999999998"/>
    <n v="3"/>
    <n v="0.2"/>
    <n v="6.5903999999999998"/>
  </r>
  <r>
    <n v="8346"/>
    <x v="4135"/>
    <x v="2"/>
    <x v="90"/>
    <d v="2011-03-25T00:00:00"/>
    <s v="Standard Class"/>
    <s v="GM-14440"/>
    <s v="Gary McGarr"/>
    <x v="0"/>
    <s v="United States"/>
    <x v="289"/>
    <x v="18"/>
    <n v="37918"/>
    <x v="0"/>
    <s v="FUR-CH-10000422"/>
    <x v="0"/>
    <x v="1"/>
    <x v="1432"/>
    <n v="218.376"/>
    <n v="3"/>
    <n v="0.2"/>
    <n v="-10.918799999999999"/>
  </r>
  <r>
    <n v="8347"/>
    <x v="4136"/>
    <x v="1"/>
    <x v="28"/>
    <d v="2012-04-05T00:00:00"/>
    <s v="Standard Class"/>
    <s v="JW-15220"/>
    <s v="Jane Waco"/>
    <x v="1"/>
    <s v="United States"/>
    <x v="104"/>
    <x v="31"/>
    <n v="1841"/>
    <x v="3"/>
    <s v="FUR-FU-10002960"/>
    <x v="0"/>
    <x v="5"/>
    <x v="190"/>
    <n v="31.4"/>
    <n v="5"/>
    <n v="0"/>
    <n v="13.188000000000001"/>
  </r>
  <r>
    <n v="8348"/>
    <x v="4136"/>
    <x v="1"/>
    <x v="28"/>
    <d v="2012-04-05T00:00:00"/>
    <s v="Standard Class"/>
    <s v="JW-15220"/>
    <s v="Jane Waco"/>
    <x v="1"/>
    <s v="United States"/>
    <x v="104"/>
    <x v="31"/>
    <n v="1841"/>
    <x v="3"/>
    <s v="FUR-FU-10002445"/>
    <x v="0"/>
    <x v="5"/>
    <x v="1439"/>
    <n v="9.48"/>
    <n v="1"/>
    <n v="0"/>
    <n v="3.7919999999999998"/>
  </r>
  <r>
    <n v="8349"/>
    <x v="4136"/>
    <x v="1"/>
    <x v="28"/>
    <d v="2012-04-05T00:00:00"/>
    <s v="Standard Class"/>
    <s v="JW-15220"/>
    <s v="Jane Waco"/>
    <x v="1"/>
    <s v="United States"/>
    <x v="104"/>
    <x v="31"/>
    <n v="1841"/>
    <x v="3"/>
    <s v="TEC-PH-10001300"/>
    <x v="2"/>
    <x v="7"/>
    <x v="1002"/>
    <n v="209.5"/>
    <n v="10"/>
    <n v="0"/>
    <n v="58.66"/>
  </r>
  <r>
    <n v="8350"/>
    <x v="4136"/>
    <x v="1"/>
    <x v="28"/>
    <d v="2012-04-05T00:00:00"/>
    <s v="Standard Class"/>
    <s v="JW-15220"/>
    <s v="Jane Waco"/>
    <x v="1"/>
    <s v="United States"/>
    <x v="104"/>
    <x v="31"/>
    <n v="1841"/>
    <x v="3"/>
    <s v="FUR-FU-10001025"/>
    <x v="0"/>
    <x v="5"/>
    <x v="1699"/>
    <n v="24.3"/>
    <n v="5"/>
    <n v="0"/>
    <n v="10.449"/>
  </r>
  <r>
    <n v="8351"/>
    <x v="4136"/>
    <x v="1"/>
    <x v="28"/>
    <d v="2012-04-05T00:00:00"/>
    <s v="Standard Class"/>
    <s v="JW-15220"/>
    <s v="Jane Waco"/>
    <x v="1"/>
    <s v="United States"/>
    <x v="104"/>
    <x v="31"/>
    <n v="1841"/>
    <x v="3"/>
    <s v="OFF-PA-10002689"/>
    <x v="1"/>
    <x v="10"/>
    <x v="1057"/>
    <n v="6.48"/>
    <n v="1"/>
    <n v="0"/>
    <n v="3.1103999999999998"/>
  </r>
  <r>
    <n v="8352"/>
    <x v="4137"/>
    <x v="3"/>
    <x v="898"/>
    <d v="2014-09-05T00:00:00"/>
    <s v="Standard Class"/>
    <s v="BO-11350"/>
    <s v="Bill Overfelt"/>
    <x v="1"/>
    <s v="United States"/>
    <x v="10"/>
    <x v="9"/>
    <n v="19134"/>
    <x v="3"/>
    <s v="FUR-FU-10004245"/>
    <x v="0"/>
    <x v="5"/>
    <x v="1738"/>
    <n v="32.448"/>
    <n v="2"/>
    <n v="0.2"/>
    <n v="7.3007999999999997"/>
  </r>
  <r>
    <n v="8353"/>
    <x v="4137"/>
    <x v="3"/>
    <x v="898"/>
    <d v="2014-09-05T00:00:00"/>
    <s v="Standard Class"/>
    <s v="BO-11350"/>
    <s v="Bill Overfelt"/>
    <x v="1"/>
    <s v="United States"/>
    <x v="10"/>
    <x v="9"/>
    <n v="19134"/>
    <x v="3"/>
    <s v="OFF-BI-10003684"/>
    <x v="1"/>
    <x v="8"/>
    <x v="707"/>
    <n v="26.388000000000002"/>
    <n v="4"/>
    <n v="0.7"/>
    <n v="-17.591999999999999"/>
  </r>
  <r>
    <n v="8354"/>
    <x v="4137"/>
    <x v="3"/>
    <x v="898"/>
    <d v="2014-09-05T00:00:00"/>
    <s v="Standard Class"/>
    <s v="BO-11350"/>
    <s v="Bill Overfelt"/>
    <x v="1"/>
    <s v="United States"/>
    <x v="10"/>
    <x v="9"/>
    <n v="19134"/>
    <x v="3"/>
    <s v="FUR-TA-10003748"/>
    <x v="0"/>
    <x v="3"/>
    <x v="208"/>
    <n v="373.47"/>
    <n v="5"/>
    <n v="0.4"/>
    <n v="-112.041"/>
  </r>
  <r>
    <n v="8355"/>
    <x v="4137"/>
    <x v="3"/>
    <x v="898"/>
    <d v="2014-09-05T00:00:00"/>
    <s v="Standard Class"/>
    <s v="BO-11350"/>
    <s v="Bill Overfelt"/>
    <x v="1"/>
    <s v="United States"/>
    <x v="10"/>
    <x v="9"/>
    <n v="19134"/>
    <x v="3"/>
    <s v="OFF-BI-10002133"/>
    <x v="1"/>
    <x v="8"/>
    <x v="1138"/>
    <n v="64.2"/>
    <n v="5"/>
    <n v="0.7"/>
    <n v="-44.94"/>
  </r>
  <r>
    <n v="8356"/>
    <x v="4137"/>
    <x v="3"/>
    <x v="898"/>
    <d v="2014-09-05T00:00:00"/>
    <s v="Standard Class"/>
    <s v="BO-11350"/>
    <s v="Bill Overfelt"/>
    <x v="1"/>
    <s v="United States"/>
    <x v="10"/>
    <x v="9"/>
    <n v="19134"/>
    <x v="3"/>
    <s v="OFF-FA-10002280"/>
    <x v="1"/>
    <x v="13"/>
    <x v="653"/>
    <n v="8"/>
    <n v="2"/>
    <n v="0.2"/>
    <n v="2.8"/>
  </r>
  <r>
    <n v="8357"/>
    <x v="4138"/>
    <x v="0"/>
    <x v="370"/>
    <d v="2013-08-31T00:00:00"/>
    <s v="Standard Class"/>
    <s v="XP-21865"/>
    <s v="Xylona Preis"/>
    <x v="0"/>
    <s v="United States"/>
    <x v="417"/>
    <x v="32"/>
    <n v="30605"/>
    <x v="0"/>
    <s v="FUR-FU-10000308"/>
    <x v="0"/>
    <x v="5"/>
    <x v="1269"/>
    <n v="186.54"/>
    <n v="3"/>
    <n v="0"/>
    <n v="41.038800000000002"/>
  </r>
  <r>
    <n v="8358"/>
    <x v="4139"/>
    <x v="2"/>
    <x v="909"/>
    <d v="2011-04-18T00:00:00"/>
    <s v="Standard Class"/>
    <s v="MM-18055"/>
    <s v="Michelle Moray"/>
    <x v="0"/>
    <s v="United States"/>
    <x v="120"/>
    <x v="37"/>
    <n v="59405"/>
    <x v="1"/>
    <s v="OFF-ST-10000876"/>
    <x v="1"/>
    <x v="4"/>
    <x v="251"/>
    <n v="87.08"/>
    <n v="7"/>
    <n v="0"/>
    <n v="24.382400000000001"/>
  </r>
  <r>
    <n v="8359"/>
    <x v="4139"/>
    <x v="2"/>
    <x v="909"/>
    <d v="2011-04-18T00:00:00"/>
    <s v="Standard Class"/>
    <s v="MM-18055"/>
    <s v="Michelle Moray"/>
    <x v="0"/>
    <s v="United States"/>
    <x v="120"/>
    <x v="37"/>
    <n v="59405"/>
    <x v="1"/>
    <s v="TEC-PH-10000586"/>
    <x v="2"/>
    <x v="7"/>
    <x v="501"/>
    <n v="105.584"/>
    <n v="2"/>
    <n v="0.2"/>
    <n v="9.2385999999999999"/>
  </r>
  <r>
    <n v="8360"/>
    <x v="4139"/>
    <x v="2"/>
    <x v="909"/>
    <d v="2011-04-18T00:00:00"/>
    <s v="Standard Class"/>
    <s v="MM-18055"/>
    <s v="Michelle Moray"/>
    <x v="0"/>
    <s v="United States"/>
    <x v="120"/>
    <x v="37"/>
    <n v="59405"/>
    <x v="1"/>
    <s v="TEC-AC-10003399"/>
    <x v="2"/>
    <x v="11"/>
    <x v="1497"/>
    <n v="217.44"/>
    <n v="6"/>
    <n v="0"/>
    <n v="91.324799999999996"/>
  </r>
  <r>
    <n v="8361"/>
    <x v="4140"/>
    <x v="3"/>
    <x v="460"/>
    <d v="2014-05-01T00:00:00"/>
    <s v="Second Class"/>
    <s v="TS-21655"/>
    <s v="Trudy Schmidt"/>
    <x v="0"/>
    <s v="United States"/>
    <x v="236"/>
    <x v="5"/>
    <n v="79907"/>
    <x v="2"/>
    <s v="OFF-AR-10001955"/>
    <x v="1"/>
    <x v="6"/>
    <x v="1021"/>
    <n v="31.744"/>
    <n v="2"/>
    <n v="0.2"/>
    <n v="3.968"/>
  </r>
  <r>
    <n v="8362"/>
    <x v="4140"/>
    <x v="3"/>
    <x v="460"/>
    <d v="2014-05-01T00:00:00"/>
    <s v="Second Class"/>
    <s v="TS-21655"/>
    <s v="Trudy Schmidt"/>
    <x v="0"/>
    <s v="United States"/>
    <x v="236"/>
    <x v="5"/>
    <n v="79907"/>
    <x v="2"/>
    <s v="OFF-AP-10000027"/>
    <x v="1"/>
    <x v="9"/>
    <x v="1804"/>
    <n v="5.4320000000000004"/>
    <n v="2"/>
    <n v="0.8"/>
    <n v="-13.58"/>
  </r>
  <r>
    <n v="8363"/>
    <x v="4140"/>
    <x v="3"/>
    <x v="460"/>
    <d v="2014-05-01T00:00:00"/>
    <s v="Second Class"/>
    <s v="TS-21655"/>
    <s v="Trudy Schmidt"/>
    <x v="0"/>
    <s v="United States"/>
    <x v="236"/>
    <x v="5"/>
    <n v="79907"/>
    <x v="2"/>
    <s v="FUR-TA-10002958"/>
    <x v="0"/>
    <x v="3"/>
    <x v="956"/>
    <n v="913.43"/>
    <n v="5"/>
    <n v="0.3"/>
    <n v="-169.637"/>
  </r>
  <r>
    <n v="8364"/>
    <x v="4140"/>
    <x v="3"/>
    <x v="460"/>
    <d v="2014-05-01T00:00:00"/>
    <s v="Second Class"/>
    <s v="TS-21655"/>
    <s v="Trudy Schmidt"/>
    <x v="0"/>
    <s v="United States"/>
    <x v="236"/>
    <x v="5"/>
    <n v="79907"/>
    <x v="2"/>
    <s v="OFF-ST-10002615"/>
    <x v="1"/>
    <x v="4"/>
    <x v="1427"/>
    <n v="372.14400000000001"/>
    <n v="3"/>
    <n v="0.2"/>
    <n v="27.910799999999998"/>
  </r>
  <r>
    <n v="8365"/>
    <x v="4141"/>
    <x v="3"/>
    <x v="1045"/>
    <d v="2014-03-05T00:00:00"/>
    <s v="Standard Class"/>
    <s v="JL-15235"/>
    <s v="Janet Lee"/>
    <x v="0"/>
    <s v="United States"/>
    <x v="505"/>
    <x v="2"/>
    <n v="34741"/>
    <x v="0"/>
    <s v="TEC-PH-10002624"/>
    <x v="2"/>
    <x v="7"/>
    <x v="1126"/>
    <n v="751.98400000000004"/>
    <n v="2"/>
    <n v="0.2"/>
    <n v="84.598200000000006"/>
  </r>
  <r>
    <n v="8366"/>
    <x v="4142"/>
    <x v="3"/>
    <x v="289"/>
    <d v="2014-03-02T00:00:00"/>
    <s v="First Class"/>
    <s v="SZ-20035"/>
    <s v="Sam Zeldin"/>
    <x v="2"/>
    <s v="United States"/>
    <x v="4"/>
    <x v="4"/>
    <n v="98105"/>
    <x v="1"/>
    <s v="TEC-PH-10002275"/>
    <x v="2"/>
    <x v="7"/>
    <x v="7"/>
    <n v="604.76800000000003"/>
    <n v="4"/>
    <n v="0.2"/>
    <n v="60.476799999999997"/>
  </r>
  <r>
    <n v="8367"/>
    <x v="4143"/>
    <x v="2"/>
    <x v="557"/>
    <d v="2011-12-09T00:00:00"/>
    <s v="Second Class"/>
    <s v="LR-17035"/>
    <s v="Lisa Ryan"/>
    <x v="1"/>
    <s v="United States"/>
    <x v="68"/>
    <x v="1"/>
    <n v="95051"/>
    <x v="1"/>
    <s v="OFF-SU-10004290"/>
    <x v="1"/>
    <x v="14"/>
    <x v="1818"/>
    <n v="27.36"/>
    <n v="4"/>
    <n v="0"/>
    <n v="7.3872"/>
  </r>
  <r>
    <n v="8368"/>
    <x v="4143"/>
    <x v="2"/>
    <x v="557"/>
    <d v="2011-12-09T00:00:00"/>
    <s v="Second Class"/>
    <s v="LR-17035"/>
    <s v="Lisa Ryan"/>
    <x v="1"/>
    <s v="United States"/>
    <x v="68"/>
    <x v="1"/>
    <n v="95051"/>
    <x v="1"/>
    <s v="OFF-PA-10000174"/>
    <x v="1"/>
    <x v="10"/>
    <x v="1515"/>
    <n v="20.56"/>
    <n v="2"/>
    <n v="0"/>
    <n v="9.6631999999999998"/>
  </r>
  <r>
    <n v="8369"/>
    <x v="4143"/>
    <x v="2"/>
    <x v="557"/>
    <d v="2011-12-09T00:00:00"/>
    <s v="Second Class"/>
    <s v="LR-17035"/>
    <s v="Lisa Ryan"/>
    <x v="1"/>
    <s v="United States"/>
    <x v="68"/>
    <x v="1"/>
    <n v="95051"/>
    <x v="1"/>
    <s v="OFF-BI-10004308"/>
    <x v="1"/>
    <x v="8"/>
    <x v="1767"/>
    <n v="83.92"/>
    <n v="5"/>
    <n v="0.2"/>
    <n v="31.47"/>
  </r>
  <r>
    <n v="8370"/>
    <x v="4144"/>
    <x v="0"/>
    <x v="725"/>
    <d v="2013-06-17T00:00:00"/>
    <s v="Standard Class"/>
    <s v="SV-20365"/>
    <s v="Seth Vernon"/>
    <x v="0"/>
    <s v="United States"/>
    <x v="1"/>
    <x v="1"/>
    <n v="90049"/>
    <x v="1"/>
    <s v="FUR-TA-10003473"/>
    <x v="0"/>
    <x v="3"/>
    <x v="214"/>
    <n v="902.71199999999999"/>
    <n v="3"/>
    <n v="0.2"/>
    <n v="33.851700000000001"/>
  </r>
  <r>
    <n v="8371"/>
    <x v="4145"/>
    <x v="0"/>
    <x v="508"/>
    <d v="2013-10-22T00:00:00"/>
    <s v="Standard Class"/>
    <s v="MG-17890"/>
    <s v="Michael Granlund"/>
    <x v="2"/>
    <s v="United States"/>
    <x v="201"/>
    <x v="1"/>
    <n v="93727"/>
    <x v="1"/>
    <s v="FUR-BO-10003894"/>
    <x v="0"/>
    <x v="0"/>
    <x v="1619"/>
    <n v="120.666"/>
    <n v="2"/>
    <n v="0.15"/>
    <n v="21.294"/>
  </r>
  <r>
    <n v="8372"/>
    <x v="4146"/>
    <x v="2"/>
    <x v="422"/>
    <d v="2011-12-30T00:00:00"/>
    <s v="First Class"/>
    <s v="NC-18415"/>
    <s v="Nathan Cano"/>
    <x v="0"/>
    <s v="United States"/>
    <x v="5"/>
    <x v="5"/>
    <n v="76106"/>
    <x v="2"/>
    <s v="OFF-BI-10001658"/>
    <x v="1"/>
    <x v="8"/>
    <x v="439"/>
    <n v="4.984"/>
    <n v="1"/>
    <n v="0.8"/>
    <n v="-8.4727999999999994"/>
  </r>
  <r>
    <n v="8373"/>
    <x v="4147"/>
    <x v="0"/>
    <x v="390"/>
    <d v="2013-02-12T00:00:00"/>
    <s v="Standard Class"/>
    <s v="SC-20680"/>
    <s v="Steve Carroll"/>
    <x v="2"/>
    <s v="United States"/>
    <x v="4"/>
    <x v="4"/>
    <n v="98105"/>
    <x v="1"/>
    <s v="FUR-FU-10003535"/>
    <x v="0"/>
    <x v="5"/>
    <x v="888"/>
    <n v="82.26"/>
    <n v="3"/>
    <n v="0"/>
    <n v="33.726599999999998"/>
  </r>
  <r>
    <n v="8374"/>
    <x v="4148"/>
    <x v="0"/>
    <x v="338"/>
    <d v="2013-11-14T00:00:00"/>
    <s v="First Class"/>
    <s v="RO-19780"/>
    <s v="Rose O'Brian"/>
    <x v="0"/>
    <s v="United States"/>
    <x v="8"/>
    <x v="1"/>
    <n v="94110"/>
    <x v="1"/>
    <s v="OFF-ST-10000352"/>
    <x v="1"/>
    <x v="4"/>
    <x v="1049"/>
    <n v="29.74"/>
    <n v="1"/>
    <n v="0"/>
    <n v="4.4610000000000003"/>
  </r>
  <r>
    <n v="8375"/>
    <x v="4149"/>
    <x v="1"/>
    <x v="956"/>
    <d v="2012-10-01T00:00:00"/>
    <s v="Standard Class"/>
    <s v="JL-15175"/>
    <s v="James Lanier"/>
    <x v="2"/>
    <s v="United States"/>
    <x v="8"/>
    <x v="1"/>
    <n v="94110"/>
    <x v="1"/>
    <s v="OFF-AP-10004859"/>
    <x v="1"/>
    <x v="9"/>
    <x v="921"/>
    <n v="87.36"/>
    <n v="6"/>
    <n v="0"/>
    <n v="23.587199999999999"/>
  </r>
  <r>
    <n v="8376"/>
    <x v="4149"/>
    <x v="1"/>
    <x v="956"/>
    <d v="2012-10-01T00:00:00"/>
    <s v="Standard Class"/>
    <s v="JL-15175"/>
    <s v="James Lanier"/>
    <x v="2"/>
    <s v="United States"/>
    <x v="8"/>
    <x v="1"/>
    <n v="94110"/>
    <x v="1"/>
    <s v="OFF-BI-10001294"/>
    <x v="1"/>
    <x v="8"/>
    <x v="667"/>
    <n v="56.16"/>
    <n v="6"/>
    <n v="0.2"/>
    <n v="17.55"/>
  </r>
  <r>
    <n v="8377"/>
    <x v="4150"/>
    <x v="3"/>
    <x v="708"/>
    <d v="2014-03-28T00:00:00"/>
    <s v="Standard Class"/>
    <s v="PW-19030"/>
    <s v="Pauline Webber"/>
    <x v="1"/>
    <s v="United States"/>
    <x v="330"/>
    <x v="2"/>
    <n v="33068"/>
    <x v="0"/>
    <s v="OFF-AP-10001242"/>
    <x v="1"/>
    <x v="9"/>
    <x v="1408"/>
    <n v="64.384"/>
    <n v="1"/>
    <n v="0.2"/>
    <n v="8.048"/>
  </r>
  <r>
    <n v="8378"/>
    <x v="4151"/>
    <x v="1"/>
    <x v="768"/>
    <d v="2012-11-18T00:00:00"/>
    <s v="Standard Class"/>
    <s v="MF-18250"/>
    <s v="Monica Federle"/>
    <x v="1"/>
    <s v="United States"/>
    <x v="12"/>
    <x v="5"/>
    <n v="77095"/>
    <x v="2"/>
    <s v="OFF-ST-10002344"/>
    <x v="1"/>
    <x v="4"/>
    <x v="856"/>
    <n v="64.784000000000006"/>
    <n v="1"/>
    <n v="0.2"/>
    <n v="-14.5764"/>
  </r>
  <r>
    <n v="8379"/>
    <x v="4151"/>
    <x v="1"/>
    <x v="768"/>
    <d v="2012-11-18T00:00:00"/>
    <s v="Standard Class"/>
    <s v="MF-18250"/>
    <s v="Monica Federle"/>
    <x v="1"/>
    <s v="United States"/>
    <x v="12"/>
    <x v="5"/>
    <n v="77095"/>
    <x v="2"/>
    <s v="OFF-PA-10003349"/>
    <x v="1"/>
    <x v="10"/>
    <x v="218"/>
    <n v="15.552"/>
    <n v="3"/>
    <n v="0.2"/>
    <n v="5.6375999999999999"/>
  </r>
  <r>
    <n v="8380"/>
    <x v="4151"/>
    <x v="1"/>
    <x v="768"/>
    <d v="2012-11-18T00:00:00"/>
    <s v="Standard Class"/>
    <s v="MF-18250"/>
    <s v="Monica Federle"/>
    <x v="1"/>
    <s v="United States"/>
    <x v="12"/>
    <x v="5"/>
    <n v="77095"/>
    <x v="2"/>
    <s v="OFF-EN-10003055"/>
    <x v="1"/>
    <x v="12"/>
    <x v="873"/>
    <n v="223.88800000000001"/>
    <n v="7"/>
    <n v="0.2"/>
    <n v="69.965000000000003"/>
  </r>
  <r>
    <n v="8381"/>
    <x v="4152"/>
    <x v="2"/>
    <x v="340"/>
    <d v="2011-09-14T00:00:00"/>
    <s v="Second Class"/>
    <s v="CC-12220"/>
    <s v="Chris Cortes"/>
    <x v="0"/>
    <s v="United States"/>
    <x v="22"/>
    <x v="10"/>
    <n v="60653"/>
    <x v="2"/>
    <s v="OFF-PA-10001622"/>
    <x v="1"/>
    <x v="10"/>
    <x v="695"/>
    <n v="10.896000000000001"/>
    <n v="3"/>
    <n v="0.2"/>
    <n v="3.4049999999999998"/>
  </r>
  <r>
    <n v="8382"/>
    <x v="4153"/>
    <x v="0"/>
    <x v="716"/>
    <d v="2013-03-20T00:00:00"/>
    <s v="Second Class"/>
    <s v="AC-10660"/>
    <s v="Anna Chung"/>
    <x v="0"/>
    <s v="United States"/>
    <x v="8"/>
    <x v="1"/>
    <n v="94109"/>
    <x v="1"/>
    <s v="TEC-PH-10003800"/>
    <x v="2"/>
    <x v="7"/>
    <x v="504"/>
    <n v="84.784000000000006"/>
    <n v="2"/>
    <n v="0.2"/>
    <n v="-20.136199999999999"/>
  </r>
  <r>
    <n v="8383"/>
    <x v="4154"/>
    <x v="0"/>
    <x v="597"/>
    <d v="2013-02-15T00:00:00"/>
    <s v="Standard Class"/>
    <s v="MH-17440"/>
    <s v="Mark Haberlin"/>
    <x v="1"/>
    <s v="United States"/>
    <x v="12"/>
    <x v="5"/>
    <n v="77036"/>
    <x v="2"/>
    <s v="FUR-CH-10001270"/>
    <x v="0"/>
    <x v="1"/>
    <x v="851"/>
    <n v="241.5"/>
    <n v="4"/>
    <n v="0.3"/>
    <n v="0"/>
  </r>
  <r>
    <n v="8384"/>
    <x v="4155"/>
    <x v="0"/>
    <x v="491"/>
    <d v="2013-11-29T00:00:00"/>
    <s v="First Class"/>
    <s v="CD-12790"/>
    <s v="Cynthia Delaney"/>
    <x v="2"/>
    <s v="United States"/>
    <x v="506"/>
    <x v="29"/>
    <n v="6484"/>
    <x v="3"/>
    <s v="TEC-AC-10003447"/>
    <x v="2"/>
    <x v="11"/>
    <x v="798"/>
    <n v="59.97"/>
    <n v="3"/>
    <n v="0"/>
    <n v="14.9925"/>
  </r>
  <r>
    <n v="8385"/>
    <x v="4155"/>
    <x v="0"/>
    <x v="491"/>
    <d v="2013-11-29T00:00:00"/>
    <s v="First Class"/>
    <s v="CD-12790"/>
    <s v="Cynthia Delaney"/>
    <x v="2"/>
    <s v="United States"/>
    <x v="506"/>
    <x v="29"/>
    <n v="6484"/>
    <x v="3"/>
    <s v="OFF-PA-10004285"/>
    <x v="1"/>
    <x v="10"/>
    <x v="1259"/>
    <n v="13.36"/>
    <n v="2"/>
    <n v="0"/>
    <n v="6.4127999999999998"/>
  </r>
  <r>
    <n v="8386"/>
    <x v="4156"/>
    <x v="3"/>
    <x v="507"/>
    <d v="2014-09-09T00:00:00"/>
    <s v="Standard Class"/>
    <s v="CV-12805"/>
    <s v="Cynthia Voltz"/>
    <x v="1"/>
    <s v="United States"/>
    <x v="182"/>
    <x v="1"/>
    <n v="94601"/>
    <x v="1"/>
    <s v="OFF-BI-10001757"/>
    <x v="1"/>
    <x v="8"/>
    <x v="1158"/>
    <n v="11.808"/>
    <n v="3"/>
    <n v="0.2"/>
    <n v="4.1327999999999996"/>
  </r>
  <r>
    <n v="8387"/>
    <x v="4157"/>
    <x v="1"/>
    <x v="71"/>
    <d v="2012-03-06T00:00:00"/>
    <s v="Standard Class"/>
    <s v="TB-21625"/>
    <s v="Trudy Brown"/>
    <x v="0"/>
    <s v="United States"/>
    <x v="91"/>
    <x v="29"/>
    <n v="6040"/>
    <x v="3"/>
    <s v="OFF-ST-10001558"/>
    <x v="1"/>
    <x v="4"/>
    <x v="712"/>
    <n v="16.239999999999998"/>
    <n v="1"/>
    <n v="0"/>
    <n v="2.4359999999999999"/>
  </r>
  <r>
    <n v="8388"/>
    <x v="4157"/>
    <x v="1"/>
    <x v="71"/>
    <d v="2012-03-06T00:00:00"/>
    <s v="Standard Class"/>
    <s v="TB-21625"/>
    <s v="Trudy Brown"/>
    <x v="0"/>
    <s v="United States"/>
    <x v="91"/>
    <x v="29"/>
    <n v="6040"/>
    <x v="3"/>
    <s v="OFF-ST-10001328"/>
    <x v="1"/>
    <x v="4"/>
    <x v="176"/>
    <n v="77.55"/>
    <n v="5"/>
    <n v="0"/>
    <n v="21.713999999999999"/>
  </r>
  <r>
    <n v="8389"/>
    <x v="4158"/>
    <x v="2"/>
    <x v="301"/>
    <d v="2011-05-11T00:00:00"/>
    <s v="Standard Class"/>
    <s v="DG-13300"/>
    <s v="Deirdre Greer"/>
    <x v="1"/>
    <s v="United States"/>
    <x v="334"/>
    <x v="30"/>
    <n v="7050"/>
    <x v="3"/>
    <s v="OFF-AP-10004708"/>
    <x v="1"/>
    <x v="9"/>
    <x v="508"/>
    <n v="76.12"/>
    <n v="2"/>
    <n v="0"/>
    <n v="22.0748"/>
  </r>
  <r>
    <n v="8390"/>
    <x v="4159"/>
    <x v="0"/>
    <x v="797"/>
    <d v="2013-12-31T00:00:00"/>
    <s v="First Class"/>
    <s v="RD-19810"/>
    <s v="Ross DeVincentis"/>
    <x v="2"/>
    <s v="United States"/>
    <x v="59"/>
    <x v="24"/>
    <n v="44312"/>
    <x v="3"/>
    <s v="OFF-FA-10000621"/>
    <x v="1"/>
    <x v="13"/>
    <x v="110"/>
    <n v="17.184000000000001"/>
    <n v="6"/>
    <n v="0.2"/>
    <n v="6.2291999999999996"/>
  </r>
  <r>
    <n v="8391"/>
    <x v="4160"/>
    <x v="3"/>
    <x v="769"/>
    <d v="2014-07-12T00:00:00"/>
    <s v="First Class"/>
    <s v="CS-12250"/>
    <s v="Chris Selesnick"/>
    <x v="1"/>
    <s v="United States"/>
    <x v="1"/>
    <x v="1"/>
    <n v="90032"/>
    <x v="1"/>
    <s v="OFF-PA-10001838"/>
    <x v="1"/>
    <x v="10"/>
    <x v="999"/>
    <n v="11.76"/>
    <n v="2"/>
    <n v="0"/>
    <n v="5.7624000000000004"/>
  </r>
  <r>
    <n v="8392"/>
    <x v="4161"/>
    <x v="3"/>
    <x v="331"/>
    <d v="2014-12-31T00:00:00"/>
    <s v="Standard Class"/>
    <s v="JB-16045"/>
    <s v="Julia Barnett"/>
    <x v="2"/>
    <s v="United States"/>
    <x v="507"/>
    <x v="29"/>
    <n v="6810"/>
    <x v="3"/>
    <s v="FUR-FU-10001473"/>
    <x v="0"/>
    <x v="5"/>
    <x v="984"/>
    <n v="27.46"/>
    <n v="2"/>
    <n v="0"/>
    <n v="9.8856000000000002"/>
  </r>
  <r>
    <n v="8393"/>
    <x v="4162"/>
    <x v="0"/>
    <x v="49"/>
    <d v="2013-07-12T00:00:00"/>
    <s v="Second Class"/>
    <s v="EJ-14155"/>
    <s v="Eva Jacobs"/>
    <x v="0"/>
    <s v="United States"/>
    <x v="47"/>
    <x v="31"/>
    <n v="2038"/>
    <x v="3"/>
    <s v="TEC-PH-10000193"/>
    <x v="2"/>
    <x v="7"/>
    <x v="1655"/>
    <n v="137.94"/>
    <n v="3"/>
    <n v="0"/>
    <n v="35.864400000000003"/>
  </r>
  <r>
    <n v="8394"/>
    <x v="4162"/>
    <x v="0"/>
    <x v="49"/>
    <d v="2013-07-12T00:00:00"/>
    <s v="Second Class"/>
    <s v="EJ-14155"/>
    <s v="Eva Jacobs"/>
    <x v="0"/>
    <s v="United States"/>
    <x v="47"/>
    <x v="31"/>
    <n v="2038"/>
    <x v="3"/>
    <s v="FUR-FU-10002045"/>
    <x v="0"/>
    <x v="5"/>
    <x v="1356"/>
    <n v="111.15"/>
    <n v="5"/>
    <n v="0"/>
    <n v="48.905999999999999"/>
  </r>
  <r>
    <n v="8395"/>
    <x v="4162"/>
    <x v="0"/>
    <x v="49"/>
    <d v="2013-07-12T00:00:00"/>
    <s v="Second Class"/>
    <s v="EJ-14155"/>
    <s v="Eva Jacobs"/>
    <x v="0"/>
    <s v="United States"/>
    <x v="47"/>
    <x v="31"/>
    <n v="2038"/>
    <x v="3"/>
    <s v="OFF-AP-10002945"/>
    <x v="1"/>
    <x v="9"/>
    <x v="225"/>
    <n v="901.95"/>
    <n v="3"/>
    <n v="0"/>
    <n v="297.64350000000002"/>
  </r>
  <r>
    <n v="8396"/>
    <x v="4162"/>
    <x v="0"/>
    <x v="49"/>
    <d v="2013-07-12T00:00:00"/>
    <s v="Second Class"/>
    <s v="EJ-14155"/>
    <s v="Eva Jacobs"/>
    <x v="0"/>
    <s v="United States"/>
    <x v="47"/>
    <x v="31"/>
    <n v="2038"/>
    <x v="3"/>
    <s v="FUR-TA-10001095"/>
    <x v="0"/>
    <x v="3"/>
    <x v="611"/>
    <n v="366.00900000000001"/>
    <n v="3"/>
    <n v="0.3"/>
    <n v="-47.058300000000003"/>
  </r>
  <r>
    <n v="8397"/>
    <x v="4163"/>
    <x v="2"/>
    <x v="479"/>
    <d v="2011-06-30T00:00:00"/>
    <s v="Same Day"/>
    <s v="BD-11620"/>
    <s v="Brian DeCherney"/>
    <x v="0"/>
    <s v="United States"/>
    <x v="40"/>
    <x v="3"/>
    <n v="28403"/>
    <x v="0"/>
    <s v="OFF-PA-10001144"/>
    <x v="1"/>
    <x v="10"/>
    <x v="161"/>
    <n v="310.68799999999999"/>
    <n v="7"/>
    <n v="0.2"/>
    <n v="108.74079999999999"/>
  </r>
  <r>
    <n v="8398"/>
    <x v="4164"/>
    <x v="2"/>
    <x v="1010"/>
    <d v="2011-04-09T00:00:00"/>
    <s v="First Class"/>
    <s v="MR-17545"/>
    <s v="Mathew Reese"/>
    <x v="2"/>
    <s v="United States"/>
    <x v="12"/>
    <x v="5"/>
    <n v="77095"/>
    <x v="2"/>
    <s v="OFF-BI-10004099"/>
    <x v="1"/>
    <x v="8"/>
    <x v="1716"/>
    <n v="7.68"/>
    <n v="5"/>
    <n v="0.8"/>
    <n v="-11.52"/>
  </r>
  <r>
    <n v="8399"/>
    <x v="4165"/>
    <x v="3"/>
    <x v="808"/>
    <d v="2014-08-11T00:00:00"/>
    <s v="Second Class"/>
    <s v="SR-20425"/>
    <s v="Sharelle Roach"/>
    <x v="2"/>
    <s v="United States"/>
    <x v="24"/>
    <x v="24"/>
    <n v="45503"/>
    <x v="3"/>
    <s v="FUR-CH-10001973"/>
    <x v="0"/>
    <x v="1"/>
    <x v="896"/>
    <n v="155.37200000000001"/>
    <n v="2"/>
    <n v="0.3"/>
    <n v="-35.513599999999997"/>
  </r>
  <r>
    <n v="8400"/>
    <x v="4166"/>
    <x v="1"/>
    <x v="657"/>
    <d v="2012-04-18T00:00:00"/>
    <s v="Standard Class"/>
    <s v="TH-21100"/>
    <s v="Thea Hendricks"/>
    <x v="0"/>
    <s v="United States"/>
    <x v="220"/>
    <x v="16"/>
    <n v="85301"/>
    <x v="1"/>
    <s v="OFF-ST-10000344"/>
    <x v="1"/>
    <x v="4"/>
    <x v="1013"/>
    <n v="10.744"/>
    <n v="1"/>
    <n v="0.2"/>
    <n v="0.80579999999999996"/>
  </r>
  <r>
    <n v="8401"/>
    <x v="4167"/>
    <x v="1"/>
    <x v="901"/>
    <d v="2012-09-12T00:00:00"/>
    <s v="Second Class"/>
    <s v="BD-11635"/>
    <s v="Brian Derr"/>
    <x v="0"/>
    <s v="United States"/>
    <x v="20"/>
    <x v="15"/>
    <n v="10009"/>
    <x v="3"/>
    <s v="OFF-BI-10002026"/>
    <x v="1"/>
    <x v="8"/>
    <x v="903"/>
    <n v="232.4"/>
    <n v="5"/>
    <n v="0.2"/>
    <n v="78.435000000000002"/>
  </r>
  <r>
    <n v="8402"/>
    <x v="4167"/>
    <x v="1"/>
    <x v="901"/>
    <d v="2012-09-12T00:00:00"/>
    <s v="Second Class"/>
    <s v="BD-11635"/>
    <s v="Brian Derr"/>
    <x v="0"/>
    <s v="United States"/>
    <x v="20"/>
    <x v="15"/>
    <n v="10009"/>
    <x v="3"/>
    <s v="FUR-CH-10003535"/>
    <x v="0"/>
    <x v="1"/>
    <x v="1513"/>
    <n v="164.64599999999999"/>
    <n v="3"/>
    <n v="0.1"/>
    <n v="12.8058"/>
  </r>
  <r>
    <n v="8403"/>
    <x v="4167"/>
    <x v="1"/>
    <x v="901"/>
    <d v="2012-09-12T00:00:00"/>
    <s v="Second Class"/>
    <s v="BD-11635"/>
    <s v="Brian Derr"/>
    <x v="0"/>
    <s v="United States"/>
    <x v="20"/>
    <x v="15"/>
    <n v="10009"/>
    <x v="3"/>
    <s v="OFF-PA-10004156"/>
    <x v="1"/>
    <x v="10"/>
    <x v="743"/>
    <n v="22.68"/>
    <n v="2"/>
    <n v="0"/>
    <n v="11.113200000000001"/>
  </r>
  <r>
    <n v="8404"/>
    <x v="4168"/>
    <x v="0"/>
    <x v="854"/>
    <d v="2013-07-02T00:00:00"/>
    <s v="Standard Class"/>
    <s v="SM-20950"/>
    <s v="Suzanne McNair"/>
    <x v="1"/>
    <s v="United States"/>
    <x v="1"/>
    <x v="1"/>
    <n v="90036"/>
    <x v="1"/>
    <s v="OFF-PA-10002254"/>
    <x v="1"/>
    <x v="10"/>
    <x v="145"/>
    <n v="105.52"/>
    <n v="4"/>
    <n v="0"/>
    <n v="48.539200000000001"/>
  </r>
  <r>
    <n v="8405"/>
    <x v="4169"/>
    <x v="3"/>
    <x v="141"/>
    <d v="2014-07-13T00:00:00"/>
    <s v="Standard Class"/>
    <s v="HE-14800"/>
    <s v="Harold Engle"/>
    <x v="1"/>
    <s v="United States"/>
    <x v="46"/>
    <x v="13"/>
    <n v="19711"/>
    <x v="3"/>
    <s v="FUR-FU-10003247"/>
    <x v="0"/>
    <x v="5"/>
    <x v="1456"/>
    <n v="83.92"/>
    <n v="4"/>
    <n v="0"/>
    <n v="5.8743999999999996"/>
  </r>
  <r>
    <n v="8406"/>
    <x v="4169"/>
    <x v="3"/>
    <x v="141"/>
    <d v="2014-07-13T00:00:00"/>
    <s v="Standard Class"/>
    <s v="HE-14800"/>
    <s v="Harold Engle"/>
    <x v="1"/>
    <s v="United States"/>
    <x v="46"/>
    <x v="13"/>
    <n v="19711"/>
    <x v="3"/>
    <s v="TEC-AC-10002473"/>
    <x v="2"/>
    <x v="11"/>
    <x v="713"/>
    <n v="141.9"/>
    <n v="5"/>
    <n v="0"/>
    <n v="58.179000000000002"/>
  </r>
  <r>
    <n v="8407"/>
    <x v="4169"/>
    <x v="3"/>
    <x v="141"/>
    <d v="2014-07-13T00:00:00"/>
    <s v="Standard Class"/>
    <s v="HE-14800"/>
    <s v="Harold Engle"/>
    <x v="1"/>
    <s v="United States"/>
    <x v="46"/>
    <x v="13"/>
    <n v="19711"/>
    <x v="3"/>
    <s v="FUR-FU-10001057"/>
    <x v="0"/>
    <x v="5"/>
    <x v="1782"/>
    <n v="39.979999999999997"/>
    <n v="2"/>
    <n v="0"/>
    <n v="9.1953999999999994"/>
  </r>
  <r>
    <n v="8408"/>
    <x v="4169"/>
    <x v="3"/>
    <x v="141"/>
    <d v="2014-07-13T00:00:00"/>
    <s v="Standard Class"/>
    <s v="HE-14800"/>
    <s v="Harold Engle"/>
    <x v="1"/>
    <s v="United States"/>
    <x v="46"/>
    <x v="13"/>
    <n v="19711"/>
    <x v="3"/>
    <s v="OFF-AR-10001419"/>
    <x v="1"/>
    <x v="6"/>
    <x v="1006"/>
    <n v="28.91"/>
    <n v="7"/>
    <n v="0"/>
    <n v="8.673"/>
  </r>
  <r>
    <n v="8409"/>
    <x v="4169"/>
    <x v="3"/>
    <x v="141"/>
    <d v="2014-07-13T00:00:00"/>
    <s v="Standard Class"/>
    <s v="HE-14800"/>
    <s v="Harold Engle"/>
    <x v="1"/>
    <s v="United States"/>
    <x v="46"/>
    <x v="13"/>
    <n v="19711"/>
    <x v="3"/>
    <s v="OFF-AR-10004010"/>
    <x v="1"/>
    <x v="6"/>
    <x v="1734"/>
    <n v="174.95"/>
    <n v="5"/>
    <n v="0"/>
    <n v="45.487000000000002"/>
  </r>
  <r>
    <n v="8410"/>
    <x v="4170"/>
    <x v="1"/>
    <x v="555"/>
    <d v="2012-12-17T00:00:00"/>
    <s v="Standard Class"/>
    <s v="JK-15640"/>
    <s v="Jim Kriz"/>
    <x v="2"/>
    <s v="United States"/>
    <x v="272"/>
    <x v="1"/>
    <n v="92404"/>
    <x v="1"/>
    <s v="OFF-BI-10004230"/>
    <x v="1"/>
    <x v="8"/>
    <x v="649"/>
    <n v="110.52800000000001"/>
    <n v="4"/>
    <n v="0.2"/>
    <n v="38.684800000000003"/>
  </r>
  <r>
    <n v="8411"/>
    <x v="4171"/>
    <x v="0"/>
    <x v="625"/>
    <d v="2013-11-16T00:00:00"/>
    <s v="Same Day"/>
    <s v="ON-18715"/>
    <s v="Odella Nelson"/>
    <x v="1"/>
    <s v="United States"/>
    <x v="140"/>
    <x v="3"/>
    <n v="27217"/>
    <x v="0"/>
    <s v="FUR-TA-10001768"/>
    <x v="0"/>
    <x v="3"/>
    <x v="114"/>
    <n v="630.024"/>
    <n v="4"/>
    <n v="0.4"/>
    <n v="-199.5076"/>
  </r>
  <r>
    <n v="8412"/>
    <x v="4172"/>
    <x v="0"/>
    <x v="195"/>
    <d v="2013-05-13T00:00:00"/>
    <s v="Second Class"/>
    <s v="TH-21100"/>
    <s v="Thea Hendricks"/>
    <x v="0"/>
    <s v="United States"/>
    <x v="127"/>
    <x v="17"/>
    <n v="24153"/>
    <x v="0"/>
    <s v="OFF-AR-10003514"/>
    <x v="1"/>
    <x v="6"/>
    <x v="180"/>
    <n v="27.86"/>
    <n v="7"/>
    <n v="0"/>
    <n v="9.1937999999999995"/>
  </r>
  <r>
    <n v="8413"/>
    <x v="4173"/>
    <x v="3"/>
    <x v="434"/>
    <d v="2014-03-15T00:00:00"/>
    <s v="Standard Class"/>
    <s v="MD-17350"/>
    <s v="Maribeth Dona"/>
    <x v="0"/>
    <s v="United States"/>
    <x v="61"/>
    <x v="5"/>
    <n v="75217"/>
    <x v="2"/>
    <s v="FUR-TA-10002228"/>
    <x v="0"/>
    <x v="3"/>
    <x v="596"/>
    <n v="933.40800000000002"/>
    <n v="4"/>
    <n v="0.3"/>
    <n v="-173.34719999999999"/>
  </r>
  <r>
    <n v="8414"/>
    <x v="4174"/>
    <x v="0"/>
    <x v="907"/>
    <d v="2013-12-22T00:00:00"/>
    <s v="Standard Class"/>
    <s v="AH-10075"/>
    <s v="Adam Hart"/>
    <x v="1"/>
    <s v="United States"/>
    <x v="81"/>
    <x v="5"/>
    <n v="76017"/>
    <x v="2"/>
    <s v="OFF-PA-10001972"/>
    <x v="1"/>
    <x v="10"/>
    <x v="1169"/>
    <n v="51.84"/>
    <n v="10"/>
    <n v="0.2"/>
    <n v="18.143999999999998"/>
  </r>
  <r>
    <n v="8415"/>
    <x v="4174"/>
    <x v="0"/>
    <x v="907"/>
    <d v="2013-12-22T00:00:00"/>
    <s v="Standard Class"/>
    <s v="AH-10075"/>
    <s v="Adam Hart"/>
    <x v="1"/>
    <s v="United States"/>
    <x v="81"/>
    <x v="5"/>
    <n v="76017"/>
    <x v="2"/>
    <s v="TEC-AC-10002942"/>
    <x v="2"/>
    <x v="11"/>
    <x v="1597"/>
    <n v="165.6"/>
    <n v="3"/>
    <n v="0.2"/>
    <n v="-6.21"/>
  </r>
  <r>
    <n v="8416"/>
    <x v="4175"/>
    <x v="3"/>
    <x v="1191"/>
    <d v="2014-04-13T00:00:00"/>
    <s v="Standard Class"/>
    <s v="ML-17755"/>
    <s v="Max Ludwig"/>
    <x v="2"/>
    <s v="United States"/>
    <x v="292"/>
    <x v="23"/>
    <n v="52302"/>
    <x v="2"/>
    <s v="OFF-PA-10000474"/>
    <x v="1"/>
    <x v="10"/>
    <x v="33"/>
    <n v="106.32"/>
    <n v="3"/>
    <n v="0"/>
    <n v="49.970399999999998"/>
  </r>
  <r>
    <n v="8417"/>
    <x v="4176"/>
    <x v="3"/>
    <x v="1188"/>
    <d v="2014-12-05T00:00:00"/>
    <s v="First Class"/>
    <s v="LB-16795"/>
    <s v="Laurel Beltran"/>
    <x v="2"/>
    <s v="United States"/>
    <x v="4"/>
    <x v="4"/>
    <n v="98105"/>
    <x v="1"/>
    <s v="OFF-BI-10004330"/>
    <x v="1"/>
    <x v="8"/>
    <x v="795"/>
    <n v="147.91999999999999"/>
    <n v="5"/>
    <n v="0.2"/>
    <n v="46.225000000000001"/>
  </r>
  <r>
    <n v="8418"/>
    <x v="4176"/>
    <x v="3"/>
    <x v="1188"/>
    <d v="2014-12-05T00:00:00"/>
    <s v="First Class"/>
    <s v="LB-16795"/>
    <s v="Laurel Beltran"/>
    <x v="2"/>
    <s v="United States"/>
    <x v="4"/>
    <x v="4"/>
    <n v="98105"/>
    <x v="1"/>
    <s v="OFF-ST-10000604"/>
    <x v="1"/>
    <x v="4"/>
    <x v="54"/>
    <n v="104.28"/>
    <n v="3"/>
    <n v="0"/>
    <n v="26.07"/>
  </r>
  <r>
    <n v="8419"/>
    <x v="4176"/>
    <x v="3"/>
    <x v="1188"/>
    <d v="2014-12-05T00:00:00"/>
    <s v="First Class"/>
    <s v="LB-16795"/>
    <s v="Laurel Beltran"/>
    <x v="2"/>
    <s v="United States"/>
    <x v="4"/>
    <x v="4"/>
    <n v="98105"/>
    <x v="1"/>
    <s v="FUR-TA-10004154"/>
    <x v="0"/>
    <x v="3"/>
    <x v="730"/>
    <n v="286.85000000000002"/>
    <n v="1"/>
    <n v="0"/>
    <n v="63.106999999999999"/>
  </r>
  <r>
    <n v="8420"/>
    <x v="4176"/>
    <x v="3"/>
    <x v="1188"/>
    <d v="2014-12-05T00:00:00"/>
    <s v="First Class"/>
    <s v="LB-16795"/>
    <s v="Laurel Beltran"/>
    <x v="2"/>
    <s v="United States"/>
    <x v="4"/>
    <x v="4"/>
    <n v="98105"/>
    <x v="1"/>
    <s v="OFF-ST-10000636"/>
    <x v="1"/>
    <x v="4"/>
    <x v="1744"/>
    <n v="66.959999999999994"/>
    <n v="4"/>
    <n v="0"/>
    <n v="2.6783999999999999"/>
  </r>
  <r>
    <n v="8421"/>
    <x v="4176"/>
    <x v="3"/>
    <x v="1188"/>
    <d v="2014-12-05T00:00:00"/>
    <s v="First Class"/>
    <s v="LB-16795"/>
    <s v="Laurel Beltran"/>
    <x v="2"/>
    <s v="United States"/>
    <x v="4"/>
    <x v="4"/>
    <n v="98105"/>
    <x v="1"/>
    <s v="TEC-AC-10004171"/>
    <x v="2"/>
    <x v="11"/>
    <x v="1312"/>
    <n v="199.98"/>
    <n v="2"/>
    <n v="0"/>
    <n v="87.991200000000006"/>
  </r>
  <r>
    <n v="8422"/>
    <x v="4177"/>
    <x v="3"/>
    <x v="386"/>
    <d v="2014-10-17T00:00:00"/>
    <s v="Standard Class"/>
    <s v="NP-18670"/>
    <s v="Nora Paige"/>
    <x v="0"/>
    <s v="United States"/>
    <x v="80"/>
    <x v="30"/>
    <n v="8701"/>
    <x v="3"/>
    <s v="TEC-AC-10002167"/>
    <x v="2"/>
    <x v="11"/>
    <x v="46"/>
    <n v="45"/>
    <n v="3"/>
    <n v="0"/>
    <n v="4.95"/>
  </r>
  <r>
    <n v="8423"/>
    <x v="4177"/>
    <x v="3"/>
    <x v="386"/>
    <d v="2014-10-17T00:00:00"/>
    <s v="Standard Class"/>
    <s v="NP-18670"/>
    <s v="Nora Paige"/>
    <x v="0"/>
    <s v="United States"/>
    <x v="80"/>
    <x v="30"/>
    <n v="8701"/>
    <x v="3"/>
    <s v="OFF-FA-10000621"/>
    <x v="1"/>
    <x v="13"/>
    <x v="110"/>
    <n v="17.899999999999999"/>
    <n v="5"/>
    <n v="0"/>
    <n v="8.7710000000000008"/>
  </r>
  <r>
    <n v="8424"/>
    <x v="4177"/>
    <x v="3"/>
    <x v="386"/>
    <d v="2014-10-17T00:00:00"/>
    <s v="Standard Class"/>
    <s v="NP-18670"/>
    <s v="Nora Paige"/>
    <x v="0"/>
    <s v="United States"/>
    <x v="80"/>
    <x v="30"/>
    <n v="8701"/>
    <x v="3"/>
    <s v="FUR-FU-10004053"/>
    <x v="0"/>
    <x v="5"/>
    <x v="1633"/>
    <n v="40.479999999999997"/>
    <n v="2"/>
    <n v="0"/>
    <n v="17.406400000000001"/>
  </r>
  <r>
    <n v="8425"/>
    <x v="4177"/>
    <x v="3"/>
    <x v="386"/>
    <d v="2014-10-17T00:00:00"/>
    <s v="Standard Class"/>
    <s v="NP-18670"/>
    <s v="Nora Paige"/>
    <x v="0"/>
    <s v="United States"/>
    <x v="80"/>
    <x v="30"/>
    <n v="8701"/>
    <x v="3"/>
    <s v="FUR-BO-10003404"/>
    <x v="0"/>
    <x v="0"/>
    <x v="1376"/>
    <n v="2154.9"/>
    <n v="5"/>
    <n v="0"/>
    <n v="129.29400000000001"/>
  </r>
  <r>
    <n v="8426"/>
    <x v="4178"/>
    <x v="0"/>
    <x v="770"/>
    <d v="2013-08-31T00:00:00"/>
    <s v="First Class"/>
    <s v="EB-13750"/>
    <s v="Edward Becker"/>
    <x v="1"/>
    <s v="United States"/>
    <x v="74"/>
    <x v="24"/>
    <n v="45231"/>
    <x v="3"/>
    <s v="OFF-BI-10004099"/>
    <x v="1"/>
    <x v="8"/>
    <x v="1716"/>
    <n v="18.431999999999999"/>
    <n v="8"/>
    <n v="0.7"/>
    <n v="-12.288"/>
  </r>
  <r>
    <n v="8427"/>
    <x v="4179"/>
    <x v="1"/>
    <x v="653"/>
    <d v="2012-07-10T00:00:00"/>
    <s v="Standard Class"/>
    <s v="RP-19390"/>
    <s v="Resi PÃ¶lking"/>
    <x v="0"/>
    <s v="United States"/>
    <x v="377"/>
    <x v="22"/>
    <n v="80229"/>
    <x v="1"/>
    <s v="OFF-SU-10004290"/>
    <x v="1"/>
    <x v="14"/>
    <x v="1818"/>
    <n v="10.944000000000001"/>
    <n v="2"/>
    <n v="0.2"/>
    <n v="0.95760000000000001"/>
  </r>
  <r>
    <n v="8428"/>
    <x v="4180"/>
    <x v="3"/>
    <x v="51"/>
    <d v="2014-11-26T00:00:00"/>
    <s v="First Class"/>
    <s v="DC-12850"/>
    <s v="Dan Campbell"/>
    <x v="0"/>
    <s v="United States"/>
    <x v="43"/>
    <x v="12"/>
    <n v="48066"/>
    <x v="2"/>
    <s v="OFF-SU-10001935"/>
    <x v="1"/>
    <x v="14"/>
    <x v="33"/>
    <n v="4.3600000000000003"/>
    <n v="2"/>
    <n v="0"/>
    <n v="0.1744"/>
  </r>
  <r>
    <n v="8429"/>
    <x v="4181"/>
    <x v="3"/>
    <x v="105"/>
    <d v="2014-11-17T00:00:00"/>
    <s v="Standard Class"/>
    <s v="DJ-13510"/>
    <s v="Don Jones"/>
    <x v="1"/>
    <s v="United States"/>
    <x v="228"/>
    <x v="16"/>
    <n v="85281"/>
    <x v="1"/>
    <s v="TEC-AC-10004227"/>
    <x v="2"/>
    <x v="11"/>
    <x v="1400"/>
    <n v="62.351999999999997"/>
    <n v="6"/>
    <n v="0.2"/>
    <n v="-10.9116"/>
  </r>
  <r>
    <n v="8430"/>
    <x v="4182"/>
    <x v="0"/>
    <x v="1054"/>
    <d v="2013-12-22T00:00:00"/>
    <s v="Second Class"/>
    <s v="CL-12565"/>
    <s v="Clay Ludtke"/>
    <x v="0"/>
    <s v="United States"/>
    <x v="265"/>
    <x v="9"/>
    <n v="19601"/>
    <x v="3"/>
    <s v="FUR-FU-10004904"/>
    <x v="0"/>
    <x v="5"/>
    <x v="1580"/>
    <n v="303.92"/>
    <n v="5"/>
    <n v="0.2"/>
    <n v="-30.391999999999999"/>
  </r>
  <r>
    <n v="8431"/>
    <x v="4183"/>
    <x v="2"/>
    <x v="809"/>
    <d v="2011-05-04T00:00:00"/>
    <s v="Standard Class"/>
    <s v="NC-18340"/>
    <s v="Nat Carroll"/>
    <x v="0"/>
    <s v="United States"/>
    <x v="339"/>
    <x v="11"/>
    <n v="55124"/>
    <x v="2"/>
    <s v="OFF-ST-10001511"/>
    <x v="1"/>
    <x v="4"/>
    <x v="551"/>
    <n v="129.30000000000001"/>
    <n v="2"/>
    <n v="0"/>
    <n v="6.4649999999999999"/>
  </r>
  <r>
    <n v="8432"/>
    <x v="4184"/>
    <x v="3"/>
    <x v="1183"/>
    <d v="2014-11-14T00:00:00"/>
    <s v="Standard Class"/>
    <s v="KN-16450"/>
    <s v="Kean Nguyen"/>
    <x v="1"/>
    <s v="United States"/>
    <x v="248"/>
    <x v="39"/>
    <n v="21215"/>
    <x v="3"/>
    <s v="FUR-FU-10003535"/>
    <x v="0"/>
    <x v="5"/>
    <x v="888"/>
    <n v="274.2"/>
    <n v="10"/>
    <n v="0"/>
    <n v="112.422"/>
  </r>
  <r>
    <n v="8433"/>
    <x v="4185"/>
    <x v="2"/>
    <x v="80"/>
    <d v="2011-09-18T00:00:00"/>
    <s v="Second Class"/>
    <s v="SC-20260"/>
    <s v="Scott Cohen"/>
    <x v="1"/>
    <s v="United States"/>
    <x v="331"/>
    <x v="5"/>
    <n v="78415"/>
    <x v="2"/>
    <s v="OFF-FA-10000053"/>
    <x v="1"/>
    <x v="13"/>
    <x v="953"/>
    <n v="6.048"/>
    <n v="4"/>
    <n v="0.2"/>
    <n v="-1.3608"/>
  </r>
  <r>
    <n v="8434"/>
    <x v="4185"/>
    <x v="2"/>
    <x v="80"/>
    <d v="2011-09-18T00:00:00"/>
    <s v="Second Class"/>
    <s v="SC-20260"/>
    <s v="Scott Cohen"/>
    <x v="1"/>
    <s v="United States"/>
    <x v="331"/>
    <x v="5"/>
    <n v="78415"/>
    <x v="2"/>
    <s v="OFF-PA-10004610"/>
    <x v="1"/>
    <x v="10"/>
    <x v="1511"/>
    <n v="6.8479999999999999"/>
    <n v="2"/>
    <n v="0.2"/>
    <n v="2.14"/>
  </r>
  <r>
    <n v="8435"/>
    <x v="4185"/>
    <x v="2"/>
    <x v="80"/>
    <d v="2011-09-18T00:00:00"/>
    <s v="Second Class"/>
    <s v="SC-20260"/>
    <s v="Scott Cohen"/>
    <x v="1"/>
    <s v="United States"/>
    <x v="331"/>
    <x v="5"/>
    <n v="78415"/>
    <x v="2"/>
    <s v="FUR-FU-10000550"/>
    <x v="0"/>
    <x v="5"/>
    <x v="1445"/>
    <n v="9.9600000000000009"/>
    <n v="5"/>
    <n v="0.6"/>
    <n v="-6.7229999999999999"/>
  </r>
  <r>
    <n v="8436"/>
    <x v="4185"/>
    <x v="2"/>
    <x v="80"/>
    <d v="2011-09-18T00:00:00"/>
    <s v="Second Class"/>
    <s v="SC-20260"/>
    <s v="Scott Cohen"/>
    <x v="1"/>
    <s v="United States"/>
    <x v="331"/>
    <x v="5"/>
    <n v="78415"/>
    <x v="2"/>
    <s v="OFF-BI-10001721"/>
    <x v="1"/>
    <x v="8"/>
    <x v="94"/>
    <n v="8.5519999999999996"/>
    <n v="2"/>
    <n v="0.8"/>
    <n v="-13.683199999999999"/>
  </r>
  <r>
    <n v="8437"/>
    <x v="4186"/>
    <x v="1"/>
    <x v="1181"/>
    <d v="2012-09-26T00:00:00"/>
    <s v="Standard Class"/>
    <s v="AM-10705"/>
    <s v="Anne McFarland"/>
    <x v="0"/>
    <s v="United States"/>
    <x v="98"/>
    <x v="33"/>
    <n v="89115"/>
    <x v="1"/>
    <s v="OFF-BI-10004040"/>
    <x v="1"/>
    <x v="8"/>
    <x v="1478"/>
    <n v="45.584000000000003"/>
    <n v="11"/>
    <n v="0.2"/>
    <n v="16.5242"/>
  </r>
  <r>
    <n v="8438"/>
    <x v="4187"/>
    <x v="1"/>
    <x v="895"/>
    <d v="2012-12-16T00:00:00"/>
    <s v="Standard Class"/>
    <s v="RA-19945"/>
    <s v="Ryan Akin"/>
    <x v="0"/>
    <s v="United States"/>
    <x v="138"/>
    <x v="24"/>
    <n v="44105"/>
    <x v="3"/>
    <s v="TEC-AC-10002550"/>
    <x v="2"/>
    <x v="11"/>
    <x v="1342"/>
    <n v="25.488"/>
    <n v="2"/>
    <n v="0.2"/>
    <n v="4.4603999999999999"/>
  </r>
  <r>
    <n v="8439"/>
    <x v="4188"/>
    <x v="2"/>
    <x v="1061"/>
    <d v="2011-01-06T00:00:00"/>
    <s v="Standard Class"/>
    <s v="MM-17260"/>
    <s v="Magdelene Morse"/>
    <x v="0"/>
    <s v="United States"/>
    <x v="4"/>
    <x v="4"/>
    <n v="98105"/>
    <x v="1"/>
    <s v="OFF-BI-10003876"/>
    <x v="1"/>
    <x v="8"/>
    <x v="1617"/>
    <n v="136.96"/>
    <n v="4"/>
    <n v="0.2"/>
    <n v="51.36"/>
  </r>
  <r>
    <n v="8440"/>
    <x v="4189"/>
    <x v="3"/>
    <x v="1192"/>
    <d v="2014-03-18T00:00:00"/>
    <s v="Second Class"/>
    <s v="BN-11470"/>
    <s v="Brad Norvell"/>
    <x v="1"/>
    <s v="United States"/>
    <x v="22"/>
    <x v="10"/>
    <n v="60623"/>
    <x v="2"/>
    <s v="TEC-PH-10000213"/>
    <x v="2"/>
    <x v="7"/>
    <x v="1649"/>
    <n v="49.616"/>
    <n v="2"/>
    <n v="0.2"/>
    <n v="4.9615999999999998"/>
  </r>
  <r>
    <n v="8441"/>
    <x v="4190"/>
    <x v="0"/>
    <x v="16"/>
    <d v="2013-12-13T00:00:00"/>
    <s v="Second Class"/>
    <s v="JB-16045"/>
    <s v="Julia Barnett"/>
    <x v="2"/>
    <s v="United States"/>
    <x v="38"/>
    <x v="24"/>
    <n v="43229"/>
    <x v="3"/>
    <s v="OFF-PA-10002615"/>
    <x v="1"/>
    <x v="10"/>
    <x v="247"/>
    <n v="10.584"/>
    <n v="3"/>
    <n v="0.2"/>
    <n v="3.4398"/>
  </r>
  <r>
    <n v="8442"/>
    <x v="4191"/>
    <x v="3"/>
    <x v="636"/>
    <d v="2014-11-05T00:00:00"/>
    <s v="Standard Class"/>
    <s v="DB-13615"/>
    <s v="Doug Bickford"/>
    <x v="0"/>
    <s v="United States"/>
    <x v="93"/>
    <x v="16"/>
    <n v="85705"/>
    <x v="1"/>
    <s v="OFF-PA-10002254"/>
    <x v="1"/>
    <x v="10"/>
    <x v="145"/>
    <n v="84.415999999999997"/>
    <n v="4"/>
    <n v="0.2"/>
    <n v="27.435199999999998"/>
  </r>
  <r>
    <n v="8443"/>
    <x v="4192"/>
    <x v="0"/>
    <x v="1193"/>
    <d v="2013-11-03T00:00:00"/>
    <s v="Standard Class"/>
    <s v="JB-16045"/>
    <s v="Julia Barnett"/>
    <x v="2"/>
    <s v="United States"/>
    <x v="10"/>
    <x v="9"/>
    <n v="19120"/>
    <x v="3"/>
    <s v="TEC-PH-10004586"/>
    <x v="2"/>
    <x v="7"/>
    <x v="890"/>
    <n v="431.94"/>
    <n v="2"/>
    <n v="0.4"/>
    <n v="-71.989999999999995"/>
  </r>
  <r>
    <n v="8444"/>
    <x v="4192"/>
    <x v="0"/>
    <x v="1193"/>
    <d v="2013-11-03T00:00:00"/>
    <s v="Standard Class"/>
    <s v="JB-16045"/>
    <s v="Julia Barnett"/>
    <x v="2"/>
    <s v="United States"/>
    <x v="10"/>
    <x v="9"/>
    <n v="19120"/>
    <x v="3"/>
    <s v="OFF-BI-10002982"/>
    <x v="1"/>
    <x v="8"/>
    <x v="1258"/>
    <n v="2.0430000000000001"/>
    <n v="1"/>
    <n v="0.7"/>
    <n v="-1.4982"/>
  </r>
  <r>
    <n v="8445"/>
    <x v="4192"/>
    <x v="0"/>
    <x v="1193"/>
    <d v="2013-11-03T00:00:00"/>
    <s v="Standard Class"/>
    <s v="JB-16045"/>
    <s v="Julia Barnett"/>
    <x v="2"/>
    <s v="United States"/>
    <x v="10"/>
    <x v="9"/>
    <n v="19120"/>
    <x v="3"/>
    <s v="TEC-PH-10002538"/>
    <x v="2"/>
    <x v="7"/>
    <x v="524"/>
    <n v="68.238"/>
    <n v="3"/>
    <n v="0.4"/>
    <n v="-12.510300000000001"/>
  </r>
  <r>
    <n v="8446"/>
    <x v="4193"/>
    <x v="3"/>
    <x v="436"/>
    <d v="2014-10-25T00:00:00"/>
    <s v="First Class"/>
    <s v="AH-10075"/>
    <s v="Adam Hart"/>
    <x v="1"/>
    <s v="United States"/>
    <x v="395"/>
    <x v="34"/>
    <n v="2920"/>
    <x v="3"/>
    <s v="FUR-TA-10001039"/>
    <x v="0"/>
    <x v="3"/>
    <x v="824"/>
    <n v="240.744"/>
    <n v="4"/>
    <n v="0.3"/>
    <n v="-13.7568"/>
  </r>
  <r>
    <n v="8447"/>
    <x v="4193"/>
    <x v="3"/>
    <x v="436"/>
    <d v="2014-10-25T00:00:00"/>
    <s v="First Class"/>
    <s v="AH-10075"/>
    <s v="Adam Hart"/>
    <x v="1"/>
    <s v="United States"/>
    <x v="395"/>
    <x v="34"/>
    <n v="2920"/>
    <x v="3"/>
    <s v="FUR-FU-10004963"/>
    <x v="0"/>
    <x v="5"/>
    <x v="1434"/>
    <n v="35"/>
    <n v="4"/>
    <n v="0"/>
    <n v="14.7"/>
  </r>
  <r>
    <n v="8448"/>
    <x v="4193"/>
    <x v="3"/>
    <x v="436"/>
    <d v="2014-10-25T00:00:00"/>
    <s v="First Class"/>
    <s v="AH-10075"/>
    <s v="Adam Hart"/>
    <x v="1"/>
    <s v="United States"/>
    <x v="395"/>
    <x v="34"/>
    <n v="2920"/>
    <x v="3"/>
    <s v="FUR-FU-10000277"/>
    <x v="0"/>
    <x v="5"/>
    <x v="1786"/>
    <n v="210.68"/>
    <n v="2"/>
    <n v="0"/>
    <n v="50.563200000000002"/>
  </r>
  <r>
    <n v="8449"/>
    <x v="4193"/>
    <x v="3"/>
    <x v="436"/>
    <d v="2014-10-25T00:00:00"/>
    <s v="First Class"/>
    <s v="AH-10075"/>
    <s v="Adam Hart"/>
    <x v="1"/>
    <s v="United States"/>
    <x v="395"/>
    <x v="34"/>
    <n v="2920"/>
    <x v="3"/>
    <s v="FUR-TA-10004915"/>
    <x v="0"/>
    <x v="3"/>
    <x v="331"/>
    <n v="637.89599999999996"/>
    <n v="3"/>
    <n v="0.3"/>
    <n v="-127.5792"/>
  </r>
  <r>
    <n v="8450"/>
    <x v="4193"/>
    <x v="3"/>
    <x v="436"/>
    <d v="2014-10-25T00:00:00"/>
    <s v="First Class"/>
    <s v="AH-10075"/>
    <s v="Adam Hart"/>
    <x v="1"/>
    <s v="United States"/>
    <x v="395"/>
    <x v="34"/>
    <n v="2920"/>
    <x v="3"/>
    <s v="OFF-PA-10003724"/>
    <x v="1"/>
    <x v="10"/>
    <x v="357"/>
    <n v="43.44"/>
    <n v="8"/>
    <n v="0"/>
    <n v="21.285599999999999"/>
  </r>
  <r>
    <n v="8451"/>
    <x v="4193"/>
    <x v="3"/>
    <x v="436"/>
    <d v="2014-10-25T00:00:00"/>
    <s v="First Class"/>
    <s v="AH-10075"/>
    <s v="Adam Hart"/>
    <x v="1"/>
    <s v="United States"/>
    <x v="395"/>
    <x v="34"/>
    <n v="2920"/>
    <x v="3"/>
    <s v="OFF-AP-10002906"/>
    <x v="1"/>
    <x v="9"/>
    <x v="1088"/>
    <n v="2.2200000000000002"/>
    <n v="1"/>
    <n v="0"/>
    <n v="0.66600000000000004"/>
  </r>
  <r>
    <n v="8452"/>
    <x v="4194"/>
    <x v="2"/>
    <x v="582"/>
    <d v="2011-04-30T00:00:00"/>
    <s v="First Class"/>
    <s v="AI-10855"/>
    <s v="Arianne Irving"/>
    <x v="0"/>
    <s v="United States"/>
    <x v="8"/>
    <x v="1"/>
    <n v="94122"/>
    <x v="1"/>
    <s v="TEC-PH-10001459"/>
    <x v="2"/>
    <x v="7"/>
    <x v="1438"/>
    <n v="1679.96"/>
    <n v="5"/>
    <n v="0.2"/>
    <n v="125.997"/>
  </r>
  <r>
    <n v="8453"/>
    <x v="4195"/>
    <x v="0"/>
    <x v="724"/>
    <d v="2013-04-24T00:00:00"/>
    <s v="Standard Class"/>
    <s v="TH-21115"/>
    <s v="Thea Hudgings"/>
    <x v="1"/>
    <s v="United States"/>
    <x v="12"/>
    <x v="5"/>
    <n v="77070"/>
    <x v="2"/>
    <s v="FUR-CH-10002880"/>
    <x v="0"/>
    <x v="1"/>
    <x v="801"/>
    <n v="344.37200000000001"/>
    <n v="4"/>
    <n v="0.3"/>
    <n v="-93.472399999999993"/>
  </r>
  <r>
    <n v="8454"/>
    <x v="4195"/>
    <x v="0"/>
    <x v="724"/>
    <d v="2013-04-24T00:00:00"/>
    <s v="Standard Class"/>
    <s v="TH-21115"/>
    <s v="Thea Hudgings"/>
    <x v="1"/>
    <s v="United States"/>
    <x v="12"/>
    <x v="5"/>
    <n v="77070"/>
    <x v="2"/>
    <s v="OFF-ST-10001780"/>
    <x v="1"/>
    <x v="4"/>
    <x v="481"/>
    <n v="1554.9359999999999"/>
    <n v="3"/>
    <n v="0.2"/>
    <n v="77.746799999999993"/>
  </r>
  <r>
    <n v="8455"/>
    <x v="4195"/>
    <x v="0"/>
    <x v="724"/>
    <d v="2013-04-24T00:00:00"/>
    <s v="Standard Class"/>
    <s v="TH-21115"/>
    <s v="Thea Hudgings"/>
    <x v="1"/>
    <s v="United States"/>
    <x v="12"/>
    <x v="5"/>
    <n v="77070"/>
    <x v="2"/>
    <s v="FUR-FU-10004748"/>
    <x v="0"/>
    <x v="5"/>
    <x v="1243"/>
    <n v="127.88"/>
    <n v="5"/>
    <n v="0.6"/>
    <n v="-67.137"/>
  </r>
  <r>
    <n v="8456"/>
    <x v="4196"/>
    <x v="0"/>
    <x v="730"/>
    <d v="2013-05-30T00:00:00"/>
    <s v="Standard Class"/>
    <s v="JE-15610"/>
    <s v="Jim Epp"/>
    <x v="1"/>
    <s v="United States"/>
    <x v="1"/>
    <x v="1"/>
    <n v="90049"/>
    <x v="1"/>
    <s v="TEC-PH-10001918"/>
    <x v="2"/>
    <x v="7"/>
    <x v="191"/>
    <n v="222.38399999999999"/>
    <n v="2"/>
    <n v="0.2"/>
    <n v="22.238399999999999"/>
  </r>
  <r>
    <n v="8457"/>
    <x v="4197"/>
    <x v="3"/>
    <x v="39"/>
    <d v="2014-03-06T00:00:00"/>
    <s v="Second Class"/>
    <s v="TH-21235"/>
    <s v="Tiffany House"/>
    <x v="1"/>
    <s v="United States"/>
    <x v="22"/>
    <x v="10"/>
    <n v="60653"/>
    <x v="2"/>
    <s v="FUR-CH-10001146"/>
    <x v="0"/>
    <x v="1"/>
    <x v="124"/>
    <n v="106.869"/>
    <n v="3"/>
    <n v="0.3"/>
    <n v="-29.007300000000001"/>
  </r>
  <r>
    <n v="8458"/>
    <x v="4197"/>
    <x v="3"/>
    <x v="39"/>
    <d v="2014-03-06T00:00:00"/>
    <s v="Second Class"/>
    <s v="TH-21235"/>
    <s v="Tiffany House"/>
    <x v="1"/>
    <s v="United States"/>
    <x v="22"/>
    <x v="10"/>
    <n v="60653"/>
    <x v="2"/>
    <s v="OFF-BI-10004364"/>
    <x v="1"/>
    <x v="8"/>
    <x v="302"/>
    <n v="3.5640000000000001"/>
    <n v="3"/>
    <n v="0.8"/>
    <n v="-6.2370000000000001"/>
  </r>
  <r>
    <n v="8459"/>
    <x v="4198"/>
    <x v="2"/>
    <x v="55"/>
    <d v="2011-08-29T00:00:00"/>
    <s v="Standard Class"/>
    <s v="JE-15715"/>
    <s v="Joe Elijah"/>
    <x v="0"/>
    <s v="United States"/>
    <x v="12"/>
    <x v="5"/>
    <n v="77070"/>
    <x v="2"/>
    <s v="OFF-BI-10002133"/>
    <x v="1"/>
    <x v="8"/>
    <x v="1138"/>
    <n v="25.68"/>
    <n v="3"/>
    <n v="0.8"/>
    <n v="-39.804000000000002"/>
  </r>
  <r>
    <n v="8460"/>
    <x v="4198"/>
    <x v="2"/>
    <x v="55"/>
    <d v="2011-08-29T00:00:00"/>
    <s v="Standard Class"/>
    <s v="JE-15715"/>
    <s v="Joe Elijah"/>
    <x v="0"/>
    <s v="United States"/>
    <x v="12"/>
    <x v="5"/>
    <n v="77070"/>
    <x v="2"/>
    <s v="OFF-BI-10002225"/>
    <x v="1"/>
    <x v="8"/>
    <x v="336"/>
    <n v="12.384"/>
    <n v="3"/>
    <n v="0.8"/>
    <n v="-19.814399999999999"/>
  </r>
  <r>
    <n v="8461"/>
    <x v="4199"/>
    <x v="2"/>
    <x v="1194"/>
    <d v="2011-04-09T00:00:00"/>
    <s v="Standard Class"/>
    <s v="AT-10735"/>
    <s v="Annie Thurman"/>
    <x v="0"/>
    <s v="United States"/>
    <x v="39"/>
    <x v="29"/>
    <n v="6010"/>
    <x v="3"/>
    <s v="OFF-BI-10002432"/>
    <x v="1"/>
    <x v="8"/>
    <x v="866"/>
    <n v="25.3"/>
    <n v="5"/>
    <n v="0"/>
    <n v="11.891"/>
  </r>
  <r>
    <n v="8462"/>
    <x v="4199"/>
    <x v="2"/>
    <x v="1194"/>
    <d v="2011-04-09T00:00:00"/>
    <s v="Standard Class"/>
    <s v="AT-10735"/>
    <s v="Annie Thurman"/>
    <x v="0"/>
    <s v="United States"/>
    <x v="39"/>
    <x v="29"/>
    <n v="6010"/>
    <x v="3"/>
    <s v="OFF-ST-10000563"/>
    <x v="1"/>
    <x v="4"/>
    <x v="894"/>
    <n v="95.94"/>
    <n v="3"/>
    <n v="0"/>
    <n v="9.5939999999999994"/>
  </r>
  <r>
    <n v="8463"/>
    <x v="4200"/>
    <x v="1"/>
    <x v="37"/>
    <d v="2012-07-09T00:00:00"/>
    <s v="Second Class"/>
    <s v="JH-15820"/>
    <s v="John Huston"/>
    <x v="0"/>
    <s v="United States"/>
    <x v="450"/>
    <x v="12"/>
    <n v="49423"/>
    <x v="2"/>
    <s v="OFF-LA-10001982"/>
    <x v="1"/>
    <x v="2"/>
    <x v="1529"/>
    <n v="7.5"/>
    <n v="2"/>
    <n v="0"/>
    <n v="3.6"/>
  </r>
  <r>
    <n v="8464"/>
    <x v="4201"/>
    <x v="2"/>
    <x v="1176"/>
    <d v="2011-01-04T00:00:00"/>
    <s v="Standard Class"/>
    <s v="DR-12940"/>
    <s v="Daniel Raglin"/>
    <x v="2"/>
    <s v="United States"/>
    <x v="305"/>
    <x v="27"/>
    <n v="87105"/>
    <x v="1"/>
    <s v="TEC-PH-10003273"/>
    <x v="2"/>
    <x v="7"/>
    <x v="171"/>
    <n v="302.37599999999998"/>
    <n v="3"/>
    <n v="0.2"/>
    <n v="22.6782"/>
  </r>
  <r>
    <n v="8465"/>
    <x v="4202"/>
    <x v="1"/>
    <x v="1187"/>
    <d v="2012-05-15T00:00:00"/>
    <s v="Standard Class"/>
    <s v="AB-10165"/>
    <s v="Alan Barnes"/>
    <x v="0"/>
    <s v="United States"/>
    <x v="103"/>
    <x v="22"/>
    <n v="80027"/>
    <x v="1"/>
    <s v="TEC-AC-10002718"/>
    <x v="2"/>
    <x v="11"/>
    <x v="1183"/>
    <n v="46.688000000000002"/>
    <n v="4"/>
    <n v="0.2"/>
    <n v="-2.9180000000000001"/>
  </r>
  <r>
    <n v="8466"/>
    <x v="4203"/>
    <x v="1"/>
    <x v="265"/>
    <d v="2012-04-14T00:00:00"/>
    <s v="Standard Class"/>
    <s v="MC-18100"/>
    <s v="Mick Crebagga"/>
    <x v="0"/>
    <s v="United States"/>
    <x v="20"/>
    <x v="15"/>
    <n v="10024"/>
    <x v="3"/>
    <s v="OFF-ST-10001505"/>
    <x v="1"/>
    <x v="4"/>
    <x v="1174"/>
    <n v="17.940000000000001"/>
    <n v="3"/>
    <n v="0"/>
    <n v="3.0497999999999998"/>
  </r>
  <r>
    <n v="8467"/>
    <x v="4204"/>
    <x v="1"/>
    <x v="265"/>
    <d v="2012-04-14T00:00:00"/>
    <s v="Standard Class"/>
    <s v="IG-15085"/>
    <s v="Ivan Gibson"/>
    <x v="0"/>
    <s v="United States"/>
    <x v="165"/>
    <x v="29"/>
    <n v="6360"/>
    <x v="3"/>
    <s v="OFF-AP-10000179"/>
    <x v="1"/>
    <x v="9"/>
    <x v="527"/>
    <n v="370.14"/>
    <n v="3"/>
    <n v="0"/>
    <n v="144.3546"/>
  </r>
  <r>
    <n v="8468"/>
    <x v="4205"/>
    <x v="0"/>
    <x v="251"/>
    <d v="2013-09-24T00:00:00"/>
    <s v="Standard Class"/>
    <s v="FH-14275"/>
    <s v="Frank Hawley"/>
    <x v="1"/>
    <s v="United States"/>
    <x v="8"/>
    <x v="1"/>
    <n v="94122"/>
    <x v="1"/>
    <s v="OFF-BI-10002309"/>
    <x v="1"/>
    <x v="8"/>
    <x v="78"/>
    <n v="8.9280000000000008"/>
    <n v="2"/>
    <n v="0.2"/>
    <n v="3.1248"/>
  </r>
  <r>
    <n v="8469"/>
    <x v="4206"/>
    <x v="0"/>
    <x v="583"/>
    <d v="2013-11-18T00:00:00"/>
    <s v="Standard Class"/>
    <s v="AS-10285"/>
    <s v="Alejandro Savely"/>
    <x v="1"/>
    <s v="United States"/>
    <x v="338"/>
    <x v="14"/>
    <n v="46060"/>
    <x v="2"/>
    <s v="FUR-TA-10001950"/>
    <x v="0"/>
    <x v="3"/>
    <x v="1275"/>
    <n v="2678.94"/>
    <n v="6"/>
    <n v="0"/>
    <n v="241.1046"/>
  </r>
  <r>
    <n v="8470"/>
    <x v="4207"/>
    <x v="3"/>
    <x v="756"/>
    <d v="2014-04-28T00:00:00"/>
    <s v="Standard Class"/>
    <s v="PN-18775"/>
    <s v="Parhena Norris"/>
    <x v="2"/>
    <s v="United States"/>
    <x v="300"/>
    <x v="18"/>
    <n v="37042"/>
    <x v="0"/>
    <s v="FUR-BO-10001972"/>
    <x v="0"/>
    <x v="0"/>
    <x v="362"/>
    <n v="387.13600000000002"/>
    <n v="4"/>
    <n v="0.2"/>
    <n v="-14.5176"/>
  </r>
  <r>
    <n v="8471"/>
    <x v="4207"/>
    <x v="3"/>
    <x v="756"/>
    <d v="2014-04-28T00:00:00"/>
    <s v="Standard Class"/>
    <s v="PN-18775"/>
    <s v="Parhena Norris"/>
    <x v="2"/>
    <s v="United States"/>
    <x v="300"/>
    <x v="18"/>
    <n v="37042"/>
    <x v="0"/>
    <s v="TEC-AC-10002473"/>
    <x v="2"/>
    <x v="11"/>
    <x v="713"/>
    <n v="45.408000000000001"/>
    <n v="2"/>
    <n v="0.2"/>
    <n v="11.919600000000001"/>
  </r>
  <r>
    <n v="8472"/>
    <x v="4207"/>
    <x v="3"/>
    <x v="756"/>
    <d v="2014-04-28T00:00:00"/>
    <s v="Standard Class"/>
    <s v="PN-18775"/>
    <s v="Parhena Norris"/>
    <x v="2"/>
    <s v="United States"/>
    <x v="300"/>
    <x v="18"/>
    <n v="37042"/>
    <x v="0"/>
    <s v="FUR-FU-10000193"/>
    <x v="0"/>
    <x v="5"/>
    <x v="1503"/>
    <n v="77.951999999999998"/>
    <n v="3"/>
    <n v="0.2"/>
    <n v="-11.6928"/>
  </r>
  <r>
    <n v="8473"/>
    <x v="4207"/>
    <x v="3"/>
    <x v="756"/>
    <d v="2014-04-28T00:00:00"/>
    <s v="Standard Class"/>
    <s v="PN-18775"/>
    <s v="Parhena Norris"/>
    <x v="2"/>
    <s v="United States"/>
    <x v="300"/>
    <x v="18"/>
    <n v="37042"/>
    <x v="0"/>
    <s v="OFF-LA-10000081"/>
    <x v="1"/>
    <x v="2"/>
    <x v="1321"/>
    <n v="3"/>
    <n v="1"/>
    <n v="0.2"/>
    <n v="1.05"/>
  </r>
  <r>
    <n v="8474"/>
    <x v="4208"/>
    <x v="1"/>
    <x v="420"/>
    <d v="2012-10-26T00:00:00"/>
    <s v="Second Class"/>
    <s v="GM-14500"/>
    <s v="Gene McClure"/>
    <x v="0"/>
    <s v="United States"/>
    <x v="389"/>
    <x v="2"/>
    <n v="33021"/>
    <x v="0"/>
    <s v="OFF-ST-10000876"/>
    <x v="1"/>
    <x v="4"/>
    <x v="251"/>
    <n v="9.952"/>
    <n v="1"/>
    <n v="0.2"/>
    <n v="0.99519999999999997"/>
  </r>
  <r>
    <n v="8475"/>
    <x v="4209"/>
    <x v="3"/>
    <x v="359"/>
    <d v="2014-04-15T00:00:00"/>
    <s v="Standard Class"/>
    <s v="NC-18625"/>
    <s v="Noah Childs"/>
    <x v="1"/>
    <s v="United States"/>
    <x v="283"/>
    <x v="9"/>
    <n v="17403"/>
    <x v="3"/>
    <s v="OFF-BI-10004492"/>
    <x v="1"/>
    <x v="8"/>
    <x v="347"/>
    <n v="37.896000000000001"/>
    <n v="4"/>
    <n v="0.7"/>
    <n v="-29.053599999999999"/>
  </r>
  <r>
    <n v="8476"/>
    <x v="4209"/>
    <x v="3"/>
    <x v="359"/>
    <d v="2014-04-15T00:00:00"/>
    <s v="Standard Class"/>
    <s v="NC-18625"/>
    <s v="Noah Childs"/>
    <x v="1"/>
    <s v="United States"/>
    <x v="283"/>
    <x v="9"/>
    <n v="17403"/>
    <x v="3"/>
    <s v="OFF-PA-10001033"/>
    <x v="1"/>
    <x v="10"/>
    <x v="1500"/>
    <n v="65.584000000000003"/>
    <n v="2"/>
    <n v="0.2"/>
    <n v="23.7742"/>
  </r>
  <r>
    <n v="8477"/>
    <x v="4210"/>
    <x v="3"/>
    <x v="855"/>
    <d v="2014-02-11T00:00:00"/>
    <s v="Standard Class"/>
    <s v="TW-21025"/>
    <s v="Tamara Willingham"/>
    <x v="2"/>
    <s v="United States"/>
    <x v="123"/>
    <x v="16"/>
    <n v="85204"/>
    <x v="1"/>
    <s v="OFF-PA-10004039"/>
    <x v="1"/>
    <x v="10"/>
    <x v="1538"/>
    <n v="44.783999999999999"/>
    <n v="1"/>
    <n v="0.2"/>
    <n v="16.234200000000001"/>
  </r>
  <r>
    <n v="8478"/>
    <x v="4211"/>
    <x v="1"/>
    <x v="628"/>
    <d v="2012-10-30T00:00:00"/>
    <s v="Same Day"/>
    <s v="BF-11020"/>
    <s v="Barry FranzÃ¶sisch"/>
    <x v="1"/>
    <s v="United States"/>
    <x v="20"/>
    <x v="15"/>
    <n v="10024"/>
    <x v="3"/>
    <s v="TEC-MA-10004552"/>
    <x v="2"/>
    <x v="15"/>
    <x v="1819"/>
    <n v="1035.8"/>
    <n v="4"/>
    <n v="0"/>
    <n v="269.30799999999999"/>
  </r>
  <r>
    <n v="8479"/>
    <x v="4212"/>
    <x v="3"/>
    <x v="404"/>
    <d v="2014-12-25T00:00:00"/>
    <s v="Standard Class"/>
    <s v="TT-21460"/>
    <s v="Tonja Turnell"/>
    <x v="2"/>
    <s v="United States"/>
    <x v="8"/>
    <x v="1"/>
    <n v="94110"/>
    <x v="1"/>
    <s v="OFF-AR-10002578"/>
    <x v="1"/>
    <x v="6"/>
    <x v="665"/>
    <n v="5.76"/>
    <n v="2"/>
    <n v="0"/>
    <n v="1.6704000000000001"/>
  </r>
  <r>
    <n v="8480"/>
    <x v="4213"/>
    <x v="0"/>
    <x v="299"/>
    <d v="2013-03-17T00:00:00"/>
    <s v="Standard Class"/>
    <s v="SW-20245"/>
    <s v="Scot Wooten"/>
    <x v="0"/>
    <s v="United States"/>
    <x v="1"/>
    <x v="1"/>
    <n v="90036"/>
    <x v="1"/>
    <s v="OFF-PA-10004022"/>
    <x v="1"/>
    <x v="10"/>
    <x v="1614"/>
    <n v="19.98"/>
    <n v="2"/>
    <n v="0"/>
    <n v="8.9909999999999997"/>
  </r>
  <r>
    <n v="8481"/>
    <x v="4214"/>
    <x v="2"/>
    <x v="609"/>
    <d v="2011-07-27T00:00:00"/>
    <s v="Standard Class"/>
    <s v="PG-18820"/>
    <s v="Patrick Gardner"/>
    <x v="0"/>
    <s v="United States"/>
    <x v="155"/>
    <x v="8"/>
    <n v="68104"/>
    <x v="2"/>
    <s v="TEC-PH-10004100"/>
    <x v="2"/>
    <x v="7"/>
    <x v="1743"/>
    <n v="35.979999999999997"/>
    <n v="2"/>
    <n v="0"/>
    <n v="10.074400000000001"/>
  </r>
  <r>
    <n v="8482"/>
    <x v="4215"/>
    <x v="0"/>
    <x v="1012"/>
    <d v="2013-05-29T00:00:00"/>
    <s v="Standard Class"/>
    <s v="DP-13390"/>
    <s v="Dennis Pardue"/>
    <x v="2"/>
    <s v="United States"/>
    <x v="10"/>
    <x v="9"/>
    <n v="19120"/>
    <x v="3"/>
    <s v="OFF-AR-10001860"/>
    <x v="1"/>
    <x v="6"/>
    <x v="907"/>
    <n v="16.655999999999999"/>
    <n v="3"/>
    <n v="0.2"/>
    <n v="3.3311999999999999"/>
  </r>
  <r>
    <n v="8483"/>
    <x v="4216"/>
    <x v="3"/>
    <x v="512"/>
    <d v="2014-02-16T00:00:00"/>
    <s v="Standard Class"/>
    <s v="DJ-13510"/>
    <s v="Don Jones"/>
    <x v="1"/>
    <s v="United States"/>
    <x v="20"/>
    <x v="15"/>
    <n v="10024"/>
    <x v="3"/>
    <s v="OFF-LA-10001297"/>
    <x v="1"/>
    <x v="2"/>
    <x v="483"/>
    <n v="20.7"/>
    <n v="2"/>
    <n v="0"/>
    <n v="9.9359999999999999"/>
  </r>
  <r>
    <n v="8484"/>
    <x v="4217"/>
    <x v="0"/>
    <x v="873"/>
    <d v="2013-09-25T00:00:00"/>
    <s v="Standard Class"/>
    <s v="EN-13780"/>
    <s v="Edward Nazzal"/>
    <x v="0"/>
    <s v="United States"/>
    <x v="354"/>
    <x v="12"/>
    <n v="49505"/>
    <x v="2"/>
    <s v="OFF-BI-10004828"/>
    <x v="1"/>
    <x v="8"/>
    <x v="1578"/>
    <n v="83.7"/>
    <n v="5"/>
    <n v="0"/>
    <n v="41.012999999999998"/>
  </r>
  <r>
    <n v="8485"/>
    <x v="4218"/>
    <x v="3"/>
    <x v="241"/>
    <d v="2014-09-25T00:00:00"/>
    <s v="Same Day"/>
    <s v="PB-19150"/>
    <s v="Philip Brown"/>
    <x v="0"/>
    <s v="United States"/>
    <x v="4"/>
    <x v="4"/>
    <n v="98115"/>
    <x v="1"/>
    <s v="FUR-FU-10002759"/>
    <x v="0"/>
    <x v="5"/>
    <x v="555"/>
    <n v="199.8"/>
    <n v="10"/>
    <n v="0"/>
    <n v="71.927999999999997"/>
  </r>
  <r>
    <n v="8486"/>
    <x v="4219"/>
    <x v="3"/>
    <x v="996"/>
    <d v="2014-01-04T00:00:00"/>
    <s v="Standard Class"/>
    <s v="BD-11560"/>
    <s v="Brendan Dodson"/>
    <x v="2"/>
    <s v="United States"/>
    <x v="201"/>
    <x v="1"/>
    <n v="93727"/>
    <x v="1"/>
    <s v="OFF-PA-10000740"/>
    <x v="1"/>
    <x v="10"/>
    <x v="1239"/>
    <n v="45.68"/>
    <n v="2"/>
    <n v="0"/>
    <n v="21.012799999999999"/>
  </r>
  <r>
    <n v="8487"/>
    <x v="4219"/>
    <x v="3"/>
    <x v="996"/>
    <d v="2014-01-04T00:00:00"/>
    <s v="Standard Class"/>
    <s v="BD-11560"/>
    <s v="Brendan Dodson"/>
    <x v="2"/>
    <s v="United States"/>
    <x v="201"/>
    <x v="1"/>
    <n v="93727"/>
    <x v="1"/>
    <s v="OFF-PA-10001144"/>
    <x v="1"/>
    <x v="10"/>
    <x v="161"/>
    <n v="110.96"/>
    <n v="2"/>
    <n v="0"/>
    <n v="53.260800000000003"/>
  </r>
  <r>
    <n v="8488"/>
    <x v="4219"/>
    <x v="3"/>
    <x v="996"/>
    <d v="2014-01-04T00:00:00"/>
    <s v="Standard Class"/>
    <s v="BD-11560"/>
    <s v="Brendan Dodson"/>
    <x v="2"/>
    <s v="United States"/>
    <x v="201"/>
    <x v="1"/>
    <n v="93727"/>
    <x v="1"/>
    <s v="OFF-PA-10000859"/>
    <x v="1"/>
    <x v="10"/>
    <x v="1721"/>
    <n v="11.94"/>
    <n v="3"/>
    <n v="0"/>
    <n v="5.97"/>
  </r>
  <r>
    <n v="8489"/>
    <x v="4220"/>
    <x v="0"/>
    <x v="1056"/>
    <d v="2013-04-02T00:00:00"/>
    <s v="Second Class"/>
    <s v="SE-20110"/>
    <s v="Sanjit Engle"/>
    <x v="0"/>
    <s v="United States"/>
    <x v="81"/>
    <x v="17"/>
    <n v="22204"/>
    <x v="0"/>
    <s v="TEC-MA-10001127"/>
    <x v="2"/>
    <x v="15"/>
    <x v="1610"/>
    <n v="8749.9500000000007"/>
    <n v="5"/>
    <n v="0"/>
    <n v="2799.9839999999999"/>
  </r>
  <r>
    <n v="8490"/>
    <x v="4220"/>
    <x v="0"/>
    <x v="1056"/>
    <d v="2013-04-02T00:00:00"/>
    <s v="Second Class"/>
    <s v="SE-20110"/>
    <s v="Sanjit Engle"/>
    <x v="0"/>
    <s v="United States"/>
    <x v="81"/>
    <x v="17"/>
    <n v="22204"/>
    <x v="0"/>
    <s v="OFF-BI-10002557"/>
    <x v="1"/>
    <x v="8"/>
    <x v="246"/>
    <n v="36.4"/>
    <n v="8"/>
    <n v="0"/>
    <n v="18.2"/>
  </r>
  <r>
    <n v="8491"/>
    <x v="4220"/>
    <x v="0"/>
    <x v="1056"/>
    <d v="2013-04-02T00:00:00"/>
    <s v="Second Class"/>
    <s v="SE-20110"/>
    <s v="Sanjit Engle"/>
    <x v="0"/>
    <s v="United States"/>
    <x v="81"/>
    <x v="17"/>
    <n v="22204"/>
    <x v="0"/>
    <s v="FUR-FU-10001731"/>
    <x v="0"/>
    <x v="5"/>
    <x v="1547"/>
    <n v="18.690000000000001"/>
    <n v="7"/>
    <n v="0"/>
    <n v="7.1021999999999998"/>
  </r>
  <r>
    <n v="8492"/>
    <x v="4221"/>
    <x v="3"/>
    <x v="437"/>
    <d v="2014-12-07T00:00:00"/>
    <s v="Standard Class"/>
    <s v="AT-10735"/>
    <s v="Annie Thurman"/>
    <x v="0"/>
    <s v="United States"/>
    <x v="1"/>
    <x v="1"/>
    <n v="90049"/>
    <x v="1"/>
    <s v="OFF-FA-10001135"/>
    <x v="1"/>
    <x v="13"/>
    <x v="1060"/>
    <n v="5.94"/>
    <n v="3"/>
    <n v="0"/>
    <n v="0.1188"/>
  </r>
  <r>
    <n v="8493"/>
    <x v="4222"/>
    <x v="1"/>
    <x v="924"/>
    <d v="2012-10-28T00:00:00"/>
    <s v="Standard Class"/>
    <s v="CC-12685"/>
    <s v="Craig Carroll"/>
    <x v="0"/>
    <s v="United States"/>
    <x v="270"/>
    <x v="5"/>
    <n v="79424"/>
    <x v="2"/>
    <s v="OFF-PA-10000069"/>
    <x v="1"/>
    <x v="10"/>
    <x v="1569"/>
    <n v="60.735999999999997"/>
    <n v="8"/>
    <n v="0.2"/>
    <n v="20.4984"/>
  </r>
  <r>
    <n v="8494"/>
    <x v="4222"/>
    <x v="1"/>
    <x v="924"/>
    <d v="2012-10-28T00:00:00"/>
    <s v="Standard Class"/>
    <s v="CC-12685"/>
    <s v="Craig Carroll"/>
    <x v="0"/>
    <s v="United States"/>
    <x v="270"/>
    <x v="5"/>
    <n v="79424"/>
    <x v="2"/>
    <s v="TEC-CO-10001943"/>
    <x v="2"/>
    <x v="16"/>
    <x v="1666"/>
    <n v="479.976"/>
    <n v="3"/>
    <n v="0.2"/>
    <n v="161.99189999999999"/>
  </r>
  <r>
    <n v="8495"/>
    <x v="4222"/>
    <x v="1"/>
    <x v="924"/>
    <d v="2012-10-28T00:00:00"/>
    <s v="Standard Class"/>
    <s v="CC-12685"/>
    <s v="Craig Carroll"/>
    <x v="0"/>
    <s v="United States"/>
    <x v="270"/>
    <x v="5"/>
    <n v="79424"/>
    <x v="2"/>
    <s v="OFF-BI-10000977"/>
    <x v="1"/>
    <x v="8"/>
    <x v="982"/>
    <n v="6.08"/>
    <n v="1"/>
    <n v="0.8"/>
    <n v="-10.336"/>
  </r>
  <r>
    <n v="8496"/>
    <x v="4223"/>
    <x v="0"/>
    <x v="499"/>
    <d v="2013-09-12T00:00:00"/>
    <s v="Standard Class"/>
    <s v="AS-10225"/>
    <s v="Alan Schoenberger"/>
    <x v="1"/>
    <s v="United States"/>
    <x v="497"/>
    <x v="22"/>
    <n v="80501"/>
    <x v="1"/>
    <s v="TEC-AC-10002942"/>
    <x v="2"/>
    <x v="11"/>
    <x v="1597"/>
    <n v="165.6"/>
    <n v="3"/>
    <n v="0.2"/>
    <n v="-6.21"/>
  </r>
  <r>
    <n v="8497"/>
    <x v="4224"/>
    <x v="2"/>
    <x v="1195"/>
    <d v="2011-08-03T00:00:00"/>
    <s v="Second Class"/>
    <s v="AB-10150"/>
    <s v="Aimee Bixby"/>
    <x v="0"/>
    <s v="United States"/>
    <x v="181"/>
    <x v="15"/>
    <n v="10701"/>
    <x v="3"/>
    <s v="OFF-AR-10000588"/>
    <x v="1"/>
    <x v="6"/>
    <x v="393"/>
    <n v="59.52"/>
    <n v="3"/>
    <n v="0"/>
    <n v="15.475199999999999"/>
  </r>
  <r>
    <n v="8498"/>
    <x v="4224"/>
    <x v="2"/>
    <x v="1195"/>
    <d v="2011-08-03T00:00:00"/>
    <s v="Second Class"/>
    <s v="AB-10150"/>
    <s v="Aimee Bixby"/>
    <x v="0"/>
    <s v="United States"/>
    <x v="181"/>
    <x v="15"/>
    <n v="10701"/>
    <x v="3"/>
    <s v="TEC-AC-10002001"/>
    <x v="2"/>
    <x v="11"/>
    <x v="262"/>
    <n v="479.97"/>
    <n v="3"/>
    <n v="0"/>
    <n v="177.5889"/>
  </r>
  <r>
    <n v="8499"/>
    <x v="4224"/>
    <x v="2"/>
    <x v="1195"/>
    <d v="2011-08-03T00:00:00"/>
    <s v="Second Class"/>
    <s v="AB-10150"/>
    <s v="Aimee Bixby"/>
    <x v="0"/>
    <s v="United States"/>
    <x v="181"/>
    <x v="15"/>
    <n v="10701"/>
    <x v="3"/>
    <s v="OFF-SU-10000381"/>
    <x v="1"/>
    <x v="14"/>
    <x v="654"/>
    <n v="18.62"/>
    <n v="2"/>
    <n v="0"/>
    <n v="5.3997999999999999"/>
  </r>
  <r>
    <n v="8500"/>
    <x v="4224"/>
    <x v="2"/>
    <x v="1195"/>
    <d v="2011-08-03T00:00:00"/>
    <s v="Second Class"/>
    <s v="AB-10150"/>
    <s v="Aimee Bixby"/>
    <x v="0"/>
    <s v="United States"/>
    <x v="181"/>
    <x v="15"/>
    <n v="10701"/>
    <x v="3"/>
    <s v="OFF-BI-10001617"/>
    <x v="1"/>
    <x v="8"/>
    <x v="1315"/>
    <n v="49.631999999999998"/>
    <n v="6"/>
    <n v="0.2"/>
    <n v="16.750800000000002"/>
  </r>
  <r>
    <n v="8501"/>
    <x v="4224"/>
    <x v="2"/>
    <x v="1195"/>
    <d v="2011-08-03T00:00:00"/>
    <s v="Second Class"/>
    <s v="AB-10150"/>
    <s v="Aimee Bixby"/>
    <x v="0"/>
    <s v="United States"/>
    <x v="181"/>
    <x v="15"/>
    <n v="10701"/>
    <x v="3"/>
    <s v="OFF-PA-10001878"/>
    <x v="1"/>
    <x v="10"/>
    <x v="1161"/>
    <n v="97.82"/>
    <n v="2"/>
    <n v="0"/>
    <n v="45.9754"/>
  </r>
  <r>
    <n v="8502"/>
    <x v="4225"/>
    <x v="1"/>
    <x v="879"/>
    <d v="2012-03-03T00:00:00"/>
    <s v="Second Class"/>
    <s v="DH-13075"/>
    <s v="Dave Hallsten"/>
    <x v="1"/>
    <s v="United States"/>
    <x v="1"/>
    <x v="1"/>
    <n v="90045"/>
    <x v="1"/>
    <s v="TEC-PH-10000376"/>
    <x v="2"/>
    <x v="7"/>
    <x v="428"/>
    <n v="15.984"/>
    <n v="2"/>
    <n v="0.2"/>
    <n v="1.1988000000000001"/>
  </r>
  <r>
    <n v="8503"/>
    <x v="4225"/>
    <x v="1"/>
    <x v="879"/>
    <d v="2012-03-03T00:00:00"/>
    <s v="Second Class"/>
    <s v="DH-13075"/>
    <s v="Dave Hallsten"/>
    <x v="1"/>
    <s v="United States"/>
    <x v="1"/>
    <x v="1"/>
    <n v="90045"/>
    <x v="1"/>
    <s v="FUR-CH-10003396"/>
    <x v="0"/>
    <x v="1"/>
    <x v="385"/>
    <n v="184.75200000000001"/>
    <n v="3"/>
    <n v="0.2"/>
    <n v="-20.784600000000001"/>
  </r>
  <r>
    <n v="8504"/>
    <x v="4226"/>
    <x v="2"/>
    <x v="980"/>
    <d v="2011-02-25T00:00:00"/>
    <s v="Standard Class"/>
    <s v="SR-20740"/>
    <s v="Steven Roelle"/>
    <x v="2"/>
    <s v="United States"/>
    <x v="1"/>
    <x v="1"/>
    <n v="90049"/>
    <x v="1"/>
    <s v="OFF-PA-10003363"/>
    <x v="1"/>
    <x v="10"/>
    <x v="1520"/>
    <n v="12.96"/>
    <n v="2"/>
    <n v="0"/>
    <n v="6.2207999999999997"/>
  </r>
  <r>
    <n v="8505"/>
    <x v="4227"/>
    <x v="0"/>
    <x v="440"/>
    <d v="2013-07-05T00:00:00"/>
    <s v="Standard Class"/>
    <s v="NR-18550"/>
    <s v="Nick Radford"/>
    <x v="0"/>
    <s v="United States"/>
    <x v="112"/>
    <x v="5"/>
    <n v="79109"/>
    <x v="2"/>
    <s v="FUR-CH-10003298"/>
    <x v="0"/>
    <x v="1"/>
    <x v="1567"/>
    <n v="366.74400000000003"/>
    <n v="4"/>
    <n v="0.3"/>
    <n v="-110.0232"/>
  </r>
  <r>
    <n v="8506"/>
    <x v="4228"/>
    <x v="0"/>
    <x v="387"/>
    <d v="2013-03-13T00:00:00"/>
    <s v="Standard Class"/>
    <s v="SJ-20125"/>
    <s v="Sanjit Jacobs"/>
    <x v="2"/>
    <s v="United States"/>
    <x v="61"/>
    <x v="5"/>
    <n v="75217"/>
    <x v="2"/>
    <s v="OFF-BI-10001757"/>
    <x v="1"/>
    <x v="8"/>
    <x v="1158"/>
    <n v="8.8559999999999999"/>
    <n v="9"/>
    <n v="0.8"/>
    <n v="-14.169600000000001"/>
  </r>
  <r>
    <n v="8507"/>
    <x v="4228"/>
    <x v="0"/>
    <x v="387"/>
    <d v="2013-03-13T00:00:00"/>
    <s v="Standard Class"/>
    <s v="SJ-20125"/>
    <s v="Sanjit Jacobs"/>
    <x v="2"/>
    <s v="United States"/>
    <x v="61"/>
    <x v="5"/>
    <n v="75217"/>
    <x v="2"/>
    <s v="TEC-AC-10004633"/>
    <x v="2"/>
    <x v="11"/>
    <x v="60"/>
    <n v="27.96"/>
    <n v="5"/>
    <n v="0.2"/>
    <n v="8.3879999999999999"/>
  </r>
  <r>
    <n v="8508"/>
    <x v="4228"/>
    <x v="0"/>
    <x v="387"/>
    <d v="2013-03-13T00:00:00"/>
    <s v="Standard Class"/>
    <s v="SJ-20125"/>
    <s v="Sanjit Jacobs"/>
    <x v="2"/>
    <s v="United States"/>
    <x v="61"/>
    <x v="5"/>
    <n v="75217"/>
    <x v="2"/>
    <s v="OFF-EN-10001453"/>
    <x v="1"/>
    <x v="12"/>
    <x v="1676"/>
    <n v="146.352"/>
    <n v="3"/>
    <n v="0.2"/>
    <n v="49.393799999999999"/>
  </r>
  <r>
    <n v="8509"/>
    <x v="4229"/>
    <x v="1"/>
    <x v="555"/>
    <d v="2012-12-14T00:00:00"/>
    <s v="First Class"/>
    <s v="CA-12775"/>
    <s v="Cynthia Arntzen"/>
    <x v="0"/>
    <s v="United States"/>
    <x v="66"/>
    <x v="12"/>
    <n v="48205"/>
    <x v="2"/>
    <s v="TEC-AC-10004761"/>
    <x v="2"/>
    <x v="11"/>
    <x v="778"/>
    <n v="175.23"/>
    <n v="11"/>
    <n v="0"/>
    <n v="61.330500000000001"/>
  </r>
  <r>
    <n v="8510"/>
    <x v="4229"/>
    <x v="1"/>
    <x v="555"/>
    <d v="2012-12-14T00:00:00"/>
    <s v="First Class"/>
    <s v="CA-12775"/>
    <s v="Cynthia Arntzen"/>
    <x v="0"/>
    <s v="United States"/>
    <x v="66"/>
    <x v="12"/>
    <n v="48205"/>
    <x v="2"/>
    <s v="TEC-PH-10003691"/>
    <x v="2"/>
    <x v="7"/>
    <x v="1398"/>
    <n v="125.99"/>
    <n v="1"/>
    <n v="0"/>
    <n v="31.497499999999999"/>
  </r>
  <r>
    <n v="8511"/>
    <x v="4229"/>
    <x v="1"/>
    <x v="555"/>
    <d v="2012-12-14T00:00:00"/>
    <s v="First Class"/>
    <s v="CA-12775"/>
    <s v="Cynthia Arntzen"/>
    <x v="0"/>
    <s v="United States"/>
    <x v="66"/>
    <x v="12"/>
    <n v="48205"/>
    <x v="2"/>
    <s v="OFF-BI-10004965"/>
    <x v="1"/>
    <x v="8"/>
    <x v="1005"/>
    <n v="23"/>
    <n v="2"/>
    <n v="0"/>
    <n v="10.35"/>
  </r>
  <r>
    <n v="8512"/>
    <x v="4230"/>
    <x v="0"/>
    <x v="596"/>
    <d v="2013-12-27T00:00:00"/>
    <s v="Standard Class"/>
    <s v="LC-16885"/>
    <s v="Lena Creighton"/>
    <x v="0"/>
    <s v="United States"/>
    <x v="20"/>
    <x v="15"/>
    <n v="10035"/>
    <x v="3"/>
    <s v="OFF-BI-10004233"/>
    <x v="1"/>
    <x v="8"/>
    <x v="1377"/>
    <n v="25.584"/>
    <n v="2"/>
    <n v="0.2"/>
    <n v="8.9543999999999997"/>
  </r>
  <r>
    <n v="8513"/>
    <x v="4231"/>
    <x v="0"/>
    <x v="1056"/>
    <d v="2013-08-02T00:00:00"/>
    <s v="Standard Class"/>
    <s v="NS-18640"/>
    <s v="Noel Staavos"/>
    <x v="1"/>
    <s v="United States"/>
    <x v="12"/>
    <x v="5"/>
    <n v="77041"/>
    <x v="2"/>
    <s v="FUR-FU-10003601"/>
    <x v="0"/>
    <x v="5"/>
    <x v="729"/>
    <n v="73.784000000000006"/>
    <n v="2"/>
    <n v="0.6"/>
    <n v="-77.473200000000006"/>
  </r>
  <r>
    <n v="8514"/>
    <x v="4232"/>
    <x v="3"/>
    <x v="929"/>
    <d v="2014-10-06T00:00:00"/>
    <s v="Standard Class"/>
    <s v="NS-18640"/>
    <s v="Noel Staavos"/>
    <x v="1"/>
    <s v="United States"/>
    <x v="333"/>
    <x v="2"/>
    <n v="32839"/>
    <x v="0"/>
    <s v="OFF-PA-10002787"/>
    <x v="1"/>
    <x v="10"/>
    <x v="1267"/>
    <n v="20.736000000000001"/>
    <n v="4"/>
    <n v="0.2"/>
    <n v="7.2576000000000001"/>
  </r>
  <r>
    <n v="8515"/>
    <x v="4233"/>
    <x v="1"/>
    <x v="291"/>
    <d v="2012-08-26T00:00:00"/>
    <s v="Standard Class"/>
    <s v="HG-14965"/>
    <s v="Henry Goldwyn"/>
    <x v="1"/>
    <s v="United States"/>
    <x v="159"/>
    <x v="0"/>
    <n v="41042"/>
    <x v="0"/>
    <s v="OFF-AR-10003602"/>
    <x v="1"/>
    <x v="6"/>
    <x v="239"/>
    <n v="17.52"/>
    <n v="3"/>
    <n v="0"/>
    <n v="8.2344000000000008"/>
  </r>
  <r>
    <n v="8516"/>
    <x v="4233"/>
    <x v="1"/>
    <x v="291"/>
    <d v="2012-08-26T00:00:00"/>
    <s v="Standard Class"/>
    <s v="HG-14965"/>
    <s v="Henry Goldwyn"/>
    <x v="1"/>
    <s v="United States"/>
    <x v="159"/>
    <x v="0"/>
    <n v="41042"/>
    <x v="0"/>
    <s v="OFF-AR-10002053"/>
    <x v="1"/>
    <x v="6"/>
    <x v="79"/>
    <n v="35.76"/>
    <n v="12"/>
    <n v="0"/>
    <n v="10.0128"/>
  </r>
  <r>
    <n v="8517"/>
    <x v="4234"/>
    <x v="0"/>
    <x v="281"/>
    <d v="2013-12-04T00:00:00"/>
    <s v="Standard Class"/>
    <s v="SF-20200"/>
    <s v="Sarah Foster"/>
    <x v="0"/>
    <s v="United States"/>
    <x v="20"/>
    <x v="15"/>
    <n v="10009"/>
    <x v="3"/>
    <s v="OFF-AR-10002833"/>
    <x v="1"/>
    <x v="6"/>
    <x v="6"/>
    <n v="3.64"/>
    <n v="2"/>
    <n v="0"/>
    <n v="0.98280000000000001"/>
  </r>
  <r>
    <n v="8518"/>
    <x v="4235"/>
    <x v="3"/>
    <x v="400"/>
    <d v="2014-08-06T00:00:00"/>
    <s v="Second Class"/>
    <s v="EM-14065"/>
    <s v="Erin Mull"/>
    <x v="0"/>
    <s v="United States"/>
    <x v="326"/>
    <x v="5"/>
    <n v="75034"/>
    <x v="2"/>
    <s v="FUR-FU-10002501"/>
    <x v="0"/>
    <x v="5"/>
    <x v="1284"/>
    <n v="30.335999999999999"/>
    <n v="6"/>
    <n v="0.6"/>
    <n v="-17.443200000000001"/>
  </r>
  <r>
    <n v="8519"/>
    <x v="4236"/>
    <x v="3"/>
    <x v="769"/>
    <d v="2014-11-12T00:00:00"/>
    <s v="Standard Class"/>
    <s v="DO-13645"/>
    <s v="Doug O'Connell"/>
    <x v="0"/>
    <s v="United States"/>
    <x v="267"/>
    <x v="30"/>
    <n v="7501"/>
    <x v="3"/>
    <s v="FUR-FU-10002506"/>
    <x v="0"/>
    <x v="5"/>
    <x v="1802"/>
    <n v="12.99"/>
    <n v="1"/>
    <n v="0"/>
    <n v="1.5588"/>
  </r>
  <r>
    <n v="8520"/>
    <x v="4236"/>
    <x v="3"/>
    <x v="769"/>
    <d v="2014-11-12T00:00:00"/>
    <s v="Standard Class"/>
    <s v="DO-13645"/>
    <s v="Doug O'Connell"/>
    <x v="0"/>
    <s v="United States"/>
    <x v="267"/>
    <x v="30"/>
    <n v="7501"/>
    <x v="3"/>
    <s v="FUR-CH-10003817"/>
    <x v="0"/>
    <x v="1"/>
    <x v="162"/>
    <n v="182.22"/>
    <n v="3"/>
    <n v="0"/>
    <n v="45.555"/>
  </r>
  <r>
    <n v="8521"/>
    <x v="4236"/>
    <x v="3"/>
    <x v="769"/>
    <d v="2014-11-12T00:00:00"/>
    <s v="Standard Class"/>
    <s v="DO-13645"/>
    <s v="Doug O'Connell"/>
    <x v="0"/>
    <s v="United States"/>
    <x v="267"/>
    <x v="30"/>
    <n v="7501"/>
    <x v="3"/>
    <s v="FUR-CH-10004860"/>
    <x v="0"/>
    <x v="1"/>
    <x v="210"/>
    <n v="302.94"/>
    <n v="3"/>
    <n v="0"/>
    <n v="18.176400000000001"/>
  </r>
  <r>
    <n v="8522"/>
    <x v="4237"/>
    <x v="0"/>
    <x v="383"/>
    <d v="2013-01-15T00:00:00"/>
    <s v="Standard Class"/>
    <s v="MP-17470"/>
    <s v="Mark Packer"/>
    <x v="2"/>
    <s v="United States"/>
    <x v="38"/>
    <x v="24"/>
    <n v="43229"/>
    <x v="3"/>
    <s v="FUR-FU-10002268"/>
    <x v="0"/>
    <x v="5"/>
    <x v="860"/>
    <n v="54.991999999999997"/>
    <n v="14"/>
    <n v="0.2"/>
    <n v="8.9361999999999995"/>
  </r>
  <r>
    <n v="8523"/>
    <x v="4238"/>
    <x v="0"/>
    <x v="178"/>
    <d v="2013-08-04T00:00:00"/>
    <s v="Standard Class"/>
    <s v="MY-18295"/>
    <s v="Muhammed Yedwab"/>
    <x v="1"/>
    <s v="United States"/>
    <x v="158"/>
    <x v="6"/>
    <n v="53209"/>
    <x v="2"/>
    <s v="TEC-PH-10000148"/>
    <x v="2"/>
    <x v="7"/>
    <x v="771"/>
    <n v="12.99"/>
    <n v="1"/>
    <n v="0"/>
    <n v="0.25979999999999998"/>
  </r>
  <r>
    <n v="8524"/>
    <x v="4239"/>
    <x v="3"/>
    <x v="296"/>
    <d v="2014-09-26T00:00:00"/>
    <s v="Standard Class"/>
    <s v="DB-13615"/>
    <s v="Doug Bickford"/>
    <x v="0"/>
    <s v="United States"/>
    <x v="8"/>
    <x v="1"/>
    <n v="94109"/>
    <x v="1"/>
    <s v="OFF-PA-10004082"/>
    <x v="1"/>
    <x v="10"/>
    <x v="224"/>
    <n v="55.86"/>
    <n v="7"/>
    <n v="0"/>
    <n v="27.93"/>
  </r>
  <r>
    <n v="8525"/>
    <x v="4240"/>
    <x v="3"/>
    <x v="633"/>
    <d v="2014-03-17T00:00:00"/>
    <s v="Same Day"/>
    <s v="SP-20920"/>
    <s v="Susan Pistek"/>
    <x v="0"/>
    <s v="United States"/>
    <x v="38"/>
    <x v="24"/>
    <n v="43229"/>
    <x v="3"/>
    <s v="TEC-PH-10004348"/>
    <x v="2"/>
    <x v="7"/>
    <x v="978"/>
    <n v="44.375999999999998"/>
    <n v="2"/>
    <n v="0.4"/>
    <n v="-7.3959999999999999"/>
  </r>
  <r>
    <n v="8526"/>
    <x v="4240"/>
    <x v="3"/>
    <x v="633"/>
    <d v="2014-03-17T00:00:00"/>
    <s v="Same Day"/>
    <s v="SP-20920"/>
    <s v="Susan Pistek"/>
    <x v="0"/>
    <s v="United States"/>
    <x v="38"/>
    <x v="24"/>
    <n v="43229"/>
    <x v="3"/>
    <s v="FUR-FU-10003424"/>
    <x v="0"/>
    <x v="5"/>
    <x v="1659"/>
    <n v="51.264000000000003"/>
    <n v="6"/>
    <n v="0.2"/>
    <n v="7.6896000000000004"/>
  </r>
  <r>
    <n v="8527"/>
    <x v="4240"/>
    <x v="3"/>
    <x v="633"/>
    <d v="2014-03-17T00:00:00"/>
    <s v="Same Day"/>
    <s v="SP-20920"/>
    <s v="Susan Pistek"/>
    <x v="0"/>
    <s v="United States"/>
    <x v="38"/>
    <x v="24"/>
    <n v="43229"/>
    <x v="3"/>
    <s v="OFF-BI-10004654"/>
    <x v="1"/>
    <x v="8"/>
    <x v="68"/>
    <n v="5.1929999999999996"/>
    <n v="3"/>
    <n v="0.7"/>
    <n v="-3.4620000000000002"/>
  </r>
  <r>
    <n v="8528"/>
    <x v="4240"/>
    <x v="3"/>
    <x v="633"/>
    <d v="2014-03-17T00:00:00"/>
    <s v="Same Day"/>
    <s v="SP-20920"/>
    <s v="Susan Pistek"/>
    <x v="0"/>
    <s v="United States"/>
    <x v="38"/>
    <x v="24"/>
    <n v="43229"/>
    <x v="3"/>
    <s v="TEC-AC-10004571"/>
    <x v="2"/>
    <x v="11"/>
    <x v="404"/>
    <n v="159.98400000000001"/>
    <n v="2"/>
    <n v="0.2"/>
    <n v="43.995600000000003"/>
  </r>
  <r>
    <n v="8529"/>
    <x v="4240"/>
    <x v="3"/>
    <x v="633"/>
    <d v="2014-03-17T00:00:00"/>
    <s v="Same Day"/>
    <s v="SP-20920"/>
    <s v="Susan Pistek"/>
    <x v="0"/>
    <s v="United States"/>
    <x v="38"/>
    <x v="24"/>
    <n v="43229"/>
    <x v="3"/>
    <s v="OFF-ST-10000675"/>
    <x v="1"/>
    <x v="4"/>
    <x v="295"/>
    <n v="54.223999999999997"/>
    <n v="2"/>
    <n v="0.2"/>
    <n v="3.3889999999999998"/>
  </r>
  <r>
    <n v="8530"/>
    <x v="4241"/>
    <x v="3"/>
    <x v="468"/>
    <d v="2014-11-18T00:00:00"/>
    <s v="Standard Class"/>
    <s v="ME-17320"/>
    <s v="Maria Etezadi"/>
    <x v="2"/>
    <s v="United States"/>
    <x v="1"/>
    <x v="1"/>
    <n v="90008"/>
    <x v="1"/>
    <s v="FUR-CH-10001714"/>
    <x v="0"/>
    <x v="1"/>
    <x v="1295"/>
    <n v="241.42400000000001"/>
    <n v="2"/>
    <n v="0.2"/>
    <n v="-36.2136"/>
  </r>
  <r>
    <n v="8531"/>
    <x v="4242"/>
    <x v="0"/>
    <x v="885"/>
    <d v="2013-07-12T00:00:00"/>
    <s v="Standard Class"/>
    <s v="BS-11755"/>
    <s v="Bruce Stewart"/>
    <x v="0"/>
    <s v="United States"/>
    <x v="66"/>
    <x v="12"/>
    <n v="48227"/>
    <x v="2"/>
    <s v="OFF-PA-10000380"/>
    <x v="1"/>
    <x v="10"/>
    <x v="1281"/>
    <n v="33.36"/>
    <n v="4"/>
    <n v="0"/>
    <n v="16.68"/>
  </r>
  <r>
    <n v="8532"/>
    <x v="4242"/>
    <x v="0"/>
    <x v="885"/>
    <d v="2013-07-12T00:00:00"/>
    <s v="Standard Class"/>
    <s v="BS-11755"/>
    <s v="Bruce Stewart"/>
    <x v="0"/>
    <s v="United States"/>
    <x v="66"/>
    <x v="12"/>
    <n v="48227"/>
    <x v="2"/>
    <s v="OFF-PA-10002713"/>
    <x v="1"/>
    <x v="10"/>
    <x v="317"/>
    <n v="13.76"/>
    <n v="2"/>
    <n v="0"/>
    <n v="6.3296000000000001"/>
  </r>
  <r>
    <n v="8533"/>
    <x v="4242"/>
    <x v="0"/>
    <x v="885"/>
    <d v="2013-07-12T00:00:00"/>
    <s v="Standard Class"/>
    <s v="BS-11755"/>
    <s v="Bruce Stewart"/>
    <x v="0"/>
    <s v="United States"/>
    <x v="66"/>
    <x v="12"/>
    <n v="48227"/>
    <x v="2"/>
    <s v="OFF-ST-10001370"/>
    <x v="1"/>
    <x v="4"/>
    <x v="1023"/>
    <n v="496.86"/>
    <n v="7"/>
    <n v="0"/>
    <n v="24.843"/>
  </r>
  <r>
    <n v="8534"/>
    <x v="4242"/>
    <x v="0"/>
    <x v="885"/>
    <d v="2013-07-12T00:00:00"/>
    <s v="Standard Class"/>
    <s v="BS-11755"/>
    <s v="Bruce Stewart"/>
    <x v="0"/>
    <s v="United States"/>
    <x v="66"/>
    <x v="12"/>
    <n v="48227"/>
    <x v="2"/>
    <s v="FUR-CH-10000513"/>
    <x v="0"/>
    <x v="1"/>
    <x v="70"/>
    <n v="389.97"/>
    <n v="3"/>
    <n v="0"/>
    <n v="35.097299999999997"/>
  </r>
  <r>
    <n v="8535"/>
    <x v="4243"/>
    <x v="1"/>
    <x v="1004"/>
    <d v="2012-01-15T00:00:00"/>
    <s v="Second Class"/>
    <s v="KS-16300"/>
    <s v="Karen Seio"/>
    <x v="1"/>
    <s v="United States"/>
    <x v="38"/>
    <x v="32"/>
    <n v="31907"/>
    <x v="0"/>
    <s v="OFF-LA-10003223"/>
    <x v="1"/>
    <x v="2"/>
    <x v="602"/>
    <n v="9.82"/>
    <n v="2"/>
    <n v="0"/>
    <n v="4.8117999999999999"/>
  </r>
  <r>
    <n v="8536"/>
    <x v="4244"/>
    <x v="2"/>
    <x v="1174"/>
    <d v="2011-05-20T00:00:00"/>
    <s v="Standard Class"/>
    <s v="CC-12475"/>
    <s v="Cindy Chapman"/>
    <x v="0"/>
    <s v="United States"/>
    <x v="8"/>
    <x v="1"/>
    <n v="94122"/>
    <x v="1"/>
    <s v="TEC-AC-10002217"/>
    <x v="2"/>
    <x v="11"/>
    <x v="1178"/>
    <n v="56.4"/>
    <n v="3"/>
    <n v="0"/>
    <n v="3.3839999999999999"/>
  </r>
  <r>
    <n v="8537"/>
    <x v="4245"/>
    <x v="1"/>
    <x v="722"/>
    <d v="2012-11-06T00:00:00"/>
    <s v="Standard Class"/>
    <s v="HD-14785"/>
    <s v="Harold Dahlen"/>
    <x v="2"/>
    <s v="United States"/>
    <x v="10"/>
    <x v="9"/>
    <n v="19143"/>
    <x v="3"/>
    <s v="OFF-BI-10003707"/>
    <x v="1"/>
    <x v="8"/>
    <x v="776"/>
    <n v="18.312000000000001"/>
    <n v="4"/>
    <n v="0.7"/>
    <n v="-12.208"/>
  </r>
  <r>
    <n v="8538"/>
    <x v="4245"/>
    <x v="1"/>
    <x v="722"/>
    <d v="2012-11-06T00:00:00"/>
    <s v="Standard Class"/>
    <s v="HD-14785"/>
    <s v="Harold Dahlen"/>
    <x v="2"/>
    <s v="United States"/>
    <x v="10"/>
    <x v="9"/>
    <n v="19143"/>
    <x v="3"/>
    <s v="OFF-PA-10000552"/>
    <x v="1"/>
    <x v="10"/>
    <x v="1532"/>
    <n v="25.92"/>
    <n v="5"/>
    <n v="0.2"/>
    <n v="9.0719999999999992"/>
  </r>
  <r>
    <n v="8539"/>
    <x v="4245"/>
    <x v="1"/>
    <x v="722"/>
    <d v="2012-11-06T00:00:00"/>
    <s v="Standard Class"/>
    <s v="HD-14785"/>
    <s v="Harold Dahlen"/>
    <x v="2"/>
    <s v="United States"/>
    <x v="10"/>
    <x v="9"/>
    <n v="19143"/>
    <x v="3"/>
    <s v="OFF-AR-10003183"/>
    <x v="1"/>
    <x v="6"/>
    <x v="1390"/>
    <n v="8.016"/>
    <n v="3"/>
    <n v="0.2"/>
    <n v="1.002"/>
  </r>
  <r>
    <n v="8540"/>
    <x v="4246"/>
    <x v="3"/>
    <x v="631"/>
    <d v="2014-03-14T00:00:00"/>
    <s v="Standard Class"/>
    <s v="KB-16315"/>
    <s v="Karl Braun"/>
    <x v="0"/>
    <s v="United States"/>
    <x v="1"/>
    <x v="1"/>
    <n v="90008"/>
    <x v="1"/>
    <s v="TEC-CO-10000971"/>
    <x v="2"/>
    <x v="16"/>
    <x v="1304"/>
    <n v="479.98399999999998"/>
    <n v="2"/>
    <n v="0.2"/>
    <n v="59.997999999999998"/>
  </r>
  <r>
    <n v="8541"/>
    <x v="4246"/>
    <x v="3"/>
    <x v="631"/>
    <d v="2014-03-14T00:00:00"/>
    <s v="Standard Class"/>
    <s v="KB-16315"/>
    <s v="Karl Braun"/>
    <x v="0"/>
    <s v="United States"/>
    <x v="1"/>
    <x v="1"/>
    <n v="90008"/>
    <x v="1"/>
    <s v="OFF-BI-10003910"/>
    <x v="1"/>
    <x v="8"/>
    <x v="8"/>
    <n v="30.84"/>
    <n v="5"/>
    <n v="0.2"/>
    <n v="9.6374999999999993"/>
  </r>
  <r>
    <n v="8542"/>
    <x v="4247"/>
    <x v="1"/>
    <x v="937"/>
    <d v="2012-12-23T00:00:00"/>
    <s v="First Class"/>
    <s v="HR-14830"/>
    <s v="Harold Ryan"/>
    <x v="1"/>
    <s v="United States"/>
    <x v="10"/>
    <x v="9"/>
    <n v="19140"/>
    <x v="3"/>
    <s v="OFF-ST-10001172"/>
    <x v="1"/>
    <x v="4"/>
    <x v="1197"/>
    <n v="33.567999999999998"/>
    <n v="2"/>
    <n v="0.2"/>
    <n v="1.6783999999999999"/>
  </r>
  <r>
    <n v="8543"/>
    <x v="4247"/>
    <x v="1"/>
    <x v="937"/>
    <d v="2012-12-23T00:00:00"/>
    <s v="First Class"/>
    <s v="HR-14830"/>
    <s v="Harold Ryan"/>
    <x v="1"/>
    <s v="United States"/>
    <x v="10"/>
    <x v="9"/>
    <n v="19140"/>
    <x v="3"/>
    <s v="FUR-CH-10001270"/>
    <x v="0"/>
    <x v="1"/>
    <x v="851"/>
    <n v="422.625"/>
    <n v="7"/>
    <n v="0.3"/>
    <n v="0"/>
  </r>
  <r>
    <n v="8544"/>
    <x v="4248"/>
    <x v="2"/>
    <x v="908"/>
    <d v="2011-11-08T00:00:00"/>
    <s v="Standard Class"/>
    <s v="TB-21625"/>
    <s v="Trudy Brown"/>
    <x v="0"/>
    <s v="United States"/>
    <x v="20"/>
    <x v="15"/>
    <n v="10035"/>
    <x v="3"/>
    <s v="TEC-AC-10004571"/>
    <x v="2"/>
    <x v="11"/>
    <x v="404"/>
    <n v="199.98"/>
    <n v="2"/>
    <n v="0"/>
    <n v="83.991600000000005"/>
  </r>
  <r>
    <n v="8545"/>
    <x v="4249"/>
    <x v="0"/>
    <x v="1196"/>
    <d v="2013-01-04T00:00:00"/>
    <s v="Standard Class"/>
    <s v="DS-13180"/>
    <s v="David Smith"/>
    <x v="1"/>
    <s v="United States"/>
    <x v="38"/>
    <x v="32"/>
    <n v="31907"/>
    <x v="0"/>
    <s v="FUR-FU-10004053"/>
    <x v="0"/>
    <x v="5"/>
    <x v="1633"/>
    <n v="20.239999999999998"/>
    <n v="1"/>
    <n v="0"/>
    <n v="8.7032000000000007"/>
  </r>
  <r>
    <n v="8546"/>
    <x v="4249"/>
    <x v="0"/>
    <x v="1196"/>
    <d v="2013-01-04T00:00:00"/>
    <s v="Standard Class"/>
    <s v="DS-13180"/>
    <s v="David Smith"/>
    <x v="1"/>
    <s v="United States"/>
    <x v="38"/>
    <x v="32"/>
    <n v="31907"/>
    <x v="0"/>
    <s v="FUR-FU-10003731"/>
    <x v="0"/>
    <x v="5"/>
    <x v="1593"/>
    <n v="39.92"/>
    <n v="4"/>
    <n v="0"/>
    <n v="11.1776"/>
  </r>
  <r>
    <n v="8547"/>
    <x v="4249"/>
    <x v="0"/>
    <x v="1196"/>
    <d v="2013-01-04T00:00:00"/>
    <s v="Standard Class"/>
    <s v="DS-13180"/>
    <s v="David Smith"/>
    <x v="1"/>
    <s v="United States"/>
    <x v="38"/>
    <x v="32"/>
    <n v="31907"/>
    <x v="0"/>
    <s v="OFF-BI-10000962"/>
    <x v="1"/>
    <x v="8"/>
    <x v="1504"/>
    <n v="32.54"/>
    <n v="2"/>
    <n v="0"/>
    <n v="15.944599999999999"/>
  </r>
  <r>
    <n v="8548"/>
    <x v="4250"/>
    <x v="1"/>
    <x v="901"/>
    <d v="2012-10-12T00:00:00"/>
    <s v="Standard Class"/>
    <s v="GB-14530"/>
    <s v="George Bell"/>
    <x v="1"/>
    <s v="United States"/>
    <x v="1"/>
    <x v="1"/>
    <n v="90049"/>
    <x v="1"/>
    <s v="TEC-AC-10001266"/>
    <x v="2"/>
    <x v="11"/>
    <x v="196"/>
    <n v="39"/>
    <n v="3"/>
    <n v="0"/>
    <n v="17.55"/>
  </r>
  <r>
    <n v="8549"/>
    <x v="4250"/>
    <x v="1"/>
    <x v="901"/>
    <d v="2012-10-12T00:00:00"/>
    <s v="Standard Class"/>
    <s v="GB-14530"/>
    <s v="George Bell"/>
    <x v="1"/>
    <s v="United States"/>
    <x v="1"/>
    <x v="1"/>
    <n v="90049"/>
    <x v="1"/>
    <s v="OFF-LA-10000452"/>
    <x v="1"/>
    <x v="2"/>
    <x v="804"/>
    <n v="12.6"/>
    <n v="4"/>
    <n v="0"/>
    <n v="6.048"/>
  </r>
  <r>
    <n v="8550"/>
    <x v="4251"/>
    <x v="1"/>
    <x v="861"/>
    <d v="2012-12-09T00:00:00"/>
    <s v="First Class"/>
    <s v="GB-14530"/>
    <s v="George Bell"/>
    <x v="1"/>
    <s v="United States"/>
    <x v="34"/>
    <x v="22"/>
    <n v="80013"/>
    <x v="1"/>
    <s v="FUR-FU-10000073"/>
    <x v="0"/>
    <x v="5"/>
    <x v="437"/>
    <n v="24.64"/>
    <n v="4"/>
    <n v="0.2"/>
    <n v="4.0039999999999996"/>
  </r>
  <r>
    <n v="8551"/>
    <x v="4252"/>
    <x v="1"/>
    <x v="789"/>
    <d v="2012-07-24T00:00:00"/>
    <s v="Standard Class"/>
    <s v="VB-21745"/>
    <s v="Victoria Brennan"/>
    <x v="1"/>
    <s v="United States"/>
    <x v="12"/>
    <x v="5"/>
    <n v="77041"/>
    <x v="2"/>
    <s v="OFF-LA-10002368"/>
    <x v="1"/>
    <x v="2"/>
    <x v="1777"/>
    <n v="6.2640000000000002"/>
    <n v="3"/>
    <n v="0.2"/>
    <n v="2.0358000000000001"/>
  </r>
  <r>
    <n v="8552"/>
    <x v="4252"/>
    <x v="1"/>
    <x v="789"/>
    <d v="2012-07-24T00:00:00"/>
    <s v="Standard Class"/>
    <s v="VB-21745"/>
    <s v="Victoria Brennan"/>
    <x v="1"/>
    <s v="United States"/>
    <x v="12"/>
    <x v="5"/>
    <n v="77041"/>
    <x v="2"/>
    <s v="OFF-FA-10004248"/>
    <x v="1"/>
    <x v="13"/>
    <x v="480"/>
    <n v="14.432"/>
    <n v="4"/>
    <n v="0.2"/>
    <n v="3.4276"/>
  </r>
  <r>
    <n v="8553"/>
    <x v="4253"/>
    <x v="2"/>
    <x v="992"/>
    <d v="2011-03-06T00:00:00"/>
    <s v="Standard Class"/>
    <s v="MC-17425"/>
    <s v="Mark Cousins"/>
    <x v="1"/>
    <s v="United States"/>
    <x v="22"/>
    <x v="10"/>
    <n v="60623"/>
    <x v="2"/>
    <s v="TEC-CO-10004202"/>
    <x v="2"/>
    <x v="16"/>
    <x v="836"/>
    <n v="719.976"/>
    <n v="3"/>
    <n v="0.2"/>
    <n v="134.99549999999999"/>
  </r>
  <r>
    <n v="8554"/>
    <x v="4254"/>
    <x v="3"/>
    <x v="38"/>
    <d v="2014-11-21T00:00:00"/>
    <s v="Standard Class"/>
    <s v="CB-12025"/>
    <s v="Cassandra Brandow"/>
    <x v="0"/>
    <s v="United States"/>
    <x v="27"/>
    <x v="19"/>
    <n v="35601"/>
    <x v="0"/>
    <s v="TEC-AC-10000927"/>
    <x v="2"/>
    <x v="11"/>
    <x v="694"/>
    <n v="239.92"/>
    <n v="8"/>
    <n v="0"/>
    <n v="23.992000000000001"/>
  </r>
  <r>
    <n v="8555"/>
    <x v="4255"/>
    <x v="0"/>
    <x v="10"/>
    <d v="2013-12-12T00:00:00"/>
    <s v="First Class"/>
    <s v="PM-18940"/>
    <s v="Paul MacIntyre"/>
    <x v="0"/>
    <s v="United States"/>
    <x v="24"/>
    <x v="17"/>
    <n v="22153"/>
    <x v="0"/>
    <s v="FUR-TA-10002530"/>
    <x v="0"/>
    <x v="3"/>
    <x v="983"/>
    <n v="1056.8599999999999"/>
    <n v="7"/>
    <n v="0"/>
    <n v="158.529"/>
  </r>
  <r>
    <n v="8556"/>
    <x v="4256"/>
    <x v="1"/>
    <x v="204"/>
    <d v="2012-03-22T00:00:00"/>
    <s v="Same Day"/>
    <s v="DC-13285"/>
    <s v="Debra Catini"/>
    <x v="0"/>
    <s v="United States"/>
    <x v="369"/>
    <x v="2"/>
    <n v="33317"/>
    <x v="0"/>
    <s v="TEC-AC-10002567"/>
    <x v="2"/>
    <x v="11"/>
    <x v="423"/>
    <n v="447.94400000000002"/>
    <n v="7"/>
    <n v="0.2"/>
    <n v="89.588800000000006"/>
  </r>
  <r>
    <n v="8557"/>
    <x v="4256"/>
    <x v="1"/>
    <x v="204"/>
    <d v="2012-03-22T00:00:00"/>
    <s v="Same Day"/>
    <s v="DC-13285"/>
    <s v="Debra Catini"/>
    <x v="0"/>
    <s v="United States"/>
    <x v="369"/>
    <x v="2"/>
    <n v="33317"/>
    <x v="0"/>
    <s v="OFF-ST-10002182"/>
    <x v="1"/>
    <x v="4"/>
    <x v="1732"/>
    <n v="150.40799999999999"/>
    <n v="9"/>
    <n v="0.2"/>
    <n v="-33.841799999999999"/>
  </r>
  <r>
    <n v="8558"/>
    <x v="4257"/>
    <x v="0"/>
    <x v="443"/>
    <d v="2013-12-27T00:00:00"/>
    <s v="Second Class"/>
    <s v="LA-16780"/>
    <s v="Laura Armstrong"/>
    <x v="1"/>
    <s v="United States"/>
    <x v="12"/>
    <x v="5"/>
    <n v="77041"/>
    <x v="2"/>
    <s v="TEC-PH-10004539"/>
    <x v="2"/>
    <x v="7"/>
    <x v="852"/>
    <n v="453.57600000000002"/>
    <n v="3"/>
    <n v="0.2"/>
    <n v="39.687899999999999"/>
  </r>
  <r>
    <n v="8559"/>
    <x v="4257"/>
    <x v="0"/>
    <x v="443"/>
    <d v="2013-12-27T00:00:00"/>
    <s v="Second Class"/>
    <s v="LA-16780"/>
    <s v="Laura Armstrong"/>
    <x v="1"/>
    <s v="United States"/>
    <x v="12"/>
    <x v="5"/>
    <n v="77041"/>
    <x v="2"/>
    <s v="OFF-LA-10002945"/>
    <x v="1"/>
    <x v="2"/>
    <x v="1603"/>
    <n v="45.36"/>
    <n v="9"/>
    <n v="0.2"/>
    <n v="14.742000000000001"/>
  </r>
  <r>
    <n v="8560"/>
    <x v="4257"/>
    <x v="0"/>
    <x v="443"/>
    <d v="2013-12-27T00:00:00"/>
    <s v="Second Class"/>
    <s v="LA-16780"/>
    <s v="Laura Armstrong"/>
    <x v="1"/>
    <s v="United States"/>
    <x v="12"/>
    <x v="5"/>
    <n v="77041"/>
    <x v="2"/>
    <s v="TEC-PH-10004345"/>
    <x v="2"/>
    <x v="7"/>
    <x v="1167"/>
    <n v="287.88"/>
    <n v="3"/>
    <n v="0.2"/>
    <n v="35.984999999999999"/>
  </r>
  <r>
    <n v="8561"/>
    <x v="4257"/>
    <x v="0"/>
    <x v="443"/>
    <d v="2013-12-27T00:00:00"/>
    <s v="Second Class"/>
    <s v="LA-16780"/>
    <s v="Laura Armstrong"/>
    <x v="1"/>
    <s v="United States"/>
    <x v="12"/>
    <x v="5"/>
    <n v="77041"/>
    <x v="2"/>
    <s v="TEC-PH-10004912"/>
    <x v="2"/>
    <x v="7"/>
    <x v="1492"/>
    <n v="131.88"/>
    <n v="3"/>
    <n v="0.2"/>
    <n v="14.836499999999999"/>
  </r>
  <r>
    <n v="8562"/>
    <x v="4257"/>
    <x v="0"/>
    <x v="443"/>
    <d v="2013-12-27T00:00:00"/>
    <s v="Second Class"/>
    <s v="LA-16780"/>
    <s v="Laura Armstrong"/>
    <x v="1"/>
    <s v="United States"/>
    <x v="12"/>
    <x v="5"/>
    <n v="77041"/>
    <x v="2"/>
    <s v="FUR-FU-10000206"/>
    <x v="0"/>
    <x v="5"/>
    <x v="392"/>
    <n v="2.3279999999999998"/>
    <n v="2"/>
    <n v="0.6"/>
    <n v="-0.75660000000000005"/>
  </r>
  <r>
    <n v="8563"/>
    <x v="4258"/>
    <x v="0"/>
    <x v="1197"/>
    <d v="2013-07-04T00:00:00"/>
    <s v="Second Class"/>
    <s v="DJ-13420"/>
    <s v="Denny Joy"/>
    <x v="1"/>
    <s v="United States"/>
    <x v="158"/>
    <x v="6"/>
    <n v="53209"/>
    <x v="2"/>
    <s v="FUR-CH-10000847"/>
    <x v="0"/>
    <x v="1"/>
    <x v="986"/>
    <n v="1454.9"/>
    <n v="5"/>
    <n v="0"/>
    <n v="378.274"/>
  </r>
  <r>
    <n v="8564"/>
    <x v="4259"/>
    <x v="3"/>
    <x v="504"/>
    <d v="2014-05-05T00:00:00"/>
    <s v="Standard Class"/>
    <s v="MH-18115"/>
    <s v="Mick Hernandez"/>
    <x v="2"/>
    <s v="United States"/>
    <x v="508"/>
    <x v="2"/>
    <n v="32771"/>
    <x v="0"/>
    <s v="OFF-BI-10000822"/>
    <x v="1"/>
    <x v="8"/>
    <x v="958"/>
    <n v="4.8419999999999996"/>
    <n v="3"/>
    <n v="0.7"/>
    <n v="-3.5508000000000002"/>
  </r>
  <r>
    <n v="8565"/>
    <x v="4259"/>
    <x v="3"/>
    <x v="504"/>
    <d v="2014-05-05T00:00:00"/>
    <s v="Standard Class"/>
    <s v="MH-18115"/>
    <s v="Mick Hernandez"/>
    <x v="2"/>
    <s v="United States"/>
    <x v="508"/>
    <x v="2"/>
    <n v="32771"/>
    <x v="0"/>
    <s v="FUR-FU-10000747"/>
    <x v="0"/>
    <x v="5"/>
    <x v="1742"/>
    <n v="220.70400000000001"/>
    <n v="6"/>
    <n v="0.2"/>
    <n v="-8.2764000000000006"/>
  </r>
  <r>
    <n v="8566"/>
    <x v="4260"/>
    <x v="0"/>
    <x v="1019"/>
    <d v="2013-11-19T00:00:00"/>
    <s v="First Class"/>
    <s v="BG-11035"/>
    <s v="Barry Gonzalez"/>
    <x v="0"/>
    <s v="United States"/>
    <x v="398"/>
    <x v="5"/>
    <n v="75056"/>
    <x v="2"/>
    <s v="TEC-PH-10002350"/>
    <x v="2"/>
    <x v="7"/>
    <x v="1458"/>
    <n v="67.176000000000002"/>
    <n v="3"/>
    <n v="0.2"/>
    <n v="6.7176"/>
  </r>
  <r>
    <n v="8567"/>
    <x v="4260"/>
    <x v="0"/>
    <x v="1019"/>
    <d v="2013-11-19T00:00:00"/>
    <s v="First Class"/>
    <s v="BG-11035"/>
    <s v="Barry Gonzalez"/>
    <x v="0"/>
    <s v="United States"/>
    <x v="398"/>
    <x v="5"/>
    <n v="75056"/>
    <x v="2"/>
    <s v="OFF-PA-10000697"/>
    <x v="1"/>
    <x v="10"/>
    <x v="1370"/>
    <n v="15.231999999999999"/>
    <n v="4"/>
    <n v="0.2"/>
    <n v="5.5216000000000003"/>
  </r>
  <r>
    <n v="8568"/>
    <x v="4261"/>
    <x v="0"/>
    <x v="338"/>
    <d v="2013-11-13T00:00:00"/>
    <s v="First Class"/>
    <s v="SV-20365"/>
    <s v="Seth Vernon"/>
    <x v="0"/>
    <s v="United States"/>
    <x v="21"/>
    <x v="24"/>
    <n v="45373"/>
    <x v="3"/>
    <s v="OFF-PA-10002787"/>
    <x v="1"/>
    <x v="10"/>
    <x v="1267"/>
    <n v="31.103999999999999"/>
    <n v="6"/>
    <n v="0.2"/>
    <n v="10.8864"/>
  </r>
  <r>
    <n v="8569"/>
    <x v="4262"/>
    <x v="0"/>
    <x v="409"/>
    <d v="2013-12-13T00:00:00"/>
    <s v="Standard Class"/>
    <s v="DP-13105"/>
    <s v="Dave Poirier"/>
    <x v="1"/>
    <s v="United States"/>
    <x v="337"/>
    <x v="15"/>
    <n v="11550"/>
    <x v="3"/>
    <s v="OFF-BI-10004318"/>
    <x v="1"/>
    <x v="8"/>
    <x v="1574"/>
    <n v="968.74400000000003"/>
    <n v="7"/>
    <n v="0.2"/>
    <n v="314.84179999999998"/>
  </r>
  <r>
    <n v="8570"/>
    <x v="4262"/>
    <x v="0"/>
    <x v="409"/>
    <d v="2013-12-13T00:00:00"/>
    <s v="Standard Class"/>
    <s v="DP-13105"/>
    <s v="Dave Poirier"/>
    <x v="1"/>
    <s v="United States"/>
    <x v="337"/>
    <x v="15"/>
    <n v="11550"/>
    <x v="3"/>
    <s v="OFF-BI-10001721"/>
    <x v="1"/>
    <x v="8"/>
    <x v="94"/>
    <n v="222.352"/>
    <n v="13"/>
    <n v="0.2"/>
    <n v="77.8232"/>
  </r>
  <r>
    <n v="8571"/>
    <x v="4262"/>
    <x v="0"/>
    <x v="409"/>
    <d v="2013-12-13T00:00:00"/>
    <s v="Standard Class"/>
    <s v="DP-13105"/>
    <s v="Dave Poirier"/>
    <x v="1"/>
    <s v="United States"/>
    <x v="337"/>
    <x v="15"/>
    <n v="11550"/>
    <x v="3"/>
    <s v="TEC-CO-10004202"/>
    <x v="2"/>
    <x v="16"/>
    <x v="836"/>
    <n v="479.98399999999998"/>
    <n v="2"/>
    <n v="0.2"/>
    <n v="89.997"/>
  </r>
  <r>
    <n v="8572"/>
    <x v="4263"/>
    <x v="0"/>
    <x v="1015"/>
    <d v="2013-04-04T00:00:00"/>
    <s v="Same Day"/>
    <s v="SR-20740"/>
    <s v="Steven Roelle"/>
    <x v="2"/>
    <s v="United States"/>
    <x v="61"/>
    <x v="5"/>
    <n v="75081"/>
    <x v="2"/>
    <s v="OFF-PA-10003893"/>
    <x v="1"/>
    <x v="10"/>
    <x v="1096"/>
    <n v="10.272"/>
    <n v="3"/>
    <n v="0.2"/>
    <n v="3.21"/>
  </r>
  <r>
    <n v="8573"/>
    <x v="4264"/>
    <x v="2"/>
    <x v="683"/>
    <d v="2011-02-12T00:00:00"/>
    <s v="Standard Class"/>
    <s v="BT-11680"/>
    <s v="Brian Thompson"/>
    <x v="0"/>
    <s v="United States"/>
    <x v="12"/>
    <x v="5"/>
    <n v="77041"/>
    <x v="2"/>
    <s v="TEC-MA-10004679"/>
    <x v="2"/>
    <x v="15"/>
    <x v="1074"/>
    <n v="998.85"/>
    <n v="5"/>
    <n v="0.4"/>
    <n v="-199.77"/>
  </r>
  <r>
    <n v="8574"/>
    <x v="4265"/>
    <x v="1"/>
    <x v="1182"/>
    <d v="2012-10-22T00:00:00"/>
    <s v="First Class"/>
    <s v="MS-17770"/>
    <s v="Maxwell Schwartz"/>
    <x v="0"/>
    <s v="United States"/>
    <x v="20"/>
    <x v="15"/>
    <n v="10035"/>
    <x v="3"/>
    <s v="OFF-PA-10000249"/>
    <x v="1"/>
    <x v="10"/>
    <x v="33"/>
    <n v="24.56"/>
    <n v="2"/>
    <n v="0"/>
    <n v="11.543200000000001"/>
  </r>
  <r>
    <n v="8575"/>
    <x v="4266"/>
    <x v="2"/>
    <x v="111"/>
    <d v="2011-09-19T00:00:00"/>
    <s v="Same Day"/>
    <s v="JK-15640"/>
    <s v="Jim Kriz"/>
    <x v="2"/>
    <s v="United States"/>
    <x v="8"/>
    <x v="1"/>
    <n v="94110"/>
    <x v="1"/>
    <s v="OFF-FA-10000053"/>
    <x v="1"/>
    <x v="13"/>
    <x v="953"/>
    <n v="5.67"/>
    <n v="3"/>
    <n v="0"/>
    <n v="0.1134"/>
  </r>
  <r>
    <n v="8576"/>
    <x v="4267"/>
    <x v="3"/>
    <x v="151"/>
    <d v="2014-08-31T00:00:00"/>
    <s v="Second Class"/>
    <s v="ST-20530"/>
    <s v="Shui Tom"/>
    <x v="0"/>
    <s v="United States"/>
    <x v="370"/>
    <x v="2"/>
    <n v="34952"/>
    <x v="0"/>
    <s v="OFF-AP-10000804"/>
    <x v="1"/>
    <x v="9"/>
    <x v="561"/>
    <n v="14.336"/>
    <n v="4"/>
    <n v="0.2"/>
    <n v="0.89600000000000002"/>
  </r>
  <r>
    <n v="8577"/>
    <x v="4268"/>
    <x v="3"/>
    <x v="445"/>
    <d v="2014-05-07T00:00:00"/>
    <s v="First Class"/>
    <s v="TS-21505"/>
    <s v="Tony Sayre"/>
    <x v="0"/>
    <s v="United States"/>
    <x v="3"/>
    <x v="38"/>
    <n v="3301"/>
    <x v="3"/>
    <s v="FUR-FU-10004188"/>
    <x v="0"/>
    <x v="5"/>
    <x v="734"/>
    <n v="102.3"/>
    <n v="1"/>
    <n v="0"/>
    <n v="26.597999999999999"/>
  </r>
  <r>
    <n v="8578"/>
    <x v="4269"/>
    <x v="3"/>
    <x v="66"/>
    <d v="2014-12-27T00:00:00"/>
    <s v="Standard Class"/>
    <s v="CM-12190"/>
    <s v="Charlotte Melton"/>
    <x v="0"/>
    <s v="United States"/>
    <x v="30"/>
    <x v="11"/>
    <n v="55901"/>
    <x v="2"/>
    <s v="FUR-TA-10004915"/>
    <x v="0"/>
    <x v="3"/>
    <x v="331"/>
    <n v="607.52"/>
    <n v="2"/>
    <n v="0"/>
    <n v="97.203199999999995"/>
  </r>
  <r>
    <n v="8579"/>
    <x v="4269"/>
    <x v="3"/>
    <x v="66"/>
    <d v="2014-12-27T00:00:00"/>
    <s v="Standard Class"/>
    <s v="CM-12190"/>
    <s v="Charlotte Melton"/>
    <x v="0"/>
    <s v="United States"/>
    <x v="30"/>
    <x v="11"/>
    <n v="55901"/>
    <x v="2"/>
    <s v="OFF-ST-10001228"/>
    <x v="1"/>
    <x v="4"/>
    <x v="445"/>
    <n v="31.16"/>
    <n v="2"/>
    <n v="0"/>
    <n v="7.79"/>
  </r>
  <r>
    <n v="8580"/>
    <x v="4270"/>
    <x v="0"/>
    <x v="797"/>
    <d v="2014-03-01T00:00:00"/>
    <s v="Standard Class"/>
    <s v="JW-15955"/>
    <s v="Joni Wasserman"/>
    <x v="0"/>
    <s v="United States"/>
    <x v="103"/>
    <x v="0"/>
    <n v="40214"/>
    <x v="0"/>
    <s v="OFF-LA-10002368"/>
    <x v="1"/>
    <x v="2"/>
    <x v="1777"/>
    <n v="2.61"/>
    <n v="1"/>
    <n v="0"/>
    <n v="1.2005999999999999"/>
  </r>
  <r>
    <n v="8581"/>
    <x v="4271"/>
    <x v="2"/>
    <x v="671"/>
    <d v="2011-05-22T00:00:00"/>
    <s v="Second Class"/>
    <s v="MC-17590"/>
    <s v="Matt Collister"/>
    <x v="1"/>
    <s v="United States"/>
    <x v="509"/>
    <x v="5"/>
    <n v="78666"/>
    <x v="2"/>
    <s v="FUR-FU-10003489"/>
    <x v="0"/>
    <x v="5"/>
    <x v="1762"/>
    <n v="10.332000000000001"/>
    <n v="3"/>
    <n v="0.6"/>
    <n v="-5.9409000000000001"/>
  </r>
  <r>
    <n v="8582"/>
    <x v="4271"/>
    <x v="2"/>
    <x v="671"/>
    <d v="2011-05-22T00:00:00"/>
    <s v="Second Class"/>
    <s v="MC-17590"/>
    <s v="Matt Collister"/>
    <x v="1"/>
    <s v="United States"/>
    <x v="509"/>
    <x v="5"/>
    <n v="78666"/>
    <x v="2"/>
    <s v="OFF-PA-10000289"/>
    <x v="1"/>
    <x v="10"/>
    <x v="722"/>
    <n v="10.368"/>
    <n v="2"/>
    <n v="0.2"/>
    <n v="3.6288"/>
  </r>
  <r>
    <n v="8583"/>
    <x v="4271"/>
    <x v="2"/>
    <x v="671"/>
    <d v="2011-05-22T00:00:00"/>
    <s v="Second Class"/>
    <s v="MC-17590"/>
    <s v="Matt Collister"/>
    <x v="1"/>
    <s v="United States"/>
    <x v="509"/>
    <x v="5"/>
    <n v="78666"/>
    <x v="2"/>
    <s v="TEC-AC-10004227"/>
    <x v="2"/>
    <x v="11"/>
    <x v="1400"/>
    <n v="20.783999999999999"/>
    <n v="2"/>
    <n v="0.2"/>
    <n v="-3.6372"/>
  </r>
  <r>
    <n v="8584"/>
    <x v="4271"/>
    <x v="2"/>
    <x v="671"/>
    <d v="2011-05-22T00:00:00"/>
    <s v="Second Class"/>
    <s v="MC-17590"/>
    <s v="Matt Collister"/>
    <x v="1"/>
    <s v="United States"/>
    <x v="509"/>
    <x v="5"/>
    <n v="78666"/>
    <x v="2"/>
    <s v="OFF-ST-10000636"/>
    <x v="1"/>
    <x v="4"/>
    <x v="1744"/>
    <n v="66.959999999999994"/>
    <n v="5"/>
    <n v="0.2"/>
    <n v="-13.391999999999999"/>
  </r>
  <r>
    <n v="8585"/>
    <x v="4272"/>
    <x v="2"/>
    <x v="519"/>
    <d v="2011-09-02T00:00:00"/>
    <s v="Second Class"/>
    <s v="MH-17440"/>
    <s v="Mark Haberlin"/>
    <x v="1"/>
    <s v="United States"/>
    <x v="194"/>
    <x v="1"/>
    <n v="92025"/>
    <x v="1"/>
    <s v="OFF-BI-10003676"/>
    <x v="1"/>
    <x v="8"/>
    <x v="816"/>
    <n v="17.248000000000001"/>
    <n v="2"/>
    <n v="0.2"/>
    <n v="6.0368000000000004"/>
  </r>
  <r>
    <n v="8586"/>
    <x v="4273"/>
    <x v="3"/>
    <x v="34"/>
    <d v="2014-12-16T00:00:00"/>
    <s v="Standard Class"/>
    <s v="RD-19720"/>
    <s v="Roger Demir"/>
    <x v="0"/>
    <s v="United States"/>
    <x v="10"/>
    <x v="9"/>
    <n v="19134"/>
    <x v="3"/>
    <s v="OFF-BI-10001116"/>
    <x v="1"/>
    <x v="8"/>
    <x v="1066"/>
    <n v="11.087999999999999"/>
    <n v="7"/>
    <n v="0.7"/>
    <n v="-8.1311999999999998"/>
  </r>
  <r>
    <n v="8587"/>
    <x v="4274"/>
    <x v="3"/>
    <x v="497"/>
    <d v="2014-07-19T00:00:00"/>
    <s v="Standard Class"/>
    <s v="KB-16240"/>
    <s v="Karen Bern"/>
    <x v="1"/>
    <s v="United States"/>
    <x v="1"/>
    <x v="1"/>
    <n v="90049"/>
    <x v="1"/>
    <s v="TEC-AC-10003832"/>
    <x v="2"/>
    <x v="11"/>
    <x v="216"/>
    <n v="1287.45"/>
    <n v="5"/>
    <n v="0"/>
    <n v="244.6155"/>
  </r>
  <r>
    <n v="8588"/>
    <x v="4274"/>
    <x v="3"/>
    <x v="497"/>
    <d v="2014-07-19T00:00:00"/>
    <s v="Standard Class"/>
    <s v="KB-16240"/>
    <s v="Karen Bern"/>
    <x v="1"/>
    <s v="United States"/>
    <x v="1"/>
    <x v="1"/>
    <n v="90049"/>
    <x v="1"/>
    <s v="OFF-AP-10003040"/>
    <x v="1"/>
    <x v="9"/>
    <x v="723"/>
    <n v="168.1"/>
    <n v="5"/>
    <n v="0"/>
    <n v="43.706000000000003"/>
  </r>
  <r>
    <n v="8589"/>
    <x v="4275"/>
    <x v="1"/>
    <x v="1060"/>
    <d v="2012-05-22T00:00:00"/>
    <s v="Standard Class"/>
    <s v="FC-14335"/>
    <s v="Fred Chung"/>
    <x v="1"/>
    <s v="United States"/>
    <x v="10"/>
    <x v="9"/>
    <n v="19140"/>
    <x v="3"/>
    <s v="OFF-ST-10002583"/>
    <x v="1"/>
    <x v="4"/>
    <x v="566"/>
    <n v="51.968000000000004"/>
    <n v="2"/>
    <n v="0.2"/>
    <n v="-10.393599999999999"/>
  </r>
  <r>
    <n v="8590"/>
    <x v="4276"/>
    <x v="3"/>
    <x v="926"/>
    <d v="2014-02-02T00:00:00"/>
    <s v="First Class"/>
    <s v="BD-11770"/>
    <s v="Bryan Davis"/>
    <x v="0"/>
    <s v="United States"/>
    <x v="10"/>
    <x v="9"/>
    <n v="19120"/>
    <x v="3"/>
    <s v="OFF-AR-10002053"/>
    <x v="1"/>
    <x v="6"/>
    <x v="79"/>
    <n v="4.7679999999999998"/>
    <n v="2"/>
    <n v="0.2"/>
    <n v="0.4768"/>
  </r>
  <r>
    <n v="8591"/>
    <x v="4277"/>
    <x v="3"/>
    <x v="365"/>
    <d v="2014-02-10T00:00:00"/>
    <s v="First Class"/>
    <s v="FH-14365"/>
    <s v="Fred Hopkins"/>
    <x v="1"/>
    <s v="United States"/>
    <x v="337"/>
    <x v="15"/>
    <n v="11550"/>
    <x v="3"/>
    <s v="OFF-EN-10004846"/>
    <x v="1"/>
    <x v="12"/>
    <x v="1488"/>
    <n v="7.98"/>
    <n v="3"/>
    <n v="0"/>
    <n v="3.9102000000000001"/>
  </r>
  <r>
    <n v="8592"/>
    <x v="4278"/>
    <x v="3"/>
    <x v="756"/>
    <d v="2014-04-27T00:00:00"/>
    <s v="First Class"/>
    <s v="SO-20335"/>
    <s v="Sean O'Donnell"/>
    <x v="0"/>
    <s v="United States"/>
    <x v="510"/>
    <x v="22"/>
    <n v="80634"/>
    <x v="1"/>
    <s v="OFF-EN-10003134"/>
    <x v="1"/>
    <x v="12"/>
    <x v="33"/>
    <n v="18.687999999999999"/>
    <n v="2"/>
    <n v="0.2"/>
    <n v="7.008"/>
  </r>
  <r>
    <n v="8593"/>
    <x v="4278"/>
    <x v="3"/>
    <x v="756"/>
    <d v="2014-04-27T00:00:00"/>
    <s v="First Class"/>
    <s v="SO-20335"/>
    <s v="Sean O'Donnell"/>
    <x v="0"/>
    <s v="United States"/>
    <x v="510"/>
    <x v="22"/>
    <n v="80634"/>
    <x v="1"/>
    <s v="FUR-FU-10001025"/>
    <x v="0"/>
    <x v="5"/>
    <x v="1699"/>
    <n v="11.664"/>
    <n v="3"/>
    <n v="0.2"/>
    <n v="3.3534000000000002"/>
  </r>
  <r>
    <n v="8594"/>
    <x v="4279"/>
    <x v="3"/>
    <x v="45"/>
    <d v="2014-11-14T00:00:00"/>
    <s v="Standard Class"/>
    <s v="PM-19135"/>
    <s v="Peter McVee"/>
    <x v="2"/>
    <s v="United States"/>
    <x v="108"/>
    <x v="2"/>
    <n v="32216"/>
    <x v="0"/>
    <s v="TEC-AC-10002567"/>
    <x v="2"/>
    <x v="11"/>
    <x v="423"/>
    <n v="191.976"/>
    <n v="3"/>
    <n v="0.2"/>
    <n v="38.395200000000003"/>
  </r>
  <r>
    <n v="8595"/>
    <x v="4279"/>
    <x v="3"/>
    <x v="45"/>
    <d v="2014-11-14T00:00:00"/>
    <s v="Standard Class"/>
    <s v="PM-19135"/>
    <s v="Peter McVee"/>
    <x v="2"/>
    <s v="United States"/>
    <x v="108"/>
    <x v="2"/>
    <n v="32216"/>
    <x v="0"/>
    <s v="TEC-PH-10004094"/>
    <x v="2"/>
    <x v="7"/>
    <x v="1788"/>
    <n v="499.16800000000001"/>
    <n v="4"/>
    <n v="0.2"/>
    <n v="31.198"/>
  </r>
  <r>
    <n v="8596"/>
    <x v="4280"/>
    <x v="2"/>
    <x v="952"/>
    <d v="2011-07-05T00:00:00"/>
    <s v="First Class"/>
    <s v="GD-14590"/>
    <s v="Giulietta Dortch"/>
    <x v="1"/>
    <s v="United States"/>
    <x v="81"/>
    <x v="17"/>
    <n v="22204"/>
    <x v="0"/>
    <s v="OFF-BI-10004364"/>
    <x v="1"/>
    <x v="8"/>
    <x v="302"/>
    <n v="11.88"/>
    <n v="2"/>
    <n v="0"/>
    <n v="5.3460000000000001"/>
  </r>
  <r>
    <n v="8597"/>
    <x v="4280"/>
    <x v="2"/>
    <x v="952"/>
    <d v="2011-07-05T00:00:00"/>
    <s v="First Class"/>
    <s v="GD-14590"/>
    <s v="Giulietta Dortch"/>
    <x v="1"/>
    <s v="United States"/>
    <x v="81"/>
    <x v="17"/>
    <n v="22204"/>
    <x v="0"/>
    <s v="OFF-PA-10000474"/>
    <x v="1"/>
    <x v="10"/>
    <x v="33"/>
    <n v="35.44"/>
    <n v="1"/>
    <n v="0"/>
    <n v="16.6568"/>
  </r>
  <r>
    <n v="8598"/>
    <x v="4281"/>
    <x v="0"/>
    <x v="189"/>
    <d v="2013-01-11T00:00:00"/>
    <s v="Standard Class"/>
    <s v="PA-19060"/>
    <s v="Pete Armstrong"/>
    <x v="2"/>
    <s v="United States"/>
    <x v="8"/>
    <x v="1"/>
    <n v="94122"/>
    <x v="1"/>
    <s v="OFF-BI-10004308"/>
    <x v="1"/>
    <x v="8"/>
    <x v="1767"/>
    <n v="67.135999999999996"/>
    <n v="4"/>
    <n v="0.2"/>
    <n v="25.175999999999998"/>
  </r>
  <r>
    <n v="8599"/>
    <x v="4282"/>
    <x v="2"/>
    <x v="35"/>
    <d v="2011-01-12T00:00:00"/>
    <s v="Standard Class"/>
    <s v="LS-17200"/>
    <s v="Luke Schmidt"/>
    <x v="1"/>
    <s v="United States"/>
    <x v="201"/>
    <x v="1"/>
    <n v="93727"/>
    <x v="1"/>
    <s v="OFF-BI-10002012"/>
    <x v="1"/>
    <x v="8"/>
    <x v="742"/>
    <n v="4.32"/>
    <n v="3"/>
    <n v="0.2"/>
    <n v="1.512"/>
  </r>
  <r>
    <n v="8600"/>
    <x v="4282"/>
    <x v="2"/>
    <x v="35"/>
    <d v="2011-01-12T00:00:00"/>
    <s v="Standard Class"/>
    <s v="LS-17200"/>
    <s v="Luke Schmidt"/>
    <x v="1"/>
    <s v="United States"/>
    <x v="201"/>
    <x v="1"/>
    <n v="93727"/>
    <x v="1"/>
    <s v="OFF-PA-10002586"/>
    <x v="1"/>
    <x v="10"/>
    <x v="1007"/>
    <n v="14.94"/>
    <n v="3"/>
    <n v="0"/>
    <n v="7.0217999999999998"/>
  </r>
  <r>
    <n v="8601"/>
    <x v="4282"/>
    <x v="2"/>
    <x v="35"/>
    <d v="2011-01-12T00:00:00"/>
    <s v="Standard Class"/>
    <s v="LS-17200"/>
    <s v="Luke Schmidt"/>
    <x v="1"/>
    <s v="United States"/>
    <x v="201"/>
    <x v="1"/>
    <n v="93727"/>
    <x v="1"/>
    <s v="OFF-AP-10000692"/>
    <x v="1"/>
    <x v="9"/>
    <x v="1241"/>
    <n v="40.54"/>
    <n v="2"/>
    <n v="0"/>
    <n v="11.3512"/>
  </r>
  <r>
    <n v="8602"/>
    <x v="4282"/>
    <x v="2"/>
    <x v="35"/>
    <d v="2011-01-12T00:00:00"/>
    <s v="Standard Class"/>
    <s v="LS-17200"/>
    <s v="Luke Schmidt"/>
    <x v="1"/>
    <s v="United States"/>
    <x v="201"/>
    <x v="1"/>
    <n v="93727"/>
    <x v="1"/>
    <s v="OFF-BI-10001553"/>
    <x v="1"/>
    <x v="8"/>
    <x v="1293"/>
    <n v="7.3120000000000003"/>
    <n v="1"/>
    <n v="0.2"/>
    <n v="2.5592000000000001"/>
  </r>
  <r>
    <n v="8603"/>
    <x v="4283"/>
    <x v="2"/>
    <x v="520"/>
    <d v="2011-12-31T00:00:00"/>
    <s v="Same Day"/>
    <s v="JL-15175"/>
    <s v="James Lanier"/>
    <x v="2"/>
    <s v="United States"/>
    <x v="192"/>
    <x v="33"/>
    <n v="89502"/>
    <x v="1"/>
    <s v="TEC-PH-10004908"/>
    <x v="2"/>
    <x v="7"/>
    <x v="1474"/>
    <n v="475.94400000000002"/>
    <n v="7"/>
    <n v="0.2"/>
    <n v="59.493000000000002"/>
  </r>
  <r>
    <n v="8604"/>
    <x v="4284"/>
    <x v="0"/>
    <x v="835"/>
    <d v="2013-08-01T00:00:00"/>
    <s v="Standard Class"/>
    <s v="CA-12310"/>
    <s v="Christine Abelman"/>
    <x v="1"/>
    <s v="United States"/>
    <x v="52"/>
    <x v="5"/>
    <n v="78207"/>
    <x v="2"/>
    <s v="TEC-AC-10002217"/>
    <x v="2"/>
    <x v="11"/>
    <x v="1178"/>
    <n v="30.08"/>
    <n v="2"/>
    <n v="0.2"/>
    <n v="-5.2640000000000002"/>
  </r>
  <r>
    <n v="8605"/>
    <x v="4284"/>
    <x v="0"/>
    <x v="835"/>
    <d v="2013-08-01T00:00:00"/>
    <s v="Standard Class"/>
    <s v="CA-12310"/>
    <s v="Christine Abelman"/>
    <x v="1"/>
    <s v="United States"/>
    <x v="52"/>
    <x v="5"/>
    <n v="78207"/>
    <x v="2"/>
    <s v="TEC-AC-10002942"/>
    <x v="2"/>
    <x v="11"/>
    <x v="1597"/>
    <n v="165.6"/>
    <n v="3"/>
    <n v="0.2"/>
    <n v="-6.21"/>
  </r>
  <r>
    <n v="8606"/>
    <x v="4284"/>
    <x v="0"/>
    <x v="835"/>
    <d v="2013-08-01T00:00:00"/>
    <s v="Standard Class"/>
    <s v="CA-12310"/>
    <s v="Christine Abelman"/>
    <x v="1"/>
    <s v="United States"/>
    <x v="52"/>
    <x v="5"/>
    <n v="78207"/>
    <x v="2"/>
    <s v="TEC-PH-10002890"/>
    <x v="2"/>
    <x v="7"/>
    <x v="1387"/>
    <n v="180.96"/>
    <n v="5"/>
    <n v="0.2"/>
    <n v="13.571999999999999"/>
  </r>
  <r>
    <n v="8607"/>
    <x v="4285"/>
    <x v="3"/>
    <x v="238"/>
    <d v="2014-08-23T00:00:00"/>
    <s v="Standard Class"/>
    <s v="CM-12160"/>
    <s v="Charles McCrossin"/>
    <x v="0"/>
    <s v="United States"/>
    <x v="217"/>
    <x v="31"/>
    <n v="2740"/>
    <x v="3"/>
    <s v="TEC-AC-10003614"/>
    <x v="2"/>
    <x v="11"/>
    <x v="562"/>
    <n v="23.18"/>
    <n v="2"/>
    <n v="0"/>
    <n v="7.6494"/>
  </r>
  <r>
    <n v="8608"/>
    <x v="4286"/>
    <x v="2"/>
    <x v="611"/>
    <d v="2011-09-06T00:00:00"/>
    <s v="Standard Class"/>
    <s v="BT-11440"/>
    <s v="Bobby Trafton"/>
    <x v="0"/>
    <s v="United States"/>
    <x v="20"/>
    <x v="15"/>
    <n v="10035"/>
    <x v="3"/>
    <s v="FUR-FU-10002878"/>
    <x v="0"/>
    <x v="5"/>
    <x v="1125"/>
    <n v="56.96"/>
    <n v="2"/>
    <n v="0"/>
    <n v="21.075199999999999"/>
  </r>
  <r>
    <n v="8609"/>
    <x v="4286"/>
    <x v="2"/>
    <x v="611"/>
    <d v="2011-09-06T00:00:00"/>
    <s v="Standard Class"/>
    <s v="BT-11440"/>
    <s v="Bobby Trafton"/>
    <x v="0"/>
    <s v="United States"/>
    <x v="20"/>
    <x v="15"/>
    <n v="10035"/>
    <x v="3"/>
    <s v="OFF-AP-10001626"/>
    <x v="1"/>
    <x v="9"/>
    <x v="1016"/>
    <n v="15.56"/>
    <n v="4"/>
    <n v="0"/>
    <n v="4.0456000000000003"/>
  </r>
  <r>
    <n v="8610"/>
    <x v="4286"/>
    <x v="2"/>
    <x v="611"/>
    <d v="2011-09-06T00:00:00"/>
    <s v="Standard Class"/>
    <s v="BT-11440"/>
    <s v="Bobby Trafton"/>
    <x v="0"/>
    <s v="United States"/>
    <x v="20"/>
    <x v="15"/>
    <n v="10035"/>
    <x v="3"/>
    <s v="FUR-BO-10003272"/>
    <x v="0"/>
    <x v="0"/>
    <x v="582"/>
    <n v="353.56799999999998"/>
    <n v="2"/>
    <n v="0.2"/>
    <n v="-44.195999999999998"/>
  </r>
  <r>
    <n v="8611"/>
    <x v="4286"/>
    <x v="2"/>
    <x v="611"/>
    <d v="2011-09-06T00:00:00"/>
    <s v="Standard Class"/>
    <s v="BT-11440"/>
    <s v="Bobby Trafton"/>
    <x v="0"/>
    <s v="United States"/>
    <x v="20"/>
    <x v="15"/>
    <n v="10035"/>
    <x v="3"/>
    <s v="FUR-FU-10002191"/>
    <x v="0"/>
    <x v="5"/>
    <x v="762"/>
    <n v="13.96"/>
    <n v="2"/>
    <n v="0"/>
    <n v="6.7008000000000001"/>
  </r>
  <r>
    <n v="8612"/>
    <x v="4287"/>
    <x v="3"/>
    <x v="38"/>
    <d v="2014-11-18T00:00:00"/>
    <s v="Second Class"/>
    <s v="SE-20110"/>
    <s v="Sanjit Engle"/>
    <x v="0"/>
    <s v="United States"/>
    <x v="475"/>
    <x v="1"/>
    <n v="93030"/>
    <x v="1"/>
    <s v="TEC-AC-10000682"/>
    <x v="2"/>
    <x v="11"/>
    <x v="1327"/>
    <n v="82.95"/>
    <n v="5"/>
    <n v="0"/>
    <n v="29.032499999999999"/>
  </r>
  <r>
    <n v="8613"/>
    <x v="4288"/>
    <x v="0"/>
    <x v="1198"/>
    <d v="2013-01-02T00:00:00"/>
    <s v="Second Class"/>
    <s v="HG-14965"/>
    <s v="Henry Goldwyn"/>
    <x v="1"/>
    <s v="United States"/>
    <x v="1"/>
    <x v="1"/>
    <n v="90036"/>
    <x v="1"/>
    <s v="OFF-AR-10000588"/>
    <x v="1"/>
    <x v="6"/>
    <x v="393"/>
    <n v="39.68"/>
    <n v="2"/>
    <n v="0"/>
    <n v="10.316800000000001"/>
  </r>
  <r>
    <n v="8614"/>
    <x v="4289"/>
    <x v="0"/>
    <x v="1199"/>
    <d v="2013-11-15T00:00:00"/>
    <s v="Standard Class"/>
    <s v="PF-19165"/>
    <s v="Philip Fox"/>
    <x v="0"/>
    <s v="United States"/>
    <x v="182"/>
    <x v="1"/>
    <n v="94601"/>
    <x v="1"/>
    <s v="TEC-AC-10002001"/>
    <x v="2"/>
    <x v="11"/>
    <x v="262"/>
    <n v="479.97"/>
    <n v="3"/>
    <n v="0"/>
    <n v="177.5889"/>
  </r>
  <r>
    <n v="8615"/>
    <x v="4290"/>
    <x v="0"/>
    <x v="545"/>
    <d v="2013-09-15T00:00:00"/>
    <s v="Standard Class"/>
    <s v="BD-11770"/>
    <s v="Bryan Davis"/>
    <x v="0"/>
    <s v="United States"/>
    <x v="156"/>
    <x v="4"/>
    <n v="98026"/>
    <x v="1"/>
    <s v="OFF-LA-10003720"/>
    <x v="1"/>
    <x v="2"/>
    <x v="1627"/>
    <n v="7.38"/>
    <n v="2"/>
    <n v="0"/>
    <n v="3.4685999999999999"/>
  </r>
  <r>
    <n v="8616"/>
    <x v="4290"/>
    <x v="0"/>
    <x v="545"/>
    <d v="2013-09-15T00:00:00"/>
    <s v="Standard Class"/>
    <s v="BD-11770"/>
    <s v="Bryan Davis"/>
    <x v="0"/>
    <s v="United States"/>
    <x v="156"/>
    <x v="4"/>
    <n v="98026"/>
    <x v="1"/>
    <s v="OFF-BI-10004364"/>
    <x v="1"/>
    <x v="8"/>
    <x v="302"/>
    <n v="14.256"/>
    <n v="3"/>
    <n v="0.2"/>
    <n v="4.4550000000000001"/>
  </r>
  <r>
    <n v="8617"/>
    <x v="4290"/>
    <x v="0"/>
    <x v="545"/>
    <d v="2013-09-15T00:00:00"/>
    <s v="Standard Class"/>
    <s v="BD-11770"/>
    <s v="Bryan Davis"/>
    <x v="0"/>
    <s v="United States"/>
    <x v="156"/>
    <x v="4"/>
    <n v="98026"/>
    <x v="1"/>
    <s v="OFF-PA-10000100"/>
    <x v="1"/>
    <x v="10"/>
    <x v="825"/>
    <n v="81.98"/>
    <n v="2"/>
    <n v="0"/>
    <n v="40.170200000000001"/>
  </r>
  <r>
    <n v="8618"/>
    <x v="4290"/>
    <x v="0"/>
    <x v="545"/>
    <d v="2013-09-15T00:00:00"/>
    <s v="Standard Class"/>
    <s v="BD-11770"/>
    <s v="Bryan Davis"/>
    <x v="0"/>
    <s v="United States"/>
    <x v="156"/>
    <x v="4"/>
    <n v="98026"/>
    <x v="1"/>
    <s v="OFF-BI-10004826"/>
    <x v="1"/>
    <x v="8"/>
    <x v="721"/>
    <n v="39.624000000000002"/>
    <n v="3"/>
    <n v="0.2"/>
    <n v="13.868399999999999"/>
  </r>
  <r>
    <n v="8619"/>
    <x v="4291"/>
    <x v="3"/>
    <x v="448"/>
    <d v="2014-09-03T00:00:00"/>
    <s v="Standard Class"/>
    <s v="BT-11395"/>
    <s v="Bill Tyler"/>
    <x v="1"/>
    <s v="United States"/>
    <x v="1"/>
    <x v="1"/>
    <n v="90004"/>
    <x v="1"/>
    <s v="FUR-TA-10001520"/>
    <x v="0"/>
    <x v="3"/>
    <x v="711"/>
    <n v="399.67200000000003"/>
    <n v="7"/>
    <n v="0.2"/>
    <n v="-14.9877"/>
  </r>
  <r>
    <n v="8620"/>
    <x v="4292"/>
    <x v="3"/>
    <x v="565"/>
    <d v="2014-09-14T00:00:00"/>
    <s v="Second Class"/>
    <s v="EM-14095"/>
    <s v="Eudokia Martin"/>
    <x v="1"/>
    <s v="United States"/>
    <x v="20"/>
    <x v="15"/>
    <n v="10024"/>
    <x v="3"/>
    <s v="OFF-ST-10001031"/>
    <x v="1"/>
    <x v="4"/>
    <x v="1551"/>
    <n v="65.12"/>
    <n v="4"/>
    <n v="0"/>
    <n v="16.9312"/>
  </r>
  <r>
    <n v="8621"/>
    <x v="4293"/>
    <x v="3"/>
    <x v="44"/>
    <d v="2014-10-11T00:00:00"/>
    <s v="Second Class"/>
    <s v="LC-17050"/>
    <s v="Liz Carlisle"/>
    <x v="0"/>
    <s v="United States"/>
    <x v="61"/>
    <x v="5"/>
    <n v="75217"/>
    <x v="2"/>
    <s v="FUR-FU-10003878"/>
    <x v="0"/>
    <x v="5"/>
    <x v="671"/>
    <n v="30.56"/>
    <n v="5"/>
    <n v="0.6"/>
    <n v="-19.864000000000001"/>
  </r>
  <r>
    <n v="8622"/>
    <x v="4294"/>
    <x v="3"/>
    <x v="726"/>
    <d v="2014-05-19T00:00:00"/>
    <s v="Standard Class"/>
    <s v="FH-14275"/>
    <s v="Frank Hawley"/>
    <x v="1"/>
    <s v="United States"/>
    <x v="47"/>
    <x v="18"/>
    <n v="37064"/>
    <x v="0"/>
    <s v="OFF-AP-10000358"/>
    <x v="1"/>
    <x v="9"/>
    <x v="95"/>
    <n v="20.768000000000001"/>
    <n v="2"/>
    <n v="0.2"/>
    <n v="2.3363999999999998"/>
  </r>
  <r>
    <n v="8623"/>
    <x v="4295"/>
    <x v="0"/>
    <x v="581"/>
    <d v="2013-02-12T00:00:00"/>
    <s v="Standard Class"/>
    <s v="CM-12235"/>
    <s v="Chris McAfee"/>
    <x v="0"/>
    <s v="United States"/>
    <x v="42"/>
    <x v="16"/>
    <n v="85023"/>
    <x v="1"/>
    <s v="OFF-ST-10000876"/>
    <x v="1"/>
    <x v="4"/>
    <x v="251"/>
    <n v="39.808"/>
    <n v="4"/>
    <n v="0.2"/>
    <n v="3.9807999999999999"/>
  </r>
  <r>
    <n v="8624"/>
    <x v="4296"/>
    <x v="1"/>
    <x v="50"/>
    <d v="2012-11-18T00:00:00"/>
    <s v="Standard Class"/>
    <s v="FM-14380"/>
    <s v="Fred McMath"/>
    <x v="0"/>
    <s v="United States"/>
    <x v="100"/>
    <x v="2"/>
    <n v="33178"/>
    <x v="0"/>
    <s v="OFF-BI-10004224"/>
    <x v="1"/>
    <x v="8"/>
    <x v="1061"/>
    <n v="121.104"/>
    <n v="6"/>
    <n v="0.7"/>
    <n v="-100.92"/>
  </r>
  <r>
    <n v="8625"/>
    <x v="4296"/>
    <x v="1"/>
    <x v="50"/>
    <d v="2012-11-18T00:00:00"/>
    <s v="Standard Class"/>
    <s v="FM-14380"/>
    <s v="Fred McMath"/>
    <x v="0"/>
    <s v="United States"/>
    <x v="100"/>
    <x v="2"/>
    <n v="33178"/>
    <x v="0"/>
    <s v="TEC-AC-10004568"/>
    <x v="2"/>
    <x v="11"/>
    <x v="1109"/>
    <n v="111.96"/>
    <n v="5"/>
    <n v="0.2"/>
    <n v="-1.3995"/>
  </r>
  <r>
    <n v="8626"/>
    <x v="4297"/>
    <x v="1"/>
    <x v="575"/>
    <d v="2012-12-12T00:00:00"/>
    <s v="Standard Class"/>
    <s v="HG-14965"/>
    <s v="Henry Goldwyn"/>
    <x v="1"/>
    <s v="United States"/>
    <x v="77"/>
    <x v="22"/>
    <n v="80906"/>
    <x v="1"/>
    <s v="OFF-PA-10000533"/>
    <x v="1"/>
    <x v="10"/>
    <x v="1196"/>
    <n v="15.696"/>
    <n v="3"/>
    <n v="0.2"/>
    <n v="5.1012000000000004"/>
  </r>
  <r>
    <n v="8627"/>
    <x v="4298"/>
    <x v="1"/>
    <x v="67"/>
    <d v="2012-12-09T00:00:00"/>
    <s v="Standard Class"/>
    <s v="AG-10525"/>
    <s v="Andy Gerbode"/>
    <x v="1"/>
    <s v="United States"/>
    <x v="20"/>
    <x v="15"/>
    <n v="10011"/>
    <x v="3"/>
    <s v="OFF-ST-10003638"/>
    <x v="1"/>
    <x v="4"/>
    <x v="1222"/>
    <n v="70.260000000000005"/>
    <n v="3"/>
    <n v="0"/>
    <n v="18.970199999999998"/>
  </r>
  <r>
    <n v="8628"/>
    <x v="4298"/>
    <x v="1"/>
    <x v="67"/>
    <d v="2012-12-09T00:00:00"/>
    <s v="Standard Class"/>
    <s v="AG-10525"/>
    <s v="Andy Gerbode"/>
    <x v="1"/>
    <s v="United States"/>
    <x v="20"/>
    <x v="15"/>
    <n v="10011"/>
    <x v="3"/>
    <s v="TEC-AC-10002305"/>
    <x v="2"/>
    <x v="11"/>
    <x v="1521"/>
    <n v="90"/>
    <n v="5"/>
    <n v="0"/>
    <n v="16.2"/>
  </r>
  <r>
    <n v="8629"/>
    <x v="4298"/>
    <x v="1"/>
    <x v="67"/>
    <d v="2012-12-09T00:00:00"/>
    <s v="Standard Class"/>
    <s v="AG-10525"/>
    <s v="Andy Gerbode"/>
    <x v="1"/>
    <s v="United States"/>
    <x v="20"/>
    <x v="15"/>
    <n v="10011"/>
    <x v="3"/>
    <s v="OFF-BI-10000605"/>
    <x v="1"/>
    <x v="8"/>
    <x v="531"/>
    <n v="6.0960000000000001"/>
    <n v="2"/>
    <n v="0.2"/>
    <n v="2.0573999999999999"/>
  </r>
  <r>
    <n v="8630"/>
    <x v="4298"/>
    <x v="1"/>
    <x v="67"/>
    <d v="2012-12-09T00:00:00"/>
    <s v="Standard Class"/>
    <s v="AG-10525"/>
    <s v="Andy Gerbode"/>
    <x v="1"/>
    <s v="United States"/>
    <x v="20"/>
    <x v="15"/>
    <n v="10011"/>
    <x v="3"/>
    <s v="FUR-TA-10003569"/>
    <x v="0"/>
    <x v="3"/>
    <x v="1358"/>
    <n v="481.17599999999999"/>
    <n v="2"/>
    <n v="0.4"/>
    <n v="-120.294"/>
  </r>
  <r>
    <n v="8631"/>
    <x v="4298"/>
    <x v="1"/>
    <x v="67"/>
    <d v="2012-12-09T00:00:00"/>
    <s v="Standard Class"/>
    <s v="AG-10525"/>
    <s v="Andy Gerbode"/>
    <x v="1"/>
    <s v="United States"/>
    <x v="20"/>
    <x v="15"/>
    <n v="10011"/>
    <x v="3"/>
    <s v="OFF-FA-10003059"/>
    <x v="1"/>
    <x v="13"/>
    <x v="794"/>
    <n v="7.24"/>
    <n v="4"/>
    <n v="0"/>
    <n v="2.3892000000000002"/>
  </r>
  <r>
    <n v="8632"/>
    <x v="4299"/>
    <x v="0"/>
    <x v="1062"/>
    <d v="2013-07-30T00:00:00"/>
    <s v="First Class"/>
    <s v="OT-18730"/>
    <s v="Olvera Toch"/>
    <x v="0"/>
    <s v="United States"/>
    <x v="437"/>
    <x v="9"/>
    <n v="18018"/>
    <x v="3"/>
    <s v="FUR-BO-10004409"/>
    <x v="0"/>
    <x v="0"/>
    <x v="625"/>
    <n v="177.45"/>
    <n v="5"/>
    <n v="0.5"/>
    <n v="-78.078000000000003"/>
  </r>
  <r>
    <n v="8633"/>
    <x v="4299"/>
    <x v="0"/>
    <x v="1062"/>
    <d v="2013-07-30T00:00:00"/>
    <s v="First Class"/>
    <s v="OT-18730"/>
    <s v="Olvera Toch"/>
    <x v="0"/>
    <s v="United States"/>
    <x v="437"/>
    <x v="9"/>
    <n v="18018"/>
    <x v="3"/>
    <s v="OFF-BI-10000545"/>
    <x v="1"/>
    <x v="8"/>
    <x v="685"/>
    <n v="1369.7639999999999"/>
    <n v="6"/>
    <n v="0.7"/>
    <n v="-913.17600000000004"/>
  </r>
  <r>
    <n v="8634"/>
    <x v="4299"/>
    <x v="0"/>
    <x v="1062"/>
    <d v="2013-07-30T00:00:00"/>
    <s v="First Class"/>
    <s v="OT-18730"/>
    <s v="Olvera Toch"/>
    <x v="0"/>
    <s v="United States"/>
    <x v="437"/>
    <x v="9"/>
    <n v="18018"/>
    <x v="3"/>
    <s v="OFF-AP-10004052"/>
    <x v="1"/>
    <x v="9"/>
    <x v="1662"/>
    <n v="9.48"/>
    <n v="3"/>
    <n v="0.2"/>
    <n v="0.71099999999999997"/>
  </r>
  <r>
    <n v="8635"/>
    <x v="4300"/>
    <x v="3"/>
    <x v="326"/>
    <d v="2014-08-30T00:00:00"/>
    <s v="Standard Class"/>
    <s v="SV-20365"/>
    <s v="Seth Vernon"/>
    <x v="0"/>
    <s v="United States"/>
    <x v="10"/>
    <x v="9"/>
    <n v="19140"/>
    <x v="3"/>
    <s v="FUR-BO-10001798"/>
    <x v="0"/>
    <x v="0"/>
    <x v="0"/>
    <n v="130.97999999999999"/>
    <n v="2"/>
    <n v="0.5"/>
    <n v="-89.066400000000002"/>
  </r>
  <r>
    <n v="8636"/>
    <x v="4301"/>
    <x v="2"/>
    <x v="1013"/>
    <d v="2011-02-05T00:00:00"/>
    <s v="First Class"/>
    <s v="JM-16195"/>
    <s v="Justin MacKendrick"/>
    <x v="0"/>
    <s v="United States"/>
    <x v="103"/>
    <x v="0"/>
    <n v="40214"/>
    <x v="0"/>
    <s v="OFF-AR-10004010"/>
    <x v="1"/>
    <x v="6"/>
    <x v="1734"/>
    <n v="174.95"/>
    <n v="5"/>
    <n v="0"/>
    <n v="45.487000000000002"/>
  </r>
  <r>
    <n v="8637"/>
    <x v="4301"/>
    <x v="2"/>
    <x v="1013"/>
    <d v="2011-02-05T00:00:00"/>
    <s v="First Class"/>
    <s v="JM-16195"/>
    <s v="Justin MacKendrick"/>
    <x v="0"/>
    <s v="United States"/>
    <x v="103"/>
    <x v="0"/>
    <n v="40214"/>
    <x v="0"/>
    <s v="OFF-ST-10000585"/>
    <x v="1"/>
    <x v="4"/>
    <x v="541"/>
    <n v="826"/>
    <n v="5"/>
    <n v="0"/>
    <n v="214.76"/>
  </r>
  <r>
    <n v="8638"/>
    <x v="4302"/>
    <x v="3"/>
    <x v="842"/>
    <d v="2014-03-05T00:00:00"/>
    <s v="Standard Class"/>
    <s v="HM-14980"/>
    <s v="Henry MacAllister"/>
    <x v="0"/>
    <s v="United States"/>
    <x v="4"/>
    <x v="4"/>
    <n v="98105"/>
    <x v="1"/>
    <s v="FUR-FU-10000397"/>
    <x v="0"/>
    <x v="5"/>
    <x v="63"/>
    <n v="139.58000000000001"/>
    <n v="7"/>
    <n v="0"/>
    <n v="39.0824"/>
  </r>
  <r>
    <n v="8639"/>
    <x v="4303"/>
    <x v="3"/>
    <x v="283"/>
    <d v="2014-07-25T00:00:00"/>
    <s v="First Class"/>
    <s v="PO-19180"/>
    <s v="Philisse Overcash"/>
    <x v="2"/>
    <s v="United States"/>
    <x v="249"/>
    <x v="6"/>
    <n v="53142"/>
    <x v="2"/>
    <s v="TEC-AC-10000736"/>
    <x v="2"/>
    <x v="11"/>
    <x v="1085"/>
    <n v="399.95"/>
    <n v="5"/>
    <n v="0"/>
    <n v="143.982"/>
  </r>
  <r>
    <n v="8640"/>
    <x v="4304"/>
    <x v="2"/>
    <x v="736"/>
    <d v="2011-12-15T00:00:00"/>
    <s v="Second Class"/>
    <s v="KC-16675"/>
    <s v="Kimberly Carter"/>
    <x v="1"/>
    <s v="United States"/>
    <x v="0"/>
    <x v="0"/>
    <n v="42420"/>
    <x v="0"/>
    <s v="OFF-BI-10004970"/>
    <x v="1"/>
    <x v="8"/>
    <x v="908"/>
    <n v="12.39"/>
    <n v="3"/>
    <n v="0"/>
    <n v="5.8232999999999997"/>
  </r>
  <r>
    <n v="8641"/>
    <x v="4305"/>
    <x v="3"/>
    <x v="602"/>
    <d v="2014-01-17T00:00:00"/>
    <s v="Standard Class"/>
    <s v="DB-13120"/>
    <s v="David Bremer"/>
    <x v="1"/>
    <s v="United States"/>
    <x v="61"/>
    <x v="5"/>
    <n v="75217"/>
    <x v="2"/>
    <s v="OFF-BI-10000545"/>
    <x v="1"/>
    <x v="8"/>
    <x v="685"/>
    <n v="760.98"/>
    <n v="5"/>
    <n v="0.8"/>
    <n v="-1141.47"/>
  </r>
  <r>
    <n v="8642"/>
    <x v="4306"/>
    <x v="3"/>
    <x v="574"/>
    <d v="2014-03-12T00:00:00"/>
    <s v="Same Day"/>
    <s v="SV-20935"/>
    <s v="Susan Vittorini"/>
    <x v="0"/>
    <s v="United States"/>
    <x v="97"/>
    <x v="16"/>
    <n v="85345"/>
    <x v="1"/>
    <s v="OFF-BI-10001670"/>
    <x v="1"/>
    <x v="8"/>
    <x v="438"/>
    <n v="67.86"/>
    <n v="6"/>
    <n v="0.7"/>
    <n v="-45.24"/>
  </r>
  <r>
    <n v="8643"/>
    <x v="4307"/>
    <x v="1"/>
    <x v="627"/>
    <d v="2012-11-15T00:00:00"/>
    <s v="Standard Class"/>
    <s v="NS-18640"/>
    <s v="Noel Staavos"/>
    <x v="1"/>
    <s v="United States"/>
    <x v="108"/>
    <x v="3"/>
    <n v="28540"/>
    <x v="0"/>
    <s v="OFF-FA-10000624"/>
    <x v="1"/>
    <x v="13"/>
    <x v="291"/>
    <n v="31.504000000000001"/>
    <n v="11"/>
    <n v="0.2"/>
    <n v="11.814"/>
  </r>
  <r>
    <n v="8644"/>
    <x v="4307"/>
    <x v="1"/>
    <x v="627"/>
    <d v="2012-11-15T00:00:00"/>
    <s v="Standard Class"/>
    <s v="NS-18640"/>
    <s v="Noel Staavos"/>
    <x v="1"/>
    <s v="United States"/>
    <x v="108"/>
    <x v="3"/>
    <n v="28540"/>
    <x v="0"/>
    <s v="OFF-LA-10002945"/>
    <x v="1"/>
    <x v="2"/>
    <x v="1603"/>
    <n v="5.04"/>
    <n v="1"/>
    <n v="0.2"/>
    <n v="1.6379999999999999"/>
  </r>
  <r>
    <n v="8645"/>
    <x v="4307"/>
    <x v="1"/>
    <x v="627"/>
    <d v="2012-11-15T00:00:00"/>
    <s v="Standard Class"/>
    <s v="NS-18640"/>
    <s v="Noel Staavos"/>
    <x v="1"/>
    <s v="United States"/>
    <x v="108"/>
    <x v="3"/>
    <n v="28540"/>
    <x v="0"/>
    <s v="OFF-BI-10000315"/>
    <x v="1"/>
    <x v="8"/>
    <x v="407"/>
    <n v="39.878999999999998"/>
    <n v="7"/>
    <n v="0.7"/>
    <n v="-29.244599999999998"/>
  </r>
  <r>
    <n v="8646"/>
    <x v="4307"/>
    <x v="1"/>
    <x v="627"/>
    <d v="2012-11-15T00:00:00"/>
    <s v="Standard Class"/>
    <s v="NS-18640"/>
    <s v="Noel Staavos"/>
    <x v="1"/>
    <s v="United States"/>
    <x v="108"/>
    <x v="3"/>
    <n v="28540"/>
    <x v="0"/>
    <s v="FUR-FU-10000023"/>
    <x v="0"/>
    <x v="5"/>
    <x v="322"/>
    <n v="4.7119999999999997"/>
    <n v="1"/>
    <n v="0.2"/>
    <n v="1.4136"/>
  </r>
  <r>
    <n v="8647"/>
    <x v="4308"/>
    <x v="0"/>
    <x v="881"/>
    <d v="2013-11-30T00:00:00"/>
    <s v="Standard Class"/>
    <s v="MH-17455"/>
    <s v="Mark Hamilton"/>
    <x v="0"/>
    <s v="United States"/>
    <x v="1"/>
    <x v="1"/>
    <n v="90032"/>
    <x v="1"/>
    <s v="FUR-CH-10004698"/>
    <x v="0"/>
    <x v="1"/>
    <x v="166"/>
    <n v="194.352"/>
    <n v="3"/>
    <n v="0.2"/>
    <n v="19.435199999999998"/>
  </r>
  <r>
    <n v="8648"/>
    <x v="4309"/>
    <x v="1"/>
    <x v="901"/>
    <d v="2012-08-12T00:00:00"/>
    <s v="First Class"/>
    <s v="RR-19525"/>
    <s v="Rick Reed"/>
    <x v="1"/>
    <s v="United States"/>
    <x v="316"/>
    <x v="18"/>
    <n v="37211"/>
    <x v="0"/>
    <s v="FUR-CH-10004477"/>
    <x v="0"/>
    <x v="1"/>
    <x v="211"/>
    <n v="97.424000000000007"/>
    <n v="2"/>
    <n v="0.2"/>
    <n v="10.9602"/>
  </r>
  <r>
    <n v="8649"/>
    <x v="4310"/>
    <x v="0"/>
    <x v="875"/>
    <d v="2013-04-08T00:00:00"/>
    <s v="Standard Class"/>
    <s v="RH-19555"/>
    <s v="Ritsa Hightower"/>
    <x v="0"/>
    <s v="United States"/>
    <x v="35"/>
    <x v="3"/>
    <n v="28205"/>
    <x v="0"/>
    <s v="OFF-ST-10003816"/>
    <x v="1"/>
    <x v="4"/>
    <x v="710"/>
    <n v="704.76"/>
    <n v="5"/>
    <n v="0.2"/>
    <n v="26.4285"/>
  </r>
  <r>
    <n v="8650"/>
    <x v="4310"/>
    <x v="0"/>
    <x v="875"/>
    <d v="2013-04-08T00:00:00"/>
    <s v="Standard Class"/>
    <s v="RH-19555"/>
    <s v="Ritsa Hightower"/>
    <x v="0"/>
    <s v="United States"/>
    <x v="35"/>
    <x v="3"/>
    <n v="28205"/>
    <x v="0"/>
    <s v="OFF-BI-10002429"/>
    <x v="1"/>
    <x v="8"/>
    <x v="467"/>
    <n v="27.396000000000001"/>
    <n v="3"/>
    <n v="0.7"/>
    <n v="-20.090399999999999"/>
  </r>
  <r>
    <n v="8651"/>
    <x v="4311"/>
    <x v="2"/>
    <x v="103"/>
    <d v="2011-09-13T00:00:00"/>
    <s v="Same Day"/>
    <s v="RP-19390"/>
    <s v="Resi PÃ¶lking"/>
    <x v="0"/>
    <s v="United States"/>
    <x v="4"/>
    <x v="4"/>
    <n v="98103"/>
    <x v="1"/>
    <s v="OFF-FA-10000840"/>
    <x v="1"/>
    <x v="13"/>
    <x v="1685"/>
    <n v="5.7"/>
    <n v="5"/>
    <n v="0"/>
    <n v="2.6789999999999998"/>
  </r>
  <r>
    <n v="8652"/>
    <x v="4311"/>
    <x v="2"/>
    <x v="103"/>
    <d v="2011-09-13T00:00:00"/>
    <s v="Same Day"/>
    <s v="RP-19390"/>
    <s v="Resi PÃ¶lking"/>
    <x v="0"/>
    <s v="United States"/>
    <x v="4"/>
    <x v="4"/>
    <n v="98103"/>
    <x v="1"/>
    <s v="FUR-FU-10001918"/>
    <x v="0"/>
    <x v="5"/>
    <x v="280"/>
    <n v="14.19"/>
    <n v="3"/>
    <n v="0"/>
    <n v="5.5340999999999996"/>
  </r>
  <r>
    <n v="8653"/>
    <x v="4311"/>
    <x v="2"/>
    <x v="103"/>
    <d v="2011-09-13T00:00:00"/>
    <s v="Same Day"/>
    <s v="RP-19390"/>
    <s v="Resi PÃ¶lking"/>
    <x v="0"/>
    <s v="United States"/>
    <x v="4"/>
    <x v="4"/>
    <n v="98103"/>
    <x v="1"/>
    <s v="OFF-SU-10001574"/>
    <x v="1"/>
    <x v="14"/>
    <x v="498"/>
    <n v="7.3"/>
    <n v="2"/>
    <n v="0"/>
    <n v="2.19"/>
  </r>
  <r>
    <n v="8654"/>
    <x v="4311"/>
    <x v="2"/>
    <x v="103"/>
    <d v="2011-09-13T00:00:00"/>
    <s v="Same Day"/>
    <s v="RP-19390"/>
    <s v="Resi PÃ¶lking"/>
    <x v="0"/>
    <s v="United States"/>
    <x v="4"/>
    <x v="4"/>
    <n v="98103"/>
    <x v="1"/>
    <s v="TEC-AC-10001606"/>
    <x v="2"/>
    <x v="11"/>
    <x v="585"/>
    <n v="199.98"/>
    <n v="2"/>
    <n v="0"/>
    <n v="75.992400000000004"/>
  </r>
  <r>
    <n v="8655"/>
    <x v="4311"/>
    <x v="2"/>
    <x v="103"/>
    <d v="2011-09-13T00:00:00"/>
    <s v="Same Day"/>
    <s v="RP-19390"/>
    <s v="Resi PÃ¶lking"/>
    <x v="0"/>
    <s v="United States"/>
    <x v="4"/>
    <x v="4"/>
    <n v="98103"/>
    <x v="1"/>
    <s v="TEC-AC-10003399"/>
    <x v="2"/>
    <x v="11"/>
    <x v="1497"/>
    <n v="144.96"/>
    <n v="4"/>
    <n v="0"/>
    <n v="60.883200000000002"/>
  </r>
  <r>
    <n v="8656"/>
    <x v="4311"/>
    <x v="2"/>
    <x v="103"/>
    <d v="2011-09-13T00:00:00"/>
    <s v="Same Day"/>
    <s v="RP-19390"/>
    <s v="Resi PÃ¶lking"/>
    <x v="0"/>
    <s v="United States"/>
    <x v="4"/>
    <x v="4"/>
    <n v="98103"/>
    <x v="1"/>
    <s v="TEC-AC-10000865"/>
    <x v="2"/>
    <x v="11"/>
    <x v="996"/>
    <n v="118"/>
    <n v="2"/>
    <n v="0"/>
    <n v="20.059999999999999"/>
  </r>
  <r>
    <n v="8657"/>
    <x v="4311"/>
    <x v="2"/>
    <x v="103"/>
    <d v="2011-09-13T00:00:00"/>
    <s v="Same Day"/>
    <s v="RP-19390"/>
    <s v="Resi PÃ¶lking"/>
    <x v="0"/>
    <s v="United States"/>
    <x v="4"/>
    <x v="4"/>
    <n v="98103"/>
    <x v="1"/>
    <s v="OFF-PA-10002923"/>
    <x v="1"/>
    <x v="10"/>
    <x v="1417"/>
    <n v="48.94"/>
    <n v="1"/>
    <n v="0"/>
    <n v="24.47"/>
  </r>
  <r>
    <n v="8658"/>
    <x v="4311"/>
    <x v="2"/>
    <x v="103"/>
    <d v="2011-09-13T00:00:00"/>
    <s v="Same Day"/>
    <s v="RP-19390"/>
    <s v="Resi PÃ¶lking"/>
    <x v="0"/>
    <s v="United States"/>
    <x v="4"/>
    <x v="4"/>
    <n v="98103"/>
    <x v="1"/>
    <s v="OFF-AP-10004785"/>
    <x v="1"/>
    <x v="9"/>
    <x v="1177"/>
    <n v="22.66"/>
    <n v="2"/>
    <n v="0"/>
    <n v="9.7438000000000002"/>
  </r>
  <r>
    <n v="8659"/>
    <x v="4312"/>
    <x v="0"/>
    <x v="1028"/>
    <d v="2013-06-26T00:00:00"/>
    <s v="Standard Class"/>
    <s v="KB-16600"/>
    <s v="Ken Brennan"/>
    <x v="1"/>
    <s v="United States"/>
    <x v="22"/>
    <x v="10"/>
    <n v="60623"/>
    <x v="2"/>
    <s v="OFF-BI-10003727"/>
    <x v="1"/>
    <x v="8"/>
    <x v="797"/>
    <n v="0.83599999999999997"/>
    <n v="1"/>
    <n v="0.8"/>
    <n v="-1.3375999999999999"/>
  </r>
  <r>
    <n v="8660"/>
    <x v="4313"/>
    <x v="0"/>
    <x v="323"/>
    <d v="2013-09-09T00:00:00"/>
    <s v="Standard Class"/>
    <s v="MH-17620"/>
    <s v="Matt Hagelstein"/>
    <x v="1"/>
    <s v="United States"/>
    <x v="74"/>
    <x v="24"/>
    <n v="45231"/>
    <x v="3"/>
    <s v="OFF-PA-10002246"/>
    <x v="1"/>
    <x v="10"/>
    <x v="1386"/>
    <n v="30.96"/>
    <n v="6"/>
    <n v="0.2"/>
    <n v="11.223000000000001"/>
  </r>
  <r>
    <n v="8661"/>
    <x v="4314"/>
    <x v="3"/>
    <x v="920"/>
    <d v="2014-01-12T00:00:00"/>
    <s v="Standard Class"/>
    <s v="HZ-14950"/>
    <s v="Henia Zydlo"/>
    <x v="0"/>
    <s v="United States"/>
    <x v="2"/>
    <x v="2"/>
    <n v="33311"/>
    <x v="0"/>
    <s v="FUR-BO-10003965"/>
    <x v="0"/>
    <x v="0"/>
    <x v="1083"/>
    <n v="723.92"/>
    <n v="5"/>
    <n v="0.2"/>
    <n v="-81.441000000000003"/>
  </r>
  <r>
    <n v="8662"/>
    <x v="4315"/>
    <x v="1"/>
    <x v="793"/>
    <d v="2012-05-17T00:00:00"/>
    <s v="Standard Class"/>
    <s v="JG-15160"/>
    <s v="James Galang"/>
    <x v="0"/>
    <s v="United States"/>
    <x v="12"/>
    <x v="5"/>
    <n v="77041"/>
    <x v="2"/>
    <s v="FUR-FU-10000175"/>
    <x v="0"/>
    <x v="5"/>
    <x v="1629"/>
    <n v="21.968"/>
    <n v="4"/>
    <n v="0.6"/>
    <n v="-15.9268"/>
  </r>
  <r>
    <n v="8663"/>
    <x v="4315"/>
    <x v="1"/>
    <x v="793"/>
    <d v="2012-05-17T00:00:00"/>
    <s v="Standard Class"/>
    <s v="JG-15160"/>
    <s v="James Galang"/>
    <x v="0"/>
    <s v="United States"/>
    <x v="12"/>
    <x v="5"/>
    <n v="77041"/>
    <x v="2"/>
    <s v="TEC-PH-10001336"/>
    <x v="2"/>
    <x v="7"/>
    <x v="941"/>
    <n v="619.15200000000004"/>
    <n v="6"/>
    <n v="0.2"/>
    <n v="69.654600000000002"/>
  </r>
  <r>
    <n v="8664"/>
    <x v="4315"/>
    <x v="1"/>
    <x v="793"/>
    <d v="2012-05-17T00:00:00"/>
    <s v="Standard Class"/>
    <s v="JG-15160"/>
    <s v="James Galang"/>
    <x v="0"/>
    <s v="United States"/>
    <x v="12"/>
    <x v="5"/>
    <n v="77041"/>
    <x v="2"/>
    <s v="OFF-PA-10001954"/>
    <x v="1"/>
    <x v="10"/>
    <x v="595"/>
    <n v="127.904"/>
    <n v="7"/>
    <n v="0.2"/>
    <n v="41.568800000000003"/>
  </r>
  <r>
    <n v="8665"/>
    <x v="4316"/>
    <x v="3"/>
    <x v="983"/>
    <d v="2014-02-04T00:00:00"/>
    <s v="Second Class"/>
    <s v="AB-10165"/>
    <s v="Alan Barnes"/>
    <x v="0"/>
    <s v="United States"/>
    <x v="80"/>
    <x v="1"/>
    <n v="90712"/>
    <x v="1"/>
    <s v="FUR-FU-10004973"/>
    <x v="0"/>
    <x v="5"/>
    <x v="1134"/>
    <n v="94.2"/>
    <n v="5"/>
    <n v="0"/>
    <n v="39.564"/>
  </r>
  <r>
    <n v="8666"/>
    <x v="4317"/>
    <x v="0"/>
    <x v="1019"/>
    <d v="2013-11-19T00:00:00"/>
    <s v="First Class"/>
    <s v="HJ-14875"/>
    <s v="Heather Jas"/>
    <x v="2"/>
    <s v="United States"/>
    <x v="8"/>
    <x v="1"/>
    <n v="94122"/>
    <x v="1"/>
    <s v="OFF-SU-10004231"/>
    <x v="1"/>
    <x v="14"/>
    <x v="552"/>
    <n v="49.5"/>
    <n v="5"/>
    <n v="0"/>
    <n v="13.365"/>
  </r>
  <r>
    <n v="8667"/>
    <x v="4318"/>
    <x v="0"/>
    <x v="945"/>
    <d v="2014-03-01T00:00:00"/>
    <s v="First Class"/>
    <s v="CJ-11875"/>
    <s v="Carl Jackson"/>
    <x v="1"/>
    <s v="United States"/>
    <x v="10"/>
    <x v="9"/>
    <n v="19140"/>
    <x v="3"/>
    <s v="OFF-AR-10004269"/>
    <x v="1"/>
    <x v="6"/>
    <x v="1541"/>
    <n v="16.52"/>
    <n v="5"/>
    <n v="0.2"/>
    <n v="1.6519999999999999"/>
  </r>
  <r>
    <n v="8668"/>
    <x v="4319"/>
    <x v="0"/>
    <x v="596"/>
    <d v="2013-12-25T00:00:00"/>
    <s v="Second Class"/>
    <s v="ED-13885"/>
    <s v="Emily Ducich"/>
    <x v="2"/>
    <s v="United States"/>
    <x v="4"/>
    <x v="4"/>
    <n v="98115"/>
    <x v="1"/>
    <s v="OFF-BI-10004002"/>
    <x v="1"/>
    <x v="8"/>
    <x v="152"/>
    <n v="55.36"/>
    <n v="4"/>
    <n v="0.2"/>
    <n v="19.376000000000001"/>
  </r>
  <r>
    <n v="8669"/>
    <x v="4319"/>
    <x v="0"/>
    <x v="596"/>
    <d v="2013-12-25T00:00:00"/>
    <s v="Second Class"/>
    <s v="ED-13885"/>
    <s v="Emily Ducich"/>
    <x v="2"/>
    <s v="United States"/>
    <x v="4"/>
    <x v="4"/>
    <n v="98115"/>
    <x v="1"/>
    <s v="TEC-MA-10000752"/>
    <x v="2"/>
    <x v="15"/>
    <x v="1683"/>
    <n v="11.56"/>
    <n v="1"/>
    <n v="0.2"/>
    <n v="3.7570000000000001"/>
  </r>
  <r>
    <n v="8670"/>
    <x v="4320"/>
    <x v="1"/>
    <x v="139"/>
    <d v="2012-12-25T00:00:00"/>
    <s v="Second Class"/>
    <s v="AI-10855"/>
    <s v="Arianne Irving"/>
    <x v="0"/>
    <s v="United States"/>
    <x v="1"/>
    <x v="1"/>
    <n v="90036"/>
    <x v="1"/>
    <s v="OFF-PA-10004947"/>
    <x v="1"/>
    <x v="10"/>
    <x v="33"/>
    <n v="17.12"/>
    <n v="4"/>
    <n v="0"/>
    <n v="7.7039999999999997"/>
  </r>
  <r>
    <n v="8671"/>
    <x v="4321"/>
    <x v="2"/>
    <x v="422"/>
    <d v="2012-01-01T00:00:00"/>
    <s v="Second Class"/>
    <s v="KB-16315"/>
    <s v="Karl Braun"/>
    <x v="0"/>
    <s v="United States"/>
    <x v="138"/>
    <x v="24"/>
    <n v="44105"/>
    <x v="3"/>
    <s v="FUR-FU-10004904"/>
    <x v="0"/>
    <x v="5"/>
    <x v="1580"/>
    <n v="182.352"/>
    <n v="3"/>
    <n v="0.2"/>
    <n v="-18.235199999999999"/>
  </r>
  <r>
    <n v="8672"/>
    <x v="4321"/>
    <x v="2"/>
    <x v="422"/>
    <d v="2012-01-01T00:00:00"/>
    <s v="Second Class"/>
    <s v="KB-16315"/>
    <s v="Karl Braun"/>
    <x v="0"/>
    <s v="United States"/>
    <x v="138"/>
    <x v="24"/>
    <n v="44105"/>
    <x v="3"/>
    <s v="OFF-ST-10002790"/>
    <x v="1"/>
    <x v="4"/>
    <x v="233"/>
    <n v="118.16"/>
    <n v="2"/>
    <n v="0.2"/>
    <n v="-25.109000000000002"/>
  </r>
  <r>
    <n v="8673"/>
    <x v="4322"/>
    <x v="3"/>
    <x v="911"/>
    <d v="2014-02-22T00:00:00"/>
    <s v="Standard Class"/>
    <s v="JS-16030"/>
    <s v="Joy Smith"/>
    <x v="0"/>
    <s v="United States"/>
    <x v="27"/>
    <x v="10"/>
    <n v="62521"/>
    <x v="2"/>
    <s v="OFF-FA-10004854"/>
    <x v="1"/>
    <x v="13"/>
    <x v="268"/>
    <n v="18.367999999999999"/>
    <n v="2"/>
    <n v="0.2"/>
    <n v="6.1992000000000003"/>
  </r>
  <r>
    <n v="8674"/>
    <x v="4322"/>
    <x v="3"/>
    <x v="911"/>
    <d v="2014-02-22T00:00:00"/>
    <s v="Standard Class"/>
    <s v="JS-16030"/>
    <s v="Joy Smith"/>
    <x v="0"/>
    <s v="United States"/>
    <x v="27"/>
    <x v="10"/>
    <n v="62521"/>
    <x v="2"/>
    <s v="FUR-CH-10004063"/>
    <x v="0"/>
    <x v="1"/>
    <x v="120"/>
    <n v="600.55799999999999"/>
    <n v="3"/>
    <n v="0.3"/>
    <n v="-8.5793999999999997"/>
  </r>
  <r>
    <n v="8675"/>
    <x v="4322"/>
    <x v="3"/>
    <x v="911"/>
    <d v="2014-02-22T00:00:00"/>
    <s v="Standard Class"/>
    <s v="JS-16030"/>
    <s v="Joy Smith"/>
    <x v="0"/>
    <s v="United States"/>
    <x v="27"/>
    <x v="10"/>
    <n v="62521"/>
    <x v="2"/>
    <s v="OFF-ST-10000642"/>
    <x v="1"/>
    <x v="4"/>
    <x v="192"/>
    <n v="50.351999999999997"/>
    <n v="3"/>
    <n v="0.2"/>
    <n v="-8.1821999999999999"/>
  </r>
  <r>
    <n v="8676"/>
    <x v="4322"/>
    <x v="3"/>
    <x v="911"/>
    <d v="2014-02-22T00:00:00"/>
    <s v="Standard Class"/>
    <s v="JS-16030"/>
    <s v="Joy Smith"/>
    <x v="0"/>
    <s v="United States"/>
    <x v="27"/>
    <x v="10"/>
    <n v="62521"/>
    <x v="2"/>
    <s v="OFF-AR-10004078"/>
    <x v="1"/>
    <x v="6"/>
    <x v="507"/>
    <n v="28.032"/>
    <n v="6"/>
    <n v="0.2"/>
    <n v="3.504"/>
  </r>
  <r>
    <n v="8677"/>
    <x v="4322"/>
    <x v="3"/>
    <x v="911"/>
    <d v="2014-02-22T00:00:00"/>
    <s v="Standard Class"/>
    <s v="JS-16030"/>
    <s v="Joy Smith"/>
    <x v="0"/>
    <s v="United States"/>
    <x v="27"/>
    <x v="10"/>
    <n v="62521"/>
    <x v="2"/>
    <s v="FUR-FU-10004270"/>
    <x v="0"/>
    <x v="5"/>
    <x v="1372"/>
    <n v="7.6920000000000002"/>
    <n v="1"/>
    <n v="0.6"/>
    <n v="-3.6537000000000002"/>
  </r>
  <r>
    <n v="8678"/>
    <x v="4323"/>
    <x v="3"/>
    <x v="1200"/>
    <d v="2014-10-27T00:00:00"/>
    <s v="First Class"/>
    <s v="PO-18850"/>
    <s v="Patrick O'Brill"/>
    <x v="0"/>
    <s v="United States"/>
    <x v="511"/>
    <x v="5"/>
    <n v="76063"/>
    <x v="2"/>
    <s v="FUR-TA-10004607"/>
    <x v="0"/>
    <x v="3"/>
    <x v="1095"/>
    <n v="517.40499999999997"/>
    <n v="5"/>
    <n v="0.3"/>
    <n v="-81.3065"/>
  </r>
  <r>
    <n v="8679"/>
    <x v="4324"/>
    <x v="0"/>
    <x v="476"/>
    <d v="2013-08-09T00:00:00"/>
    <s v="Second Class"/>
    <s v="RD-19810"/>
    <s v="Ross DeVincentis"/>
    <x v="2"/>
    <s v="United States"/>
    <x v="12"/>
    <x v="5"/>
    <n v="77070"/>
    <x v="2"/>
    <s v="OFF-BI-10001132"/>
    <x v="1"/>
    <x v="8"/>
    <x v="630"/>
    <n v="8.6080000000000005"/>
    <n v="8"/>
    <n v="0.8"/>
    <n v="-13.3424"/>
  </r>
  <r>
    <n v="8680"/>
    <x v="4324"/>
    <x v="0"/>
    <x v="476"/>
    <d v="2013-08-09T00:00:00"/>
    <s v="Second Class"/>
    <s v="RD-19810"/>
    <s v="Ross DeVincentis"/>
    <x v="2"/>
    <s v="United States"/>
    <x v="12"/>
    <x v="5"/>
    <n v="77070"/>
    <x v="2"/>
    <s v="TEC-AC-10001714"/>
    <x v="2"/>
    <x v="11"/>
    <x v="678"/>
    <n v="159.56"/>
    <n v="5"/>
    <n v="0.2"/>
    <n v="33.906500000000001"/>
  </r>
  <r>
    <n v="8681"/>
    <x v="4325"/>
    <x v="0"/>
    <x v="49"/>
    <d v="2013-04-12T00:00:00"/>
    <s v="Second Class"/>
    <s v="JD-15895"/>
    <s v="Jonathan Doherty"/>
    <x v="1"/>
    <s v="United States"/>
    <x v="102"/>
    <x v="17"/>
    <n v="23223"/>
    <x v="0"/>
    <s v="OFF-AP-10002945"/>
    <x v="1"/>
    <x v="9"/>
    <x v="225"/>
    <n v="2104.5500000000002"/>
    <n v="7"/>
    <n v="0"/>
    <n v="694.50149999999996"/>
  </r>
  <r>
    <n v="8682"/>
    <x v="4325"/>
    <x v="0"/>
    <x v="49"/>
    <d v="2013-04-12T00:00:00"/>
    <s v="Second Class"/>
    <s v="JD-15895"/>
    <s v="Jonathan Doherty"/>
    <x v="1"/>
    <s v="United States"/>
    <x v="102"/>
    <x v="17"/>
    <n v="23223"/>
    <x v="0"/>
    <s v="OFF-SU-10004664"/>
    <x v="1"/>
    <x v="14"/>
    <x v="592"/>
    <n v="40.700000000000003"/>
    <n v="5"/>
    <n v="0"/>
    <n v="11.803000000000001"/>
  </r>
  <r>
    <n v="8683"/>
    <x v="4326"/>
    <x v="2"/>
    <x v="1127"/>
    <d v="2011-10-11T00:00:00"/>
    <s v="Standard Class"/>
    <s v="SR-20740"/>
    <s v="Steven Roelle"/>
    <x v="2"/>
    <s v="United States"/>
    <x v="81"/>
    <x v="17"/>
    <n v="22204"/>
    <x v="0"/>
    <s v="TEC-AC-10002550"/>
    <x v="2"/>
    <x v="11"/>
    <x v="1342"/>
    <n v="47.79"/>
    <n v="3"/>
    <n v="0"/>
    <n v="16.2486"/>
  </r>
  <r>
    <n v="8684"/>
    <x v="4327"/>
    <x v="3"/>
    <x v="920"/>
    <d v="2014-02-12T00:00:00"/>
    <s v="Standard Class"/>
    <s v="TZ-21580"/>
    <s v="Tracy Zic"/>
    <x v="0"/>
    <s v="United States"/>
    <x v="8"/>
    <x v="1"/>
    <n v="94122"/>
    <x v="1"/>
    <s v="OFF-AR-10002335"/>
    <x v="1"/>
    <x v="6"/>
    <x v="673"/>
    <n v="5.16"/>
    <n v="2"/>
    <n v="0"/>
    <n v="1.3415999999999999"/>
  </r>
  <r>
    <n v="8685"/>
    <x v="4328"/>
    <x v="0"/>
    <x v="186"/>
    <d v="2013-12-24T00:00:00"/>
    <s v="Standard Class"/>
    <s v="TN-21040"/>
    <s v="Tanja Norvell"/>
    <x v="2"/>
    <s v="United States"/>
    <x v="70"/>
    <x v="1"/>
    <n v="92024"/>
    <x v="1"/>
    <s v="TEC-AC-10001445"/>
    <x v="2"/>
    <x v="11"/>
    <x v="422"/>
    <n v="21.21"/>
    <n v="7"/>
    <n v="0"/>
    <n v="4.4541000000000004"/>
  </r>
  <r>
    <n v="8686"/>
    <x v="4329"/>
    <x v="3"/>
    <x v="237"/>
    <d v="2014-11-19T00:00:00"/>
    <s v="Second Class"/>
    <s v="PW-19030"/>
    <s v="Pauline Webber"/>
    <x v="1"/>
    <s v="United States"/>
    <x v="232"/>
    <x v="15"/>
    <n v="13601"/>
    <x v="3"/>
    <s v="OFF-ST-10003996"/>
    <x v="1"/>
    <x v="4"/>
    <x v="1203"/>
    <n v="96.36"/>
    <n v="6"/>
    <n v="0"/>
    <n v="25.053599999999999"/>
  </r>
  <r>
    <n v="8687"/>
    <x v="4330"/>
    <x v="0"/>
    <x v="190"/>
    <d v="2013-06-27T00:00:00"/>
    <s v="Same Day"/>
    <s v="AH-10075"/>
    <s v="Adam Hart"/>
    <x v="1"/>
    <s v="United States"/>
    <x v="1"/>
    <x v="1"/>
    <n v="90036"/>
    <x v="1"/>
    <s v="OFF-SU-10003505"/>
    <x v="1"/>
    <x v="14"/>
    <x v="408"/>
    <n v="231.72"/>
    <n v="2"/>
    <n v="0"/>
    <n v="11.586"/>
  </r>
  <r>
    <n v="8688"/>
    <x v="4330"/>
    <x v="0"/>
    <x v="190"/>
    <d v="2013-06-27T00:00:00"/>
    <s v="Same Day"/>
    <s v="AH-10075"/>
    <s v="Adam Hart"/>
    <x v="1"/>
    <s v="United States"/>
    <x v="1"/>
    <x v="1"/>
    <n v="90036"/>
    <x v="1"/>
    <s v="OFF-FA-10000624"/>
    <x v="1"/>
    <x v="13"/>
    <x v="291"/>
    <n v="17.899999999999999"/>
    <n v="5"/>
    <n v="0"/>
    <n v="8.9499999999999993"/>
  </r>
  <r>
    <n v="8689"/>
    <x v="4330"/>
    <x v="0"/>
    <x v="190"/>
    <d v="2013-06-27T00:00:00"/>
    <s v="Same Day"/>
    <s v="AH-10075"/>
    <s v="Adam Hart"/>
    <x v="1"/>
    <s v="United States"/>
    <x v="1"/>
    <x v="1"/>
    <n v="90036"/>
    <x v="1"/>
    <s v="OFF-PA-10002870"/>
    <x v="1"/>
    <x v="10"/>
    <x v="893"/>
    <n v="12.48"/>
    <n v="2"/>
    <n v="0"/>
    <n v="5.6159999999999997"/>
  </r>
  <r>
    <n v="8690"/>
    <x v="4331"/>
    <x v="2"/>
    <x v="58"/>
    <d v="2011-12-30T00:00:00"/>
    <s v="Standard Class"/>
    <s v="AY-10555"/>
    <s v="Andy Yotov"/>
    <x v="1"/>
    <s v="United States"/>
    <x v="10"/>
    <x v="9"/>
    <n v="19140"/>
    <x v="3"/>
    <s v="OFF-AR-10002257"/>
    <x v="1"/>
    <x v="6"/>
    <x v="1191"/>
    <n v="8.016"/>
    <n v="3"/>
    <n v="0.2"/>
    <n v="1.1022000000000001"/>
  </r>
  <r>
    <n v="8691"/>
    <x v="4332"/>
    <x v="0"/>
    <x v="1041"/>
    <d v="2013-08-19T00:00:00"/>
    <s v="Standard Class"/>
    <s v="SP-20650"/>
    <s v="Stephanie Phelps"/>
    <x v="1"/>
    <s v="United States"/>
    <x v="59"/>
    <x v="24"/>
    <n v="44312"/>
    <x v="3"/>
    <s v="TEC-PH-10003580"/>
    <x v="2"/>
    <x v="7"/>
    <x v="997"/>
    <n v="259.89600000000002"/>
    <n v="2"/>
    <n v="0.4"/>
    <n v="-56.3108"/>
  </r>
  <r>
    <n v="8692"/>
    <x v="4332"/>
    <x v="0"/>
    <x v="1041"/>
    <d v="2013-08-19T00:00:00"/>
    <s v="Standard Class"/>
    <s v="SP-20650"/>
    <s v="Stephanie Phelps"/>
    <x v="1"/>
    <s v="United States"/>
    <x v="59"/>
    <x v="24"/>
    <n v="44312"/>
    <x v="3"/>
    <s v="TEC-PH-10001530"/>
    <x v="2"/>
    <x v="7"/>
    <x v="752"/>
    <n v="247.18799999999999"/>
    <n v="2"/>
    <n v="0.4"/>
    <n v="-49.437600000000003"/>
  </r>
  <r>
    <n v="8693"/>
    <x v="4332"/>
    <x v="0"/>
    <x v="1041"/>
    <d v="2013-08-19T00:00:00"/>
    <s v="Standard Class"/>
    <s v="SP-20650"/>
    <s v="Stephanie Phelps"/>
    <x v="1"/>
    <s v="United States"/>
    <x v="59"/>
    <x v="24"/>
    <n v="44312"/>
    <x v="3"/>
    <s v="TEC-AC-10000420"/>
    <x v="2"/>
    <x v="11"/>
    <x v="1487"/>
    <n v="279.95999999999998"/>
    <n v="5"/>
    <n v="0.2"/>
    <n v="48.993000000000002"/>
  </r>
  <r>
    <n v="8694"/>
    <x v="4333"/>
    <x v="0"/>
    <x v="1057"/>
    <d v="2013-10-29T00:00:00"/>
    <s v="Standard Class"/>
    <s v="ED-13885"/>
    <s v="Emily Ducich"/>
    <x v="2"/>
    <s v="United States"/>
    <x v="8"/>
    <x v="1"/>
    <n v="94110"/>
    <x v="1"/>
    <s v="TEC-AC-10000892"/>
    <x v="2"/>
    <x v="11"/>
    <x v="290"/>
    <n v="450"/>
    <n v="5"/>
    <n v="0"/>
    <n v="162"/>
  </r>
  <r>
    <n v="8695"/>
    <x v="4334"/>
    <x v="2"/>
    <x v="709"/>
    <d v="2011-08-28T00:00:00"/>
    <s v="Second Class"/>
    <s v="CR-12625"/>
    <s v="Corey Roper"/>
    <x v="2"/>
    <s v="United States"/>
    <x v="354"/>
    <x v="12"/>
    <n v="49505"/>
    <x v="2"/>
    <s v="OFF-PA-10001934"/>
    <x v="1"/>
    <x v="10"/>
    <x v="543"/>
    <n v="19.440000000000001"/>
    <n v="3"/>
    <n v="0"/>
    <n v="9.5256000000000007"/>
  </r>
  <r>
    <n v="8696"/>
    <x v="4335"/>
    <x v="3"/>
    <x v="175"/>
    <d v="2014-09-18T00:00:00"/>
    <s v="Second Class"/>
    <s v="CS-12400"/>
    <s v="Christopher Schild"/>
    <x v="2"/>
    <s v="United States"/>
    <x v="8"/>
    <x v="1"/>
    <n v="94109"/>
    <x v="1"/>
    <s v="FUR-TA-10003473"/>
    <x v="0"/>
    <x v="3"/>
    <x v="214"/>
    <n v="300.904"/>
    <n v="1"/>
    <n v="0.2"/>
    <n v="11.283899999999999"/>
  </r>
  <r>
    <n v="8697"/>
    <x v="4336"/>
    <x v="3"/>
    <x v="140"/>
    <d v="2014-06-21T00:00:00"/>
    <s v="Standard Class"/>
    <s v="TS-21205"/>
    <s v="Thomas Seio"/>
    <x v="1"/>
    <s v="United States"/>
    <x v="316"/>
    <x v="18"/>
    <n v="37211"/>
    <x v="0"/>
    <s v="TEC-PH-10001051"/>
    <x v="2"/>
    <x v="7"/>
    <x v="1254"/>
    <n v="239.976"/>
    <n v="3"/>
    <n v="0.2"/>
    <n v="26.997299999999999"/>
  </r>
  <r>
    <n v="8698"/>
    <x v="4336"/>
    <x v="3"/>
    <x v="140"/>
    <d v="2014-06-21T00:00:00"/>
    <s v="Standard Class"/>
    <s v="TS-21205"/>
    <s v="Thomas Seio"/>
    <x v="1"/>
    <s v="United States"/>
    <x v="316"/>
    <x v="18"/>
    <n v="37211"/>
    <x v="0"/>
    <s v="FUR-FU-10004351"/>
    <x v="0"/>
    <x v="5"/>
    <x v="33"/>
    <n v="31.167999999999999"/>
    <n v="4"/>
    <n v="0.2"/>
    <n v="9.3504000000000005"/>
  </r>
  <r>
    <n v="8699"/>
    <x v="4336"/>
    <x v="3"/>
    <x v="140"/>
    <d v="2014-06-21T00:00:00"/>
    <s v="Standard Class"/>
    <s v="TS-21205"/>
    <s v="Thomas Seio"/>
    <x v="1"/>
    <s v="United States"/>
    <x v="316"/>
    <x v="18"/>
    <n v="37211"/>
    <x v="0"/>
    <s v="FUR-TA-10004152"/>
    <x v="0"/>
    <x v="3"/>
    <x v="1507"/>
    <n v="120.96"/>
    <n v="2"/>
    <n v="0.4"/>
    <n v="-28.224"/>
  </r>
  <r>
    <n v="8700"/>
    <x v="4336"/>
    <x v="3"/>
    <x v="140"/>
    <d v="2014-06-21T00:00:00"/>
    <s v="Standard Class"/>
    <s v="TS-21205"/>
    <s v="Thomas Seio"/>
    <x v="1"/>
    <s v="United States"/>
    <x v="316"/>
    <x v="18"/>
    <n v="37211"/>
    <x v="0"/>
    <s v="TEC-PH-10000560"/>
    <x v="2"/>
    <x v="7"/>
    <x v="745"/>
    <n v="2239.9360000000001"/>
    <n v="8"/>
    <n v="0.2"/>
    <n v="223.99359999999999"/>
  </r>
  <r>
    <n v="8701"/>
    <x v="4336"/>
    <x v="3"/>
    <x v="140"/>
    <d v="2014-06-21T00:00:00"/>
    <s v="Standard Class"/>
    <s v="TS-21205"/>
    <s v="Thomas Seio"/>
    <x v="1"/>
    <s v="United States"/>
    <x v="316"/>
    <x v="18"/>
    <n v="37211"/>
    <x v="0"/>
    <s v="OFF-AP-10004249"/>
    <x v="1"/>
    <x v="9"/>
    <x v="33"/>
    <n v="76.608000000000004"/>
    <n v="8"/>
    <n v="0.2"/>
    <n v="6.7031999999999998"/>
  </r>
  <r>
    <n v="8702"/>
    <x v="4336"/>
    <x v="3"/>
    <x v="140"/>
    <d v="2014-06-21T00:00:00"/>
    <s v="Standard Class"/>
    <s v="TS-21205"/>
    <s v="Thomas Seio"/>
    <x v="1"/>
    <s v="United States"/>
    <x v="316"/>
    <x v="18"/>
    <n v="37211"/>
    <x v="0"/>
    <s v="OFF-ST-10001490"/>
    <x v="1"/>
    <x v="4"/>
    <x v="513"/>
    <n v="142.77600000000001"/>
    <n v="1"/>
    <n v="0.2"/>
    <n v="17.847000000000001"/>
  </r>
  <r>
    <n v="8703"/>
    <x v="4336"/>
    <x v="3"/>
    <x v="140"/>
    <d v="2014-06-21T00:00:00"/>
    <s v="Standard Class"/>
    <s v="TS-21205"/>
    <s v="Thomas Seio"/>
    <x v="1"/>
    <s v="United States"/>
    <x v="316"/>
    <x v="18"/>
    <n v="37211"/>
    <x v="0"/>
    <s v="OFF-PA-10000312"/>
    <x v="1"/>
    <x v="10"/>
    <x v="1820"/>
    <n v="91.36"/>
    <n v="5"/>
    <n v="0.2"/>
    <n v="29.692"/>
  </r>
  <r>
    <n v="8704"/>
    <x v="4337"/>
    <x v="1"/>
    <x v="1201"/>
    <d v="2012-05-03T00:00:00"/>
    <s v="Standard Class"/>
    <s v="RP-19390"/>
    <s v="Resi PÃ¶lking"/>
    <x v="0"/>
    <s v="United States"/>
    <x v="10"/>
    <x v="9"/>
    <n v="19120"/>
    <x v="3"/>
    <s v="OFF-AP-10002906"/>
    <x v="1"/>
    <x v="9"/>
    <x v="1088"/>
    <n v="3.552"/>
    <n v="2"/>
    <n v="0.2"/>
    <n v="0.44400000000000001"/>
  </r>
  <r>
    <n v="8705"/>
    <x v="4338"/>
    <x v="0"/>
    <x v="310"/>
    <d v="2013-07-27T00:00:00"/>
    <s v="First Class"/>
    <s v="IL-15100"/>
    <s v="Ivan Liston"/>
    <x v="0"/>
    <s v="United States"/>
    <x v="12"/>
    <x v="5"/>
    <n v="77041"/>
    <x v="2"/>
    <s v="TEC-PH-10004100"/>
    <x v="2"/>
    <x v="7"/>
    <x v="1743"/>
    <n v="115.136"/>
    <n v="8"/>
    <n v="0.2"/>
    <n v="11.5136"/>
  </r>
  <r>
    <n v="8706"/>
    <x v="4339"/>
    <x v="2"/>
    <x v="1202"/>
    <d v="2011-05-10T00:00:00"/>
    <s v="Standard Class"/>
    <s v="NF-18475"/>
    <s v="Neil FranzÃ¶sisch"/>
    <x v="2"/>
    <s v="United States"/>
    <x v="192"/>
    <x v="33"/>
    <n v="89502"/>
    <x v="1"/>
    <s v="OFF-FA-10000254"/>
    <x v="1"/>
    <x v="13"/>
    <x v="1814"/>
    <n v="4.71"/>
    <n v="1"/>
    <n v="0"/>
    <n v="0"/>
  </r>
  <r>
    <n v="8707"/>
    <x v="4340"/>
    <x v="2"/>
    <x v="78"/>
    <d v="2011-09-13T00:00:00"/>
    <s v="Standard Class"/>
    <s v="PP-18955"/>
    <s v="Paul Prost"/>
    <x v="2"/>
    <s v="United States"/>
    <x v="20"/>
    <x v="15"/>
    <n v="10009"/>
    <x v="3"/>
    <s v="FUR-CH-10004289"/>
    <x v="0"/>
    <x v="1"/>
    <x v="975"/>
    <n v="172.76400000000001"/>
    <n v="2"/>
    <n v="0.1"/>
    <n v="13.437200000000001"/>
  </r>
  <r>
    <n v="8708"/>
    <x v="4340"/>
    <x v="2"/>
    <x v="78"/>
    <d v="2011-09-13T00:00:00"/>
    <s v="Standard Class"/>
    <s v="PP-18955"/>
    <s v="Paul Prost"/>
    <x v="2"/>
    <s v="United States"/>
    <x v="20"/>
    <x v="15"/>
    <n v="10009"/>
    <x v="3"/>
    <s v="OFF-AR-10003469"/>
    <x v="1"/>
    <x v="6"/>
    <x v="1249"/>
    <n v="3.52"/>
    <n v="2"/>
    <n v="0"/>
    <n v="1.6896"/>
  </r>
  <r>
    <n v="8709"/>
    <x v="4341"/>
    <x v="2"/>
    <x v="912"/>
    <d v="2011-11-18T00:00:00"/>
    <s v="First Class"/>
    <s v="JD-16150"/>
    <s v="Justin Deggeller"/>
    <x v="1"/>
    <s v="United States"/>
    <x v="1"/>
    <x v="1"/>
    <n v="90008"/>
    <x v="1"/>
    <s v="TEC-PH-10004188"/>
    <x v="2"/>
    <x v="7"/>
    <x v="763"/>
    <n v="79.968000000000004"/>
    <n v="4"/>
    <n v="0.2"/>
    <n v="-17.992799999999999"/>
  </r>
  <r>
    <n v="8710"/>
    <x v="4341"/>
    <x v="2"/>
    <x v="912"/>
    <d v="2011-11-18T00:00:00"/>
    <s v="First Class"/>
    <s v="JD-16150"/>
    <s v="Justin Deggeller"/>
    <x v="1"/>
    <s v="United States"/>
    <x v="1"/>
    <x v="1"/>
    <n v="90008"/>
    <x v="1"/>
    <s v="FUR-BO-10004015"/>
    <x v="0"/>
    <x v="0"/>
    <x v="569"/>
    <n v="305.97449999999998"/>
    <n v="3"/>
    <n v="0.15"/>
    <n v="25.197900000000001"/>
  </r>
  <r>
    <n v="8711"/>
    <x v="4341"/>
    <x v="2"/>
    <x v="912"/>
    <d v="2011-11-18T00:00:00"/>
    <s v="First Class"/>
    <s v="JD-16150"/>
    <s v="Justin Deggeller"/>
    <x v="1"/>
    <s v="United States"/>
    <x v="1"/>
    <x v="1"/>
    <n v="90008"/>
    <x v="1"/>
    <s v="OFF-ST-10000991"/>
    <x v="1"/>
    <x v="4"/>
    <x v="155"/>
    <n v="344.91"/>
    <n v="3"/>
    <n v="0"/>
    <n v="10.347300000000001"/>
  </r>
  <r>
    <n v="8712"/>
    <x v="4342"/>
    <x v="2"/>
    <x v="223"/>
    <d v="2011-07-03T00:00:00"/>
    <s v="Standard Class"/>
    <s v="EJ-14155"/>
    <s v="Eva Jacobs"/>
    <x v="0"/>
    <s v="United States"/>
    <x v="70"/>
    <x v="1"/>
    <n v="92037"/>
    <x v="1"/>
    <s v="FUR-TA-10002958"/>
    <x v="0"/>
    <x v="3"/>
    <x v="956"/>
    <n v="626.35199999999998"/>
    <n v="3"/>
    <n v="0.2"/>
    <n v="-23.488199999999999"/>
  </r>
  <r>
    <n v="8713"/>
    <x v="4343"/>
    <x v="1"/>
    <x v="155"/>
    <d v="2012-07-12T00:00:00"/>
    <s v="Standard Class"/>
    <s v="PW-19240"/>
    <s v="Pierre Wener"/>
    <x v="0"/>
    <s v="United States"/>
    <x v="8"/>
    <x v="1"/>
    <n v="94110"/>
    <x v="1"/>
    <s v="FUR-BO-10002213"/>
    <x v="0"/>
    <x v="0"/>
    <x v="1325"/>
    <n v="359.49900000000002"/>
    <n v="3"/>
    <n v="0.15"/>
    <n v="-29.605799999999999"/>
  </r>
  <r>
    <n v="8714"/>
    <x v="4344"/>
    <x v="3"/>
    <x v="497"/>
    <d v="2014-07-17T00:00:00"/>
    <s v="Standard Class"/>
    <s v="TS-21430"/>
    <s v="Tom Stivers"/>
    <x v="1"/>
    <s v="United States"/>
    <x v="70"/>
    <x v="1"/>
    <n v="92105"/>
    <x v="1"/>
    <s v="TEC-PH-10000004"/>
    <x v="2"/>
    <x v="7"/>
    <x v="606"/>
    <n v="71.951999999999998"/>
    <n v="6"/>
    <n v="0.2"/>
    <n v="5.3963999999999999"/>
  </r>
  <r>
    <n v="8715"/>
    <x v="4344"/>
    <x v="3"/>
    <x v="497"/>
    <d v="2014-07-17T00:00:00"/>
    <s v="Standard Class"/>
    <s v="TS-21430"/>
    <s v="Tom Stivers"/>
    <x v="1"/>
    <s v="United States"/>
    <x v="70"/>
    <x v="1"/>
    <n v="92105"/>
    <x v="1"/>
    <s v="OFF-BI-10003708"/>
    <x v="1"/>
    <x v="8"/>
    <x v="969"/>
    <n v="29.8"/>
    <n v="5"/>
    <n v="0.2"/>
    <n v="9.3125"/>
  </r>
  <r>
    <n v="8716"/>
    <x v="4345"/>
    <x v="3"/>
    <x v="673"/>
    <d v="2014-11-21T00:00:00"/>
    <s v="Second Class"/>
    <s v="BM-11650"/>
    <s v="Brian Moss"/>
    <x v="1"/>
    <s v="United States"/>
    <x v="512"/>
    <x v="24"/>
    <n v="44035"/>
    <x v="3"/>
    <s v="OFF-BI-10002949"/>
    <x v="1"/>
    <x v="8"/>
    <x v="520"/>
    <n v="1.8240000000000001"/>
    <n v="1"/>
    <n v="0.7"/>
    <n v="-1.3984000000000001"/>
  </r>
  <r>
    <n v="8717"/>
    <x v="4346"/>
    <x v="0"/>
    <x v="1"/>
    <d v="2013-06-17T00:00:00"/>
    <s v="Second Class"/>
    <s v="AW-10930"/>
    <s v="Arthur Wiediger"/>
    <x v="2"/>
    <s v="United States"/>
    <x v="12"/>
    <x v="5"/>
    <n v="77070"/>
    <x v="2"/>
    <s v="OFF-AP-10001242"/>
    <x v="1"/>
    <x v="9"/>
    <x v="1408"/>
    <n v="64.384"/>
    <n v="4"/>
    <n v="0.8"/>
    <n v="-160.96"/>
  </r>
  <r>
    <n v="8718"/>
    <x v="4346"/>
    <x v="0"/>
    <x v="1"/>
    <d v="2013-06-17T00:00:00"/>
    <s v="Second Class"/>
    <s v="AW-10930"/>
    <s v="Arthur Wiediger"/>
    <x v="2"/>
    <s v="United States"/>
    <x v="12"/>
    <x v="5"/>
    <n v="77070"/>
    <x v="2"/>
    <s v="FUR-FU-10001424"/>
    <x v="0"/>
    <x v="5"/>
    <x v="691"/>
    <n v="6.984"/>
    <n v="2"/>
    <n v="0.6"/>
    <n v="-4.5396000000000001"/>
  </r>
  <r>
    <n v="8719"/>
    <x v="4346"/>
    <x v="0"/>
    <x v="1"/>
    <d v="2013-06-17T00:00:00"/>
    <s v="Second Class"/>
    <s v="AW-10930"/>
    <s v="Arthur Wiediger"/>
    <x v="2"/>
    <s v="United States"/>
    <x v="12"/>
    <x v="5"/>
    <n v="77070"/>
    <x v="2"/>
    <s v="OFF-AR-10003469"/>
    <x v="1"/>
    <x v="6"/>
    <x v="1249"/>
    <n v="11.263999999999999"/>
    <n v="8"/>
    <n v="0.2"/>
    <n v="3.9424000000000001"/>
  </r>
  <r>
    <n v="8720"/>
    <x v="4346"/>
    <x v="0"/>
    <x v="1"/>
    <d v="2013-06-17T00:00:00"/>
    <s v="Second Class"/>
    <s v="AW-10930"/>
    <s v="Arthur Wiediger"/>
    <x v="2"/>
    <s v="United States"/>
    <x v="12"/>
    <x v="5"/>
    <n v="77070"/>
    <x v="2"/>
    <s v="OFF-PA-10000232"/>
    <x v="1"/>
    <x v="10"/>
    <x v="1622"/>
    <n v="15.552"/>
    <n v="3"/>
    <n v="0.2"/>
    <n v="5.6375999999999999"/>
  </r>
  <r>
    <n v="8721"/>
    <x v="4346"/>
    <x v="0"/>
    <x v="1"/>
    <d v="2013-06-17T00:00:00"/>
    <s v="Second Class"/>
    <s v="AW-10930"/>
    <s v="Arthur Wiediger"/>
    <x v="2"/>
    <s v="United States"/>
    <x v="12"/>
    <x v="5"/>
    <n v="77070"/>
    <x v="2"/>
    <s v="FUR-CH-10000229"/>
    <x v="0"/>
    <x v="1"/>
    <x v="1612"/>
    <n v="379.37200000000001"/>
    <n v="2"/>
    <n v="0.3"/>
    <n v="-119.2312"/>
  </r>
  <r>
    <n v="8722"/>
    <x v="4346"/>
    <x v="0"/>
    <x v="1"/>
    <d v="2013-06-17T00:00:00"/>
    <s v="Second Class"/>
    <s v="AW-10930"/>
    <s v="Arthur Wiediger"/>
    <x v="2"/>
    <s v="United States"/>
    <x v="12"/>
    <x v="5"/>
    <n v="77070"/>
    <x v="2"/>
    <s v="OFF-ST-10002562"/>
    <x v="1"/>
    <x v="4"/>
    <x v="33"/>
    <n v="67.536000000000001"/>
    <n v="9"/>
    <n v="0.2"/>
    <n v="6.7535999999999996"/>
  </r>
  <r>
    <n v="8723"/>
    <x v="4346"/>
    <x v="0"/>
    <x v="1"/>
    <d v="2013-06-17T00:00:00"/>
    <s v="Second Class"/>
    <s v="AW-10930"/>
    <s v="Arthur Wiediger"/>
    <x v="2"/>
    <s v="United States"/>
    <x v="12"/>
    <x v="5"/>
    <n v="77070"/>
    <x v="2"/>
    <s v="OFF-BI-10001525"/>
    <x v="1"/>
    <x v="8"/>
    <x v="31"/>
    <n v="1.524"/>
    <n v="2"/>
    <n v="0.8"/>
    <n v="-2.6669999999999998"/>
  </r>
  <r>
    <n v="8724"/>
    <x v="4347"/>
    <x v="0"/>
    <x v="723"/>
    <d v="2014-01-01T00:00:00"/>
    <s v="Second Class"/>
    <s v="MH-17290"/>
    <s v="Marc Harrigan"/>
    <x v="2"/>
    <s v="United States"/>
    <x v="100"/>
    <x v="2"/>
    <n v="33178"/>
    <x v="0"/>
    <s v="OFF-PA-10002986"/>
    <x v="1"/>
    <x v="10"/>
    <x v="477"/>
    <n v="37.408000000000001"/>
    <n v="7"/>
    <n v="0.2"/>
    <n v="13.0928"/>
  </r>
  <r>
    <n v="8725"/>
    <x v="4347"/>
    <x v="0"/>
    <x v="723"/>
    <d v="2014-01-01T00:00:00"/>
    <s v="Second Class"/>
    <s v="MH-17290"/>
    <s v="Marc Harrigan"/>
    <x v="2"/>
    <s v="United States"/>
    <x v="100"/>
    <x v="2"/>
    <n v="33178"/>
    <x v="0"/>
    <s v="OFF-PA-10000143"/>
    <x v="1"/>
    <x v="10"/>
    <x v="1692"/>
    <n v="25.344000000000001"/>
    <n v="6"/>
    <n v="0.2"/>
    <n v="8.8704000000000001"/>
  </r>
  <r>
    <n v="8726"/>
    <x v="4348"/>
    <x v="3"/>
    <x v="257"/>
    <d v="2014-03-24T00:00:00"/>
    <s v="Standard Class"/>
    <s v="SW-20275"/>
    <s v="Scott Williamson"/>
    <x v="0"/>
    <s v="United States"/>
    <x v="4"/>
    <x v="4"/>
    <n v="98115"/>
    <x v="1"/>
    <s v="OFF-AR-10003752"/>
    <x v="1"/>
    <x v="6"/>
    <x v="677"/>
    <n v="46.2"/>
    <n v="4"/>
    <n v="0"/>
    <n v="21.251999999999999"/>
  </r>
  <r>
    <n v="8727"/>
    <x v="4349"/>
    <x v="1"/>
    <x v="17"/>
    <d v="2012-12-31T00:00:00"/>
    <s v="Standard Class"/>
    <s v="SP-20860"/>
    <s v="Sung Pak"/>
    <x v="1"/>
    <s v="United States"/>
    <x v="87"/>
    <x v="18"/>
    <n v="37130"/>
    <x v="0"/>
    <s v="TEC-AC-10002370"/>
    <x v="2"/>
    <x v="11"/>
    <x v="1816"/>
    <n v="4.7279999999999998"/>
    <n v="3"/>
    <n v="0.2"/>
    <n v="0.70920000000000005"/>
  </r>
  <r>
    <n v="8728"/>
    <x v="4349"/>
    <x v="1"/>
    <x v="17"/>
    <d v="2012-12-31T00:00:00"/>
    <s v="Standard Class"/>
    <s v="SP-20860"/>
    <s v="Sung Pak"/>
    <x v="1"/>
    <s v="United States"/>
    <x v="87"/>
    <x v="18"/>
    <n v="37130"/>
    <x v="0"/>
    <s v="FUR-FU-10002030"/>
    <x v="0"/>
    <x v="5"/>
    <x v="1813"/>
    <n v="53.351999999999997"/>
    <n v="3"/>
    <n v="0.2"/>
    <n v="16.005600000000001"/>
  </r>
  <r>
    <n v="8729"/>
    <x v="4349"/>
    <x v="1"/>
    <x v="17"/>
    <d v="2012-12-31T00:00:00"/>
    <s v="Standard Class"/>
    <s v="SP-20860"/>
    <s v="Sung Pak"/>
    <x v="1"/>
    <s v="United States"/>
    <x v="87"/>
    <x v="18"/>
    <n v="37130"/>
    <x v="0"/>
    <s v="FUR-BO-10002853"/>
    <x v="0"/>
    <x v="0"/>
    <x v="1613"/>
    <n v="131.10400000000001"/>
    <n v="2"/>
    <n v="0.2"/>
    <n v="8.1940000000000008"/>
  </r>
  <r>
    <n v="8730"/>
    <x v="4349"/>
    <x v="1"/>
    <x v="17"/>
    <d v="2012-12-31T00:00:00"/>
    <s v="Standard Class"/>
    <s v="SP-20860"/>
    <s v="Sung Pak"/>
    <x v="1"/>
    <s v="United States"/>
    <x v="87"/>
    <x v="18"/>
    <n v="37130"/>
    <x v="0"/>
    <s v="OFF-ST-10002562"/>
    <x v="1"/>
    <x v="4"/>
    <x v="33"/>
    <n v="22.512"/>
    <n v="3"/>
    <n v="0.2"/>
    <n v="2.2511999999999999"/>
  </r>
  <r>
    <n v="8731"/>
    <x v="4349"/>
    <x v="1"/>
    <x v="17"/>
    <d v="2012-12-31T00:00:00"/>
    <s v="Standard Class"/>
    <s v="SP-20860"/>
    <s v="Sung Pak"/>
    <x v="1"/>
    <s v="United States"/>
    <x v="87"/>
    <x v="18"/>
    <n v="37130"/>
    <x v="0"/>
    <s v="TEC-AC-10004227"/>
    <x v="2"/>
    <x v="11"/>
    <x v="1400"/>
    <n v="72.744"/>
    <n v="7"/>
    <n v="0.2"/>
    <n v="-12.7302"/>
  </r>
  <r>
    <n v="8732"/>
    <x v="4350"/>
    <x v="1"/>
    <x v="374"/>
    <d v="2012-06-08T00:00:00"/>
    <s v="Standard Class"/>
    <s v="SC-20695"/>
    <s v="Steve Chapman"/>
    <x v="1"/>
    <s v="United States"/>
    <x v="285"/>
    <x v="25"/>
    <n v="63116"/>
    <x v="2"/>
    <s v="OFF-SU-10002573"/>
    <x v="1"/>
    <x v="14"/>
    <x v="350"/>
    <n v="52.59"/>
    <n v="3"/>
    <n v="0"/>
    <n v="15.776999999999999"/>
  </r>
  <r>
    <n v="8733"/>
    <x v="4351"/>
    <x v="3"/>
    <x v="818"/>
    <d v="2014-06-30T00:00:00"/>
    <s v="Second Class"/>
    <s v="PW-19030"/>
    <s v="Pauline Webber"/>
    <x v="1"/>
    <s v="United States"/>
    <x v="4"/>
    <x v="4"/>
    <n v="98105"/>
    <x v="1"/>
    <s v="OFF-PA-10003848"/>
    <x v="1"/>
    <x v="10"/>
    <x v="1442"/>
    <n v="19.440000000000001"/>
    <n v="3"/>
    <n v="0"/>
    <n v="9.3312000000000008"/>
  </r>
  <r>
    <n v="8734"/>
    <x v="4351"/>
    <x v="3"/>
    <x v="818"/>
    <d v="2014-06-30T00:00:00"/>
    <s v="Second Class"/>
    <s v="PW-19030"/>
    <s v="Pauline Webber"/>
    <x v="1"/>
    <s v="United States"/>
    <x v="4"/>
    <x v="4"/>
    <n v="98105"/>
    <x v="1"/>
    <s v="FUR-FU-10001290"/>
    <x v="0"/>
    <x v="5"/>
    <x v="447"/>
    <n v="126.3"/>
    <n v="3"/>
    <n v="0"/>
    <n v="40.415999999999997"/>
  </r>
  <r>
    <n v="8735"/>
    <x v="4351"/>
    <x v="3"/>
    <x v="818"/>
    <d v="2014-06-30T00:00:00"/>
    <s v="Second Class"/>
    <s v="PW-19030"/>
    <s v="Pauline Webber"/>
    <x v="1"/>
    <s v="United States"/>
    <x v="4"/>
    <x v="4"/>
    <n v="98105"/>
    <x v="1"/>
    <s v="TEC-AC-10003832"/>
    <x v="2"/>
    <x v="11"/>
    <x v="216"/>
    <n v="1287.45"/>
    <n v="5"/>
    <n v="0"/>
    <n v="244.6155"/>
  </r>
  <r>
    <n v="8736"/>
    <x v="4352"/>
    <x v="2"/>
    <x v="315"/>
    <d v="2011-11-02T00:00:00"/>
    <s v="Second Class"/>
    <s v="CS-12250"/>
    <s v="Chris Selesnick"/>
    <x v="1"/>
    <s v="United States"/>
    <x v="20"/>
    <x v="15"/>
    <n v="10024"/>
    <x v="3"/>
    <s v="OFF-ST-10001558"/>
    <x v="1"/>
    <x v="4"/>
    <x v="712"/>
    <n v="64.959999999999994"/>
    <n v="4"/>
    <n v="0"/>
    <n v="9.7439999999999998"/>
  </r>
  <r>
    <n v="8737"/>
    <x v="4353"/>
    <x v="0"/>
    <x v="913"/>
    <d v="2013-10-09T00:00:00"/>
    <s v="Standard Class"/>
    <s v="RP-19855"/>
    <s v="Roy Phan"/>
    <x v="1"/>
    <s v="United States"/>
    <x v="439"/>
    <x v="11"/>
    <n v="55125"/>
    <x v="2"/>
    <s v="OFF-ST-10001490"/>
    <x v="1"/>
    <x v="4"/>
    <x v="513"/>
    <n v="535.41"/>
    <n v="3"/>
    <n v="0"/>
    <n v="160.62299999999999"/>
  </r>
  <r>
    <n v="8738"/>
    <x v="4354"/>
    <x v="3"/>
    <x v="1191"/>
    <d v="2014-11-04T00:00:00"/>
    <s v="Standard Class"/>
    <s v="CS-12175"/>
    <s v="Charles Sheldon"/>
    <x v="1"/>
    <s v="United States"/>
    <x v="346"/>
    <x v="18"/>
    <n v="37421"/>
    <x v="0"/>
    <s v="OFF-BI-10003669"/>
    <x v="1"/>
    <x v="8"/>
    <x v="796"/>
    <n v="8.1"/>
    <n v="5"/>
    <n v="0.7"/>
    <n v="-5.94"/>
  </r>
  <r>
    <n v="8739"/>
    <x v="4355"/>
    <x v="3"/>
    <x v="166"/>
    <d v="2014-12-12T00:00:00"/>
    <s v="First Class"/>
    <s v="MJ-17740"/>
    <s v="Max Jones"/>
    <x v="0"/>
    <s v="United States"/>
    <x v="10"/>
    <x v="9"/>
    <n v="19140"/>
    <x v="3"/>
    <s v="OFF-AR-10004441"/>
    <x v="1"/>
    <x v="6"/>
    <x v="153"/>
    <n v="13.247999999999999"/>
    <n v="4"/>
    <n v="0.2"/>
    <n v="3.6432000000000002"/>
  </r>
  <r>
    <n v="8740"/>
    <x v="4355"/>
    <x v="3"/>
    <x v="166"/>
    <d v="2014-12-12T00:00:00"/>
    <s v="First Class"/>
    <s v="MJ-17740"/>
    <s v="Max Jones"/>
    <x v="0"/>
    <s v="United States"/>
    <x v="10"/>
    <x v="9"/>
    <n v="19140"/>
    <x v="3"/>
    <s v="TEC-PH-10001924"/>
    <x v="2"/>
    <x v="7"/>
    <x v="426"/>
    <n v="83.988"/>
    <n v="2"/>
    <n v="0.4"/>
    <n v="-20.997"/>
  </r>
  <r>
    <n v="8741"/>
    <x v="4356"/>
    <x v="0"/>
    <x v="1131"/>
    <d v="2013-07-26T00:00:00"/>
    <s v="First Class"/>
    <s v="JG-15160"/>
    <s v="James Galang"/>
    <x v="0"/>
    <s v="United States"/>
    <x v="240"/>
    <x v="28"/>
    <n v="70506"/>
    <x v="0"/>
    <s v="OFF-AR-10004456"/>
    <x v="1"/>
    <x v="6"/>
    <x v="1044"/>
    <n v="73.2"/>
    <n v="5"/>
    <n v="0"/>
    <n v="21.228000000000002"/>
  </r>
  <r>
    <n v="8742"/>
    <x v="4357"/>
    <x v="1"/>
    <x v="529"/>
    <d v="2012-09-11T00:00:00"/>
    <s v="Same Day"/>
    <s v="AG-10765"/>
    <s v="Anthony Garverick"/>
    <x v="2"/>
    <s v="United States"/>
    <x v="104"/>
    <x v="14"/>
    <n v="46226"/>
    <x v="2"/>
    <s v="OFF-BI-10001890"/>
    <x v="1"/>
    <x v="8"/>
    <x v="174"/>
    <n v="10.74"/>
    <n v="3"/>
    <n v="0"/>
    <n v="5.1551999999999998"/>
  </r>
  <r>
    <n v="8743"/>
    <x v="4358"/>
    <x v="1"/>
    <x v="653"/>
    <d v="2012-04-10T00:00:00"/>
    <s v="First Class"/>
    <s v="CK-12205"/>
    <s v="Chloris Kastensmidt"/>
    <x v="0"/>
    <s v="United States"/>
    <x v="492"/>
    <x v="21"/>
    <n v="97123"/>
    <x v="1"/>
    <s v="FUR-FU-10000629"/>
    <x v="0"/>
    <x v="5"/>
    <x v="93"/>
    <n v="11.032"/>
    <n v="1"/>
    <n v="0.2"/>
    <n v="3.0337999999999998"/>
  </r>
  <r>
    <n v="8744"/>
    <x v="4358"/>
    <x v="1"/>
    <x v="653"/>
    <d v="2012-04-10T00:00:00"/>
    <s v="First Class"/>
    <s v="CK-12205"/>
    <s v="Chloris Kastensmidt"/>
    <x v="0"/>
    <s v="United States"/>
    <x v="492"/>
    <x v="21"/>
    <n v="97123"/>
    <x v="1"/>
    <s v="TEC-AC-10002323"/>
    <x v="2"/>
    <x v="11"/>
    <x v="175"/>
    <n v="53.04"/>
    <n v="3"/>
    <n v="0.2"/>
    <n v="-4.641"/>
  </r>
  <r>
    <n v="8745"/>
    <x v="4359"/>
    <x v="1"/>
    <x v="6"/>
    <d v="2012-11-25T00:00:00"/>
    <s v="Second Class"/>
    <s v="HD-14785"/>
    <s v="Harold Dahlen"/>
    <x v="2"/>
    <s v="United States"/>
    <x v="471"/>
    <x v="31"/>
    <n v="2138"/>
    <x v="3"/>
    <s v="OFF-AR-10003056"/>
    <x v="1"/>
    <x v="6"/>
    <x v="18"/>
    <n v="17.12"/>
    <n v="4"/>
    <n v="0"/>
    <n v="4.9648000000000003"/>
  </r>
  <r>
    <n v="8746"/>
    <x v="4359"/>
    <x v="1"/>
    <x v="6"/>
    <d v="2012-11-25T00:00:00"/>
    <s v="Second Class"/>
    <s v="HD-14785"/>
    <s v="Harold Dahlen"/>
    <x v="2"/>
    <s v="United States"/>
    <x v="471"/>
    <x v="31"/>
    <n v="2138"/>
    <x v="3"/>
    <s v="OFF-PA-10000300"/>
    <x v="1"/>
    <x v="10"/>
    <x v="1766"/>
    <n v="59.94"/>
    <n v="3"/>
    <n v="0"/>
    <n v="28.171800000000001"/>
  </r>
  <r>
    <n v="8747"/>
    <x v="4360"/>
    <x v="3"/>
    <x v="62"/>
    <d v="2014-08-02T00:00:00"/>
    <s v="Standard Class"/>
    <s v="BO-11350"/>
    <s v="Bill Overfelt"/>
    <x v="1"/>
    <s v="United States"/>
    <x v="70"/>
    <x v="1"/>
    <n v="92105"/>
    <x v="1"/>
    <s v="FUR-FU-10000293"/>
    <x v="0"/>
    <x v="5"/>
    <x v="783"/>
    <n v="210.58"/>
    <n v="2"/>
    <n v="0"/>
    <n v="12.6348"/>
  </r>
  <r>
    <n v="8748"/>
    <x v="4360"/>
    <x v="3"/>
    <x v="62"/>
    <d v="2014-08-02T00:00:00"/>
    <s v="Standard Class"/>
    <s v="BO-11350"/>
    <s v="Bill Overfelt"/>
    <x v="1"/>
    <s v="United States"/>
    <x v="70"/>
    <x v="1"/>
    <n v="92105"/>
    <x v="1"/>
    <s v="OFF-BI-10003638"/>
    <x v="1"/>
    <x v="8"/>
    <x v="607"/>
    <n v="30.96"/>
    <n v="2"/>
    <n v="0.2"/>
    <n v="10.061999999999999"/>
  </r>
  <r>
    <n v="8749"/>
    <x v="4360"/>
    <x v="3"/>
    <x v="62"/>
    <d v="2014-08-02T00:00:00"/>
    <s v="Standard Class"/>
    <s v="BO-11350"/>
    <s v="Bill Overfelt"/>
    <x v="1"/>
    <s v="United States"/>
    <x v="70"/>
    <x v="1"/>
    <n v="92105"/>
    <x v="1"/>
    <s v="TEC-MA-10002109"/>
    <x v="2"/>
    <x v="15"/>
    <x v="1729"/>
    <n v="239.98400000000001"/>
    <n v="2"/>
    <n v="0.2"/>
    <n v="38.997399999999999"/>
  </r>
  <r>
    <n v="8750"/>
    <x v="4361"/>
    <x v="1"/>
    <x v="382"/>
    <d v="2012-06-19T00:00:00"/>
    <s v="First Class"/>
    <s v="LC-16885"/>
    <s v="Lena Creighton"/>
    <x v="0"/>
    <s v="United States"/>
    <x v="20"/>
    <x v="15"/>
    <n v="10009"/>
    <x v="3"/>
    <s v="OFF-BI-10003527"/>
    <x v="1"/>
    <x v="8"/>
    <x v="446"/>
    <n v="3050.3760000000002"/>
    <n v="3"/>
    <n v="0.2"/>
    <n v="1143.8910000000001"/>
  </r>
  <r>
    <n v="8751"/>
    <x v="4361"/>
    <x v="1"/>
    <x v="382"/>
    <d v="2012-06-19T00:00:00"/>
    <s v="First Class"/>
    <s v="LC-16885"/>
    <s v="Lena Creighton"/>
    <x v="0"/>
    <s v="United States"/>
    <x v="20"/>
    <x v="15"/>
    <n v="10009"/>
    <x v="3"/>
    <s v="TEC-PH-10004922"/>
    <x v="2"/>
    <x v="7"/>
    <x v="1067"/>
    <n v="133.97999999999999"/>
    <n v="2"/>
    <n v="0"/>
    <n v="33.494999999999997"/>
  </r>
  <r>
    <n v="8752"/>
    <x v="4362"/>
    <x v="0"/>
    <x v="465"/>
    <d v="2013-10-05T00:00:00"/>
    <s v="Standard Class"/>
    <s v="RB-19465"/>
    <s v="Rick Bensley"/>
    <x v="2"/>
    <s v="United States"/>
    <x v="315"/>
    <x v="2"/>
    <n v="32303"/>
    <x v="0"/>
    <s v="OFF-PA-10001001"/>
    <x v="1"/>
    <x v="10"/>
    <x v="1821"/>
    <n v="93.248000000000005"/>
    <n v="4"/>
    <n v="0.2"/>
    <n v="31.4712"/>
  </r>
  <r>
    <n v="8753"/>
    <x v="4362"/>
    <x v="0"/>
    <x v="465"/>
    <d v="2013-10-05T00:00:00"/>
    <s v="Standard Class"/>
    <s v="RB-19465"/>
    <s v="Rick Bensley"/>
    <x v="2"/>
    <s v="United States"/>
    <x v="315"/>
    <x v="2"/>
    <n v="32303"/>
    <x v="0"/>
    <s v="TEC-PH-10001198"/>
    <x v="2"/>
    <x v="7"/>
    <x v="1168"/>
    <n v="177.48"/>
    <n v="3"/>
    <n v="0.2"/>
    <n v="19.9665"/>
  </r>
  <r>
    <n v="8754"/>
    <x v="4363"/>
    <x v="3"/>
    <x v="428"/>
    <d v="2014-11-09T00:00:00"/>
    <s v="First Class"/>
    <s v="JD-16015"/>
    <s v="Joy Daniels"/>
    <x v="0"/>
    <s v="United States"/>
    <x v="167"/>
    <x v="24"/>
    <n v="43615"/>
    <x v="3"/>
    <s v="OFF-LA-10000443"/>
    <x v="1"/>
    <x v="2"/>
    <x v="1118"/>
    <n v="17.712"/>
    <n v="6"/>
    <n v="0.2"/>
    <n v="5.9778000000000002"/>
  </r>
  <r>
    <n v="8755"/>
    <x v="4363"/>
    <x v="3"/>
    <x v="428"/>
    <d v="2014-11-09T00:00:00"/>
    <s v="First Class"/>
    <s v="JD-16015"/>
    <s v="Joy Daniels"/>
    <x v="0"/>
    <s v="United States"/>
    <x v="167"/>
    <x v="24"/>
    <n v="43615"/>
    <x v="3"/>
    <s v="OFF-BI-10003669"/>
    <x v="1"/>
    <x v="8"/>
    <x v="796"/>
    <n v="4.8600000000000003"/>
    <n v="3"/>
    <n v="0.7"/>
    <n v="-3.5640000000000001"/>
  </r>
  <r>
    <n v="8756"/>
    <x v="4363"/>
    <x v="3"/>
    <x v="428"/>
    <d v="2014-11-09T00:00:00"/>
    <s v="First Class"/>
    <s v="JD-16015"/>
    <s v="Joy Daniels"/>
    <x v="0"/>
    <s v="United States"/>
    <x v="167"/>
    <x v="24"/>
    <n v="43615"/>
    <x v="3"/>
    <s v="OFF-BI-10001628"/>
    <x v="1"/>
    <x v="8"/>
    <x v="1103"/>
    <n v="6.258"/>
    <n v="2"/>
    <n v="0.7"/>
    <n v="-5.2149999999999999"/>
  </r>
  <r>
    <n v="8757"/>
    <x v="4364"/>
    <x v="0"/>
    <x v="405"/>
    <d v="2013-07-27T00:00:00"/>
    <s v="Standard Class"/>
    <s v="MF-17665"/>
    <s v="Maureen Fritzler"/>
    <x v="1"/>
    <s v="United States"/>
    <x v="29"/>
    <x v="39"/>
    <n v="21044"/>
    <x v="3"/>
    <s v="OFF-AP-10002350"/>
    <x v="1"/>
    <x v="9"/>
    <x v="545"/>
    <n v="37.68"/>
    <n v="2"/>
    <n v="0"/>
    <n v="10.5504"/>
  </r>
  <r>
    <n v="8758"/>
    <x v="4364"/>
    <x v="0"/>
    <x v="405"/>
    <d v="2013-07-27T00:00:00"/>
    <s v="Standard Class"/>
    <s v="MF-17665"/>
    <s v="Maureen Fritzler"/>
    <x v="1"/>
    <s v="United States"/>
    <x v="29"/>
    <x v="39"/>
    <n v="21044"/>
    <x v="3"/>
    <s v="OFF-PA-10004100"/>
    <x v="1"/>
    <x v="10"/>
    <x v="257"/>
    <n v="51.84"/>
    <n v="8"/>
    <n v="0"/>
    <n v="24.883199999999999"/>
  </r>
  <r>
    <n v="8759"/>
    <x v="4364"/>
    <x v="0"/>
    <x v="405"/>
    <d v="2013-07-27T00:00:00"/>
    <s v="Standard Class"/>
    <s v="MF-17665"/>
    <s v="Maureen Fritzler"/>
    <x v="1"/>
    <s v="United States"/>
    <x v="29"/>
    <x v="39"/>
    <n v="21044"/>
    <x v="3"/>
    <s v="FUR-FU-10000794"/>
    <x v="0"/>
    <x v="5"/>
    <x v="639"/>
    <n v="27.42"/>
    <n v="3"/>
    <n v="0"/>
    <n v="9.3228000000000009"/>
  </r>
  <r>
    <n v="8760"/>
    <x v="4364"/>
    <x v="0"/>
    <x v="405"/>
    <d v="2013-07-27T00:00:00"/>
    <s v="Standard Class"/>
    <s v="MF-17665"/>
    <s v="Maureen Fritzler"/>
    <x v="1"/>
    <s v="United States"/>
    <x v="29"/>
    <x v="39"/>
    <n v="21044"/>
    <x v="3"/>
    <s v="OFF-BI-10002012"/>
    <x v="1"/>
    <x v="8"/>
    <x v="742"/>
    <n v="5.4"/>
    <n v="3"/>
    <n v="0"/>
    <n v="2.5920000000000001"/>
  </r>
  <r>
    <n v="8761"/>
    <x v="4365"/>
    <x v="0"/>
    <x v="1011"/>
    <d v="2013-06-02T00:00:00"/>
    <s v="Standard Class"/>
    <s v="BF-11170"/>
    <s v="Ben Ferrer"/>
    <x v="2"/>
    <s v="United States"/>
    <x v="118"/>
    <x v="32"/>
    <n v="30318"/>
    <x v="0"/>
    <s v="OFF-BI-10003527"/>
    <x v="1"/>
    <x v="8"/>
    <x v="446"/>
    <n v="1270.99"/>
    <n v="1"/>
    <n v="0"/>
    <n v="635.495"/>
  </r>
  <r>
    <n v="8762"/>
    <x v="4365"/>
    <x v="0"/>
    <x v="1011"/>
    <d v="2013-06-02T00:00:00"/>
    <s v="Standard Class"/>
    <s v="BF-11170"/>
    <s v="Ben Ferrer"/>
    <x v="2"/>
    <s v="United States"/>
    <x v="118"/>
    <x v="32"/>
    <n v="30318"/>
    <x v="0"/>
    <s v="OFF-EN-10004483"/>
    <x v="1"/>
    <x v="12"/>
    <x v="1335"/>
    <n v="125.36"/>
    <n v="8"/>
    <n v="0"/>
    <n v="58.919199999999996"/>
  </r>
  <r>
    <n v="8763"/>
    <x v="4366"/>
    <x v="0"/>
    <x v="723"/>
    <d v="2014-03-01T00:00:00"/>
    <s v="Standard Class"/>
    <s v="FO-14305"/>
    <s v="Frank Olsen"/>
    <x v="0"/>
    <s v="United States"/>
    <x v="301"/>
    <x v="1"/>
    <n v="95823"/>
    <x v="1"/>
    <s v="OFF-ST-10003722"/>
    <x v="1"/>
    <x v="4"/>
    <x v="760"/>
    <n v="14.03"/>
    <n v="1"/>
    <n v="0"/>
    <n v="4.0686999999999998"/>
  </r>
  <r>
    <n v="8764"/>
    <x v="4366"/>
    <x v="0"/>
    <x v="723"/>
    <d v="2014-03-01T00:00:00"/>
    <s v="Standard Class"/>
    <s v="FO-14305"/>
    <s v="Frank Olsen"/>
    <x v="0"/>
    <s v="United States"/>
    <x v="301"/>
    <x v="1"/>
    <n v="95823"/>
    <x v="1"/>
    <s v="OFF-SU-10002557"/>
    <x v="1"/>
    <x v="14"/>
    <x v="1329"/>
    <n v="27.96"/>
    <n v="2"/>
    <n v="0"/>
    <n v="7.2695999999999996"/>
  </r>
  <r>
    <n v="8765"/>
    <x v="4367"/>
    <x v="1"/>
    <x v="82"/>
    <d v="2012-11-27T00:00:00"/>
    <s v="Standard Class"/>
    <s v="BB-11545"/>
    <s v="Brenda Bowman"/>
    <x v="1"/>
    <s v="United States"/>
    <x v="5"/>
    <x v="5"/>
    <n v="76106"/>
    <x v="2"/>
    <s v="OFF-AR-10002257"/>
    <x v="1"/>
    <x v="6"/>
    <x v="1191"/>
    <n v="5.3440000000000003"/>
    <n v="2"/>
    <n v="0.2"/>
    <n v="0.73480000000000001"/>
  </r>
  <r>
    <n v="8766"/>
    <x v="4367"/>
    <x v="1"/>
    <x v="82"/>
    <d v="2012-11-27T00:00:00"/>
    <s v="Standard Class"/>
    <s v="BB-11545"/>
    <s v="Brenda Bowman"/>
    <x v="1"/>
    <s v="United States"/>
    <x v="5"/>
    <x v="5"/>
    <n v="76106"/>
    <x v="2"/>
    <s v="OFF-BI-10000756"/>
    <x v="1"/>
    <x v="8"/>
    <x v="15"/>
    <n v="1.696"/>
    <n v="2"/>
    <n v="0.8"/>
    <n v="-2.544"/>
  </r>
  <r>
    <n v="8767"/>
    <x v="4367"/>
    <x v="1"/>
    <x v="82"/>
    <d v="2012-11-27T00:00:00"/>
    <s v="Standard Class"/>
    <s v="BB-11545"/>
    <s v="Brenda Bowman"/>
    <x v="1"/>
    <s v="United States"/>
    <x v="5"/>
    <x v="5"/>
    <n v="76106"/>
    <x v="2"/>
    <s v="OFF-AP-10004136"/>
    <x v="1"/>
    <x v="9"/>
    <x v="1815"/>
    <n v="24.588000000000001"/>
    <n v="3"/>
    <n v="0.8"/>
    <n v="-67.617000000000004"/>
  </r>
  <r>
    <n v="8768"/>
    <x v="4367"/>
    <x v="1"/>
    <x v="82"/>
    <d v="2012-11-27T00:00:00"/>
    <s v="Standard Class"/>
    <s v="BB-11545"/>
    <s v="Brenda Bowman"/>
    <x v="1"/>
    <s v="United States"/>
    <x v="5"/>
    <x v="5"/>
    <n v="76106"/>
    <x v="2"/>
    <s v="OFF-BI-10002194"/>
    <x v="1"/>
    <x v="8"/>
    <x v="411"/>
    <n v="7.98"/>
    <n v="5"/>
    <n v="0.8"/>
    <n v="-13.167"/>
  </r>
  <r>
    <n v="8769"/>
    <x v="4368"/>
    <x v="1"/>
    <x v="348"/>
    <d v="2012-09-10T00:00:00"/>
    <s v="Standard Class"/>
    <s v="IL-15100"/>
    <s v="Ivan Liston"/>
    <x v="0"/>
    <s v="United States"/>
    <x v="38"/>
    <x v="24"/>
    <n v="43229"/>
    <x v="3"/>
    <s v="TEC-AC-10000892"/>
    <x v="2"/>
    <x v="11"/>
    <x v="290"/>
    <n v="288"/>
    <n v="4"/>
    <n v="0.2"/>
    <n v="57.6"/>
  </r>
  <r>
    <n v="8770"/>
    <x v="4369"/>
    <x v="0"/>
    <x v="126"/>
    <d v="2013-09-14T00:00:00"/>
    <s v="Same Day"/>
    <s v="PO-19180"/>
    <s v="Philisse Overcash"/>
    <x v="2"/>
    <s v="United States"/>
    <x v="103"/>
    <x v="22"/>
    <n v="80027"/>
    <x v="1"/>
    <s v="TEC-PH-10001870"/>
    <x v="2"/>
    <x v="7"/>
    <x v="1731"/>
    <n v="146.952"/>
    <n v="3"/>
    <n v="0.2"/>
    <n v="9.1844999999999999"/>
  </r>
  <r>
    <n v="8771"/>
    <x v="4369"/>
    <x v="0"/>
    <x v="126"/>
    <d v="2013-09-14T00:00:00"/>
    <s v="Same Day"/>
    <s v="PO-19180"/>
    <s v="Philisse Overcash"/>
    <x v="2"/>
    <s v="United States"/>
    <x v="103"/>
    <x v="22"/>
    <n v="80027"/>
    <x v="1"/>
    <s v="FUR-CH-10002304"/>
    <x v="0"/>
    <x v="1"/>
    <x v="782"/>
    <n v="83.135999999999996"/>
    <n v="4"/>
    <n v="0.2"/>
    <n v="5.1959999999999997"/>
  </r>
  <r>
    <n v="8772"/>
    <x v="4370"/>
    <x v="3"/>
    <x v="32"/>
    <d v="2014-09-18T00:00:00"/>
    <s v="First Class"/>
    <s v="DB-13555"/>
    <s v="Dorothy Badders"/>
    <x v="1"/>
    <s v="United States"/>
    <x v="253"/>
    <x v="3"/>
    <n v="27604"/>
    <x v="0"/>
    <s v="OFF-AP-10002534"/>
    <x v="1"/>
    <x v="9"/>
    <x v="1193"/>
    <n v="942.78399999999999"/>
    <n v="4"/>
    <n v="0.2"/>
    <n v="94.278400000000005"/>
  </r>
  <r>
    <n v="8773"/>
    <x v="4370"/>
    <x v="3"/>
    <x v="32"/>
    <d v="2014-09-18T00:00:00"/>
    <s v="First Class"/>
    <s v="DB-13555"/>
    <s v="Dorothy Badders"/>
    <x v="1"/>
    <s v="United States"/>
    <x v="253"/>
    <x v="3"/>
    <n v="27604"/>
    <x v="0"/>
    <s v="OFF-PA-10001125"/>
    <x v="1"/>
    <x v="10"/>
    <x v="1012"/>
    <n v="74.352000000000004"/>
    <n v="3"/>
    <n v="0.2"/>
    <n v="23.234999999999999"/>
  </r>
  <r>
    <n v="8774"/>
    <x v="4371"/>
    <x v="1"/>
    <x v="1203"/>
    <d v="2012-02-28T00:00:00"/>
    <s v="Standard Class"/>
    <s v="LC-16960"/>
    <s v="Lindsay Castell"/>
    <x v="2"/>
    <s v="United States"/>
    <x v="20"/>
    <x v="15"/>
    <n v="10024"/>
    <x v="3"/>
    <s v="OFF-AP-10000804"/>
    <x v="1"/>
    <x v="9"/>
    <x v="561"/>
    <n v="26.88"/>
    <n v="6"/>
    <n v="0"/>
    <n v="6.72"/>
  </r>
  <r>
    <n v="8775"/>
    <x v="4371"/>
    <x v="1"/>
    <x v="1203"/>
    <d v="2012-02-28T00:00:00"/>
    <s v="Standard Class"/>
    <s v="LC-16960"/>
    <s v="Lindsay Castell"/>
    <x v="2"/>
    <s v="United States"/>
    <x v="20"/>
    <x v="15"/>
    <n v="10024"/>
    <x v="3"/>
    <s v="OFF-BI-10002982"/>
    <x v="1"/>
    <x v="8"/>
    <x v="1258"/>
    <n v="10.896000000000001"/>
    <n v="2"/>
    <n v="0.2"/>
    <n v="3.8136000000000001"/>
  </r>
  <r>
    <n v="8776"/>
    <x v="4372"/>
    <x v="0"/>
    <x v="5"/>
    <d v="2013-10-12T00:00:00"/>
    <s v="Second Class"/>
    <s v="MP-18175"/>
    <s v="Mike Pelletier"/>
    <x v="2"/>
    <s v="United States"/>
    <x v="22"/>
    <x v="10"/>
    <n v="60623"/>
    <x v="2"/>
    <s v="OFF-AR-10001547"/>
    <x v="1"/>
    <x v="6"/>
    <x v="147"/>
    <n v="3.536"/>
    <n v="2"/>
    <n v="0.2"/>
    <n v="0.30940000000000001"/>
  </r>
  <r>
    <n v="8777"/>
    <x v="4373"/>
    <x v="0"/>
    <x v="415"/>
    <d v="2013-04-07T00:00:00"/>
    <s v="First Class"/>
    <s v="EA-14035"/>
    <s v="Erin Ashbrook"/>
    <x v="1"/>
    <s v="United States"/>
    <x v="114"/>
    <x v="5"/>
    <n v="77340"/>
    <x v="2"/>
    <s v="FUR-CH-10000665"/>
    <x v="0"/>
    <x v="1"/>
    <x v="656"/>
    <n v="528.42999999999995"/>
    <n v="5"/>
    <n v="0.3"/>
    <n v="0"/>
  </r>
  <r>
    <n v="8778"/>
    <x v="4373"/>
    <x v="0"/>
    <x v="415"/>
    <d v="2013-04-07T00:00:00"/>
    <s v="First Class"/>
    <s v="EA-14035"/>
    <s v="Erin Ashbrook"/>
    <x v="1"/>
    <s v="United States"/>
    <x v="114"/>
    <x v="5"/>
    <n v="77340"/>
    <x v="2"/>
    <s v="OFF-PA-10000520"/>
    <x v="1"/>
    <x v="10"/>
    <x v="1419"/>
    <n v="41.472000000000001"/>
    <n v="8"/>
    <n v="0.2"/>
    <n v="14.5152"/>
  </r>
  <r>
    <n v="8779"/>
    <x v="4374"/>
    <x v="3"/>
    <x v="1096"/>
    <d v="2014-12-19T00:00:00"/>
    <s v="Standard Class"/>
    <s v="BP-11095"/>
    <s v="Bart Pistole"/>
    <x v="1"/>
    <s v="United States"/>
    <x v="20"/>
    <x v="15"/>
    <n v="10024"/>
    <x v="3"/>
    <s v="FUR-BO-10004015"/>
    <x v="0"/>
    <x v="0"/>
    <x v="569"/>
    <n v="287.976"/>
    <n v="3"/>
    <n v="0.2"/>
    <n v="7.1993999999999998"/>
  </r>
  <r>
    <n v="8780"/>
    <x v="4375"/>
    <x v="1"/>
    <x v="305"/>
    <d v="2012-03-22T00:00:00"/>
    <s v="Second Class"/>
    <s v="BM-11785"/>
    <s v="Bryan Mills"/>
    <x v="0"/>
    <s v="United States"/>
    <x v="127"/>
    <x v="21"/>
    <n v="97301"/>
    <x v="1"/>
    <s v="OFF-ST-10004258"/>
    <x v="1"/>
    <x v="4"/>
    <x v="754"/>
    <n v="29.303999999999998"/>
    <n v="3"/>
    <n v="0.2"/>
    <n v="2.5640999999999998"/>
  </r>
  <r>
    <n v="8781"/>
    <x v="4376"/>
    <x v="1"/>
    <x v="1201"/>
    <d v="2012-04-03T00:00:00"/>
    <s v="First Class"/>
    <s v="CM-12715"/>
    <s v="Craig Molinari"/>
    <x v="1"/>
    <s v="United States"/>
    <x v="12"/>
    <x v="5"/>
    <n v="77070"/>
    <x v="2"/>
    <s v="OFF-AR-10003696"/>
    <x v="1"/>
    <x v="6"/>
    <x v="1236"/>
    <n v="55.328000000000003"/>
    <n v="2"/>
    <n v="0.2"/>
    <n v="6.2244000000000002"/>
  </r>
  <r>
    <n v="8782"/>
    <x v="4376"/>
    <x v="1"/>
    <x v="1201"/>
    <d v="2012-04-03T00:00:00"/>
    <s v="First Class"/>
    <s v="CM-12715"/>
    <s v="Craig Molinari"/>
    <x v="1"/>
    <s v="United States"/>
    <x v="12"/>
    <x v="5"/>
    <n v="77070"/>
    <x v="2"/>
    <s v="FUR-BO-10001811"/>
    <x v="0"/>
    <x v="0"/>
    <x v="779"/>
    <n v="1227.9983999999999"/>
    <n v="6"/>
    <n v="0.32"/>
    <n v="-36.117600000000003"/>
  </r>
  <r>
    <n v="8783"/>
    <x v="4377"/>
    <x v="0"/>
    <x v="306"/>
    <d v="2013-09-21T00:00:00"/>
    <s v="Standard Class"/>
    <s v="JD-16150"/>
    <s v="Justin Deggeller"/>
    <x v="1"/>
    <s v="United States"/>
    <x v="513"/>
    <x v="45"/>
    <n v="83301"/>
    <x v="1"/>
    <s v="OFF-BI-10001249"/>
    <x v="1"/>
    <x v="8"/>
    <x v="1182"/>
    <n v="20.416"/>
    <n v="4"/>
    <n v="0.2"/>
    <n v="6.6352000000000002"/>
  </r>
  <r>
    <n v="8784"/>
    <x v="4377"/>
    <x v="0"/>
    <x v="306"/>
    <d v="2013-09-21T00:00:00"/>
    <s v="Standard Class"/>
    <s v="JD-16150"/>
    <s v="Justin Deggeller"/>
    <x v="1"/>
    <s v="United States"/>
    <x v="513"/>
    <x v="45"/>
    <n v="83301"/>
    <x v="1"/>
    <s v="FUR-TA-10003473"/>
    <x v="0"/>
    <x v="3"/>
    <x v="214"/>
    <n v="1128.3900000000001"/>
    <n v="3"/>
    <n v="0"/>
    <n v="259.52969999999999"/>
  </r>
  <r>
    <n v="8785"/>
    <x v="4378"/>
    <x v="3"/>
    <x v="294"/>
    <d v="2014-03-24T00:00:00"/>
    <s v="Standard Class"/>
    <s v="AS-10630"/>
    <s v="Ann Steele"/>
    <x v="2"/>
    <s v="United States"/>
    <x v="289"/>
    <x v="18"/>
    <n v="37918"/>
    <x v="0"/>
    <s v="OFF-LA-10003190"/>
    <x v="1"/>
    <x v="2"/>
    <x v="1163"/>
    <n v="4.6079999999999997"/>
    <n v="2"/>
    <n v="0.2"/>
    <n v="1.6704000000000001"/>
  </r>
  <r>
    <n v="8786"/>
    <x v="4379"/>
    <x v="3"/>
    <x v="39"/>
    <d v="2014-03-06T00:00:00"/>
    <s v="Standard Class"/>
    <s v="CM-11815"/>
    <s v="Candace McMahon"/>
    <x v="1"/>
    <s v="United States"/>
    <x v="42"/>
    <x v="16"/>
    <n v="85023"/>
    <x v="1"/>
    <s v="TEC-PH-10001305"/>
    <x v="2"/>
    <x v="7"/>
    <x v="1671"/>
    <n v="195.96"/>
    <n v="5"/>
    <n v="0.2"/>
    <n v="19.596"/>
  </r>
  <r>
    <n v="8787"/>
    <x v="4379"/>
    <x v="3"/>
    <x v="39"/>
    <d v="2014-03-06T00:00:00"/>
    <s v="Standard Class"/>
    <s v="CM-11815"/>
    <s v="Candace McMahon"/>
    <x v="1"/>
    <s v="United States"/>
    <x v="42"/>
    <x v="16"/>
    <n v="85023"/>
    <x v="1"/>
    <s v="OFF-PA-10001534"/>
    <x v="1"/>
    <x v="10"/>
    <x v="1461"/>
    <n v="15.552"/>
    <n v="3"/>
    <n v="0.2"/>
    <n v="5.4432"/>
  </r>
  <r>
    <n v="8788"/>
    <x v="4379"/>
    <x v="3"/>
    <x v="39"/>
    <d v="2014-03-06T00:00:00"/>
    <s v="Standard Class"/>
    <s v="CM-11815"/>
    <s v="Candace McMahon"/>
    <x v="1"/>
    <s v="United States"/>
    <x v="42"/>
    <x v="16"/>
    <n v="85023"/>
    <x v="1"/>
    <s v="TEC-AC-10000844"/>
    <x v="2"/>
    <x v="11"/>
    <x v="106"/>
    <n v="271.96800000000002"/>
    <n v="4"/>
    <n v="0.2"/>
    <n v="54.393599999999999"/>
  </r>
  <r>
    <n v="8789"/>
    <x v="4380"/>
    <x v="3"/>
    <x v="140"/>
    <d v="2014-06-20T00:00:00"/>
    <s v="Standard Class"/>
    <s v="JE-15715"/>
    <s v="Joe Elijah"/>
    <x v="0"/>
    <s v="United States"/>
    <x v="53"/>
    <x v="3"/>
    <n v="28110"/>
    <x v="0"/>
    <s v="FUR-CH-10000847"/>
    <x v="0"/>
    <x v="1"/>
    <x v="986"/>
    <n v="698.35199999999998"/>
    <n v="3"/>
    <n v="0.2"/>
    <n v="52.376399999999997"/>
  </r>
  <r>
    <n v="8790"/>
    <x v="4380"/>
    <x v="3"/>
    <x v="140"/>
    <d v="2014-06-20T00:00:00"/>
    <s v="Standard Class"/>
    <s v="JE-15715"/>
    <s v="Joe Elijah"/>
    <x v="0"/>
    <s v="United States"/>
    <x v="53"/>
    <x v="3"/>
    <n v="28110"/>
    <x v="0"/>
    <s v="FUR-BO-10000468"/>
    <x v="0"/>
    <x v="0"/>
    <x v="1171"/>
    <n v="77.727999999999994"/>
    <n v="2"/>
    <n v="0.2"/>
    <n v="-3.8864000000000001"/>
  </r>
  <r>
    <n v="8791"/>
    <x v="4381"/>
    <x v="1"/>
    <x v="684"/>
    <d v="2012-12-09T00:00:00"/>
    <s v="Standard Class"/>
    <s v="AG-10525"/>
    <s v="Andy Gerbode"/>
    <x v="1"/>
    <s v="United States"/>
    <x v="102"/>
    <x v="17"/>
    <n v="23223"/>
    <x v="0"/>
    <s v="OFF-BI-10002799"/>
    <x v="1"/>
    <x v="8"/>
    <x v="1450"/>
    <n v="46.62"/>
    <n v="9"/>
    <n v="0"/>
    <n v="21.4452"/>
  </r>
  <r>
    <n v="8792"/>
    <x v="4382"/>
    <x v="3"/>
    <x v="257"/>
    <d v="2014-03-25T00:00:00"/>
    <s v="Standard Class"/>
    <s v="TT-21220"/>
    <s v="Thomas Thornton"/>
    <x v="0"/>
    <s v="United States"/>
    <x v="12"/>
    <x v="5"/>
    <n v="77041"/>
    <x v="2"/>
    <s v="TEC-PH-10001557"/>
    <x v="2"/>
    <x v="7"/>
    <x v="658"/>
    <n v="537.54399999999998"/>
    <n v="7"/>
    <n v="0.2"/>
    <n v="47.0351"/>
  </r>
  <r>
    <n v="8793"/>
    <x v="4383"/>
    <x v="2"/>
    <x v="174"/>
    <d v="2011-12-21T00:00:00"/>
    <s v="First Class"/>
    <s v="BP-11095"/>
    <s v="Bart Pistole"/>
    <x v="1"/>
    <s v="United States"/>
    <x v="1"/>
    <x v="1"/>
    <n v="90008"/>
    <x v="1"/>
    <s v="OFF-LA-10001934"/>
    <x v="1"/>
    <x v="2"/>
    <x v="568"/>
    <n v="14.62"/>
    <n v="2"/>
    <n v="0"/>
    <n v="6.8714000000000004"/>
  </r>
  <r>
    <n v="8794"/>
    <x v="4383"/>
    <x v="2"/>
    <x v="174"/>
    <d v="2011-12-21T00:00:00"/>
    <s v="First Class"/>
    <s v="BP-11095"/>
    <s v="Bart Pistole"/>
    <x v="1"/>
    <s v="United States"/>
    <x v="1"/>
    <x v="1"/>
    <n v="90008"/>
    <x v="1"/>
    <s v="OFF-FA-10004248"/>
    <x v="1"/>
    <x v="13"/>
    <x v="480"/>
    <n v="22.55"/>
    <n v="5"/>
    <n v="0"/>
    <n v="8.7944999999999993"/>
  </r>
  <r>
    <n v="8795"/>
    <x v="4383"/>
    <x v="2"/>
    <x v="174"/>
    <d v="2011-12-21T00:00:00"/>
    <s v="First Class"/>
    <s v="BP-11095"/>
    <s v="Bart Pistole"/>
    <x v="1"/>
    <s v="United States"/>
    <x v="1"/>
    <x v="1"/>
    <n v="90008"/>
    <x v="1"/>
    <s v="TEC-PH-10001944"/>
    <x v="2"/>
    <x v="7"/>
    <x v="1262"/>
    <n v="583.79999999999995"/>
    <n v="5"/>
    <n v="0.2"/>
    <n v="72.974999999999994"/>
  </r>
  <r>
    <n v="8796"/>
    <x v="4383"/>
    <x v="2"/>
    <x v="174"/>
    <d v="2011-12-21T00:00:00"/>
    <s v="First Class"/>
    <s v="BP-11095"/>
    <s v="Bart Pistole"/>
    <x v="1"/>
    <s v="United States"/>
    <x v="1"/>
    <x v="1"/>
    <n v="90008"/>
    <x v="1"/>
    <s v="TEC-PH-10002085"/>
    <x v="2"/>
    <x v="7"/>
    <x v="659"/>
    <n v="211.16800000000001"/>
    <n v="4"/>
    <n v="0.2"/>
    <n v="15.8376"/>
  </r>
  <r>
    <n v="8797"/>
    <x v="4384"/>
    <x v="0"/>
    <x v="274"/>
    <d v="2013-07-14T00:00:00"/>
    <s v="Standard Class"/>
    <s v="MJ-17740"/>
    <s v="Max Jones"/>
    <x v="0"/>
    <s v="United States"/>
    <x v="11"/>
    <x v="7"/>
    <n v="84057"/>
    <x v="1"/>
    <s v="OFF-PA-10003441"/>
    <x v="1"/>
    <x v="10"/>
    <x v="485"/>
    <n v="12.96"/>
    <n v="2"/>
    <n v="0"/>
    <n v="6.2207999999999997"/>
  </r>
  <r>
    <n v="8798"/>
    <x v="4384"/>
    <x v="0"/>
    <x v="274"/>
    <d v="2013-07-14T00:00:00"/>
    <s v="Standard Class"/>
    <s v="MJ-17740"/>
    <s v="Max Jones"/>
    <x v="0"/>
    <s v="United States"/>
    <x v="11"/>
    <x v="7"/>
    <n v="84057"/>
    <x v="1"/>
    <s v="OFF-AR-10004602"/>
    <x v="1"/>
    <x v="6"/>
    <x v="1217"/>
    <n v="45.98"/>
    <n v="2"/>
    <n v="0"/>
    <n v="12.8744"/>
  </r>
  <r>
    <n v="8799"/>
    <x v="4385"/>
    <x v="0"/>
    <x v="1204"/>
    <d v="2013-11-04T00:00:00"/>
    <s v="Standard Class"/>
    <s v="VM-21685"/>
    <s v="Valerie Mitchum"/>
    <x v="2"/>
    <s v="United States"/>
    <x v="140"/>
    <x v="42"/>
    <n v="5408"/>
    <x v="3"/>
    <s v="TEC-PH-10002555"/>
    <x v="2"/>
    <x v="7"/>
    <x v="1343"/>
    <n v="1294.75"/>
    <n v="5"/>
    <n v="0"/>
    <n v="336.63499999999999"/>
  </r>
  <r>
    <n v="8800"/>
    <x v="4386"/>
    <x v="2"/>
    <x v="1205"/>
    <d v="2011-10-05T00:00:00"/>
    <s v="First Class"/>
    <s v="KT-16480"/>
    <s v="Kean Thornton"/>
    <x v="0"/>
    <s v="United States"/>
    <x v="10"/>
    <x v="9"/>
    <n v="19134"/>
    <x v="3"/>
    <s v="TEC-CO-10001449"/>
    <x v="2"/>
    <x v="16"/>
    <x v="303"/>
    <n v="1799.97"/>
    <n v="5"/>
    <n v="0.4"/>
    <n v="239.99600000000001"/>
  </r>
  <r>
    <n v="8801"/>
    <x v="4387"/>
    <x v="3"/>
    <x v="51"/>
    <d v="2014-11-28T00:00:00"/>
    <s v="Standard Class"/>
    <s v="CS-12250"/>
    <s v="Chris Selesnick"/>
    <x v="1"/>
    <s v="United States"/>
    <x v="22"/>
    <x v="10"/>
    <n v="60623"/>
    <x v="2"/>
    <s v="OFF-PA-10004285"/>
    <x v="1"/>
    <x v="10"/>
    <x v="1259"/>
    <n v="10.688000000000001"/>
    <n v="2"/>
    <n v="0.2"/>
    <n v="3.7408000000000001"/>
  </r>
  <r>
    <n v="8802"/>
    <x v="4388"/>
    <x v="0"/>
    <x v="338"/>
    <d v="2013-11-13T00:00:00"/>
    <s v="First Class"/>
    <s v="AB-10015"/>
    <s v="Aaron Bergman"/>
    <x v="0"/>
    <s v="United States"/>
    <x v="268"/>
    <x v="26"/>
    <n v="73120"/>
    <x v="2"/>
    <s v="TEC-PH-10000562"/>
    <x v="2"/>
    <x v="7"/>
    <x v="1698"/>
    <n v="221.98"/>
    <n v="2"/>
    <n v="0"/>
    <n v="62.154400000000003"/>
  </r>
  <r>
    <n v="8803"/>
    <x v="4388"/>
    <x v="0"/>
    <x v="338"/>
    <d v="2013-11-13T00:00:00"/>
    <s v="First Class"/>
    <s v="AB-10015"/>
    <s v="Aaron Bergman"/>
    <x v="0"/>
    <s v="United States"/>
    <x v="268"/>
    <x v="26"/>
    <n v="73120"/>
    <x v="2"/>
    <s v="FUR-BO-10003966"/>
    <x v="0"/>
    <x v="0"/>
    <x v="1086"/>
    <n v="341.96"/>
    <n v="2"/>
    <n v="0"/>
    <n v="54.7136"/>
  </r>
  <r>
    <n v="8804"/>
    <x v="4389"/>
    <x v="2"/>
    <x v="520"/>
    <d v="2012-01-01T00:00:00"/>
    <s v="First Class"/>
    <s v="AH-10030"/>
    <s v="Aaron Hawkins"/>
    <x v="1"/>
    <s v="United States"/>
    <x v="20"/>
    <x v="15"/>
    <n v="10035"/>
    <x v="3"/>
    <s v="TEC-AC-10003614"/>
    <x v="2"/>
    <x v="11"/>
    <x v="562"/>
    <n v="34.770000000000003"/>
    <n v="3"/>
    <n v="0"/>
    <n v="11.4741"/>
  </r>
  <r>
    <n v="8805"/>
    <x v="4389"/>
    <x v="2"/>
    <x v="520"/>
    <d v="2012-01-01T00:00:00"/>
    <s v="First Class"/>
    <s v="AH-10030"/>
    <s v="Aaron Hawkins"/>
    <x v="1"/>
    <s v="United States"/>
    <x v="20"/>
    <x v="15"/>
    <n v="10035"/>
    <x v="3"/>
    <s v="OFF-LA-10003148"/>
    <x v="1"/>
    <x v="2"/>
    <x v="164"/>
    <n v="18.899999999999999"/>
    <n v="3"/>
    <n v="0"/>
    <n v="8.6940000000000008"/>
  </r>
  <r>
    <n v="8806"/>
    <x v="4390"/>
    <x v="3"/>
    <x v="971"/>
    <d v="2014-08-24T00:00:00"/>
    <s v="Standard Class"/>
    <s v="DO-13435"/>
    <s v="Denny Ordway"/>
    <x v="0"/>
    <s v="United States"/>
    <x v="288"/>
    <x v="7"/>
    <n v="84106"/>
    <x v="1"/>
    <s v="OFF-BI-10002133"/>
    <x v="1"/>
    <x v="8"/>
    <x v="1138"/>
    <n v="102.72"/>
    <n v="3"/>
    <n v="0.2"/>
    <n v="37.235999999999997"/>
  </r>
  <r>
    <n v="8807"/>
    <x v="4391"/>
    <x v="0"/>
    <x v="126"/>
    <d v="2013-09-17T00:00:00"/>
    <s v="Standard Class"/>
    <s v="MC-17590"/>
    <s v="Matt Collister"/>
    <x v="1"/>
    <s v="United States"/>
    <x v="456"/>
    <x v="15"/>
    <n v="13501"/>
    <x v="3"/>
    <s v="FUR-FU-10002813"/>
    <x v="0"/>
    <x v="5"/>
    <x v="1682"/>
    <n v="40.479999999999997"/>
    <n v="2"/>
    <n v="0"/>
    <n v="14.572800000000001"/>
  </r>
  <r>
    <n v="8808"/>
    <x v="4392"/>
    <x v="3"/>
    <x v="40"/>
    <d v="2014-01-11T00:00:00"/>
    <s v="Standard Class"/>
    <s v="JF-15190"/>
    <s v="Jamie Frazer"/>
    <x v="0"/>
    <s v="United States"/>
    <x v="10"/>
    <x v="9"/>
    <n v="19134"/>
    <x v="3"/>
    <s v="OFF-BI-10004330"/>
    <x v="1"/>
    <x v="8"/>
    <x v="795"/>
    <n v="33.281999999999996"/>
    <n v="3"/>
    <n v="0.7"/>
    <n v="-27.734999999999999"/>
  </r>
  <r>
    <n v="8809"/>
    <x v="4392"/>
    <x v="3"/>
    <x v="40"/>
    <d v="2014-01-11T00:00:00"/>
    <s v="Standard Class"/>
    <s v="JF-15190"/>
    <s v="Jamie Frazer"/>
    <x v="0"/>
    <s v="United States"/>
    <x v="10"/>
    <x v="9"/>
    <n v="19134"/>
    <x v="3"/>
    <s v="TEC-PH-10002807"/>
    <x v="2"/>
    <x v="7"/>
    <x v="1230"/>
    <n v="118.65"/>
    <n v="5"/>
    <n v="0.4"/>
    <n v="19.774999999999999"/>
  </r>
  <r>
    <n v="8810"/>
    <x v="4392"/>
    <x v="3"/>
    <x v="40"/>
    <d v="2014-01-11T00:00:00"/>
    <s v="Standard Class"/>
    <s v="JF-15190"/>
    <s v="Jamie Frazer"/>
    <x v="0"/>
    <s v="United States"/>
    <x v="10"/>
    <x v="9"/>
    <n v="19134"/>
    <x v="3"/>
    <s v="OFF-LA-10001404"/>
    <x v="1"/>
    <x v="2"/>
    <x v="916"/>
    <n v="14.76"/>
    <n v="5"/>
    <n v="0.2"/>
    <n v="4.9814999999999996"/>
  </r>
  <r>
    <n v="8811"/>
    <x v="4393"/>
    <x v="3"/>
    <x v="1109"/>
    <d v="2014-05-06T00:00:00"/>
    <s v="Standard Class"/>
    <s v="SM-20950"/>
    <s v="Suzanne McNair"/>
    <x v="1"/>
    <s v="United States"/>
    <x v="1"/>
    <x v="1"/>
    <n v="90004"/>
    <x v="1"/>
    <s v="OFF-PA-10004911"/>
    <x v="1"/>
    <x v="10"/>
    <x v="929"/>
    <n v="37.520000000000003"/>
    <n v="4"/>
    <n v="0"/>
    <n v="18.009599999999999"/>
  </r>
  <r>
    <n v="8812"/>
    <x v="4394"/>
    <x v="0"/>
    <x v="387"/>
    <d v="2013-03-14T00:00:00"/>
    <s v="Standard Class"/>
    <s v="SP-20650"/>
    <s v="Stephanie Phelps"/>
    <x v="1"/>
    <s v="United States"/>
    <x v="25"/>
    <x v="12"/>
    <n v="49201"/>
    <x v="2"/>
    <s v="OFF-AP-10004233"/>
    <x v="1"/>
    <x v="9"/>
    <x v="1122"/>
    <n v="207.14400000000001"/>
    <n v="3"/>
    <n v="0.1"/>
    <n v="48.333599999999997"/>
  </r>
  <r>
    <n v="8813"/>
    <x v="4394"/>
    <x v="0"/>
    <x v="387"/>
    <d v="2013-03-14T00:00:00"/>
    <s v="Standard Class"/>
    <s v="SP-20650"/>
    <s v="Stephanie Phelps"/>
    <x v="1"/>
    <s v="United States"/>
    <x v="25"/>
    <x v="12"/>
    <n v="49201"/>
    <x v="2"/>
    <s v="OFF-AR-10002766"/>
    <x v="1"/>
    <x v="6"/>
    <x v="1041"/>
    <n v="13.9"/>
    <n v="5"/>
    <n v="0"/>
    <n v="3.7530000000000001"/>
  </r>
  <r>
    <n v="8814"/>
    <x v="4395"/>
    <x v="1"/>
    <x v="353"/>
    <d v="2012-07-31T00:00:00"/>
    <s v="Standard Class"/>
    <s v="CK-12760"/>
    <s v="Cyma Kinney"/>
    <x v="1"/>
    <s v="United States"/>
    <x v="220"/>
    <x v="16"/>
    <n v="85301"/>
    <x v="1"/>
    <s v="FUR-CH-10003199"/>
    <x v="0"/>
    <x v="1"/>
    <x v="631"/>
    <n v="266.35199999999998"/>
    <n v="3"/>
    <n v="0.2"/>
    <n v="13.317600000000001"/>
  </r>
  <r>
    <n v="8815"/>
    <x v="4396"/>
    <x v="1"/>
    <x v="521"/>
    <d v="2012-11-25T00:00:00"/>
    <s v="Second Class"/>
    <s v="PW-19240"/>
    <s v="Pierre Wener"/>
    <x v="0"/>
    <s v="United States"/>
    <x v="40"/>
    <x v="13"/>
    <n v="19805"/>
    <x v="3"/>
    <s v="TEC-PH-10003012"/>
    <x v="2"/>
    <x v="7"/>
    <x v="344"/>
    <n v="307.98"/>
    <n v="2"/>
    <n v="0"/>
    <n v="89.3142"/>
  </r>
  <r>
    <n v="8816"/>
    <x v="4396"/>
    <x v="1"/>
    <x v="521"/>
    <d v="2012-11-25T00:00:00"/>
    <s v="Second Class"/>
    <s v="PW-19240"/>
    <s v="Pierre Wener"/>
    <x v="0"/>
    <s v="United States"/>
    <x v="40"/>
    <x v="13"/>
    <n v="19805"/>
    <x v="3"/>
    <s v="OFF-PA-10001583"/>
    <x v="1"/>
    <x v="10"/>
    <x v="1822"/>
    <n v="44.1"/>
    <n v="6"/>
    <n v="0"/>
    <n v="20.727"/>
  </r>
  <r>
    <n v="8817"/>
    <x v="4396"/>
    <x v="1"/>
    <x v="521"/>
    <d v="2012-11-25T00:00:00"/>
    <s v="Second Class"/>
    <s v="PW-19240"/>
    <s v="Pierre Wener"/>
    <x v="0"/>
    <s v="United States"/>
    <x v="40"/>
    <x v="13"/>
    <n v="19805"/>
    <x v="3"/>
    <s v="OFF-AR-10001940"/>
    <x v="1"/>
    <x v="6"/>
    <x v="168"/>
    <n v="13.12"/>
    <n v="4"/>
    <n v="0"/>
    <n v="5.6416000000000004"/>
  </r>
  <r>
    <n v="8818"/>
    <x v="4396"/>
    <x v="1"/>
    <x v="521"/>
    <d v="2012-11-25T00:00:00"/>
    <s v="Second Class"/>
    <s v="PW-19240"/>
    <s v="Pierre Wener"/>
    <x v="0"/>
    <s v="United States"/>
    <x v="40"/>
    <x v="13"/>
    <n v="19805"/>
    <x v="3"/>
    <s v="OFF-EN-10003286"/>
    <x v="1"/>
    <x v="12"/>
    <x v="33"/>
    <n v="16.559999999999999"/>
    <n v="2"/>
    <n v="0"/>
    <n v="7.7831999999999999"/>
  </r>
  <r>
    <n v="8819"/>
    <x v="4396"/>
    <x v="1"/>
    <x v="521"/>
    <d v="2012-11-25T00:00:00"/>
    <s v="Second Class"/>
    <s v="PW-19240"/>
    <s v="Pierre Wener"/>
    <x v="0"/>
    <s v="United States"/>
    <x v="40"/>
    <x v="13"/>
    <n v="19805"/>
    <x v="3"/>
    <s v="OFF-PA-10003441"/>
    <x v="1"/>
    <x v="10"/>
    <x v="485"/>
    <n v="38.880000000000003"/>
    <n v="6"/>
    <n v="0"/>
    <n v="18.662400000000002"/>
  </r>
  <r>
    <n v="8820"/>
    <x v="4397"/>
    <x v="1"/>
    <x v="109"/>
    <d v="2012-02-12T00:00:00"/>
    <s v="Standard Class"/>
    <s v="EB-14170"/>
    <s v="Evan Bailliet"/>
    <x v="0"/>
    <s v="United States"/>
    <x v="89"/>
    <x v="5"/>
    <n v="78745"/>
    <x v="2"/>
    <s v="OFF-PA-10003395"/>
    <x v="1"/>
    <x v="10"/>
    <x v="650"/>
    <n v="335.52"/>
    <n v="4"/>
    <n v="0.2"/>
    <n v="117.432"/>
  </r>
  <r>
    <n v="8821"/>
    <x v="4398"/>
    <x v="3"/>
    <x v="132"/>
    <d v="2014-08-11T00:00:00"/>
    <s v="Standard Class"/>
    <s v="DK-13090"/>
    <s v="Dave Kipp"/>
    <x v="0"/>
    <s v="United States"/>
    <x v="333"/>
    <x v="2"/>
    <n v="32839"/>
    <x v="0"/>
    <s v="TEC-CO-10003236"/>
    <x v="2"/>
    <x v="16"/>
    <x v="451"/>
    <n v="959.98400000000004"/>
    <n v="2"/>
    <n v="0.2"/>
    <n v="311.9948"/>
  </r>
  <r>
    <n v="8822"/>
    <x v="4398"/>
    <x v="3"/>
    <x v="132"/>
    <d v="2014-08-11T00:00:00"/>
    <s v="Standard Class"/>
    <s v="DK-13090"/>
    <s v="Dave Kipp"/>
    <x v="0"/>
    <s v="United States"/>
    <x v="333"/>
    <x v="2"/>
    <n v="32839"/>
    <x v="0"/>
    <s v="OFF-BI-10002982"/>
    <x v="1"/>
    <x v="8"/>
    <x v="1258"/>
    <n v="4.0860000000000003"/>
    <n v="2"/>
    <n v="0.7"/>
    <n v="-2.9964"/>
  </r>
  <r>
    <n v="8823"/>
    <x v="4398"/>
    <x v="3"/>
    <x v="132"/>
    <d v="2014-08-11T00:00:00"/>
    <s v="Standard Class"/>
    <s v="DK-13090"/>
    <s v="Dave Kipp"/>
    <x v="0"/>
    <s v="United States"/>
    <x v="333"/>
    <x v="2"/>
    <n v="32839"/>
    <x v="0"/>
    <s v="OFF-AR-10004010"/>
    <x v="1"/>
    <x v="6"/>
    <x v="1734"/>
    <n v="55.984000000000002"/>
    <n v="2"/>
    <n v="0.2"/>
    <n v="4.1988000000000003"/>
  </r>
  <r>
    <n v="8824"/>
    <x v="4398"/>
    <x v="3"/>
    <x v="132"/>
    <d v="2014-08-11T00:00:00"/>
    <s v="Standard Class"/>
    <s v="DK-13090"/>
    <s v="Dave Kipp"/>
    <x v="0"/>
    <s v="United States"/>
    <x v="333"/>
    <x v="2"/>
    <n v="32839"/>
    <x v="0"/>
    <s v="OFF-PA-10002947"/>
    <x v="1"/>
    <x v="10"/>
    <x v="703"/>
    <n v="10.688000000000001"/>
    <n v="2"/>
    <n v="0.2"/>
    <n v="3.7408000000000001"/>
  </r>
  <r>
    <n v="8825"/>
    <x v="4399"/>
    <x v="3"/>
    <x v="708"/>
    <d v="2014-03-24T00:00:00"/>
    <s v="Second Class"/>
    <s v="TB-21055"/>
    <s v="Ted Butterfield"/>
    <x v="0"/>
    <s v="United States"/>
    <x v="265"/>
    <x v="9"/>
    <n v="19601"/>
    <x v="3"/>
    <s v="OFF-EN-10003845"/>
    <x v="1"/>
    <x v="12"/>
    <x v="431"/>
    <n v="8.8559999999999999"/>
    <n v="3"/>
    <n v="0.2"/>
    <n v="2.8782000000000001"/>
  </r>
  <r>
    <n v="8826"/>
    <x v="4400"/>
    <x v="1"/>
    <x v="546"/>
    <d v="2012-12-22T00:00:00"/>
    <s v="First Class"/>
    <s v="AG-10900"/>
    <s v="Arthur Gainer"/>
    <x v="0"/>
    <s v="United States"/>
    <x v="10"/>
    <x v="9"/>
    <n v="19134"/>
    <x v="3"/>
    <s v="OFF-LA-10003190"/>
    <x v="1"/>
    <x v="2"/>
    <x v="1163"/>
    <n v="6.9119999999999999"/>
    <n v="3"/>
    <n v="0.2"/>
    <n v="2.5055999999999998"/>
  </r>
  <r>
    <n v="8827"/>
    <x v="4401"/>
    <x v="2"/>
    <x v="1063"/>
    <d v="2011-06-04T00:00:00"/>
    <s v="Second Class"/>
    <s v="SC-20020"/>
    <s v="Sam Craven"/>
    <x v="0"/>
    <s v="United States"/>
    <x v="12"/>
    <x v="5"/>
    <n v="77095"/>
    <x v="2"/>
    <s v="OFF-PA-10002986"/>
    <x v="1"/>
    <x v="10"/>
    <x v="477"/>
    <n v="26.72"/>
    <n v="5"/>
    <n v="0.2"/>
    <n v="9.3520000000000003"/>
  </r>
  <r>
    <n v="8828"/>
    <x v="4401"/>
    <x v="2"/>
    <x v="1063"/>
    <d v="2011-06-04T00:00:00"/>
    <s v="Second Class"/>
    <s v="SC-20020"/>
    <s v="Sam Craven"/>
    <x v="0"/>
    <s v="United States"/>
    <x v="12"/>
    <x v="5"/>
    <n v="77095"/>
    <x v="2"/>
    <s v="OFF-PA-10001593"/>
    <x v="1"/>
    <x v="10"/>
    <x v="1755"/>
    <n v="33.488"/>
    <n v="7"/>
    <n v="0.2"/>
    <n v="10.465"/>
  </r>
  <r>
    <n v="8829"/>
    <x v="4402"/>
    <x v="1"/>
    <x v="1117"/>
    <d v="2012-09-06T00:00:00"/>
    <s v="Standard Class"/>
    <s v="BB-11545"/>
    <s v="Brenda Bowman"/>
    <x v="1"/>
    <s v="United States"/>
    <x v="490"/>
    <x v="25"/>
    <n v="63301"/>
    <x v="2"/>
    <s v="OFF-PA-10000528"/>
    <x v="1"/>
    <x v="10"/>
    <x v="1136"/>
    <n v="10.56"/>
    <n v="2"/>
    <n v="0"/>
    <n v="4.7519999999999998"/>
  </r>
  <r>
    <n v="8830"/>
    <x v="4403"/>
    <x v="2"/>
    <x v="191"/>
    <d v="2011-09-10T00:00:00"/>
    <s v="First Class"/>
    <s v="VP-21760"/>
    <s v="Victoria Pisteka"/>
    <x v="1"/>
    <s v="United States"/>
    <x v="245"/>
    <x v="14"/>
    <n v="46203"/>
    <x v="2"/>
    <s v="OFF-ST-10001932"/>
    <x v="1"/>
    <x v="4"/>
    <x v="1641"/>
    <n v="386.34"/>
    <n v="2"/>
    <n v="0"/>
    <n v="54.087600000000002"/>
  </r>
  <r>
    <n v="8831"/>
    <x v="4404"/>
    <x v="0"/>
    <x v="1036"/>
    <d v="2013-08-25T00:00:00"/>
    <s v="Second Class"/>
    <s v="RP-19270"/>
    <s v="Rachel Payne"/>
    <x v="1"/>
    <s v="United States"/>
    <x v="4"/>
    <x v="4"/>
    <n v="98115"/>
    <x v="1"/>
    <s v="OFF-BI-10003727"/>
    <x v="1"/>
    <x v="8"/>
    <x v="797"/>
    <n v="33.44"/>
    <n v="10"/>
    <n v="0.2"/>
    <n v="11.704000000000001"/>
  </r>
  <r>
    <n v="8832"/>
    <x v="4405"/>
    <x v="1"/>
    <x v="219"/>
    <d v="2012-11-19T00:00:00"/>
    <s v="Standard Class"/>
    <s v="DH-13675"/>
    <s v="Duane Huffman"/>
    <x v="2"/>
    <s v="United States"/>
    <x v="193"/>
    <x v="17"/>
    <n v="22801"/>
    <x v="0"/>
    <s v="FUR-FU-10002759"/>
    <x v="0"/>
    <x v="5"/>
    <x v="555"/>
    <n v="39.96"/>
    <n v="2"/>
    <n v="0"/>
    <n v="14.3856"/>
  </r>
  <r>
    <n v="8833"/>
    <x v="4406"/>
    <x v="1"/>
    <x v="137"/>
    <d v="2012-06-27T00:00:00"/>
    <s v="Standard Class"/>
    <s v="SW-20455"/>
    <s v="Shaun Weien"/>
    <x v="0"/>
    <s v="United States"/>
    <x v="30"/>
    <x v="15"/>
    <n v="14609"/>
    <x v="3"/>
    <s v="OFF-BI-10000545"/>
    <x v="1"/>
    <x v="8"/>
    <x v="685"/>
    <n v="1217.568"/>
    <n v="2"/>
    <n v="0.2"/>
    <n v="456.58800000000002"/>
  </r>
  <r>
    <n v="8834"/>
    <x v="4407"/>
    <x v="3"/>
    <x v="241"/>
    <d v="2014-09-29T00:00:00"/>
    <s v="Standard Class"/>
    <s v="KF-16285"/>
    <s v="Karen Ferguson"/>
    <x v="2"/>
    <s v="United States"/>
    <x v="406"/>
    <x v="32"/>
    <n v="30328"/>
    <x v="0"/>
    <s v="OFF-ST-10004950"/>
    <x v="1"/>
    <x v="4"/>
    <x v="1510"/>
    <n v="15.51"/>
    <n v="1"/>
    <n v="0"/>
    <n v="3.8774999999999999"/>
  </r>
  <r>
    <n v="8835"/>
    <x v="4407"/>
    <x v="3"/>
    <x v="241"/>
    <d v="2014-09-29T00:00:00"/>
    <s v="Standard Class"/>
    <s v="KF-16285"/>
    <s v="Karen Ferguson"/>
    <x v="2"/>
    <s v="United States"/>
    <x v="406"/>
    <x v="32"/>
    <n v="30328"/>
    <x v="0"/>
    <s v="TEC-PH-10003171"/>
    <x v="2"/>
    <x v="7"/>
    <x v="1495"/>
    <n v="89.9"/>
    <n v="2"/>
    <n v="0"/>
    <n v="25.172000000000001"/>
  </r>
  <r>
    <n v="8836"/>
    <x v="4407"/>
    <x v="3"/>
    <x v="241"/>
    <d v="2014-09-29T00:00:00"/>
    <s v="Standard Class"/>
    <s v="KF-16285"/>
    <s v="Karen Ferguson"/>
    <x v="2"/>
    <s v="United States"/>
    <x v="406"/>
    <x v="32"/>
    <n v="30328"/>
    <x v="0"/>
    <s v="OFF-AR-10000614"/>
    <x v="1"/>
    <x v="6"/>
    <x v="1722"/>
    <n v="14.28"/>
    <n v="4"/>
    <n v="0"/>
    <n v="3.7128000000000001"/>
  </r>
  <r>
    <n v="8837"/>
    <x v="4407"/>
    <x v="3"/>
    <x v="241"/>
    <d v="2014-09-29T00:00:00"/>
    <s v="Standard Class"/>
    <s v="KF-16285"/>
    <s v="Karen Ferguson"/>
    <x v="2"/>
    <s v="United States"/>
    <x v="406"/>
    <x v="32"/>
    <n v="30328"/>
    <x v="0"/>
    <s v="OFF-AR-10000034"/>
    <x v="1"/>
    <x v="6"/>
    <x v="744"/>
    <n v="12.72"/>
    <n v="3"/>
    <n v="0"/>
    <n v="4.9607999999999999"/>
  </r>
  <r>
    <n v="8838"/>
    <x v="4407"/>
    <x v="3"/>
    <x v="241"/>
    <d v="2014-09-29T00:00:00"/>
    <s v="Standard Class"/>
    <s v="KF-16285"/>
    <s v="Karen Ferguson"/>
    <x v="2"/>
    <s v="United States"/>
    <x v="406"/>
    <x v="32"/>
    <n v="30328"/>
    <x v="0"/>
    <s v="OFF-LA-10003766"/>
    <x v="1"/>
    <x v="2"/>
    <x v="360"/>
    <n v="15.75"/>
    <n v="5"/>
    <n v="0"/>
    <n v="7.56"/>
  </r>
  <r>
    <n v="8839"/>
    <x v="4408"/>
    <x v="2"/>
    <x v="322"/>
    <d v="2011-10-04T00:00:00"/>
    <s v="Second Class"/>
    <s v="FH-14275"/>
    <s v="Frank Hawley"/>
    <x v="1"/>
    <s v="United States"/>
    <x v="1"/>
    <x v="1"/>
    <n v="90004"/>
    <x v="1"/>
    <s v="OFF-AR-10001725"/>
    <x v="1"/>
    <x v="6"/>
    <x v="1540"/>
    <n v="70.95"/>
    <n v="3"/>
    <n v="0"/>
    <n v="18.446999999999999"/>
  </r>
  <r>
    <n v="8840"/>
    <x v="4408"/>
    <x v="2"/>
    <x v="322"/>
    <d v="2011-10-04T00:00:00"/>
    <s v="Second Class"/>
    <s v="FH-14275"/>
    <s v="Frank Hawley"/>
    <x v="1"/>
    <s v="United States"/>
    <x v="1"/>
    <x v="1"/>
    <n v="90004"/>
    <x v="1"/>
    <s v="OFF-BI-10002794"/>
    <x v="1"/>
    <x v="8"/>
    <x v="102"/>
    <n v="65.567999999999998"/>
    <n v="2"/>
    <n v="0.2"/>
    <n v="23.7684"/>
  </r>
  <r>
    <n v="8841"/>
    <x v="4408"/>
    <x v="2"/>
    <x v="322"/>
    <d v="2011-10-04T00:00:00"/>
    <s v="Second Class"/>
    <s v="FH-14275"/>
    <s v="Frank Hawley"/>
    <x v="1"/>
    <s v="United States"/>
    <x v="1"/>
    <x v="1"/>
    <n v="90004"/>
    <x v="1"/>
    <s v="TEC-AC-10004171"/>
    <x v="2"/>
    <x v="11"/>
    <x v="1312"/>
    <n v="299.97000000000003"/>
    <n v="3"/>
    <n v="0"/>
    <n v="131.98679999999999"/>
  </r>
  <r>
    <n v="8842"/>
    <x v="4409"/>
    <x v="0"/>
    <x v="1206"/>
    <d v="2013-02-13T00:00:00"/>
    <s v="Standard Class"/>
    <s v="JR-16210"/>
    <s v="Justin Ritter"/>
    <x v="1"/>
    <s v="United States"/>
    <x v="8"/>
    <x v="1"/>
    <n v="94110"/>
    <x v="1"/>
    <s v="TEC-AC-10003628"/>
    <x v="2"/>
    <x v="11"/>
    <x v="244"/>
    <n v="89.97"/>
    <n v="3"/>
    <n v="0"/>
    <n v="39.586799999999997"/>
  </r>
  <r>
    <n v="8843"/>
    <x v="4409"/>
    <x v="0"/>
    <x v="1206"/>
    <d v="2013-02-13T00:00:00"/>
    <s v="Standard Class"/>
    <s v="JR-16210"/>
    <s v="Justin Ritter"/>
    <x v="1"/>
    <s v="United States"/>
    <x v="8"/>
    <x v="1"/>
    <n v="94110"/>
    <x v="1"/>
    <s v="TEC-AC-10004761"/>
    <x v="2"/>
    <x v="11"/>
    <x v="778"/>
    <n v="31.86"/>
    <n v="2"/>
    <n v="0"/>
    <n v="11.151"/>
  </r>
  <r>
    <n v="8844"/>
    <x v="4410"/>
    <x v="2"/>
    <x v="728"/>
    <d v="2011-11-20T00:00:00"/>
    <s v="Second Class"/>
    <s v="JC-16105"/>
    <s v="Julie Creighton"/>
    <x v="1"/>
    <s v="United States"/>
    <x v="31"/>
    <x v="11"/>
    <n v="55407"/>
    <x v="2"/>
    <s v="OFF-ST-10000885"/>
    <x v="1"/>
    <x v="4"/>
    <x v="1657"/>
    <n v="67.150000000000006"/>
    <n v="5"/>
    <n v="0"/>
    <n v="16.787500000000001"/>
  </r>
  <r>
    <n v="8845"/>
    <x v="4411"/>
    <x v="3"/>
    <x v="404"/>
    <d v="2014-12-24T00:00:00"/>
    <s v="Standard Class"/>
    <s v="BP-11290"/>
    <s v="Beth Paige"/>
    <x v="0"/>
    <s v="United States"/>
    <x v="38"/>
    <x v="24"/>
    <n v="43229"/>
    <x v="3"/>
    <s v="OFF-BI-10004209"/>
    <x v="1"/>
    <x v="8"/>
    <x v="1206"/>
    <n v="7.2359999999999998"/>
    <n v="3"/>
    <n v="0.7"/>
    <n v="-6.03"/>
  </r>
  <r>
    <n v="8846"/>
    <x v="4411"/>
    <x v="3"/>
    <x v="404"/>
    <d v="2014-12-24T00:00:00"/>
    <s v="Standard Class"/>
    <s v="BP-11290"/>
    <s v="Beth Paige"/>
    <x v="0"/>
    <s v="United States"/>
    <x v="38"/>
    <x v="24"/>
    <n v="43229"/>
    <x v="3"/>
    <s v="OFF-FA-10002988"/>
    <x v="1"/>
    <x v="13"/>
    <x v="131"/>
    <n v="4.8239999999999998"/>
    <n v="3"/>
    <n v="0.2"/>
    <n v="1.7486999999999999"/>
  </r>
  <r>
    <n v="8847"/>
    <x v="4411"/>
    <x v="3"/>
    <x v="404"/>
    <d v="2014-12-24T00:00:00"/>
    <s v="Standard Class"/>
    <s v="BP-11290"/>
    <s v="Beth Paige"/>
    <x v="0"/>
    <s v="United States"/>
    <x v="38"/>
    <x v="24"/>
    <n v="43229"/>
    <x v="3"/>
    <s v="OFF-PA-10002222"/>
    <x v="1"/>
    <x v="10"/>
    <x v="389"/>
    <n v="91.36"/>
    <n v="5"/>
    <n v="0.2"/>
    <n v="29.692"/>
  </r>
  <r>
    <n v="8848"/>
    <x v="4411"/>
    <x v="3"/>
    <x v="404"/>
    <d v="2014-12-24T00:00:00"/>
    <s v="Standard Class"/>
    <s v="BP-11290"/>
    <s v="Beth Paige"/>
    <x v="0"/>
    <s v="United States"/>
    <x v="38"/>
    <x v="24"/>
    <n v="43229"/>
    <x v="3"/>
    <s v="OFF-AP-10004487"/>
    <x v="1"/>
    <x v="9"/>
    <x v="715"/>
    <n v="130.11199999999999"/>
    <n v="2"/>
    <n v="0.2"/>
    <n v="13.011200000000001"/>
  </r>
  <r>
    <n v="8849"/>
    <x v="4412"/>
    <x v="1"/>
    <x v="740"/>
    <d v="2012-04-07T00:00:00"/>
    <s v="First Class"/>
    <s v="FA-14230"/>
    <s v="Frank Atkinson"/>
    <x v="1"/>
    <s v="United States"/>
    <x v="253"/>
    <x v="3"/>
    <n v="27604"/>
    <x v="0"/>
    <s v="TEC-PH-10003505"/>
    <x v="2"/>
    <x v="7"/>
    <x v="901"/>
    <n v="74.239999999999995"/>
    <n v="1"/>
    <n v="0.2"/>
    <n v="8.3520000000000003"/>
  </r>
  <r>
    <n v="8850"/>
    <x v="4412"/>
    <x v="1"/>
    <x v="740"/>
    <d v="2012-04-07T00:00:00"/>
    <s v="First Class"/>
    <s v="FA-14230"/>
    <s v="Frank Atkinson"/>
    <x v="1"/>
    <s v="United States"/>
    <x v="253"/>
    <x v="3"/>
    <n v="27604"/>
    <x v="0"/>
    <s v="FUR-FU-10000076"/>
    <x v="0"/>
    <x v="5"/>
    <x v="875"/>
    <n v="159.84"/>
    <n v="10"/>
    <n v="0.2"/>
    <n v="45.954000000000001"/>
  </r>
  <r>
    <n v="8851"/>
    <x v="4412"/>
    <x v="1"/>
    <x v="740"/>
    <d v="2012-04-07T00:00:00"/>
    <s v="First Class"/>
    <s v="FA-14230"/>
    <s v="Frank Atkinson"/>
    <x v="1"/>
    <s v="United States"/>
    <x v="253"/>
    <x v="3"/>
    <n v="27604"/>
    <x v="0"/>
    <s v="OFF-BI-10004728"/>
    <x v="1"/>
    <x v="8"/>
    <x v="539"/>
    <n v="2.8919999999999999"/>
    <n v="2"/>
    <n v="0.7"/>
    <n v="-2.3136000000000001"/>
  </r>
  <r>
    <n v="8852"/>
    <x v="4412"/>
    <x v="1"/>
    <x v="740"/>
    <d v="2012-04-07T00:00:00"/>
    <s v="First Class"/>
    <s v="FA-14230"/>
    <s v="Frank Atkinson"/>
    <x v="1"/>
    <s v="United States"/>
    <x v="253"/>
    <x v="3"/>
    <n v="27604"/>
    <x v="0"/>
    <s v="OFF-PA-10002250"/>
    <x v="1"/>
    <x v="10"/>
    <x v="699"/>
    <n v="9.3919999999999995"/>
    <n v="2"/>
    <n v="0.2"/>
    <n v="3.2871999999999999"/>
  </r>
  <r>
    <n v="8853"/>
    <x v="4413"/>
    <x v="2"/>
    <x v="1169"/>
    <d v="2011-10-13T00:00:00"/>
    <s v="Second Class"/>
    <s v="DN-13690"/>
    <s v="Duane Noonan"/>
    <x v="0"/>
    <s v="United States"/>
    <x v="20"/>
    <x v="15"/>
    <n v="10011"/>
    <x v="3"/>
    <s v="OFF-PA-10003823"/>
    <x v="1"/>
    <x v="10"/>
    <x v="1001"/>
    <n v="123.92"/>
    <n v="4"/>
    <n v="0"/>
    <n v="55.764000000000003"/>
  </r>
  <r>
    <n v="8854"/>
    <x v="4414"/>
    <x v="1"/>
    <x v="357"/>
    <d v="2012-09-25T00:00:00"/>
    <s v="First Class"/>
    <s v="FO-14305"/>
    <s v="Frank Olsen"/>
    <x v="0"/>
    <s v="United States"/>
    <x v="10"/>
    <x v="9"/>
    <n v="19143"/>
    <x v="3"/>
    <s v="OFF-SU-10000898"/>
    <x v="1"/>
    <x v="14"/>
    <x v="1181"/>
    <n v="55.6"/>
    <n v="5"/>
    <n v="0.2"/>
    <n v="6.2549999999999999"/>
  </r>
  <r>
    <n v="8855"/>
    <x v="4414"/>
    <x v="1"/>
    <x v="357"/>
    <d v="2012-09-25T00:00:00"/>
    <s v="First Class"/>
    <s v="FO-14305"/>
    <s v="Frank Olsen"/>
    <x v="0"/>
    <s v="United States"/>
    <x v="10"/>
    <x v="9"/>
    <n v="19143"/>
    <x v="3"/>
    <s v="TEC-AC-10003832"/>
    <x v="2"/>
    <x v="11"/>
    <x v="216"/>
    <n v="617.976"/>
    <n v="3"/>
    <n v="0.2"/>
    <n v="-7.7247000000000003"/>
  </r>
  <r>
    <n v="8856"/>
    <x v="4415"/>
    <x v="3"/>
    <x v="165"/>
    <d v="2014-12-31T00:00:00"/>
    <s v="Standard Class"/>
    <s v="DP-13105"/>
    <s v="Dave Poirier"/>
    <x v="1"/>
    <s v="United States"/>
    <x v="347"/>
    <x v="45"/>
    <n v="83642"/>
    <x v="1"/>
    <s v="OFF-BI-10001679"/>
    <x v="1"/>
    <x v="8"/>
    <x v="212"/>
    <n v="21.312000000000001"/>
    <n v="3"/>
    <n v="0.2"/>
    <n v="7.992"/>
  </r>
  <r>
    <n v="8857"/>
    <x v="4416"/>
    <x v="3"/>
    <x v="119"/>
    <d v="2014-10-21T00:00:00"/>
    <s v="Standard Class"/>
    <s v="JW-15220"/>
    <s v="Jane Waco"/>
    <x v="1"/>
    <s v="United States"/>
    <x v="301"/>
    <x v="1"/>
    <n v="95823"/>
    <x v="1"/>
    <s v="TEC-AC-10002335"/>
    <x v="2"/>
    <x v="11"/>
    <x v="339"/>
    <n v="209.94"/>
    <n v="6"/>
    <n v="0"/>
    <n v="39.888599999999997"/>
  </r>
  <r>
    <n v="8858"/>
    <x v="4416"/>
    <x v="3"/>
    <x v="119"/>
    <d v="2014-10-21T00:00:00"/>
    <s v="Standard Class"/>
    <s v="JW-15220"/>
    <s v="Jane Waco"/>
    <x v="1"/>
    <s v="United States"/>
    <x v="301"/>
    <x v="1"/>
    <n v="95823"/>
    <x v="1"/>
    <s v="TEC-PH-10003187"/>
    <x v="2"/>
    <x v="7"/>
    <x v="1410"/>
    <n v="31.984000000000002"/>
    <n v="2"/>
    <n v="0.2"/>
    <n v="-7.9960000000000004"/>
  </r>
  <r>
    <n v="8859"/>
    <x v="4416"/>
    <x v="3"/>
    <x v="119"/>
    <d v="2014-10-21T00:00:00"/>
    <s v="Standard Class"/>
    <s v="JW-15220"/>
    <s v="Jane Waco"/>
    <x v="1"/>
    <s v="United States"/>
    <x v="301"/>
    <x v="1"/>
    <n v="95823"/>
    <x v="1"/>
    <s v="OFF-BI-10003527"/>
    <x v="1"/>
    <x v="8"/>
    <x v="446"/>
    <n v="5083.96"/>
    <n v="5"/>
    <n v="0.2"/>
    <n v="1906.4849999999999"/>
  </r>
  <r>
    <n v="8860"/>
    <x v="4417"/>
    <x v="3"/>
    <x v="648"/>
    <d v="2014-08-27T00:00:00"/>
    <s v="Standard Class"/>
    <s v="TT-21460"/>
    <s v="Tonja Turnell"/>
    <x v="2"/>
    <s v="United States"/>
    <x v="35"/>
    <x v="3"/>
    <n v="28205"/>
    <x v="0"/>
    <s v="TEC-PH-10003171"/>
    <x v="2"/>
    <x v="7"/>
    <x v="1495"/>
    <n v="35.96"/>
    <n v="1"/>
    <n v="0.2"/>
    <n v="3.5960000000000001"/>
  </r>
  <r>
    <n v="8861"/>
    <x v="4418"/>
    <x v="1"/>
    <x v="861"/>
    <d v="2012-09-18T00:00:00"/>
    <s v="Standard Class"/>
    <s v="SN-20560"/>
    <s v="Skye Norling"/>
    <x v="2"/>
    <s v="United States"/>
    <x v="267"/>
    <x v="30"/>
    <n v="7501"/>
    <x v="3"/>
    <s v="OFF-LA-10000414"/>
    <x v="1"/>
    <x v="2"/>
    <x v="1634"/>
    <n v="31.05"/>
    <n v="3"/>
    <n v="0"/>
    <n v="14.904"/>
  </r>
  <r>
    <n v="8862"/>
    <x v="4418"/>
    <x v="1"/>
    <x v="861"/>
    <d v="2012-09-18T00:00:00"/>
    <s v="Standard Class"/>
    <s v="SN-20560"/>
    <s v="Skye Norling"/>
    <x v="2"/>
    <s v="United States"/>
    <x v="267"/>
    <x v="30"/>
    <n v="7501"/>
    <x v="3"/>
    <s v="FUR-FU-10002107"/>
    <x v="0"/>
    <x v="5"/>
    <x v="1324"/>
    <n v="8.92"/>
    <n v="4"/>
    <n v="0"/>
    <n v="3.9247999999999998"/>
  </r>
  <r>
    <n v="8863"/>
    <x v="4418"/>
    <x v="1"/>
    <x v="861"/>
    <d v="2012-09-18T00:00:00"/>
    <s v="Standard Class"/>
    <s v="SN-20560"/>
    <s v="Skye Norling"/>
    <x v="2"/>
    <s v="United States"/>
    <x v="267"/>
    <x v="30"/>
    <n v="7501"/>
    <x v="3"/>
    <s v="OFF-BI-10004593"/>
    <x v="1"/>
    <x v="8"/>
    <x v="267"/>
    <n v="209.6"/>
    <n v="4"/>
    <n v="0"/>
    <n v="96.415999999999997"/>
  </r>
  <r>
    <n v="8864"/>
    <x v="4418"/>
    <x v="1"/>
    <x v="861"/>
    <d v="2012-09-18T00:00:00"/>
    <s v="Standard Class"/>
    <s v="SN-20560"/>
    <s v="Skye Norling"/>
    <x v="2"/>
    <s v="United States"/>
    <x v="267"/>
    <x v="30"/>
    <n v="7501"/>
    <x v="3"/>
    <s v="OFF-AP-10003860"/>
    <x v="1"/>
    <x v="9"/>
    <x v="1089"/>
    <n v="111.04"/>
    <n v="4"/>
    <n v="0"/>
    <n v="29.980799999999999"/>
  </r>
  <r>
    <n v="8865"/>
    <x v="4418"/>
    <x v="1"/>
    <x v="861"/>
    <d v="2012-09-18T00:00:00"/>
    <s v="Standard Class"/>
    <s v="SN-20560"/>
    <s v="Skye Norling"/>
    <x v="2"/>
    <s v="United States"/>
    <x v="267"/>
    <x v="30"/>
    <n v="7501"/>
    <x v="3"/>
    <s v="OFF-PA-10000556"/>
    <x v="1"/>
    <x v="10"/>
    <x v="1630"/>
    <n v="38.880000000000003"/>
    <n v="6"/>
    <n v="0"/>
    <n v="18.662400000000002"/>
  </r>
  <r>
    <n v="8866"/>
    <x v="4419"/>
    <x v="1"/>
    <x v="139"/>
    <d v="2012-12-26T00:00:00"/>
    <s v="Standard Class"/>
    <s v="JM-15865"/>
    <s v="John Murray"/>
    <x v="0"/>
    <s v="United States"/>
    <x v="81"/>
    <x v="17"/>
    <n v="22204"/>
    <x v="0"/>
    <s v="OFF-AP-10003281"/>
    <x v="1"/>
    <x v="9"/>
    <x v="1180"/>
    <n v="36.270000000000003"/>
    <n v="3"/>
    <n v="0"/>
    <n v="10.881"/>
  </r>
  <r>
    <n v="8867"/>
    <x v="4420"/>
    <x v="2"/>
    <x v="59"/>
    <d v="2011-09-23T00:00:00"/>
    <s v="First Class"/>
    <s v="SB-20185"/>
    <s v="Sarah Brown"/>
    <x v="0"/>
    <s v="United States"/>
    <x v="22"/>
    <x v="10"/>
    <n v="60653"/>
    <x v="2"/>
    <s v="FUR-BO-10004218"/>
    <x v="0"/>
    <x v="0"/>
    <x v="1584"/>
    <n v="493.43"/>
    <n v="5"/>
    <n v="0.3"/>
    <n v="-70.489999999999995"/>
  </r>
  <r>
    <n v="8868"/>
    <x v="4420"/>
    <x v="2"/>
    <x v="59"/>
    <d v="2011-09-23T00:00:00"/>
    <s v="First Class"/>
    <s v="SB-20185"/>
    <s v="Sarah Brown"/>
    <x v="0"/>
    <s v="United States"/>
    <x v="22"/>
    <x v="10"/>
    <n v="60653"/>
    <x v="2"/>
    <s v="TEC-PH-10002185"/>
    <x v="2"/>
    <x v="7"/>
    <x v="1072"/>
    <n v="11.12"/>
    <n v="2"/>
    <n v="0.2"/>
    <n v="3.4750000000000001"/>
  </r>
  <r>
    <n v="8869"/>
    <x v="4421"/>
    <x v="0"/>
    <x v="254"/>
    <d v="2013-09-11T00:00:00"/>
    <s v="Standard Class"/>
    <s v="CC-12475"/>
    <s v="Cindy Chapman"/>
    <x v="0"/>
    <s v="United States"/>
    <x v="70"/>
    <x v="1"/>
    <n v="92037"/>
    <x v="1"/>
    <s v="TEC-MA-10003176"/>
    <x v="2"/>
    <x v="15"/>
    <x v="1752"/>
    <n v="686.4"/>
    <n v="2"/>
    <n v="0.2"/>
    <n v="77.22"/>
  </r>
  <r>
    <n v="8870"/>
    <x v="4422"/>
    <x v="3"/>
    <x v="96"/>
    <d v="2014-07-12T00:00:00"/>
    <s v="Standard Class"/>
    <s v="SH-19975"/>
    <s v="Sally Hughsby"/>
    <x v="1"/>
    <s v="United States"/>
    <x v="4"/>
    <x v="4"/>
    <n v="98105"/>
    <x v="1"/>
    <s v="OFF-BI-10002003"/>
    <x v="1"/>
    <x v="8"/>
    <x v="1384"/>
    <n v="15.92"/>
    <n v="5"/>
    <n v="0.2"/>
    <n v="5.3730000000000002"/>
  </r>
  <r>
    <n v="8871"/>
    <x v="4422"/>
    <x v="3"/>
    <x v="96"/>
    <d v="2014-07-12T00:00:00"/>
    <s v="Standard Class"/>
    <s v="SH-19975"/>
    <s v="Sally Hughsby"/>
    <x v="1"/>
    <s v="United States"/>
    <x v="4"/>
    <x v="4"/>
    <n v="98105"/>
    <x v="1"/>
    <s v="FUR-FU-10000023"/>
    <x v="0"/>
    <x v="5"/>
    <x v="322"/>
    <n v="70.680000000000007"/>
    <n v="12"/>
    <n v="0"/>
    <n v="31.0992"/>
  </r>
  <r>
    <n v="8872"/>
    <x v="4422"/>
    <x v="3"/>
    <x v="96"/>
    <d v="2014-07-12T00:00:00"/>
    <s v="Standard Class"/>
    <s v="SH-19975"/>
    <s v="Sally Hughsby"/>
    <x v="1"/>
    <s v="United States"/>
    <x v="4"/>
    <x v="4"/>
    <n v="98105"/>
    <x v="1"/>
    <s v="OFF-ST-10002756"/>
    <x v="1"/>
    <x v="4"/>
    <x v="270"/>
    <n v="541.24"/>
    <n v="4"/>
    <n v="0"/>
    <n v="5.4123999999999999"/>
  </r>
  <r>
    <n v="8873"/>
    <x v="4423"/>
    <x v="2"/>
    <x v="982"/>
    <d v="2011-10-10T00:00:00"/>
    <s v="Same Day"/>
    <s v="RB-19435"/>
    <s v="Richard Bierner"/>
    <x v="0"/>
    <s v="United States"/>
    <x v="38"/>
    <x v="24"/>
    <n v="43229"/>
    <x v="3"/>
    <s v="TEC-MA-10002694"/>
    <x v="2"/>
    <x v="15"/>
    <x v="1823"/>
    <n v="101.994"/>
    <n v="2"/>
    <n v="0.7"/>
    <n v="-71.395799999999994"/>
  </r>
  <r>
    <n v="8874"/>
    <x v="4423"/>
    <x v="2"/>
    <x v="982"/>
    <d v="2011-10-10T00:00:00"/>
    <s v="Same Day"/>
    <s v="RB-19435"/>
    <s v="Richard Bierner"/>
    <x v="0"/>
    <s v="United States"/>
    <x v="38"/>
    <x v="24"/>
    <n v="43229"/>
    <x v="3"/>
    <s v="OFF-BI-10002429"/>
    <x v="1"/>
    <x v="8"/>
    <x v="467"/>
    <n v="18.263999999999999"/>
    <n v="2"/>
    <n v="0.7"/>
    <n v="-13.393599999999999"/>
  </r>
  <r>
    <n v="8875"/>
    <x v="4424"/>
    <x v="3"/>
    <x v="237"/>
    <d v="2014-11-17T00:00:00"/>
    <s v="Second Class"/>
    <s v="TC-21295"/>
    <s v="Toby Carlisle"/>
    <x v="0"/>
    <s v="United States"/>
    <x v="12"/>
    <x v="5"/>
    <n v="77095"/>
    <x v="2"/>
    <s v="OFF-BI-10003684"/>
    <x v="1"/>
    <x v="8"/>
    <x v="707"/>
    <n v="21.99"/>
    <n v="5"/>
    <n v="0.8"/>
    <n v="-32.984999999999999"/>
  </r>
  <r>
    <n v="8876"/>
    <x v="4425"/>
    <x v="0"/>
    <x v="572"/>
    <d v="2013-08-20T00:00:00"/>
    <s v="Standard Class"/>
    <s v="CT-11995"/>
    <s v="Carol Triggs"/>
    <x v="0"/>
    <s v="United States"/>
    <x v="218"/>
    <x v="5"/>
    <n v="75061"/>
    <x v="2"/>
    <s v="OFF-SU-10003505"/>
    <x v="1"/>
    <x v="14"/>
    <x v="408"/>
    <n v="185.376"/>
    <n v="2"/>
    <n v="0.2"/>
    <n v="-34.758000000000003"/>
  </r>
  <r>
    <n v="8877"/>
    <x v="4425"/>
    <x v="0"/>
    <x v="572"/>
    <d v="2013-08-20T00:00:00"/>
    <s v="Standard Class"/>
    <s v="CT-11995"/>
    <s v="Carol Triggs"/>
    <x v="0"/>
    <s v="United States"/>
    <x v="218"/>
    <x v="5"/>
    <n v="75061"/>
    <x v="2"/>
    <s v="OFF-AP-10002534"/>
    <x v="1"/>
    <x v="9"/>
    <x v="1193"/>
    <n v="58.923999999999999"/>
    <n v="1"/>
    <n v="0.8"/>
    <n v="-153.20240000000001"/>
  </r>
  <r>
    <n v="8878"/>
    <x v="4426"/>
    <x v="3"/>
    <x v="697"/>
    <d v="2014-09-24T00:00:00"/>
    <s v="Standard Class"/>
    <s v="GZ-14470"/>
    <s v="Gary Zandusky"/>
    <x v="0"/>
    <s v="United States"/>
    <x v="73"/>
    <x v="30"/>
    <n v="7960"/>
    <x v="3"/>
    <s v="TEC-MA-10004626"/>
    <x v="2"/>
    <x v="15"/>
    <x v="1824"/>
    <n v="480"/>
    <n v="4"/>
    <n v="0"/>
    <n v="225.6"/>
  </r>
  <r>
    <n v="8879"/>
    <x v="4426"/>
    <x v="3"/>
    <x v="697"/>
    <d v="2014-09-24T00:00:00"/>
    <s v="Standard Class"/>
    <s v="GZ-14470"/>
    <s v="Gary Zandusky"/>
    <x v="0"/>
    <s v="United States"/>
    <x v="73"/>
    <x v="30"/>
    <n v="7960"/>
    <x v="3"/>
    <s v="OFF-ST-10000615"/>
    <x v="1"/>
    <x v="4"/>
    <x v="75"/>
    <n v="34.049999999999997"/>
    <n v="3"/>
    <n v="0"/>
    <n v="9.5340000000000007"/>
  </r>
  <r>
    <n v="8880"/>
    <x v="4427"/>
    <x v="1"/>
    <x v="391"/>
    <d v="2012-03-25T00:00:00"/>
    <s v="First Class"/>
    <s v="AM-10360"/>
    <s v="Alice McCarthy"/>
    <x v="1"/>
    <s v="United States"/>
    <x v="1"/>
    <x v="1"/>
    <n v="90008"/>
    <x v="1"/>
    <s v="OFF-PA-10000659"/>
    <x v="1"/>
    <x v="10"/>
    <x v="1286"/>
    <n v="192.72"/>
    <n v="11"/>
    <n v="0"/>
    <n v="92.505600000000001"/>
  </r>
  <r>
    <n v="8881"/>
    <x v="4427"/>
    <x v="1"/>
    <x v="391"/>
    <d v="2012-03-25T00:00:00"/>
    <s v="First Class"/>
    <s v="AM-10360"/>
    <s v="Alice McCarthy"/>
    <x v="1"/>
    <s v="United States"/>
    <x v="1"/>
    <x v="1"/>
    <n v="90008"/>
    <x v="1"/>
    <s v="TEC-AC-10000736"/>
    <x v="2"/>
    <x v="11"/>
    <x v="1085"/>
    <n v="239.97"/>
    <n v="3"/>
    <n v="0"/>
    <n v="86.389200000000002"/>
  </r>
  <r>
    <n v="8882"/>
    <x v="4428"/>
    <x v="0"/>
    <x v="1186"/>
    <d v="2013-04-07T00:00:00"/>
    <s v="Second Class"/>
    <s v="AH-10120"/>
    <s v="Adrian Hane"/>
    <x v="2"/>
    <s v="United States"/>
    <x v="34"/>
    <x v="10"/>
    <n v="60505"/>
    <x v="2"/>
    <s v="TEC-AC-10003038"/>
    <x v="2"/>
    <x v="11"/>
    <x v="1024"/>
    <n v="50.12"/>
    <n v="7"/>
    <n v="0.2"/>
    <n v="-0.62649999999999995"/>
  </r>
  <r>
    <n v="8883"/>
    <x v="4429"/>
    <x v="3"/>
    <x v="179"/>
    <d v="2014-10-26T00:00:00"/>
    <s v="Standard Class"/>
    <s v="MY-18295"/>
    <s v="Muhammed Yedwab"/>
    <x v="1"/>
    <s v="United States"/>
    <x v="28"/>
    <x v="3"/>
    <n v="27707"/>
    <x v="0"/>
    <s v="TEC-PH-10004071"/>
    <x v="2"/>
    <x v="7"/>
    <x v="1537"/>
    <n v="15.984"/>
    <n v="2"/>
    <n v="0.2"/>
    <n v="1.3986000000000001"/>
  </r>
  <r>
    <n v="8884"/>
    <x v="4429"/>
    <x v="3"/>
    <x v="179"/>
    <d v="2014-10-26T00:00:00"/>
    <s v="Standard Class"/>
    <s v="MY-18295"/>
    <s v="Muhammed Yedwab"/>
    <x v="1"/>
    <s v="United States"/>
    <x v="28"/>
    <x v="3"/>
    <n v="27707"/>
    <x v="0"/>
    <s v="OFF-PA-10001667"/>
    <x v="1"/>
    <x v="10"/>
    <x v="453"/>
    <n v="14.352"/>
    <n v="3"/>
    <n v="0.2"/>
    <n v="4.4850000000000003"/>
  </r>
  <r>
    <n v="8885"/>
    <x v="4430"/>
    <x v="2"/>
    <x v="55"/>
    <d v="2011-08-30T00:00:00"/>
    <s v="Standard Class"/>
    <s v="BS-11590"/>
    <s v="Brendan Sweed"/>
    <x v="1"/>
    <s v="United States"/>
    <x v="38"/>
    <x v="24"/>
    <n v="43229"/>
    <x v="3"/>
    <s v="OFF-BI-10001982"/>
    <x v="1"/>
    <x v="8"/>
    <x v="301"/>
    <n v="6.5279999999999996"/>
    <n v="4"/>
    <n v="0.7"/>
    <n v="-4.5696000000000003"/>
  </r>
  <r>
    <n v="8886"/>
    <x v="4430"/>
    <x v="2"/>
    <x v="55"/>
    <d v="2011-08-30T00:00:00"/>
    <s v="Standard Class"/>
    <s v="BS-11590"/>
    <s v="Brendan Sweed"/>
    <x v="1"/>
    <s v="United States"/>
    <x v="38"/>
    <x v="24"/>
    <n v="43229"/>
    <x v="3"/>
    <s v="OFF-BI-10004141"/>
    <x v="1"/>
    <x v="8"/>
    <x v="1287"/>
    <n v="2.8620000000000001"/>
    <n v="3"/>
    <n v="0.7"/>
    <n v="-2.2896000000000001"/>
  </r>
  <r>
    <n v="8887"/>
    <x v="4430"/>
    <x v="2"/>
    <x v="55"/>
    <d v="2011-08-30T00:00:00"/>
    <s v="Standard Class"/>
    <s v="BS-11590"/>
    <s v="Brendan Sweed"/>
    <x v="1"/>
    <s v="United States"/>
    <x v="38"/>
    <x v="24"/>
    <n v="43229"/>
    <x v="3"/>
    <s v="OFF-BI-10002103"/>
    <x v="1"/>
    <x v="8"/>
    <x v="525"/>
    <n v="20.856000000000002"/>
    <n v="8"/>
    <n v="0.7"/>
    <n v="-16.684799999999999"/>
  </r>
  <r>
    <n v="8888"/>
    <x v="4431"/>
    <x v="2"/>
    <x v="923"/>
    <d v="2011-07-30T00:00:00"/>
    <s v="Second Class"/>
    <s v="BB-10990"/>
    <s v="Barry Blumstein"/>
    <x v="1"/>
    <s v="United States"/>
    <x v="1"/>
    <x v="1"/>
    <n v="90036"/>
    <x v="1"/>
    <s v="OFF-ST-10002574"/>
    <x v="1"/>
    <x v="4"/>
    <x v="926"/>
    <n v="276.27999999999997"/>
    <n v="2"/>
    <n v="0"/>
    <n v="0"/>
  </r>
  <r>
    <n v="8889"/>
    <x v="4432"/>
    <x v="3"/>
    <x v="96"/>
    <d v="2014-08-12T00:00:00"/>
    <s v="Standard Class"/>
    <s v="ML-17755"/>
    <s v="Max Ludwig"/>
    <x v="2"/>
    <s v="United States"/>
    <x v="280"/>
    <x v="1"/>
    <n v="95207"/>
    <x v="1"/>
    <s v="FUR-FU-10003394"/>
    <x v="0"/>
    <x v="5"/>
    <x v="578"/>
    <n v="629.64"/>
    <n v="9"/>
    <n v="0"/>
    <n v="107.03879999999999"/>
  </r>
  <r>
    <n v="8890"/>
    <x v="4433"/>
    <x v="0"/>
    <x v="508"/>
    <d v="2013-10-22T00:00:00"/>
    <s v="Second Class"/>
    <s v="FC-14245"/>
    <s v="Frank Carlisle"/>
    <x v="2"/>
    <s v="United States"/>
    <x v="29"/>
    <x v="25"/>
    <n v="65203"/>
    <x v="2"/>
    <s v="TEC-PH-10003072"/>
    <x v="2"/>
    <x v="7"/>
    <x v="1310"/>
    <n v="449.97"/>
    <n v="3"/>
    <n v="0"/>
    <n v="220.4853"/>
  </r>
  <r>
    <n v="8891"/>
    <x v="4433"/>
    <x v="0"/>
    <x v="508"/>
    <d v="2013-10-22T00:00:00"/>
    <s v="Second Class"/>
    <s v="FC-14245"/>
    <s v="Frank Carlisle"/>
    <x v="2"/>
    <s v="United States"/>
    <x v="29"/>
    <x v="25"/>
    <n v="65203"/>
    <x v="2"/>
    <s v="OFF-AP-10003057"/>
    <x v="1"/>
    <x v="9"/>
    <x v="1317"/>
    <n v="1927.59"/>
    <n v="7"/>
    <n v="0"/>
    <n v="751.76009999999997"/>
  </r>
  <r>
    <n v="8892"/>
    <x v="4434"/>
    <x v="0"/>
    <x v="1142"/>
    <d v="2013-09-19T00:00:00"/>
    <s v="First Class"/>
    <s v="CR-12625"/>
    <s v="Corey Roper"/>
    <x v="2"/>
    <s v="United States"/>
    <x v="38"/>
    <x v="32"/>
    <n v="31907"/>
    <x v="0"/>
    <s v="FUR-CH-10001146"/>
    <x v="0"/>
    <x v="1"/>
    <x v="64"/>
    <n v="121.78"/>
    <n v="2"/>
    <n v="0"/>
    <n v="30.445"/>
  </r>
  <r>
    <n v="8893"/>
    <x v="4435"/>
    <x v="1"/>
    <x v="494"/>
    <d v="2012-06-12T00:00:00"/>
    <s v="Standard Class"/>
    <s v="LC-16960"/>
    <s v="Lindsay Castell"/>
    <x v="2"/>
    <s v="United States"/>
    <x v="70"/>
    <x v="1"/>
    <n v="92037"/>
    <x v="1"/>
    <s v="FUR-CH-10003973"/>
    <x v="0"/>
    <x v="1"/>
    <x v="858"/>
    <n v="2676.672"/>
    <n v="9"/>
    <n v="0.2"/>
    <n v="267.66719999999998"/>
  </r>
  <r>
    <n v="8894"/>
    <x v="4436"/>
    <x v="2"/>
    <x v="79"/>
    <d v="2011-12-08T00:00:00"/>
    <s v="Standard Class"/>
    <s v="GZ-14470"/>
    <s v="Gary Zandusky"/>
    <x v="0"/>
    <s v="United States"/>
    <x v="480"/>
    <x v="5"/>
    <n v="77590"/>
    <x v="2"/>
    <s v="FUR-TA-10001307"/>
    <x v="0"/>
    <x v="3"/>
    <x v="1090"/>
    <n v="489.23"/>
    <n v="2"/>
    <n v="0.3"/>
    <n v="41.933999999999997"/>
  </r>
  <r>
    <n v="8895"/>
    <x v="4437"/>
    <x v="0"/>
    <x v="243"/>
    <d v="2013-08-23T00:00:00"/>
    <s v="Standard Class"/>
    <s v="BD-11320"/>
    <s v="Bill Donatelli"/>
    <x v="0"/>
    <s v="United States"/>
    <x v="1"/>
    <x v="1"/>
    <n v="90004"/>
    <x v="1"/>
    <s v="FUR-FU-10004071"/>
    <x v="0"/>
    <x v="5"/>
    <x v="570"/>
    <n v="312.02999999999997"/>
    <n v="3"/>
    <n v="0"/>
    <n v="43.684199999999997"/>
  </r>
  <r>
    <n v="8896"/>
    <x v="4437"/>
    <x v="0"/>
    <x v="243"/>
    <d v="2013-08-23T00:00:00"/>
    <s v="Standard Class"/>
    <s v="BD-11320"/>
    <s v="Bill Donatelli"/>
    <x v="0"/>
    <s v="United States"/>
    <x v="1"/>
    <x v="1"/>
    <n v="90004"/>
    <x v="1"/>
    <s v="OFF-ST-10001505"/>
    <x v="1"/>
    <x v="4"/>
    <x v="1174"/>
    <n v="17.940000000000001"/>
    <n v="3"/>
    <n v="0"/>
    <n v="3.0497999999999998"/>
  </r>
  <r>
    <n v="8897"/>
    <x v="4437"/>
    <x v="0"/>
    <x v="243"/>
    <d v="2013-08-23T00:00:00"/>
    <s v="Standard Class"/>
    <s v="BD-11320"/>
    <s v="Bill Donatelli"/>
    <x v="0"/>
    <s v="United States"/>
    <x v="1"/>
    <x v="1"/>
    <n v="90004"/>
    <x v="1"/>
    <s v="TEC-PH-10004614"/>
    <x v="2"/>
    <x v="7"/>
    <x v="299"/>
    <n v="165.6"/>
    <n v="3"/>
    <n v="0.2"/>
    <n v="10.35"/>
  </r>
  <r>
    <n v="8898"/>
    <x v="4437"/>
    <x v="0"/>
    <x v="243"/>
    <d v="2013-08-23T00:00:00"/>
    <s v="Standard Class"/>
    <s v="BD-11320"/>
    <s v="Bill Donatelli"/>
    <x v="0"/>
    <s v="United States"/>
    <x v="1"/>
    <x v="1"/>
    <n v="90004"/>
    <x v="1"/>
    <s v="OFF-PA-10004911"/>
    <x v="1"/>
    <x v="10"/>
    <x v="929"/>
    <n v="37.520000000000003"/>
    <n v="4"/>
    <n v="0"/>
    <n v="18.009599999999999"/>
  </r>
  <r>
    <n v="8899"/>
    <x v="4438"/>
    <x v="1"/>
    <x v="976"/>
    <d v="2012-09-08T00:00:00"/>
    <s v="Second Class"/>
    <s v="EM-14095"/>
    <s v="Eudokia Martin"/>
    <x v="1"/>
    <s v="United States"/>
    <x v="24"/>
    <x v="17"/>
    <n v="22153"/>
    <x v="0"/>
    <s v="TEC-PH-10003601"/>
    <x v="2"/>
    <x v="7"/>
    <x v="1383"/>
    <n v="494.97"/>
    <n v="3"/>
    <n v="0"/>
    <n v="148.49100000000001"/>
  </r>
  <r>
    <n v="8900"/>
    <x v="4438"/>
    <x v="1"/>
    <x v="976"/>
    <d v="2012-09-08T00:00:00"/>
    <s v="Second Class"/>
    <s v="EM-14095"/>
    <s v="Eudokia Martin"/>
    <x v="1"/>
    <s v="United States"/>
    <x v="24"/>
    <x v="17"/>
    <n v="22153"/>
    <x v="0"/>
    <s v="OFF-LA-10004545"/>
    <x v="1"/>
    <x v="2"/>
    <x v="1328"/>
    <n v="25.06"/>
    <n v="2"/>
    <n v="0"/>
    <n v="11.7782"/>
  </r>
  <r>
    <n v="8901"/>
    <x v="4439"/>
    <x v="0"/>
    <x v="1207"/>
    <d v="2013-05-06T00:00:00"/>
    <s v="Standard Class"/>
    <s v="BP-11290"/>
    <s v="Beth Paige"/>
    <x v="0"/>
    <s v="United States"/>
    <x v="27"/>
    <x v="10"/>
    <n v="62521"/>
    <x v="2"/>
    <s v="FUR-FU-10001379"/>
    <x v="0"/>
    <x v="5"/>
    <x v="1810"/>
    <n v="32.064"/>
    <n v="3"/>
    <n v="0.6"/>
    <n v="-12.8256"/>
  </r>
  <r>
    <n v="8902"/>
    <x v="4439"/>
    <x v="0"/>
    <x v="1207"/>
    <d v="2013-05-06T00:00:00"/>
    <s v="Standard Class"/>
    <s v="BP-11290"/>
    <s v="Beth Paige"/>
    <x v="0"/>
    <s v="United States"/>
    <x v="27"/>
    <x v="10"/>
    <n v="62521"/>
    <x v="2"/>
    <s v="OFF-PA-10001846"/>
    <x v="1"/>
    <x v="10"/>
    <x v="1807"/>
    <n v="18.495999999999999"/>
    <n v="4"/>
    <n v="0.2"/>
    <n v="6.7047999999999996"/>
  </r>
  <r>
    <n v="8903"/>
    <x v="4439"/>
    <x v="0"/>
    <x v="1207"/>
    <d v="2013-05-06T00:00:00"/>
    <s v="Standard Class"/>
    <s v="BP-11290"/>
    <s v="Beth Paige"/>
    <x v="0"/>
    <s v="United States"/>
    <x v="27"/>
    <x v="10"/>
    <n v="62521"/>
    <x v="2"/>
    <s v="FUR-CH-10000422"/>
    <x v="0"/>
    <x v="1"/>
    <x v="1432"/>
    <n v="191.07900000000001"/>
    <n v="3"/>
    <n v="0.3"/>
    <n v="-38.215800000000002"/>
  </r>
  <r>
    <n v="8904"/>
    <x v="4439"/>
    <x v="0"/>
    <x v="1207"/>
    <d v="2013-05-06T00:00:00"/>
    <s v="Standard Class"/>
    <s v="BP-11290"/>
    <s v="Beth Paige"/>
    <x v="0"/>
    <s v="United States"/>
    <x v="27"/>
    <x v="10"/>
    <n v="62521"/>
    <x v="2"/>
    <s v="OFF-PA-10004621"/>
    <x v="1"/>
    <x v="10"/>
    <x v="738"/>
    <n v="10.368"/>
    <n v="2"/>
    <n v="0.2"/>
    <n v="3.6288"/>
  </r>
  <r>
    <n v="8905"/>
    <x v="4440"/>
    <x v="0"/>
    <x v="949"/>
    <d v="2013-02-07T00:00:00"/>
    <s v="Same Day"/>
    <s v="SU-20665"/>
    <s v="Stephanie Ulpright"/>
    <x v="2"/>
    <s v="United States"/>
    <x v="20"/>
    <x v="15"/>
    <n v="10009"/>
    <x v="3"/>
    <s v="OFF-LA-10001474"/>
    <x v="1"/>
    <x v="2"/>
    <x v="917"/>
    <n v="30.53"/>
    <n v="1"/>
    <n v="0"/>
    <n v="14.043799999999999"/>
  </r>
  <r>
    <n v="8906"/>
    <x v="4440"/>
    <x v="0"/>
    <x v="949"/>
    <d v="2013-02-07T00:00:00"/>
    <s v="Same Day"/>
    <s v="SU-20665"/>
    <s v="Stephanie Ulpright"/>
    <x v="2"/>
    <s v="United States"/>
    <x v="20"/>
    <x v="15"/>
    <n v="10009"/>
    <x v="3"/>
    <s v="TEC-AC-10001635"/>
    <x v="2"/>
    <x v="11"/>
    <x v="1363"/>
    <n v="30.84"/>
    <n v="3"/>
    <n v="0"/>
    <n v="6.1680000000000001"/>
  </r>
  <r>
    <n v="8907"/>
    <x v="4440"/>
    <x v="0"/>
    <x v="949"/>
    <d v="2013-02-07T00:00:00"/>
    <s v="Same Day"/>
    <s v="SU-20665"/>
    <s v="Stephanie Ulpright"/>
    <x v="2"/>
    <s v="United States"/>
    <x v="20"/>
    <x v="15"/>
    <n v="10009"/>
    <x v="3"/>
    <s v="OFF-PA-10001950"/>
    <x v="1"/>
    <x v="10"/>
    <x v="144"/>
    <n v="75.06"/>
    <n v="9"/>
    <n v="0"/>
    <n v="33.777000000000001"/>
  </r>
  <r>
    <n v="8908"/>
    <x v="4441"/>
    <x v="0"/>
    <x v="122"/>
    <d v="2013-12-21T00:00:00"/>
    <s v="First Class"/>
    <s v="AY-10555"/>
    <s v="Andy Yotov"/>
    <x v="1"/>
    <s v="United States"/>
    <x v="8"/>
    <x v="1"/>
    <n v="94110"/>
    <x v="1"/>
    <s v="TEC-PH-10001552"/>
    <x v="2"/>
    <x v="7"/>
    <x v="178"/>
    <n v="66.975999999999999"/>
    <n v="7"/>
    <n v="0.2"/>
    <n v="6.6976000000000004"/>
  </r>
  <r>
    <n v="8909"/>
    <x v="4442"/>
    <x v="1"/>
    <x v="1208"/>
    <d v="2012-01-02T00:00:00"/>
    <s v="Standard Class"/>
    <s v="EM-13825"/>
    <s v="Elizabeth Moffitt"/>
    <x v="1"/>
    <s v="United States"/>
    <x v="429"/>
    <x v="1"/>
    <n v="92553"/>
    <x v="1"/>
    <s v="OFF-PA-10003790"/>
    <x v="1"/>
    <x v="10"/>
    <x v="1250"/>
    <n v="182.72"/>
    <n v="8"/>
    <n v="0"/>
    <n v="84.051199999999994"/>
  </r>
  <r>
    <n v="8910"/>
    <x v="4443"/>
    <x v="3"/>
    <x v="960"/>
    <d v="2014-02-11T00:00:00"/>
    <s v="Standard Class"/>
    <s v="SA-20830"/>
    <s v="Sue Ann Reed"/>
    <x v="0"/>
    <s v="United States"/>
    <x v="231"/>
    <x v="31"/>
    <n v="2149"/>
    <x v="3"/>
    <s v="OFF-LA-10002475"/>
    <x v="1"/>
    <x v="2"/>
    <x v="148"/>
    <n v="21.93"/>
    <n v="3"/>
    <n v="0"/>
    <n v="10.3071"/>
  </r>
  <r>
    <n v="8911"/>
    <x v="4444"/>
    <x v="3"/>
    <x v="259"/>
    <d v="2014-09-11T00:00:00"/>
    <s v="Standard Class"/>
    <s v="CA-12265"/>
    <s v="Christina Anderson"/>
    <x v="0"/>
    <s v="United States"/>
    <x v="346"/>
    <x v="18"/>
    <n v="37421"/>
    <x v="0"/>
    <s v="TEC-AC-10000303"/>
    <x v="2"/>
    <x v="11"/>
    <x v="429"/>
    <n v="95.975999999999999"/>
    <n v="3"/>
    <n v="0.2"/>
    <n v="15.5961"/>
  </r>
  <r>
    <n v="8912"/>
    <x v="4444"/>
    <x v="3"/>
    <x v="259"/>
    <d v="2014-09-11T00:00:00"/>
    <s v="Standard Class"/>
    <s v="CA-12265"/>
    <s v="Christina Anderson"/>
    <x v="0"/>
    <s v="United States"/>
    <x v="346"/>
    <x v="18"/>
    <n v="37421"/>
    <x v="0"/>
    <s v="TEC-PH-10000127"/>
    <x v="2"/>
    <x v="7"/>
    <x v="1758"/>
    <n v="143.928"/>
    <n v="9"/>
    <n v="0.2"/>
    <n v="-32.383800000000001"/>
  </r>
  <r>
    <n v="8913"/>
    <x v="4444"/>
    <x v="3"/>
    <x v="259"/>
    <d v="2014-09-11T00:00:00"/>
    <s v="Standard Class"/>
    <s v="CA-12265"/>
    <s v="Christina Anderson"/>
    <x v="0"/>
    <s v="United States"/>
    <x v="346"/>
    <x v="18"/>
    <n v="37421"/>
    <x v="0"/>
    <s v="OFF-BI-10004364"/>
    <x v="1"/>
    <x v="8"/>
    <x v="302"/>
    <n v="3.5640000000000001"/>
    <n v="2"/>
    <n v="0.7"/>
    <n v="-2.97"/>
  </r>
  <r>
    <n v="8914"/>
    <x v="4444"/>
    <x v="3"/>
    <x v="259"/>
    <d v="2014-09-11T00:00:00"/>
    <s v="Standard Class"/>
    <s v="CA-12265"/>
    <s v="Christina Anderson"/>
    <x v="0"/>
    <s v="United States"/>
    <x v="346"/>
    <x v="18"/>
    <n v="37421"/>
    <x v="0"/>
    <s v="OFF-LA-10002195"/>
    <x v="1"/>
    <x v="2"/>
    <x v="1019"/>
    <n v="4.9279999999999999"/>
    <n v="2"/>
    <n v="0.2"/>
    <n v="1.7248000000000001"/>
  </r>
  <r>
    <n v="8915"/>
    <x v="4445"/>
    <x v="0"/>
    <x v="195"/>
    <d v="2013-05-14T00:00:00"/>
    <s v="Standard Class"/>
    <s v="CV-12805"/>
    <s v="Cynthia Voltz"/>
    <x v="1"/>
    <s v="United States"/>
    <x v="89"/>
    <x v="5"/>
    <n v="78745"/>
    <x v="2"/>
    <s v="OFF-ST-10001490"/>
    <x v="1"/>
    <x v="4"/>
    <x v="513"/>
    <n v="856.65599999999995"/>
    <n v="6"/>
    <n v="0.2"/>
    <n v="107.08199999999999"/>
  </r>
  <r>
    <n v="8916"/>
    <x v="4445"/>
    <x v="0"/>
    <x v="195"/>
    <d v="2013-05-14T00:00:00"/>
    <s v="Standard Class"/>
    <s v="CV-12805"/>
    <s v="Cynthia Voltz"/>
    <x v="1"/>
    <s v="United States"/>
    <x v="89"/>
    <x v="5"/>
    <n v="78745"/>
    <x v="2"/>
    <s v="OFF-BI-10002852"/>
    <x v="1"/>
    <x v="8"/>
    <x v="91"/>
    <n v="13.183999999999999"/>
    <n v="4"/>
    <n v="0.8"/>
    <n v="-20.435199999999998"/>
  </r>
  <r>
    <n v="8917"/>
    <x v="4445"/>
    <x v="0"/>
    <x v="195"/>
    <d v="2013-05-14T00:00:00"/>
    <s v="Standard Class"/>
    <s v="CV-12805"/>
    <s v="Cynthia Voltz"/>
    <x v="1"/>
    <s v="United States"/>
    <x v="89"/>
    <x v="5"/>
    <n v="78745"/>
    <x v="2"/>
    <s v="OFF-AP-10000390"/>
    <x v="1"/>
    <x v="9"/>
    <x v="1691"/>
    <n v="48.783999999999999"/>
    <n v="4"/>
    <n v="0.8"/>
    <n v="-131.71680000000001"/>
  </r>
  <r>
    <n v="8918"/>
    <x v="4445"/>
    <x v="0"/>
    <x v="195"/>
    <d v="2013-05-14T00:00:00"/>
    <s v="Standard Class"/>
    <s v="CV-12805"/>
    <s v="Cynthia Voltz"/>
    <x v="1"/>
    <s v="United States"/>
    <x v="89"/>
    <x v="5"/>
    <n v="78745"/>
    <x v="2"/>
    <s v="OFF-PA-10004327"/>
    <x v="1"/>
    <x v="10"/>
    <x v="136"/>
    <n v="76.64"/>
    <n v="2"/>
    <n v="0.2"/>
    <n v="26.824000000000002"/>
  </r>
  <r>
    <n v="8919"/>
    <x v="4445"/>
    <x v="0"/>
    <x v="195"/>
    <d v="2013-05-14T00:00:00"/>
    <s v="Standard Class"/>
    <s v="CV-12805"/>
    <s v="Cynthia Voltz"/>
    <x v="1"/>
    <s v="United States"/>
    <x v="89"/>
    <x v="5"/>
    <n v="78745"/>
    <x v="2"/>
    <s v="OFF-BI-10002353"/>
    <x v="1"/>
    <x v="8"/>
    <x v="1068"/>
    <n v="18.527999999999999"/>
    <n v="6"/>
    <n v="0.8"/>
    <n v="-27.792000000000002"/>
  </r>
  <r>
    <n v="8920"/>
    <x v="4446"/>
    <x v="2"/>
    <x v="1063"/>
    <d v="2011-08-04T00:00:00"/>
    <s v="Standard Class"/>
    <s v="AH-10690"/>
    <s v="Anna HÃ¤berlin"/>
    <x v="1"/>
    <s v="United States"/>
    <x v="173"/>
    <x v="17"/>
    <n v="23464"/>
    <x v="0"/>
    <s v="FUR-FU-10003192"/>
    <x v="0"/>
    <x v="5"/>
    <x v="1720"/>
    <n v="177.68"/>
    <n v="2"/>
    <n v="0"/>
    <n v="46.196800000000003"/>
  </r>
  <r>
    <n v="8921"/>
    <x v="4447"/>
    <x v="2"/>
    <x v="582"/>
    <d v="2011-03-05T00:00:00"/>
    <s v="Standard Class"/>
    <s v="DS-13180"/>
    <s v="David Smith"/>
    <x v="1"/>
    <s v="United States"/>
    <x v="312"/>
    <x v="15"/>
    <n v="14701"/>
    <x v="3"/>
    <s v="TEC-AC-10000736"/>
    <x v="2"/>
    <x v="11"/>
    <x v="1085"/>
    <n v="159.97999999999999"/>
    <n v="2"/>
    <n v="0"/>
    <n v="57.592799999999997"/>
  </r>
  <r>
    <n v="8922"/>
    <x v="4448"/>
    <x v="0"/>
    <x v="964"/>
    <d v="2013-09-10T00:00:00"/>
    <s v="Standard Class"/>
    <s v="AH-10690"/>
    <s v="Anna HÃ¤berlin"/>
    <x v="1"/>
    <s v="United States"/>
    <x v="514"/>
    <x v="2"/>
    <n v="33134"/>
    <x v="0"/>
    <s v="TEC-PH-10003095"/>
    <x v="2"/>
    <x v="7"/>
    <x v="1491"/>
    <n v="52.68"/>
    <n v="3"/>
    <n v="0.2"/>
    <n v="19.754999999999999"/>
  </r>
  <r>
    <n v="8923"/>
    <x v="4448"/>
    <x v="0"/>
    <x v="964"/>
    <d v="2013-09-10T00:00:00"/>
    <s v="Standard Class"/>
    <s v="AH-10690"/>
    <s v="Anna HÃ¤berlin"/>
    <x v="1"/>
    <s v="United States"/>
    <x v="514"/>
    <x v="2"/>
    <n v="33134"/>
    <x v="0"/>
    <s v="FUR-FU-10002885"/>
    <x v="0"/>
    <x v="5"/>
    <x v="755"/>
    <n v="11.568"/>
    <n v="3"/>
    <n v="0.2"/>
    <n v="2.6027999999999998"/>
  </r>
  <r>
    <n v="8924"/>
    <x v="4449"/>
    <x v="3"/>
    <x v="532"/>
    <d v="2014-06-18T00:00:00"/>
    <s v="Standard Class"/>
    <s v="ZC-21910"/>
    <s v="Zuschuss Carroll"/>
    <x v="0"/>
    <s v="United States"/>
    <x v="365"/>
    <x v="3"/>
    <n v="28601"/>
    <x v="0"/>
    <s v="OFF-BI-10001525"/>
    <x v="1"/>
    <x v="8"/>
    <x v="31"/>
    <n v="4.5720000000000001"/>
    <n v="4"/>
    <n v="0.7"/>
    <n v="-3.81"/>
  </r>
  <r>
    <n v="8925"/>
    <x v="4450"/>
    <x v="0"/>
    <x v="806"/>
    <d v="2013-03-02T00:00:00"/>
    <s v="Standard Class"/>
    <s v="DF-13135"/>
    <s v="David Flashing"/>
    <x v="0"/>
    <s v="United States"/>
    <x v="179"/>
    <x v="10"/>
    <n v="61107"/>
    <x v="2"/>
    <s v="TEC-PH-10004241"/>
    <x v="2"/>
    <x v="7"/>
    <x v="1825"/>
    <n v="1439.9680000000001"/>
    <n v="4"/>
    <n v="0.2"/>
    <n v="143.99680000000001"/>
  </r>
  <r>
    <n v="8926"/>
    <x v="4450"/>
    <x v="0"/>
    <x v="806"/>
    <d v="2013-03-02T00:00:00"/>
    <s v="Standard Class"/>
    <s v="DF-13135"/>
    <s v="David Flashing"/>
    <x v="0"/>
    <s v="United States"/>
    <x v="179"/>
    <x v="10"/>
    <n v="61107"/>
    <x v="2"/>
    <s v="OFF-BI-10000546"/>
    <x v="1"/>
    <x v="8"/>
    <x v="609"/>
    <n v="1.728"/>
    <n v="3"/>
    <n v="0.8"/>
    <n v="-2.6783999999999999"/>
  </r>
  <r>
    <n v="8927"/>
    <x v="4450"/>
    <x v="0"/>
    <x v="806"/>
    <d v="2013-03-02T00:00:00"/>
    <s v="Standard Class"/>
    <s v="DF-13135"/>
    <s v="David Flashing"/>
    <x v="0"/>
    <s v="United States"/>
    <x v="179"/>
    <x v="10"/>
    <n v="61107"/>
    <x v="2"/>
    <s v="FUR-TA-10004256"/>
    <x v="0"/>
    <x v="3"/>
    <x v="484"/>
    <n v="626.1"/>
    <n v="3"/>
    <n v="0.5"/>
    <n v="-538.44600000000003"/>
  </r>
  <r>
    <n v="8928"/>
    <x v="4451"/>
    <x v="1"/>
    <x v="874"/>
    <d v="2012-09-29T00:00:00"/>
    <s v="Second Class"/>
    <s v="SS-20140"/>
    <s v="Saphhira Shifley"/>
    <x v="1"/>
    <s v="United States"/>
    <x v="4"/>
    <x v="4"/>
    <n v="98103"/>
    <x v="1"/>
    <s v="OFF-AR-10002067"/>
    <x v="1"/>
    <x v="6"/>
    <x v="1145"/>
    <n v="99.2"/>
    <n v="5"/>
    <n v="0"/>
    <n v="25.792000000000002"/>
  </r>
  <r>
    <n v="8929"/>
    <x v="4452"/>
    <x v="1"/>
    <x v="657"/>
    <d v="2012-04-17T00:00:00"/>
    <s v="Standard Class"/>
    <s v="FP-14320"/>
    <s v="Frank Preis"/>
    <x v="0"/>
    <s v="United States"/>
    <x v="114"/>
    <x v="5"/>
    <n v="77340"/>
    <x v="2"/>
    <s v="FUR-TA-10000688"/>
    <x v="0"/>
    <x v="3"/>
    <x v="556"/>
    <n v="609.98"/>
    <n v="4"/>
    <n v="0.3"/>
    <n v="-113.282"/>
  </r>
  <r>
    <n v="8930"/>
    <x v="4452"/>
    <x v="1"/>
    <x v="657"/>
    <d v="2012-04-17T00:00:00"/>
    <s v="Standard Class"/>
    <s v="FP-14320"/>
    <s v="Frank Preis"/>
    <x v="0"/>
    <s v="United States"/>
    <x v="114"/>
    <x v="5"/>
    <n v="77340"/>
    <x v="2"/>
    <s v="FUR-TA-10002530"/>
    <x v="0"/>
    <x v="3"/>
    <x v="983"/>
    <n v="211.37200000000001"/>
    <n v="2"/>
    <n v="0.3"/>
    <n v="-45.293999999999997"/>
  </r>
  <r>
    <n v="8931"/>
    <x v="4452"/>
    <x v="1"/>
    <x v="657"/>
    <d v="2012-04-17T00:00:00"/>
    <s v="Standard Class"/>
    <s v="FP-14320"/>
    <s v="Frank Preis"/>
    <x v="0"/>
    <s v="United States"/>
    <x v="114"/>
    <x v="5"/>
    <n v="77340"/>
    <x v="2"/>
    <s v="TEC-PH-10001061"/>
    <x v="2"/>
    <x v="7"/>
    <x v="822"/>
    <n v="239.976"/>
    <n v="3"/>
    <n v="0.2"/>
    <n v="17.998200000000001"/>
  </r>
  <r>
    <n v="8932"/>
    <x v="4453"/>
    <x v="3"/>
    <x v="404"/>
    <d v="2014-12-25T00:00:00"/>
    <s v="Standard Class"/>
    <s v="HE-14800"/>
    <s v="Harold Engle"/>
    <x v="1"/>
    <s v="United States"/>
    <x v="158"/>
    <x v="6"/>
    <n v="53209"/>
    <x v="2"/>
    <s v="FUR-FU-10001057"/>
    <x v="0"/>
    <x v="5"/>
    <x v="1782"/>
    <n v="99.95"/>
    <n v="5"/>
    <n v="0"/>
    <n v="22.988499999999998"/>
  </r>
  <r>
    <n v="8933"/>
    <x v="4453"/>
    <x v="3"/>
    <x v="404"/>
    <d v="2014-12-25T00:00:00"/>
    <s v="Standard Class"/>
    <s v="HE-14800"/>
    <s v="Harold Engle"/>
    <x v="1"/>
    <s v="United States"/>
    <x v="158"/>
    <x v="6"/>
    <n v="53209"/>
    <x v="2"/>
    <s v="TEC-AC-10002331"/>
    <x v="2"/>
    <x v="11"/>
    <x v="1582"/>
    <n v="29.34"/>
    <n v="3"/>
    <n v="0"/>
    <n v="10.8558"/>
  </r>
  <r>
    <n v="8934"/>
    <x v="4454"/>
    <x v="0"/>
    <x v="560"/>
    <d v="2013-03-20T00:00:00"/>
    <s v="Standard Class"/>
    <s v="SP-20545"/>
    <s v="Sibella Parks"/>
    <x v="1"/>
    <s v="United States"/>
    <x v="124"/>
    <x v="6"/>
    <n v="54302"/>
    <x v="2"/>
    <s v="FUR-FU-10003724"/>
    <x v="0"/>
    <x v="5"/>
    <x v="887"/>
    <n v="16.739999999999998"/>
    <n v="2"/>
    <n v="0"/>
    <n v="4.3524000000000003"/>
  </r>
  <r>
    <n v="8935"/>
    <x v="4455"/>
    <x v="3"/>
    <x v="151"/>
    <d v="2014-08-28T00:00:00"/>
    <s v="Same Day"/>
    <s v="BP-11185"/>
    <s v="Ben Peterman"/>
    <x v="1"/>
    <s v="United States"/>
    <x v="10"/>
    <x v="9"/>
    <n v="19120"/>
    <x v="3"/>
    <s v="OFF-PA-10000528"/>
    <x v="1"/>
    <x v="10"/>
    <x v="1136"/>
    <n v="12.672000000000001"/>
    <n v="3"/>
    <n v="0.2"/>
    <n v="3.96"/>
  </r>
  <r>
    <n v="8936"/>
    <x v="4455"/>
    <x v="3"/>
    <x v="151"/>
    <d v="2014-08-28T00:00:00"/>
    <s v="Same Day"/>
    <s v="BP-11185"/>
    <s v="Ben Peterman"/>
    <x v="1"/>
    <s v="United States"/>
    <x v="10"/>
    <x v="9"/>
    <n v="19120"/>
    <x v="3"/>
    <s v="TEC-AC-10001908"/>
    <x v="2"/>
    <x v="11"/>
    <x v="292"/>
    <n v="1119.8879999999999"/>
    <n v="14"/>
    <n v="0.2"/>
    <n v="209.97900000000001"/>
  </r>
  <r>
    <n v="8937"/>
    <x v="4456"/>
    <x v="1"/>
    <x v="997"/>
    <d v="2012-12-19T00:00:00"/>
    <s v="Second Class"/>
    <s v="PG-18895"/>
    <s v="Paul Gonzalez"/>
    <x v="0"/>
    <s v="United States"/>
    <x v="1"/>
    <x v="1"/>
    <n v="90008"/>
    <x v="1"/>
    <s v="OFF-AR-10003903"/>
    <x v="1"/>
    <x v="6"/>
    <x v="878"/>
    <n v="204.85"/>
    <n v="5"/>
    <n v="0"/>
    <n v="53.261000000000003"/>
  </r>
  <r>
    <n v="8938"/>
    <x v="4456"/>
    <x v="1"/>
    <x v="997"/>
    <d v="2012-12-19T00:00:00"/>
    <s v="Second Class"/>
    <s v="PG-18895"/>
    <s v="Paul Gonzalez"/>
    <x v="0"/>
    <s v="United States"/>
    <x v="1"/>
    <x v="1"/>
    <n v="90008"/>
    <x v="1"/>
    <s v="TEC-PH-10004908"/>
    <x v="2"/>
    <x v="7"/>
    <x v="1474"/>
    <n v="135.98400000000001"/>
    <n v="2"/>
    <n v="0.2"/>
    <n v="16.998000000000001"/>
  </r>
  <r>
    <n v="8939"/>
    <x v="4456"/>
    <x v="1"/>
    <x v="997"/>
    <d v="2012-12-19T00:00:00"/>
    <s v="Second Class"/>
    <s v="PG-18895"/>
    <s v="Paul Gonzalez"/>
    <x v="0"/>
    <s v="United States"/>
    <x v="1"/>
    <x v="1"/>
    <n v="90008"/>
    <x v="1"/>
    <s v="OFF-AR-10001940"/>
    <x v="1"/>
    <x v="6"/>
    <x v="168"/>
    <n v="16.399999999999999"/>
    <n v="5"/>
    <n v="0"/>
    <n v="7.0519999999999996"/>
  </r>
  <r>
    <n v="8940"/>
    <x v="4456"/>
    <x v="1"/>
    <x v="997"/>
    <d v="2012-12-19T00:00:00"/>
    <s v="Second Class"/>
    <s v="PG-18895"/>
    <s v="Paul Gonzalez"/>
    <x v="0"/>
    <s v="United States"/>
    <x v="1"/>
    <x v="1"/>
    <n v="90008"/>
    <x v="1"/>
    <s v="OFF-BI-10002026"/>
    <x v="1"/>
    <x v="8"/>
    <x v="903"/>
    <n v="92.96"/>
    <n v="2"/>
    <n v="0.2"/>
    <n v="31.373999999999999"/>
  </r>
  <r>
    <n v="8941"/>
    <x v="4457"/>
    <x v="2"/>
    <x v="963"/>
    <d v="2011-08-24T00:00:00"/>
    <s v="Second Class"/>
    <s v="JP-15520"/>
    <s v="Jeremy Pistek"/>
    <x v="0"/>
    <s v="United States"/>
    <x v="368"/>
    <x v="2"/>
    <n v="33161"/>
    <x v="0"/>
    <s v="OFF-SU-10003936"/>
    <x v="1"/>
    <x v="14"/>
    <x v="1826"/>
    <n v="7.6319999999999997"/>
    <n v="3"/>
    <n v="0.2"/>
    <n v="-1.8126"/>
  </r>
  <r>
    <n v="8942"/>
    <x v="4458"/>
    <x v="0"/>
    <x v="54"/>
    <d v="2013-06-11T00:00:00"/>
    <s v="First Class"/>
    <s v="NW-18400"/>
    <s v="Natalie Webber"/>
    <x v="0"/>
    <s v="United States"/>
    <x v="32"/>
    <x v="21"/>
    <n v="97206"/>
    <x v="1"/>
    <s v="OFF-BI-10002813"/>
    <x v="1"/>
    <x v="8"/>
    <x v="905"/>
    <n v="4.1580000000000004"/>
    <n v="7"/>
    <n v="0.7"/>
    <n v="-3.4649999999999999"/>
  </r>
  <r>
    <n v="8943"/>
    <x v="4458"/>
    <x v="0"/>
    <x v="54"/>
    <d v="2013-06-11T00:00:00"/>
    <s v="First Class"/>
    <s v="NW-18400"/>
    <s v="Natalie Webber"/>
    <x v="0"/>
    <s v="United States"/>
    <x v="32"/>
    <x v="21"/>
    <n v="97206"/>
    <x v="1"/>
    <s v="TEC-MA-10003337"/>
    <x v="2"/>
    <x v="15"/>
    <x v="1827"/>
    <n v="179.99100000000001"/>
    <n v="3"/>
    <n v="0.7"/>
    <n v="-251.98740000000001"/>
  </r>
  <r>
    <n v="8944"/>
    <x v="4459"/>
    <x v="3"/>
    <x v="1209"/>
    <d v="2014-10-17T00:00:00"/>
    <s v="Standard Class"/>
    <s v="SW-20245"/>
    <s v="Scot Wooten"/>
    <x v="0"/>
    <s v="United States"/>
    <x v="34"/>
    <x v="10"/>
    <n v="60505"/>
    <x v="2"/>
    <s v="FUR-CH-10001545"/>
    <x v="0"/>
    <x v="1"/>
    <x v="1737"/>
    <n v="239.358"/>
    <n v="3"/>
    <n v="0.3"/>
    <n v="-47.871600000000001"/>
  </r>
  <r>
    <n v="8945"/>
    <x v="4460"/>
    <x v="2"/>
    <x v="1035"/>
    <d v="2011-08-12T00:00:00"/>
    <s v="First Class"/>
    <s v="EH-14005"/>
    <s v="Erica Hernandez"/>
    <x v="2"/>
    <s v="United States"/>
    <x v="8"/>
    <x v="1"/>
    <n v="94109"/>
    <x v="1"/>
    <s v="OFF-PA-10000062"/>
    <x v="1"/>
    <x v="10"/>
    <x v="1375"/>
    <n v="164.88"/>
    <n v="3"/>
    <n v="0"/>
    <n v="80.791200000000003"/>
  </r>
  <r>
    <n v="8946"/>
    <x v="4461"/>
    <x v="2"/>
    <x v="647"/>
    <d v="2011-11-17T00:00:00"/>
    <s v="Second Class"/>
    <s v="SC-20260"/>
    <s v="Scott Cohen"/>
    <x v="1"/>
    <s v="United States"/>
    <x v="8"/>
    <x v="1"/>
    <n v="94110"/>
    <x v="1"/>
    <s v="OFF-SU-10001574"/>
    <x v="1"/>
    <x v="14"/>
    <x v="498"/>
    <n v="10.95"/>
    <n v="3"/>
    <n v="0"/>
    <n v="3.2850000000000001"/>
  </r>
  <r>
    <n v="8947"/>
    <x v="4462"/>
    <x v="3"/>
    <x v="165"/>
    <d v="2014-12-29T00:00:00"/>
    <s v="Standard Class"/>
    <s v="NC-18535"/>
    <s v="Nick Crebassa"/>
    <x v="1"/>
    <s v="United States"/>
    <x v="217"/>
    <x v="31"/>
    <n v="2740"/>
    <x v="3"/>
    <s v="OFF-PA-10001972"/>
    <x v="1"/>
    <x v="10"/>
    <x v="1169"/>
    <n v="19.440000000000001"/>
    <n v="3"/>
    <n v="0"/>
    <n v="9.3312000000000008"/>
  </r>
  <r>
    <n v="8948"/>
    <x v="4462"/>
    <x v="3"/>
    <x v="165"/>
    <d v="2014-12-29T00:00:00"/>
    <s v="Standard Class"/>
    <s v="NC-18535"/>
    <s v="Nick Crebassa"/>
    <x v="1"/>
    <s v="United States"/>
    <x v="217"/>
    <x v="31"/>
    <n v="2740"/>
    <x v="3"/>
    <s v="OFF-BI-10000201"/>
    <x v="1"/>
    <x v="8"/>
    <x v="1678"/>
    <n v="12.3"/>
    <n v="5"/>
    <n v="0"/>
    <n v="6.15"/>
  </r>
  <r>
    <n v="8949"/>
    <x v="4463"/>
    <x v="2"/>
    <x v="163"/>
    <d v="2011-12-26T00:00:00"/>
    <s v="First Class"/>
    <s v="AS-10090"/>
    <s v="Adam Shillingsburg"/>
    <x v="0"/>
    <s v="United States"/>
    <x v="70"/>
    <x v="1"/>
    <n v="92037"/>
    <x v="1"/>
    <s v="OFF-AP-10003278"/>
    <x v="1"/>
    <x v="9"/>
    <x v="1784"/>
    <n v="13.97"/>
    <n v="1"/>
    <n v="0"/>
    <n v="3.6322000000000001"/>
  </r>
  <r>
    <n v="8950"/>
    <x v="4464"/>
    <x v="3"/>
    <x v="66"/>
    <d v="2014-12-29T00:00:00"/>
    <s v="Standard Class"/>
    <s v="JL-15130"/>
    <s v="Jack Lebron"/>
    <x v="0"/>
    <s v="United States"/>
    <x v="25"/>
    <x v="18"/>
    <n v="38301"/>
    <x v="0"/>
    <s v="FUR-TA-10002903"/>
    <x v="0"/>
    <x v="3"/>
    <x v="255"/>
    <n v="934.95600000000002"/>
    <n v="6"/>
    <n v="0.4"/>
    <n v="-249.32159999999999"/>
  </r>
  <r>
    <n v="8951"/>
    <x v="4464"/>
    <x v="3"/>
    <x v="66"/>
    <d v="2014-12-29T00:00:00"/>
    <s v="Standard Class"/>
    <s v="JL-15130"/>
    <s v="Jack Lebron"/>
    <x v="0"/>
    <s v="United States"/>
    <x v="25"/>
    <x v="18"/>
    <n v="38301"/>
    <x v="0"/>
    <s v="TEC-AC-10001013"/>
    <x v="2"/>
    <x v="11"/>
    <x v="813"/>
    <n v="46.863999999999997"/>
    <n v="2"/>
    <n v="0.2"/>
    <n v="7.6154000000000002"/>
  </r>
  <r>
    <n v="8952"/>
    <x v="4464"/>
    <x v="3"/>
    <x v="66"/>
    <d v="2014-12-29T00:00:00"/>
    <s v="Standard Class"/>
    <s v="JL-15130"/>
    <s v="Jack Lebron"/>
    <x v="0"/>
    <s v="United States"/>
    <x v="25"/>
    <x v="18"/>
    <n v="38301"/>
    <x v="0"/>
    <s v="OFF-ST-10000918"/>
    <x v="1"/>
    <x v="4"/>
    <x v="372"/>
    <n v="26.16"/>
    <n v="3"/>
    <n v="0.2"/>
    <n v="1.962"/>
  </r>
  <r>
    <n v="8953"/>
    <x v="4464"/>
    <x v="3"/>
    <x v="66"/>
    <d v="2014-12-29T00:00:00"/>
    <s v="Standard Class"/>
    <s v="JL-15130"/>
    <s v="Jack Lebron"/>
    <x v="0"/>
    <s v="United States"/>
    <x v="25"/>
    <x v="18"/>
    <n v="38301"/>
    <x v="0"/>
    <s v="OFF-AR-10001419"/>
    <x v="1"/>
    <x v="6"/>
    <x v="1006"/>
    <n v="23.128"/>
    <n v="7"/>
    <n v="0.2"/>
    <n v="2.891"/>
  </r>
  <r>
    <n v="8954"/>
    <x v="4464"/>
    <x v="3"/>
    <x v="66"/>
    <d v="2014-12-29T00:00:00"/>
    <s v="Standard Class"/>
    <s v="JL-15130"/>
    <s v="Jack Lebron"/>
    <x v="0"/>
    <s v="United States"/>
    <x v="25"/>
    <x v="18"/>
    <n v="38301"/>
    <x v="0"/>
    <s v="OFF-AP-10003266"/>
    <x v="1"/>
    <x v="9"/>
    <x v="661"/>
    <n v="59.24"/>
    <n v="5"/>
    <n v="0.2"/>
    <n v="16.291"/>
  </r>
  <r>
    <n v="8955"/>
    <x v="4465"/>
    <x v="2"/>
    <x v="233"/>
    <d v="2011-10-08T00:00:00"/>
    <s v="Second Class"/>
    <s v="VG-21790"/>
    <s v="Vivek Gonzalez"/>
    <x v="0"/>
    <s v="United States"/>
    <x v="108"/>
    <x v="2"/>
    <n v="32216"/>
    <x v="0"/>
    <s v="FUR-BO-10000468"/>
    <x v="0"/>
    <x v="0"/>
    <x v="1171"/>
    <n v="155.45599999999999"/>
    <n v="4"/>
    <n v="0.2"/>
    <n v="-7.7728000000000002"/>
  </r>
  <r>
    <n v="8956"/>
    <x v="4466"/>
    <x v="2"/>
    <x v="59"/>
    <d v="2011-09-24T00:00:00"/>
    <s v="Standard Class"/>
    <s v="HG-14965"/>
    <s v="Henry Goldwyn"/>
    <x v="1"/>
    <s v="United States"/>
    <x v="70"/>
    <x v="1"/>
    <n v="92024"/>
    <x v="1"/>
    <s v="OFF-PA-10004610"/>
    <x v="1"/>
    <x v="10"/>
    <x v="1511"/>
    <n v="8.56"/>
    <n v="2"/>
    <n v="0"/>
    <n v="3.8519999999999999"/>
  </r>
  <r>
    <n v="8957"/>
    <x v="4467"/>
    <x v="3"/>
    <x v="53"/>
    <d v="2014-12-29T00:00:00"/>
    <s v="First Class"/>
    <s v="JH-15430"/>
    <s v="Jennifer Halladay"/>
    <x v="0"/>
    <s v="United States"/>
    <x v="146"/>
    <x v="2"/>
    <n v="33012"/>
    <x v="0"/>
    <s v="FUR-FU-10004963"/>
    <x v="0"/>
    <x v="5"/>
    <x v="1434"/>
    <n v="21"/>
    <n v="3"/>
    <n v="0.2"/>
    <n v="5.7750000000000004"/>
  </r>
  <r>
    <n v="8958"/>
    <x v="4467"/>
    <x v="3"/>
    <x v="53"/>
    <d v="2014-12-29T00:00:00"/>
    <s v="First Class"/>
    <s v="JH-15430"/>
    <s v="Jennifer Halladay"/>
    <x v="0"/>
    <s v="United States"/>
    <x v="146"/>
    <x v="2"/>
    <n v="33012"/>
    <x v="0"/>
    <s v="TEC-MA-10004626"/>
    <x v="2"/>
    <x v="15"/>
    <x v="1824"/>
    <n v="120"/>
    <n v="2"/>
    <n v="0.5"/>
    <n v="-7.2"/>
  </r>
  <r>
    <n v="8959"/>
    <x v="4468"/>
    <x v="3"/>
    <x v="920"/>
    <d v="2014-01-12T00:00:00"/>
    <s v="Standard Class"/>
    <s v="RO-19780"/>
    <s v="Rose O'Brian"/>
    <x v="0"/>
    <s v="United States"/>
    <x v="12"/>
    <x v="5"/>
    <n v="77070"/>
    <x v="2"/>
    <s v="TEC-PH-10003437"/>
    <x v="2"/>
    <x v="7"/>
    <x v="913"/>
    <n v="299.95999999999998"/>
    <n v="5"/>
    <n v="0.2"/>
    <n v="37.494999999999997"/>
  </r>
  <r>
    <n v="8960"/>
    <x v="4468"/>
    <x v="3"/>
    <x v="920"/>
    <d v="2014-01-12T00:00:00"/>
    <s v="Standard Class"/>
    <s v="RO-19780"/>
    <s v="Rose O'Brian"/>
    <x v="0"/>
    <s v="United States"/>
    <x v="12"/>
    <x v="5"/>
    <n v="77070"/>
    <x v="2"/>
    <s v="OFF-AP-10002867"/>
    <x v="1"/>
    <x v="9"/>
    <x v="1505"/>
    <n v="67.84"/>
    <n v="5"/>
    <n v="0.8"/>
    <n v="-179.77600000000001"/>
  </r>
  <r>
    <n v="8961"/>
    <x v="4468"/>
    <x v="3"/>
    <x v="920"/>
    <d v="2014-01-12T00:00:00"/>
    <s v="Standard Class"/>
    <s v="RO-19780"/>
    <s v="Rose O'Brian"/>
    <x v="0"/>
    <s v="United States"/>
    <x v="12"/>
    <x v="5"/>
    <n v="77070"/>
    <x v="2"/>
    <s v="FUR-CH-10002126"/>
    <x v="0"/>
    <x v="1"/>
    <x v="841"/>
    <n v="853.93"/>
    <n v="5"/>
    <n v="0.3"/>
    <n v="-24.398"/>
  </r>
  <r>
    <n v="8962"/>
    <x v="4468"/>
    <x v="3"/>
    <x v="920"/>
    <d v="2014-01-12T00:00:00"/>
    <s v="Standard Class"/>
    <s v="RO-19780"/>
    <s v="Rose O'Brian"/>
    <x v="0"/>
    <s v="United States"/>
    <x v="12"/>
    <x v="5"/>
    <n v="77070"/>
    <x v="2"/>
    <s v="OFF-AR-10001761"/>
    <x v="1"/>
    <x v="6"/>
    <x v="1642"/>
    <n v="18.687999999999999"/>
    <n v="4"/>
    <n v="0.2"/>
    <n v="3.7376"/>
  </r>
  <r>
    <n v="8963"/>
    <x v="4469"/>
    <x v="0"/>
    <x v="732"/>
    <d v="2013-08-11T00:00:00"/>
    <s v="First Class"/>
    <s v="LW-17125"/>
    <s v="Liz Willingham"/>
    <x v="0"/>
    <s v="United States"/>
    <x v="173"/>
    <x v="17"/>
    <n v="23464"/>
    <x v="0"/>
    <s v="FUR-FU-10004665"/>
    <x v="0"/>
    <x v="5"/>
    <x v="1345"/>
    <n v="273.95999999999998"/>
    <n v="2"/>
    <n v="0"/>
    <n v="71.229600000000005"/>
  </r>
  <r>
    <n v="8964"/>
    <x v="4469"/>
    <x v="0"/>
    <x v="732"/>
    <d v="2013-08-11T00:00:00"/>
    <s v="First Class"/>
    <s v="LW-17125"/>
    <s v="Liz Willingham"/>
    <x v="0"/>
    <s v="United States"/>
    <x v="173"/>
    <x v="17"/>
    <n v="23464"/>
    <x v="0"/>
    <s v="TEC-AC-10000057"/>
    <x v="2"/>
    <x v="11"/>
    <x v="626"/>
    <n v="89.97"/>
    <n v="3"/>
    <n v="0"/>
    <n v="18.893699999999999"/>
  </r>
  <r>
    <n v="8965"/>
    <x v="4469"/>
    <x v="0"/>
    <x v="732"/>
    <d v="2013-08-11T00:00:00"/>
    <s v="First Class"/>
    <s v="LW-17125"/>
    <s v="Liz Willingham"/>
    <x v="0"/>
    <s v="United States"/>
    <x v="173"/>
    <x v="17"/>
    <n v="23464"/>
    <x v="0"/>
    <s v="FUR-FU-10003806"/>
    <x v="0"/>
    <x v="5"/>
    <x v="1795"/>
    <n v="756.8"/>
    <n v="5"/>
    <n v="0"/>
    <n v="75.680000000000007"/>
  </r>
  <r>
    <n v="8966"/>
    <x v="4470"/>
    <x v="3"/>
    <x v="44"/>
    <d v="2014-11-13T00:00:00"/>
    <s v="Standard Class"/>
    <s v="CC-12370"/>
    <s v="Christopher Conant"/>
    <x v="0"/>
    <s v="United States"/>
    <x v="12"/>
    <x v="5"/>
    <n v="77070"/>
    <x v="2"/>
    <s v="OFF-BI-10000145"/>
    <x v="1"/>
    <x v="8"/>
    <x v="735"/>
    <n v="1.248"/>
    <n v="2"/>
    <n v="0.8"/>
    <n v="-1.9343999999999999"/>
  </r>
  <r>
    <n v="8967"/>
    <x v="4471"/>
    <x v="0"/>
    <x v="54"/>
    <d v="2013-08-11T00:00:00"/>
    <s v="Standard Class"/>
    <s v="JP-16135"/>
    <s v="Julie Prescott"/>
    <x v="2"/>
    <s v="United States"/>
    <x v="10"/>
    <x v="9"/>
    <n v="19120"/>
    <x v="3"/>
    <s v="TEC-AC-10000892"/>
    <x v="2"/>
    <x v="11"/>
    <x v="290"/>
    <n v="72"/>
    <n v="1"/>
    <n v="0.2"/>
    <n v="14.4"/>
  </r>
  <r>
    <n v="8968"/>
    <x v="4471"/>
    <x v="0"/>
    <x v="54"/>
    <d v="2013-08-11T00:00:00"/>
    <s v="Standard Class"/>
    <s v="JP-16135"/>
    <s v="Julie Prescott"/>
    <x v="2"/>
    <s v="United States"/>
    <x v="10"/>
    <x v="9"/>
    <n v="19120"/>
    <x v="3"/>
    <s v="FUR-CH-10004886"/>
    <x v="0"/>
    <x v="1"/>
    <x v="366"/>
    <n v="470.15499999999997"/>
    <n v="7"/>
    <n v="0.3"/>
    <n v="-13.433"/>
  </r>
  <r>
    <n v="8969"/>
    <x v="4472"/>
    <x v="2"/>
    <x v="125"/>
    <d v="2012-01-01T00:00:00"/>
    <s v="First Class"/>
    <s v="DD-13570"/>
    <s v="Dorothy Dickinson"/>
    <x v="0"/>
    <s v="United States"/>
    <x v="26"/>
    <x v="18"/>
    <n v="38109"/>
    <x v="0"/>
    <s v="OFF-ST-10002554"/>
    <x v="1"/>
    <x v="4"/>
    <x v="1144"/>
    <n v="39.128"/>
    <n v="1"/>
    <n v="0.2"/>
    <n v="-8.8038000000000007"/>
  </r>
  <r>
    <n v="8970"/>
    <x v="4473"/>
    <x v="3"/>
    <x v="574"/>
    <d v="2014-08-12T00:00:00"/>
    <s v="Standard Class"/>
    <s v="ES-14080"/>
    <s v="Erin Smith"/>
    <x v="1"/>
    <s v="United States"/>
    <x v="80"/>
    <x v="24"/>
    <n v="44107"/>
    <x v="3"/>
    <s v="OFF-AR-10001662"/>
    <x v="1"/>
    <x v="6"/>
    <x v="443"/>
    <n v="19.728000000000002"/>
    <n v="9"/>
    <n v="0.2"/>
    <n v="1.7262"/>
  </r>
  <r>
    <n v="8971"/>
    <x v="4473"/>
    <x v="3"/>
    <x v="574"/>
    <d v="2014-08-12T00:00:00"/>
    <s v="Standard Class"/>
    <s v="ES-14080"/>
    <s v="Erin Smith"/>
    <x v="1"/>
    <s v="United States"/>
    <x v="80"/>
    <x v="24"/>
    <n v="44107"/>
    <x v="3"/>
    <s v="TEC-PH-10004531"/>
    <x v="2"/>
    <x v="7"/>
    <x v="1395"/>
    <n v="151.18799999999999"/>
    <n v="2"/>
    <n v="0.4"/>
    <n v="-25.198"/>
  </r>
  <r>
    <n v="8972"/>
    <x v="4474"/>
    <x v="3"/>
    <x v="668"/>
    <d v="2014-03-29T00:00:00"/>
    <s v="Standard Class"/>
    <s v="MV-17485"/>
    <s v="Mark Van Huff"/>
    <x v="0"/>
    <s v="United States"/>
    <x v="20"/>
    <x v="15"/>
    <n v="10011"/>
    <x v="3"/>
    <s v="FUR-CH-10000665"/>
    <x v="0"/>
    <x v="1"/>
    <x v="656"/>
    <n v="271.76400000000001"/>
    <n v="2"/>
    <n v="0.1"/>
    <n v="60.392000000000003"/>
  </r>
  <r>
    <n v="8973"/>
    <x v="4475"/>
    <x v="2"/>
    <x v="84"/>
    <d v="2011-11-21T00:00:00"/>
    <s v="First Class"/>
    <s v="RD-19900"/>
    <s v="Ruben Dartt"/>
    <x v="0"/>
    <s v="United States"/>
    <x v="10"/>
    <x v="9"/>
    <n v="19120"/>
    <x v="3"/>
    <s v="TEC-AC-10003023"/>
    <x v="2"/>
    <x v="11"/>
    <x v="1070"/>
    <n v="47.496000000000002"/>
    <n v="1"/>
    <n v="0.2"/>
    <n v="-1.1874"/>
  </r>
  <r>
    <n v="8974"/>
    <x v="4476"/>
    <x v="3"/>
    <x v="1016"/>
    <d v="2014-04-28T00:00:00"/>
    <s v="Second Class"/>
    <s v="RL-19615"/>
    <s v="Rob Lucas"/>
    <x v="0"/>
    <s v="United States"/>
    <x v="1"/>
    <x v="1"/>
    <n v="90008"/>
    <x v="1"/>
    <s v="FUR-BO-10004709"/>
    <x v="0"/>
    <x v="0"/>
    <x v="263"/>
    <n v="344.98099999999999"/>
    <n v="7"/>
    <n v="0.15"/>
    <n v="28.4102"/>
  </r>
  <r>
    <n v="8975"/>
    <x v="4477"/>
    <x v="3"/>
    <x v="51"/>
    <d v="2014-11-27T00:00:00"/>
    <s v="First Class"/>
    <s v="JP-15460"/>
    <s v="Jennifer Patt"/>
    <x v="1"/>
    <s v="United States"/>
    <x v="61"/>
    <x v="5"/>
    <n v="75220"/>
    <x v="2"/>
    <s v="OFF-PA-10000477"/>
    <x v="1"/>
    <x v="10"/>
    <x v="1261"/>
    <n v="36.287999999999997"/>
    <n v="7"/>
    <n v="0.2"/>
    <n v="12.700799999999999"/>
  </r>
  <r>
    <n v="8976"/>
    <x v="4477"/>
    <x v="3"/>
    <x v="51"/>
    <d v="2014-11-27T00:00:00"/>
    <s v="First Class"/>
    <s v="JP-15460"/>
    <s v="Jennifer Patt"/>
    <x v="1"/>
    <s v="United States"/>
    <x v="61"/>
    <x v="5"/>
    <n v="75220"/>
    <x v="2"/>
    <s v="OFF-PA-10002923"/>
    <x v="1"/>
    <x v="10"/>
    <x v="1417"/>
    <n v="78.304000000000002"/>
    <n v="2"/>
    <n v="0.2"/>
    <n v="29.364000000000001"/>
  </r>
  <r>
    <n v="8977"/>
    <x v="4477"/>
    <x v="3"/>
    <x v="51"/>
    <d v="2014-11-27T00:00:00"/>
    <s v="First Class"/>
    <s v="JP-15460"/>
    <s v="Jennifer Patt"/>
    <x v="1"/>
    <s v="United States"/>
    <x v="61"/>
    <x v="5"/>
    <n v="75220"/>
    <x v="2"/>
    <s v="FUR-TA-10003008"/>
    <x v="0"/>
    <x v="3"/>
    <x v="946"/>
    <n v="127.785"/>
    <n v="1"/>
    <n v="0.3"/>
    <n v="-31.0335"/>
  </r>
  <r>
    <n v="8978"/>
    <x v="4477"/>
    <x v="3"/>
    <x v="51"/>
    <d v="2014-11-27T00:00:00"/>
    <s v="First Class"/>
    <s v="JP-15460"/>
    <s v="Jennifer Patt"/>
    <x v="1"/>
    <s v="United States"/>
    <x v="61"/>
    <x v="5"/>
    <n v="75220"/>
    <x v="2"/>
    <s v="OFF-BI-10003707"/>
    <x v="1"/>
    <x v="8"/>
    <x v="776"/>
    <n v="6.1040000000000001"/>
    <n v="2"/>
    <n v="0.8"/>
    <n v="-9.1560000000000006"/>
  </r>
  <r>
    <n v="8979"/>
    <x v="4478"/>
    <x v="2"/>
    <x v="935"/>
    <d v="2011-05-11T00:00:00"/>
    <s v="Second Class"/>
    <s v="DM-13345"/>
    <s v="Denise Monton"/>
    <x v="1"/>
    <s v="United States"/>
    <x v="334"/>
    <x v="30"/>
    <n v="7050"/>
    <x v="3"/>
    <s v="OFF-BI-10000546"/>
    <x v="1"/>
    <x v="8"/>
    <x v="609"/>
    <n v="5.76"/>
    <n v="2"/>
    <n v="0"/>
    <n v="2.8224"/>
  </r>
  <r>
    <n v="8980"/>
    <x v="4479"/>
    <x v="1"/>
    <x v="324"/>
    <d v="2012-10-24T00:00:00"/>
    <s v="Second Class"/>
    <s v="CS-11860"/>
    <s v="Cari Schnelling"/>
    <x v="0"/>
    <s v="United States"/>
    <x v="61"/>
    <x v="5"/>
    <n v="75220"/>
    <x v="2"/>
    <s v="OFF-BI-10000404"/>
    <x v="1"/>
    <x v="8"/>
    <x v="476"/>
    <n v="1.72"/>
    <n v="1"/>
    <n v="0.8"/>
    <n v="-2.8380000000000001"/>
  </r>
  <r>
    <n v="8981"/>
    <x v="4480"/>
    <x v="2"/>
    <x v="644"/>
    <d v="2011-11-02T00:00:00"/>
    <s v="Second Class"/>
    <s v="DL-13315"/>
    <s v="Delfina Latchford"/>
    <x v="0"/>
    <s v="United States"/>
    <x v="515"/>
    <x v="10"/>
    <n v="60441"/>
    <x v="2"/>
    <s v="OFF-BI-10001196"/>
    <x v="1"/>
    <x v="8"/>
    <x v="1381"/>
    <n v="8.952"/>
    <n v="2"/>
    <n v="0.8"/>
    <n v="-14.770799999999999"/>
  </r>
  <r>
    <n v="8982"/>
    <x v="4481"/>
    <x v="0"/>
    <x v="1193"/>
    <d v="2013-03-13T00:00:00"/>
    <s v="Standard Class"/>
    <s v="LC-16870"/>
    <s v="Lena Cacioppo"/>
    <x v="0"/>
    <s v="United States"/>
    <x v="22"/>
    <x v="10"/>
    <n v="60623"/>
    <x v="2"/>
    <s v="OFF-AP-10001626"/>
    <x v="1"/>
    <x v="9"/>
    <x v="1016"/>
    <n v="2.3340000000000001"/>
    <n v="3"/>
    <n v="0.8"/>
    <n v="-6.3018000000000001"/>
  </r>
  <r>
    <n v="8983"/>
    <x v="4481"/>
    <x v="0"/>
    <x v="1193"/>
    <d v="2013-03-13T00:00:00"/>
    <s v="Standard Class"/>
    <s v="LC-16870"/>
    <s v="Lena Cacioppo"/>
    <x v="0"/>
    <s v="United States"/>
    <x v="22"/>
    <x v="10"/>
    <n v="60623"/>
    <x v="2"/>
    <s v="OFF-BI-10004656"/>
    <x v="1"/>
    <x v="8"/>
    <x v="855"/>
    <n v="1.728"/>
    <n v="4"/>
    <n v="0.8"/>
    <n v="-2.7648000000000001"/>
  </r>
  <r>
    <n v="8984"/>
    <x v="4481"/>
    <x v="0"/>
    <x v="1193"/>
    <d v="2013-03-13T00:00:00"/>
    <s v="Standard Class"/>
    <s v="LC-16870"/>
    <s v="Lena Cacioppo"/>
    <x v="0"/>
    <s v="United States"/>
    <x v="22"/>
    <x v="10"/>
    <n v="60623"/>
    <x v="2"/>
    <s v="FUR-FU-10003773"/>
    <x v="0"/>
    <x v="5"/>
    <x v="125"/>
    <n v="159.04"/>
    <n v="5"/>
    <n v="0.6"/>
    <n v="-194.82400000000001"/>
  </r>
  <r>
    <n v="8985"/>
    <x v="4481"/>
    <x v="0"/>
    <x v="1193"/>
    <d v="2013-03-13T00:00:00"/>
    <s v="Standard Class"/>
    <s v="LC-16870"/>
    <s v="Lena Cacioppo"/>
    <x v="0"/>
    <s v="United States"/>
    <x v="22"/>
    <x v="10"/>
    <n v="60623"/>
    <x v="2"/>
    <s v="FUR-TA-10000849"/>
    <x v="0"/>
    <x v="3"/>
    <x v="1318"/>
    <n v="145.97999999999999"/>
    <n v="2"/>
    <n v="0.5"/>
    <n v="-99.266400000000004"/>
  </r>
  <r>
    <n v="8986"/>
    <x v="4482"/>
    <x v="1"/>
    <x v="155"/>
    <d v="2012-07-12T00:00:00"/>
    <s v="Standard Class"/>
    <s v="JG-15115"/>
    <s v="Jack Garza"/>
    <x v="0"/>
    <s v="United States"/>
    <x v="108"/>
    <x v="3"/>
    <n v="28540"/>
    <x v="0"/>
    <s v="FUR-FU-10000222"/>
    <x v="0"/>
    <x v="5"/>
    <x v="591"/>
    <n v="77.951999999999998"/>
    <n v="3"/>
    <n v="0.2"/>
    <n v="12.667199999999999"/>
  </r>
  <r>
    <n v="8987"/>
    <x v="4482"/>
    <x v="1"/>
    <x v="155"/>
    <d v="2012-07-12T00:00:00"/>
    <s v="Standard Class"/>
    <s v="JG-15115"/>
    <s v="Jack Garza"/>
    <x v="0"/>
    <s v="United States"/>
    <x v="108"/>
    <x v="3"/>
    <n v="28540"/>
    <x v="0"/>
    <s v="OFF-BI-10001718"/>
    <x v="1"/>
    <x v="8"/>
    <x v="1216"/>
    <n v="95.97"/>
    <n v="5"/>
    <n v="0.7"/>
    <n v="-73.576999999999998"/>
  </r>
  <r>
    <n v="8988"/>
    <x v="4482"/>
    <x v="1"/>
    <x v="155"/>
    <d v="2012-07-12T00:00:00"/>
    <s v="Standard Class"/>
    <s v="JG-15115"/>
    <s v="Jack Garza"/>
    <x v="0"/>
    <s v="United States"/>
    <x v="108"/>
    <x v="3"/>
    <n v="28540"/>
    <x v="0"/>
    <s v="TEC-PH-10001700"/>
    <x v="2"/>
    <x v="7"/>
    <x v="193"/>
    <n v="105.584"/>
    <n v="2"/>
    <n v="0.2"/>
    <n v="9.2385999999999999"/>
  </r>
  <r>
    <n v="8989"/>
    <x v="4482"/>
    <x v="1"/>
    <x v="155"/>
    <d v="2012-07-12T00:00:00"/>
    <s v="Standard Class"/>
    <s v="JG-15115"/>
    <s v="Jack Garza"/>
    <x v="0"/>
    <s v="United States"/>
    <x v="108"/>
    <x v="3"/>
    <n v="28540"/>
    <x v="0"/>
    <s v="OFF-AR-10004078"/>
    <x v="1"/>
    <x v="6"/>
    <x v="507"/>
    <n v="9.3439999999999994"/>
    <n v="2"/>
    <n v="0.2"/>
    <n v="1.1679999999999999"/>
  </r>
  <r>
    <n v="8990"/>
    <x v="4483"/>
    <x v="1"/>
    <x v="100"/>
    <d v="2012-12-30T00:00:00"/>
    <s v="Standard Class"/>
    <s v="HM-14860"/>
    <s v="Harry Marie"/>
    <x v="1"/>
    <s v="United States"/>
    <x v="24"/>
    <x v="25"/>
    <n v="65807"/>
    <x v="2"/>
    <s v="FUR-FU-10003026"/>
    <x v="0"/>
    <x v="5"/>
    <x v="1555"/>
    <n v="9.68"/>
    <n v="2"/>
    <n v="0"/>
    <n v="3.7751999999999999"/>
  </r>
  <r>
    <n v="8991"/>
    <x v="4483"/>
    <x v="1"/>
    <x v="100"/>
    <d v="2012-12-30T00:00:00"/>
    <s v="Standard Class"/>
    <s v="HM-14860"/>
    <s v="Harry Marie"/>
    <x v="1"/>
    <s v="United States"/>
    <x v="24"/>
    <x v="25"/>
    <n v="65807"/>
    <x v="2"/>
    <s v="TEC-CO-10003763"/>
    <x v="2"/>
    <x v="16"/>
    <x v="1270"/>
    <n v="4899.93"/>
    <n v="7"/>
    <n v="0"/>
    <n v="2302.9670999999998"/>
  </r>
  <r>
    <n v="8992"/>
    <x v="4484"/>
    <x v="3"/>
    <x v="172"/>
    <d v="2014-07-10T00:00:00"/>
    <s v="Standard Class"/>
    <s v="TN-21040"/>
    <s v="Tanja Norvell"/>
    <x v="2"/>
    <s v="United States"/>
    <x v="8"/>
    <x v="1"/>
    <n v="94110"/>
    <x v="1"/>
    <s v="TEC-AC-10004708"/>
    <x v="2"/>
    <x v="11"/>
    <x v="337"/>
    <n v="104.75"/>
    <n v="5"/>
    <n v="0"/>
    <n v="21.997499999999999"/>
  </r>
  <r>
    <n v="8993"/>
    <x v="4485"/>
    <x v="3"/>
    <x v="524"/>
    <d v="2014-10-22T00:00:00"/>
    <s v="Standard Class"/>
    <s v="VP-21760"/>
    <s v="Victoria Pisteka"/>
    <x v="1"/>
    <s v="United States"/>
    <x v="29"/>
    <x v="18"/>
    <n v="38401"/>
    <x v="0"/>
    <s v="TEC-AC-10003499"/>
    <x v="2"/>
    <x v="11"/>
    <x v="103"/>
    <n v="18.527999999999999"/>
    <n v="2"/>
    <n v="0.2"/>
    <n v="4.4004000000000003"/>
  </r>
  <r>
    <n v="8994"/>
    <x v="4485"/>
    <x v="3"/>
    <x v="524"/>
    <d v="2014-10-22T00:00:00"/>
    <s v="Standard Class"/>
    <s v="VP-21760"/>
    <s v="Victoria Pisteka"/>
    <x v="1"/>
    <s v="United States"/>
    <x v="29"/>
    <x v="18"/>
    <n v="38401"/>
    <x v="0"/>
    <s v="FUR-TA-10001950"/>
    <x v="0"/>
    <x v="3"/>
    <x v="1275"/>
    <n v="1875.258"/>
    <n v="7"/>
    <n v="0.4"/>
    <n v="-968.88329999999996"/>
  </r>
  <r>
    <n v="8995"/>
    <x v="4486"/>
    <x v="2"/>
    <x v="860"/>
    <d v="2011-08-17T00:00:00"/>
    <s v="First Class"/>
    <s v="CS-12355"/>
    <s v="Christine Sundaresam"/>
    <x v="0"/>
    <s v="United States"/>
    <x v="389"/>
    <x v="2"/>
    <n v="33021"/>
    <x v="0"/>
    <s v="OFF-PA-10000312"/>
    <x v="1"/>
    <x v="10"/>
    <x v="1820"/>
    <n v="91.36"/>
    <n v="5"/>
    <n v="0.2"/>
    <n v="29.692"/>
  </r>
  <r>
    <n v="8996"/>
    <x v="4486"/>
    <x v="2"/>
    <x v="860"/>
    <d v="2011-08-17T00:00:00"/>
    <s v="First Class"/>
    <s v="CS-12355"/>
    <s v="Christine Sundaresam"/>
    <x v="0"/>
    <s v="United States"/>
    <x v="389"/>
    <x v="2"/>
    <n v="33021"/>
    <x v="0"/>
    <s v="OFF-AP-10004708"/>
    <x v="1"/>
    <x v="9"/>
    <x v="508"/>
    <n v="152.24"/>
    <n v="5"/>
    <n v="0.2"/>
    <n v="17.126999999999999"/>
  </r>
  <r>
    <n v="8997"/>
    <x v="4487"/>
    <x v="3"/>
    <x v="343"/>
    <d v="2014-11-14T00:00:00"/>
    <s v="First Class"/>
    <s v="PG-18820"/>
    <s v="Patrick Gardner"/>
    <x v="0"/>
    <s v="United States"/>
    <x v="61"/>
    <x v="5"/>
    <n v="75081"/>
    <x v="2"/>
    <s v="TEC-PH-10004531"/>
    <x v="2"/>
    <x v="7"/>
    <x v="714"/>
    <n v="35.183999999999997"/>
    <n v="2"/>
    <n v="0.2"/>
    <n v="12.314399999999999"/>
  </r>
  <r>
    <n v="8998"/>
    <x v="4488"/>
    <x v="3"/>
    <x v="177"/>
    <d v="2014-03-21T00:00:00"/>
    <s v="Same Day"/>
    <s v="HG-14845"/>
    <s v="Harry Greene"/>
    <x v="0"/>
    <s v="United States"/>
    <x v="12"/>
    <x v="5"/>
    <n v="77041"/>
    <x v="2"/>
    <s v="OFF-PA-10000474"/>
    <x v="1"/>
    <x v="10"/>
    <x v="33"/>
    <n v="56.704000000000001"/>
    <n v="2"/>
    <n v="0.2"/>
    <n v="19.137599999999999"/>
  </r>
  <r>
    <n v="8999"/>
    <x v="4488"/>
    <x v="3"/>
    <x v="177"/>
    <d v="2014-03-21T00:00:00"/>
    <s v="Same Day"/>
    <s v="HG-14845"/>
    <s v="Harry Greene"/>
    <x v="0"/>
    <s v="United States"/>
    <x v="12"/>
    <x v="5"/>
    <n v="77041"/>
    <x v="2"/>
    <s v="OFF-PA-10002377"/>
    <x v="1"/>
    <x v="10"/>
    <x v="127"/>
    <n v="274.06400000000002"/>
    <n v="7"/>
    <n v="0.2"/>
    <n v="102.774"/>
  </r>
  <r>
    <n v="9000"/>
    <x v="4489"/>
    <x v="3"/>
    <x v="726"/>
    <d v="2014-05-18T00:00:00"/>
    <s v="Standard Class"/>
    <s v="MH-18115"/>
    <s v="Mick Hernandez"/>
    <x v="2"/>
    <s v="United States"/>
    <x v="10"/>
    <x v="9"/>
    <n v="19140"/>
    <x v="3"/>
    <s v="FUR-CH-10001482"/>
    <x v="0"/>
    <x v="1"/>
    <x v="536"/>
    <n v="458.43"/>
    <n v="5"/>
    <n v="0.3"/>
    <n v="-124.431"/>
  </r>
  <r>
    <n v="9001"/>
    <x v="4490"/>
    <x v="2"/>
    <x v="169"/>
    <d v="2011-06-22T00:00:00"/>
    <s v="Same Day"/>
    <s v="TB-21280"/>
    <s v="Toby Braunhardt"/>
    <x v="0"/>
    <s v="United States"/>
    <x v="42"/>
    <x v="16"/>
    <n v="85023"/>
    <x v="1"/>
    <s v="OFF-BI-10001553"/>
    <x v="1"/>
    <x v="8"/>
    <x v="1293"/>
    <n v="8.2260000000000009"/>
    <n v="3"/>
    <n v="0.7"/>
    <n v="-6.0324"/>
  </r>
  <r>
    <n v="9002"/>
    <x v="4491"/>
    <x v="2"/>
    <x v="266"/>
    <d v="2011-09-12T00:00:00"/>
    <s v="Standard Class"/>
    <s v="EM-13825"/>
    <s v="Elizabeth Moffitt"/>
    <x v="1"/>
    <s v="United States"/>
    <x v="406"/>
    <x v="32"/>
    <n v="30328"/>
    <x v="0"/>
    <s v="TEC-AC-10000199"/>
    <x v="2"/>
    <x v="11"/>
    <x v="1609"/>
    <n v="5.95"/>
    <n v="1"/>
    <n v="0"/>
    <n v="0.83299999999999996"/>
  </r>
  <r>
    <n v="9003"/>
    <x v="4491"/>
    <x v="2"/>
    <x v="266"/>
    <d v="2011-09-12T00:00:00"/>
    <s v="Standard Class"/>
    <s v="EM-13825"/>
    <s v="Elizabeth Moffitt"/>
    <x v="1"/>
    <s v="United States"/>
    <x v="406"/>
    <x v="32"/>
    <n v="30328"/>
    <x v="0"/>
    <s v="OFF-PA-10002195"/>
    <x v="1"/>
    <x v="10"/>
    <x v="719"/>
    <n v="15.24"/>
    <n v="3"/>
    <n v="0"/>
    <n v="7.1627999999999998"/>
  </r>
  <r>
    <n v="9004"/>
    <x v="4492"/>
    <x v="1"/>
    <x v="57"/>
    <d v="2012-06-04T00:00:00"/>
    <s v="Same Day"/>
    <s v="JF-15415"/>
    <s v="Jennifer Ferguson"/>
    <x v="0"/>
    <s v="United States"/>
    <x v="258"/>
    <x v="4"/>
    <n v="99207"/>
    <x v="1"/>
    <s v="TEC-AC-10001767"/>
    <x v="2"/>
    <x v="11"/>
    <x v="97"/>
    <n v="239.94"/>
    <n v="6"/>
    <n v="0"/>
    <n v="26.3934"/>
  </r>
  <r>
    <n v="9005"/>
    <x v="4492"/>
    <x v="1"/>
    <x v="57"/>
    <d v="2012-06-04T00:00:00"/>
    <s v="Same Day"/>
    <s v="JF-15415"/>
    <s v="Jennifer Ferguson"/>
    <x v="0"/>
    <s v="United States"/>
    <x v="258"/>
    <x v="4"/>
    <n v="99207"/>
    <x v="1"/>
    <s v="OFF-AR-10002467"/>
    <x v="1"/>
    <x v="6"/>
    <x v="1681"/>
    <n v="23.84"/>
    <n v="8"/>
    <n v="0"/>
    <n v="6.4367999999999999"/>
  </r>
  <r>
    <n v="9006"/>
    <x v="4493"/>
    <x v="3"/>
    <x v="551"/>
    <d v="2014-11-19T00:00:00"/>
    <s v="Same Day"/>
    <s v="NB-18655"/>
    <s v="Nona Balk"/>
    <x v="1"/>
    <s v="United States"/>
    <x v="158"/>
    <x v="6"/>
    <n v="53209"/>
    <x v="2"/>
    <s v="OFF-ST-10001321"/>
    <x v="1"/>
    <x v="4"/>
    <x v="416"/>
    <n v="92.52"/>
    <n v="6"/>
    <n v="0"/>
    <n v="24.980399999999999"/>
  </r>
  <r>
    <n v="9007"/>
    <x v="4493"/>
    <x v="3"/>
    <x v="551"/>
    <d v="2014-11-19T00:00:00"/>
    <s v="Same Day"/>
    <s v="NB-18655"/>
    <s v="Nona Balk"/>
    <x v="1"/>
    <s v="United States"/>
    <x v="158"/>
    <x v="6"/>
    <n v="53209"/>
    <x v="2"/>
    <s v="OFF-ST-10000777"/>
    <x v="1"/>
    <x v="4"/>
    <x v="117"/>
    <n v="37.76"/>
    <n v="1"/>
    <n v="0"/>
    <n v="10.572800000000001"/>
  </r>
  <r>
    <n v="9008"/>
    <x v="4493"/>
    <x v="3"/>
    <x v="551"/>
    <d v="2014-11-19T00:00:00"/>
    <s v="Same Day"/>
    <s v="NB-18655"/>
    <s v="Nona Balk"/>
    <x v="1"/>
    <s v="United States"/>
    <x v="158"/>
    <x v="6"/>
    <n v="53209"/>
    <x v="2"/>
    <s v="OFF-LA-10003720"/>
    <x v="1"/>
    <x v="2"/>
    <x v="1627"/>
    <n v="7.38"/>
    <n v="2"/>
    <n v="0"/>
    <n v="3.4685999999999999"/>
  </r>
  <r>
    <n v="9009"/>
    <x v="4493"/>
    <x v="3"/>
    <x v="551"/>
    <d v="2014-11-19T00:00:00"/>
    <s v="Same Day"/>
    <s v="NB-18655"/>
    <s v="Nona Balk"/>
    <x v="1"/>
    <s v="United States"/>
    <x v="158"/>
    <x v="6"/>
    <n v="53209"/>
    <x v="2"/>
    <s v="FUR-FU-10000206"/>
    <x v="0"/>
    <x v="5"/>
    <x v="392"/>
    <n v="5.82"/>
    <n v="2"/>
    <n v="0"/>
    <n v="2.7353999999999998"/>
  </r>
  <r>
    <n v="9010"/>
    <x v="4494"/>
    <x v="3"/>
    <x v="1210"/>
    <d v="2014-07-19T00:00:00"/>
    <s v="Standard Class"/>
    <s v="CS-11860"/>
    <s v="Cari Schnelling"/>
    <x v="0"/>
    <s v="United States"/>
    <x v="54"/>
    <x v="24"/>
    <n v="45014"/>
    <x v="3"/>
    <s v="OFF-PA-10000791"/>
    <x v="1"/>
    <x v="10"/>
    <x v="1424"/>
    <n v="3.8159999999999998"/>
    <n v="1"/>
    <n v="0.2"/>
    <n v="1.1924999999999999"/>
  </r>
  <r>
    <n v="9011"/>
    <x v="4495"/>
    <x v="3"/>
    <x v="240"/>
    <d v="2014-05-24T00:00:00"/>
    <s v="Standard Class"/>
    <s v="ND-18460"/>
    <s v="Neil Ducich"/>
    <x v="1"/>
    <s v="United States"/>
    <x v="114"/>
    <x v="19"/>
    <n v="35810"/>
    <x v="0"/>
    <s v="OFF-BI-10001787"/>
    <x v="1"/>
    <x v="8"/>
    <x v="1482"/>
    <n v="26.16"/>
    <n v="4"/>
    <n v="0"/>
    <n v="12.8184"/>
  </r>
  <r>
    <n v="9012"/>
    <x v="4496"/>
    <x v="1"/>
    <x v="139"/>
    <d v="2012-12-21T00:00:00"/>
    <s v="First Class"/>
    <s v="ED-13885"/>
    <s v="Emily Ducich"/>
    <x v="2"/>
    <s v="United States"/>
    <x v="12"/>
    <x v="5"/>
    <n v="77036"/>
    <x v="2"/>
    <s v="TEC-AC-10004353"/>
    <x v="2"/>
    <x v="11"/>
    <x v="717"/>
    <n v="100.8"/>
    <n v="2"/>
    <n v="0.2"/>
    <n v="21.42"/>
  </r>
  <r>
    <n v="9013"/>
    <x v="4497"/>
    <x v="0"/>
    <x v="823"/>
    <d v="2013-02-22T00:00:00"/>
    <s v="First Class"/>
    <s v="EA-14035"/>
    <s v="Erin Ashbrook"/>
    <x v="1"/>
    <s v="United States"/>
    <x v="20"/>
    <x v="15"/>
    <n v="10011"/>
    <x v="3"/>
    <s v="FUR-FU-10001861"/>
    <x v="0"/>
    <x v="5"/>
    <x v="272"/>
    <n v="135.80000000000001"/>
    <n v="7"/>
    <n v="0"/>
    <n v="66.542000000000002"/>
  </r>
  <r>
    <n v="9014"/>
    <x v="4498"/>
    <x v="3"/>
    <x v="257"/>
    <d v="2014-03-23T00:00:00"/>
    <s v="Standard Class"/>
    <s v="BP-11050"/>
    <s v="Barry Pond"/>
    <x v="1"/>
    <s v="United States"/>
    <x v="1"/>
    <x v="1"/>
    <n v="90008"/>
    <x v="1"/>
    <s v="OFF-AR-10002766"/>
    <x v="1"/>
    <x v="6"/>
    <x v="1041"/>
    <n v="13.9"/>
    <n v="5"/>
    <n v="0"/>
    <n v="3.7530000000000001"/>
  </r>
  <r>
    <n v="9015"/>
    <x v="4498"/>
    <x v="3"/>
    <x v="257"/>
    <d v="2014-03-23T00:00:00"/>
    <s v="Standard Class"/>
    <s v="BP-11050"/>
    <s v="Barry Pond"/>
    <x v="1"/>
    <s v="United States"/>
    <x v="1"/>
    <x v="1"/>
    <n v="90008"/>
    <x v="1"/>
    <s v="OFF-EN-10003072"/>
    <x v="1"/>
    <x v="12"/>
    <x v="767"/>
    <n v="19.399999999999999"/>
    <n v="5"/>
    <n v="0"/>
    <n v="9.3119999999999994"/>
  </r>
  <r>
    <n v="9016"/>
    <x v="4499"/>
    <x v="0"/>
    <x v="907"/>
    <d v="2013-12-24T00:00:00"/>
    <s v="Standard Class"/>
    <s v="NS-18640"/>
    <s v="Noel Staavos"/>
    <x v="1"/>
    <s v="United States"/>
    <x v="51"/>
    <x v="27"/>
    <n v="88220"/>
    <x v="1"/>
    <s v="OFF-BI-10001636"/>
    <x v="1"/>
    <x v="8"/>
    <x v="668"/>
    <n v="13.488"/>
    <n v="2"/>
    <n v="0.2"/>
    <n v="4.3836000000000004"/>
  </r>
  <r>
    <n v="9017"/>
    <x v="4499"/>
    <x v="0"/>
    <x v="907"/>
    <d v="2013-12-24T00:00:00"/>
    <s v="Standard Class"/>
    <s v="NS-18640"/>
    <s v="Noel Staavos"/>
    <x v="1"/>
    <s v="United States"/>
    <x v="51"/>
    <x v="27"/>
    <n v="88220"/>
    <x v="1"/>
    <s v="OFF-BI-10000948"/>
    <x v="1"/>
    <x v="8"/>
    <x v="1373"/>
    <n v="11.416"/>
    <n v="1"/>
    <n v="0.2"/>
    <n v="3.8529"/>
  </r>
  <r>
    <n v="9018"/>
    <x v="4500"/>
    <x v="0"/>
    <x v="253"/>
    <d v="2013-03-29T00:00:00"/>
    <s v="Second Class"/>
    <s v="MV-17485"/>
    <s v="Mark Van Huff"/>
    <x v="0"/>
    <s v="United States"/>
    <x v="449"/>
    <x v="45"/>
    <n v="83201"/>
    <x v="1"/>
    <s v="OFF-PA-10001838"/>
    <x v="1"/>
    <x v="10"/>
    <x v="999"/>
    <n v="17.64"/>
    <n v="3"/>
    <n v="0"/>
    <n v="8.6435999999999993"/>
  </r>
  <r>
    <n v="9019"/>
    <x v="4500"/>
    <x v="0"/>
    <x v="253"/>
    <d v="2013-03-29T00:00:00"/>
    <s v="Second Class"/>
    <s v="MV-17485"/>
    <s v="Mark Van Huff"/>
    <x v="0"/>
    <s v="United States"/>
    <x v="449"/>
    <x v="45"/>
    <n v="83201"/>
    <x v="1"/>
    <s v="OFF-BI-10002215"/>
    <x v="1"/>
    <x v="8"/>
    <x v="20"/>
    <n v="17.04"/>
    <n v="3"/>
    <n v="0.2"/>
    <n v="5.5380000000000003"/>
  </r>
  <r>
    <n v="9020"/>
    <x v="4501"/>
    <x v="2"/>
    <x v="757"/>
    <d v="2011-12-18T00:00:00"/>
    <s v="Second Class"/>
    <s v="LE-16810"/>
    <s v="Laurel Elliston"/>
    <x v="0"/>
    <s v="United States"/>
    <x v="24"/>
    <x v="17"/>
    <n v="22153"/>
    <x v="0"/>
    <s v="TEC-AC-10001314"/>
    <x v="2"/>
    <x v="11"/>
    <x v="943"/>
    <n v="99.98"/>
    <n v="2"/>
    <n v="0"/>
    <n v="7.9984000000000002"/>
  </r>
  <r>
    <n v="9021"/>
    <x v="4501"/>
    <x v="2"/>
    <x v="757"/>
    <d v="2011-12-18T00:00:00"/>
    <s v="Second Class"/>
    <s v="LE-16810"/>
    <s v="Laurel Elliston"/>
    <x v="0"/>
    <s v="United States"/>
    <x v="24"/>
    <x v="17"/>
    <n v="22153"/>
    <x v="0"/>
    <s v="FUR-FU-10002268"/>
    <x v="0"/>
    <x v="5"/>
    <x v="860"/>
    <n v="29.46"/>
    <n v="6"/>
    <n v="0"/>
    <n v="9.7218"/>
  </r>
  <r>
    <n v="9022"/>
    <x v="4502"/>
    <x v="1"/>
    <x v="219"/>
    <d v="2012-11-20T00:00:00"/>
    <s v="Standard Class"/>
    <s v="VP-21760"/>
    <s v="Victoria Pisteka"/>
    <x v="1"/>
    <s v="United States"/>
    <x v="167"/>
    <x v="24"/>
    <n v="43615"/>
    <x v="3"/>
    <s v="OFF-BI-10002133"/>
    <x v="1"/>
    <x v="8"/>
    <x v="1138"/>
    <n v="166.92"/>
    <n v="13"/>
    <n v="0.7"/>
    <n v="-116.84399999999999"/>
  </r>
  <r>
    <n v="9023"/>
    <x v="4503"/>
    <x v="0"/>
    <x v="250"/>
    <d v="2013-08-24T00:00:00"/>
    <s v="First Class"/>
    <s v="TC-21475"/>
    <s v="Tony Chapman"/>
    <x v="2"/>
    <s v="United States"/>
    <x v="299"/>
    <x v="22"/>
    <n v="80525"/>
    <x v="1"/>
    <s v="FUR-FU-10001979"/>
    <x v="0"/>
    <x v="5"/>
    <x v="509"/>
    <n v="98.328000000000003"/>
    <n v="3"/>
    <n v="0.2"/>
    <n v="9.8328000000000007"/>
  </r>
  <r>
    <n v="9024"/>
    <x v="4504"/>
    <x v="1"/>
    <x v="685"/>
    <d v="2012-02-07T00:00:00"/>
    <s v="First Class"/>
    <s v="SG-20470"/>
    <s v="Sheri Gordon"/>
    <x v="0"/>
    <s v="United States"/>
    <x v="20"/>
    <x v="15"/>
    <n v="10024"/>
    <x v="3"/>
    <s v="FUR-CH-10001482"/>
    <x v="0"/>
    <x v="1"/>
    <x v="536"/>
    <n v="117.88200000000001"/>
    <n v="1"/>
    <n v="0.1"/>
    <n v="1.3098000000000001"/>
  </r>
  <r>
    <n v="9025"/>
    <x v="4505"/>
    <x v="0"/>
    <x v="190"/>
    <d v="2013-03-07T00:00:00"/>
    <s v="Standard Class"/>
    <s v="VP-21760"/>
    <s v="Victoria Pisteka"/>
    <x v="1"/>
    <s v="United States"/>
    <x v="20"/>
    <x v="15"/>
    <n v="10035"/>
    <x v="3"/>
    <s v="TEC-AC-10002018"/>
    <x v="2"/>
    <x v="11"/>
    <x v="1674"/>
    <n v="20.97"/>
    <n v="3"/>
    <n v="0"/>
    <n v="9.0170999999999992"/>
  </r>
  <r>
    <n v="9026"/>
    <x v="4505"/>
    <x v="0"/>
    <x v="190"/>
    <d v="2013-03-07T00:00:00"/>
    <s v="Standard Class"/>
    <s v="VP-21760"/>
    <s v="Victoria Pisteka"/>
    <x v="1"/>
    <s v="United States"/>
    <x v="20"/>
    <x v="15"/>
    <n v="10035"/>
    <x v="3"/>
    <s v="TEC-AC-10000397"/>
    <x v="2"/>
    <x v="11"/>
    <x v="1459"/>
    <n v="139.96"/>
    <n v="4"/>
    <n v="0"/>
    <n v="9.7972000000000001"/>
  </r>
  <r>
    <n v="9027"/>
    <x v="4505"/>
    <x v="0"/>
    <x v="190"/>
    <d v="2013-03-07T00:00:00"/>
    <s v="Standard Class"/>
    <s v="VP-21760"/>
    <s v="Victoria Pisteka"/>
    <x v="1"/>
    <s v="United States"/>
    <x v="20"/>
    <x v="15"/>
    <n v="10035"/>
    <x v="3"/>
    <s v="FUR-FU-10003976"/>
    <x v="0"/>
    <x v="5"/>
    <x v="964"/>
    <n v="37.74"/>
    <n v="3"/>
    <n v="0"/>
    <n v="12.8316"/>
  </r>
  <r>
    <n v="9028"/>
    <x v="4506"/>
    <x v="0"/>
    <x v="42"/>
    <d v="2013-09-23T00:00:00"/>
    <s v="Standard Class"/>
    <s v="PO-18865"/>
    <s v="Patrick O'Donnell"/>
    <x v="0"/>
    <s v="United States"/>
    <x v="516"/>
    <x v="31"/>
    <n v="1752"/>
    <x v="3"/>
    <s v="FUR-FU-10002597"/>
    <x v="0"/>
    <x v="5"/>
    <x v="621"/>
    <n v="14.82"/>
    <n v="3"/>
    <n v="0"/>
    <n v="6.2244000000000002"/>
  </r>
  <r>
    <n v="9029"/>
    <x v="4506"/>
    <x v="0"/>
    <x v="42"/>
    <d v="2013-09-23T00:00:00"/>
    <s v="Standard Class"/>
    <s v="PO-18865"/>
    <s v="Patrick O'Donnell"/>
    <x v="0"/>
    <s v="United States"/>
    <x v="516"/>
    <x v="31"/>
    <n v="1752"/>
    <x v="3"/>
    <s v="FUR-FU-10004864"/>
    <x v="0"/>
    <x v="5"/>
    <x v="436"/>
    <n v="191.82"/>
    <n v="3"/>
    <n v="0"/>
    <n v="61.382399999999997"/>
  </r>
  <r>
    <n v="9030"/>
    <x v="4507"/>
    <x v="2"/>
    <x v="667"/>
    <d v="2011-07-23T00:00:00"/>
    <s v="Standard Class"/>
    <s v="JL-15130"/>
    <s v="Jack Lebron"/>
    <x v="0"/>
    <s v="United States"/>
    <x v="106"/>
    <x v="15"/>
    <n v="10801"/>
    <x v="3"/>
    <s v="OFF-BI-10002103"/>
    <x v="1"/>
    <x v="8"/>
    <x v="525"/>
    <n v="13.904"/>
    <n v="2"/>
    <n v="0.2"/>
    <n v="4.5187999999999997"/>
  </r>
  <r>
    <n v="9031"/>
    <x v="4508"/>
    <x v="3"/>
    <x v="853"/>
    <d v="2014-02-09T00:00:00"/>
    <s v="Same Day"/>
    <s v="RW-19540"/>
    <s v="Rick Wilson"/>
    <x v="1"/>
    <s v="United States"/>
    <x v="4"/>
    <x v="4"/>
    <n v="98103"/>
    <x v="1"/>
    <s v="OFF-AP-10001005"/>
    <x v="1"/>
    <x v="9"/>
    <x v="1131"/>
    <n v="314.60000000000002"/>
    <n v="4"/>
    <n v="0"/>
    <n v="103.818"/>
  </r>
  <r>
    <n v="9032"/>
    <x v="4508"/>
    <x v="3"/>
    <x v="853"/>
    <d v="2014-02-09T00:00:00"/>
    <s v="Same Day"/>
    <s v="RW-19540"/>
    <s v="Rick Wilson"/>
    <x v="1"/>
    <s v="United States"/>
    <x v="4"/>
    <x v="4"/>
    <n v="98103"/>
    <x v="1"/>
    <s v="FUR-TA-10002607"/>
    <x v="0"/>
    <x v="3"/>
    <x v="221"/>
    <n v="283.56"/>
    <n v="4"/>
    <n v="0"/>
    <n v="45.369599999999998"/>
  </r>
  <r>
    <n v="9033"/>
    <x v="4509"/>
    <x v="3"/>
    <x v="738"/>
    <d v="2014-06-27T00:00:00"/>
    <s v="Standard Class"/>
    <s v="RB-19465"/>
    <s v="Rick Bensley"/>
    <x v="2"/>
    <s v="United States"/>
    <x v="66"/>
    <x v="12"/>
    <n v="48227"/>
    <x v="2"/>
    <s v="FUR-CH-10000454"/>
    <x v="0"/>
    <x v="1"/>
    <x v="1"/>
    <n v="487.96"/>
    <n v="2"/>
    <n v="0"/>
    <n v="146.38800000000001"/>
  </r>
  <r>
    <n v="9034"/>
    <x v="4510"/>
    <x v="2"/>
    <x v="814"/>
    <d v="2011-07-09T00:00:00"/>
    <s v="Standard Class"/>
    <s v="SC-20095"/>
    <s v="Sanjit Chand"/>
    <x v="0"/>
    <s v="United States"/>
    <x v="115"/>
    <x v="36"/>
    <n v="72701"/>
    <x v="0"/>
    <s v="OFF-BI-10001359"/>
    <x v="1"/>
    <x v="8"/>
    <x v="1153"/>
    <n v="1793.98"/>
    <n v="2"/>
    <n v="0"/>
    <n v="843.17060000000004"/>
  </r>
  <r>
    <n v="9035"/>
    <x v="4511"/>
    <x v="1"/>
    <x v="486"/>
    <d v="2012-05-10T00:00:00"/>
    <s v="Standard Class"/>
    <s v="EM-13960"/>
    <s v="Eric Murdock"/>
    <x v="0"/>
    <s v="United States"/>
    <x v="94"/>
    <x v="10"/>
    <n v="62301"/>
    <x v="2"/>
    <s v="OFF-BI-10003196"/>
    <x v="1"/>
    <x v="8"/>
    <x v="1367"/>
    <n v="2.992"/>
    <n v="4"/>
    <n v="0.8"/>
    <n v="-4.4880000000000004"/>
  </r>
  <r>
    <n v="9036"/>
    <x v="4511"/>
    <x v="1"/>
    <x v="486"/>
    <d v="2012-05-10T00:00:00"/>
    <s v="Standard Class"/>
    <s v="EM-13960"/>
    <s v="Eric Murdock"/>
    <x v="0"/>
    <s v="United States"/>
    <x v="94"/>
    <x v="10"/>
    <n v="62301"/>
    <x v="2"/>
    <s v="TEC-AC-10003657"/>
    <x v="2"/>
    <x v="11"/>
    <x v="151"/>
    <n v="108.768"/>
    <n v="4"/>
    <n v="0.2"/>
    <n v="2.7191999999999998"/>
  </r>
  <r>
    <n v="9037"/>
    <x v="4512"/>
    <x v="1"/>
    <x v="1003"/>
    <d v="2012-10-04T00:00:00"/>
    <s v="First Class"/>
    <s v="RP-19390"/>
    <s v="Resi PÃ¶lking"/>
    <x v="0"/>
    <s v="United States"/>
    <x v="20"/>
    <x v="15"/>
    <n v="10035"/>
    <x v="3"/>
    <s v="OFF-PA-10002262"/>
    <x v="1"/>
    <x v="10"/>
    <x v="992"/>
    <n v="25.92"/>
    <n v="4"/>
    <n v="0"/>
    <n v="12.441599999999999"/>
  </r>
  <r>
    <n v="9038"/>
    <x v="4512"/>
    <x v="1"/>
    <x v="1003"/>
    <d v="2012-10-04T00:00:00"/>
    <s v="First Class"/>
    <s v="RP-19390"/>
    <s v="Resi PÃ¶lking"/>
    <x v="0"/>
    <s v="United States"/>
    <x v="20"/>
    <x v="15"/>
    <n v="10035"/>
    <x v="3"/>
    <s v="OFF-ST-10002214"/>
    <x v="1"/>
    <x v="4"/>
    <x v="994"/>
    <n v="22.58"/>
    <n v="2"/>
    <n v="0"/>
    <n v="5.8708"/>
  </r>
  <r>
    <n v="9039"/>
    <x v="4513"/>
    <x v="3"/>
    <x v="610"/>
    <d v="2014-11-22T00:00:00"/>
    <s v="Same Day"/>
    <s v="HZ-14950"/>
    <s v="Henia Zydlo"/>
    <x v="0"/>
    <s v="United States"/>
    <x v="12"/>
    <x v="5"/>
    <n v="77095"/>
    <x v="2"/>
    <s v="TEC-PH-10003555"/>
    <x v="2"/>
    <x v="7"/>
    <x v="457"/>
    <n v="55.176000000000002"/>
    <n v="3"/>
    <n v="0.2"/>
    <n v="-12.4146"/>
  </r>
  <r>
    <n v="9040"/>
    <x v="4514"/>
    <x v="0"/>
    <x v="907"/>
    <d v="2013-12-22T00:00:00"/>
    <s v="Standard Class"/>
    <s v="AB-10105"/>
    <s v="Adrian Barton"/>
    <x v="0"/>
    <s v="United States"/>
    <x v="66"/>
    <x v="12"/>
    <n v="48205"/>
    <x v="2"/>
    <s v="OFF-BI-10000545"/>
    <x v="1"/>
    <x v="8"/>
    <x v="685"/>
    <n v="9892.74"/>
    <n v="13"/>
    <n v="0"/>
    <n v="4946.37"/>
  </r>
  <r>
    <n v="9041"/>
    <x v="4515"/>
    <x v="2"/>
    <x v="111"/>
    <d v="2011-09-24T00:00:00"/>
    <s v="Standard Class"/>
    <s v="ND-18460"/>
    <s v="Neil Ducich"/>
    <x v="1"/>
    <s v="United States"/>
    <x v="432"/>
    <x v="16"/>
    <n v="85224"/>
    <x v="1"/>
    <s v="FUR-TA-10004607"/>
    <x v="0"/>
    <x v="3"/>
    <x v="1095"/>
    <n v="73.915000000000006"/>
    <n v="1"/>
    <n v="0.5"/>
    <n v="-45.827300000000001"/>
  </r>
  <r>
    <n v="9042"/>
    <x v="4516"/>
    <x v="2"/>
    <x v="450"/>
    <d v="2011-03-10T00:00:00"/>
    <s v="Standard Class"/>
    <s v="XP-21865"/>
    <s v="Xylona Preis"/>
    <x v="0"/>
    <s v="United States"/>
    <x v="389"/>
    <x v="2"/>
    <n v="33021"/>
    <x v="0"/>
    <s v="FUR-FU-10000277"/>
    <x v="0"/>
    <x v="5"/>
    <x v="1786"/>
    <n v="337.08800000000002"/>
    <n v="4"/>
    <n v="0.2"/>
    <n v="16.854399999999998"/>
  </r>
  <r>
    <n v="9043"/>
    <x v="4517"/>
    <x v="1"/>
    <x v="357"/>
    <d v="2012-09-26T00:00:00"/>
    <s v="Second Class"/>
    <s v="MM-18280"/>
    <s v="Muhammed MacIntyre"/>
    <x v="1"/>
    <s v="United States"/>
    <x v="1"/>
    <x v="1"/>
    <n v="90049"/>
    <x v="1"/>
    <s v="OFF-AP-10004532"/>
    <x v="1"/>
    <x v="9"/>
    <x v="559"/>
    <n v="61.44"/>
    <n v="3"/>
    <n v="0"/>
    <n v="16.588799999999999"/>
  </r>
  <r>
    <n v="9044"/>
    <x v="4518"/>
    <x v="0"/>
    <x v="77"/>
    <d v="2013-11-14T00:00:00"/>
    <s v="Standard Class"/>
    <s v="ML-17395"/>
    <s v="Marina Lichtenstein"/>
    <x v="1"/>
    <s v="United States"/>
    <x v="8"/>
    <x v="1"/>
    <n v="94122"/>
    <x v="1"/>
    <s v="TEC-AC-10003911"/>
    <x v="2"/>
    <x v="11"/>
    <x v="327"/>
    <n v="479.97"/>
    <n v="3"/>
    <n v="0"/>
    <n v="163.18979999999999"/>
  </r>
  <r>
    <n v="9045"/>
    <x v="4519"/>
    <x v="3"/>
    <x v="819"/>
    <d v="2014-12-21T00:00:00"/>
    <s v="Second Class"/>
    <s v="KM-16225"/>
    <s v="Kalyca Meade"/>
    <x v="1"/>
    <s v="United States"/>
    <x v="282"/>
    <x v="1"/>
    <n v="94086"/>
    <x v="1"/>
    <s v="OFF-BI-10003196"/>
    <x v="1"/>
    <x v="8"/>
    <x v="1367"/>
    <n v="5.984"/>
    <n v="2"/>
    <n v="0.2"/>
    <n v="2.2440000000000002"/>
  </r>
  <r>
    <n v="9046"/>
    <x v="4519"/>
    <x v="3"/>
    <x v="819"/>
    <d v="2014-12-21T00:00:00"/>
    <s v="Second Class"/>
    <s v="KM-16225"/>
    <s v="Kalyca Meade"/>
    <x v="1"/>
    <s v="United States"/>
    <x v="282"/>
    <x v="1"/>
    <n v="94086"/>
    <x v="1"/>
    <s v="TEC-AC-10000358"/>
    <x v="2"/>
    <x v="11"/>
    <x v="1278"/>
    <n v="189.95"/>
    <n v="5"/>
    <n v="0"/>
    <n v="45.588000000000001"/>
  </r>
  <r>
    <n v="9047"/>
    <x v="4519"/>
    <x v="3"/>
    <x v="819"/>
    <d v="2014-12-21T00:00:00"/>
    <s v="Second Class"/>
    <s v="KM-16225"/>
    <s v="Kalyca Meade"/>
    <x v="1"/>
    <s v="United States"/>
    <x v="282"/>
    <x v="1"/>
    <n v="94086"/>
    <x v="1"/>
    <s v="TEC-AC-10000057"/>
    <x v="2"/>
    <x v="11"/>
    <x v="626"/>
    <n v="149.94999999999999"/>
    <n v="5"/>
    <n v="0"/>
    <n v="31.4895"/>
  </r>
  <r>
    <n v="9048"/>
    <x v="4519"/>
    <x v="3"/>
    <x v="819"/>
    <d v="2014-12-21T00:00:00"/>
    <s v="Second Class"/>
    <s v="KM-16225"/>
    <s v="Kalyca Meade"/>
    <x v="1"/>
    <s v="United States"/>
    <x v="282"/>
    <x v="1"/>
    <n v="94086"/>
    <x v="1"/>
    <s v="OFF-AR-10001988"/>
    <x v="1"/>
    <x v="6"/>
    <x v="749"/>
    <n v="29.95"/>
    <n v="5"/>
    <n v="0"/>
    <n v="8.6854999999999993"/>
  </r>
  <r>
    <n v="9049"/>
    <x v="4519"/>
    <x v="3"/>
    <x v="819"/>
    <d v="2014-12-21T00:00:00"/>
    <s v="Second Class"/>
    <s v="KM-16225"/>
    <s v="Kalyca Meade"/>
    <x v="1"/>
    <s v="United States"/>
    <x v="282"/>
    <x v="1"/>
    <n v="94086"/>
    <x v="1"/>
    <s v="OFF-LA-10003498"/>
    <x v="1"/>
    <x v="2"/>
    <x v="1740"/>
    <n v="44.4"/>
    <n v="3"/>
    <n v="0"/>
    <n v="22.2"/>
  </r>
  <r>
    <n v="9050"/>
    <x v="4520"/>
    <x v="2"/>
    <x v="158"/>
    <d v="2011-09-25T00:00:00"/>
    <s v="Standard Class"/>
    <s v="SL-20155"/>
    <s v="Sara Luxemburg"/>
    <x v="2"/>
    <s v="United States"/>
    <x v="20"/>
    <x v="15"/>
    <n v="10011"/>
    <x v="3"/>
    <s v="OFF-AR-10002956"/>
    <x v="1"/>
    <x v="6"/>
    <x v="660"/>
    <n v="66.03"/>
    <n v="3"/>
    <n v="0"/>
    <n v="17.1678"/>
  </r>
  <r>
    <n v="9051"/>
    <x v="4521"/>
    <x v="1"/>
    <x v="1211"/>
    <d v="2012-05-22T00:00:00"/>
    <s v="Standard Class"/>
    <s v="AJ-10780"/>
    <s v="Anthony Jacobs"/>
    <x v="1"/>
    <s v="United States"/>
    <x v="1"/>
    <x v="1"/>
    <n v="90004"/>
    <x v="1"/>
    <s v="OFF-PA-10003724"/>
    <x v="1"/>
    <x v="10"/>
    <x v="357"/>
    <n v="10.86"/>
    <n v="2"/>
    <n v="0"/>
    <n v="5.3213999999999997"/>
  </r>
  <r>
    <n v="9052"/>
    <x v="4522"/>
    <x v="2"/>
    <x v="959"/>
    <d v="2011-03-31T00:00:00"/>
    <s v="Second Class"/>
    <s v="DK-12835"/>
    <s v="Damala Kotsonis"/>
    <x v="1"/>
    <s v="United States"/>
    <x v="8"/>
    <x v="1"/>
    <n v="94122"/>
    <x v="1"/>
    <s v="OFF-AR-10004272"/>
    <x v="1"/>
    <x v="6"/>
    <x v="1220"/>
    <n v="3.36"/>
    <n v="2"/>
    <n v="0"/>
    <n v="0.84"/>
  </r>
  <r>
    <n v="9053"/>
    <x v="4522"/>
    <x v="2"/>
    <x v="959"/>
    <d v="2011-03-31T00:00:00"/>
    <s v="Second Class"/>
    <s v="DK-12835"/>
    <s v="Damala Kotsonis"/>
    <x v="1"/>
    <s v="United States"/>
    <x v="8"/>
    <x v="1"/>
    <n v="94122"/>
    <x v="1"/>
    <s v="OFF-BI-10003291"/>
    <x v="1"/>
    <x v="8"/>
    <x v="44"/>
    <n v="27.936"/>
    <n v="4"/>
    <n v="0.2"/>
    <n v="9.4283999999999999"/>
  </r>
  <r>
    <n v="9054"/>
    <x v="4522"/>
    <x v="2"/>
    <x v="959"/>
    <d v="2011-03-31T00:00:00"/>
    <s v="Second Class"/>
    <s v="DK-12835"/>
    <s v="Damala Kotsonis"/>
    <x v="1"/>
    <s v="United States"/>
    <x v="8"/>
    <x v="1"/>
    <n v="94122"/>
    <x v="1"/>
    <s v="TEC-PH-10004100"/>
    <x v="2"/>
    <x v="7"/>
    <x v="1743"/>
    <n v="28.783999999999999"/>
    <n v="2"/>
    <n v="0.2"/>
    <n v="2.8784000000000001"/>
  </r>
  <r>
    <n v="9055"/>
    <x v="4523"/>
    <x v="3"/>
    <x v="585"/>
    <d v="2014-09-29T00:00:00"/>
    <s v="Standard Class"/>
    <s v="BK-11260"/>
    <s v="Berenike Kampe"/>
    <x v="0"/>
    <s v="United States"/>
    <x v="157"/>
    <x v="1"/>
    <n v="92704"/>
    <x v="1"/>
    <s v="OFF-SU-10001218"/>
    <x v="1"/>
    <x v="14"/>
    <x v="133"/>
    <n v="21.96"/>
    <n v="2"/>
    <n v="0"/>
    <n v="6.1487999999999996"/>
  </r>
  <r>
    <n v="9056"/>
    <x v="4524"/>
    <x v="1"/>
    <x v="811"/>
    <d v="2012-09-17T00:00:00"/>
    <s v="Second Class"/>
    <s v="CC-12670"/>
    <s v="Craig Carreira"/>
    <x v="0"/>
    <s v="United States"/>
    <x v="4"/>
    <x v="4"/>
    <n v="98103"/>
    <x v="1"/>
    <s v="TEC-AC-10004209"/>
    <x v="2"/>
    <x v="11"/>
    <x v="899"/>
    <n v="21.98"/>
    <n v="2"/>
    <n v="0"/>
    <n v="8.5722000000000005"/>
  </r>
  <r>
    <n v="9057"/>
    <x v="4525"/>
    <x v="1"/>
    <x v="121"/>
    <d v="2012-04-11T00:00:00"/>
    <s v="First Class"/>
    <s v="ED-13885"/>
    <s v="Emily Ducich"/>
    <x v="2"/>
    <s v="United States"/>
    <x v="20"/>
    <x v="15"/>
    <n v="10011"/>
    <x v="3"/>
    <s v="FUR-CH-10002073"/>
    <x v="0"/>
    <x v="1"/>
    <x v="1783"/>
    <n v="2621.3220000000001"/>
    <n v="11"/>
    <n v="0.1"/>
    <n v="553.39020000000005"/>
  </r>
  <r>
    <n v="9058"/>
    <x v="4526"/>
    <x v="1"/>
    <x v="1182"/>
    <d v="2012-10-24T00:00:00"/>
    <s v="Standard Class"/>
    <s v="SV-20785"/>
    <s v="Stewart Visinsky"/>
    <x v="0"/>
    <s v="United States"/>
    <x v="1"/>
    <x v="1"/>
    <n v="90045"/>
    <x v="1"/>
    <s v="FUR-FU-10003424"/>
    <x v="0"/>
    <x v="5"/>
    <x v="1659"/>
    <n v="74.760000000000005"/>
    <n v="7"/>
    <n v="0"/>
    <n v="23.923200000000001"/>
  </r>
  <r>
    <n v="9059"/>
    <x v="4526"/>
    <x v="1"/>
    <x v="1182"/>
    <d v="2012-10-24T00:00:00"/>
    <s v="Standard Class"/>
    <s v="SV-20785"/>
    <s v="Stewart Visinsky"/>
    <x v="0"/>
    <s v="United States"/>
    <x v="1"/>
    <x v="1"/>
    <n v="90045"/>
    <x v="1"/>
    <s v="FUR-TA-10001086"/>
    <x v="0"/>
    <x v="3"/>
    <x v="1727"/>
    <n v="364.77600000000001"/>
    <n v="3"/>
    <n v="0.2"/>
    <n v="27.3582"/>
  </r>
  <r>
    <n v="9060"/>
    <x v="4527"/>
    <x v="0"/>
    <x v="403"/>
    <d v="2013-06-19T00:00:00"/>
    <s v="Standard Class"/>
    <s v="AR-10825"/>
    <s v="Anthony Rawles"/>
    <x v="1"/>
    <s v="United States"/>
    <x v="4"/>
    <x v="4"/>
    <n v="98103"/>
    <x v="1"/>
    <s v="FUR-TA-10004619"/>
    <x v="0"/>
    <x v="3"/>
    <x v="882"/>
    <n v="1115.17"/>
    <n v="7"/>
    <n v="0"/>
    <n v="334.55099999999999"/>
  </r>
  <r>
    <n v="9061"/>
    <x v="4528"/>
    <x v="1"/>
    <x v="312"/>
    <d v="2012-11-21T00:00:00"/>
    <s v="First Class"/>
    <s v="CS-12250"/>
    <s v="Chris Selesnick"/>
    <x v="1"/>
    <s v="United States"/>
    <x v="70"/>
    <x v="1"/>
    <n v="92024"/>
    <x v="1"/>
    <s v="OFF-BI-10002854"/>
    <x v="1"/>
    <x v="8"/>
    <x v="895"/>
    <n v="89.695999999999998"/>
    <n v="4"/>
    <n v="0.2"/>
    <n v="33.636000000000003"/>
  </r>
  <r>
    <n v="9062"/>
    <x v="4528"/>
    <x v="1"/>
    <x v="312"/>
    <d v="2012-11-21T00:00:00"/>
    <s v="First Class"/>
    <s v="CS-12250"/>
    <s v="Chris Selesnick"/>
    <x v="1"/>
    <s v="United States"/>
    <x v="70"/>
    <x v="1"/>
    <n v="92024"/>
    <x v="1"/>
    <s v="OFF-LA-10002762"/>
    <x v="1"/>
    <x v="2"/>
    <x v="49"/>
    <n v="50.12"/>
    <n v="4"/>
    <n v="0"/>
    <n v="23.5564"/>
  </r>
  <r>
    <n v="9063"/>
    <x v="4529"/>
    <x v="0"/>
    <x v="1212"/>
    <d v="2013-07-03T00:00:00"/>
    <s v="Standard Class"/>
    <s v="RR-19525"/>
    <s v="Rick Reed"/>
    <x v="1"/>
    <s v="United States"/>
    <x v="20"/>
    <x v="15"/>
    <n v="10035"/>
    <x v="3"/>
    <s v="OFF-FA-10003495"/>
    <x v="1"/>
    <x v="13"/>
    <x v="33"/>
    <n v="36.479999999999997"/>
    <n v="6"/>
    <n v="0"/>
    <n v="18.239999999999998"/>
  </r>
  <r>
    <n v="9064"/>
    <x v="4530"/>
    <x v="2"/>
    <x v="1005"/>
    <d v="2011-10-20T00:00:00"/>
    <s v="Standard Class"/>
    <s v="BD-11500"/>
    <s v="Bradley Drucker"/>
    <x v="0"/>
    <s v="United States"/>
    <x v="22"/>
    <x v="10"/>
    <n v="60653"/>
    <x v="2"/>
    <s v="OFF-PA-10002581"/>
    <x v="1"/>
    <x v="10"/>
    <x v="1300"/>
    <n v="322.19200000000001"/>
    <n v="13"/>
    <n v="0.2"/>
    <n v="100.685"/>
  </r>
  <r>
    <n v="9065"/>
    <x v="4530"/>
    <x v="2"/>
    <x v="1005"/>
    <d v="2011-10-20T00:00:00"/>
    <s v="Standard Class"/>
    <s v="BD-11500"/>
    <s v="Bradley Drucker"/>
    <x v="0"/>
    <s v="United States"/>
    <x v="22"/>
    <x v="10"/>
    <n v="60653"/>
    <x v="2"/>
    <s v="OFF-BI-10000343"/>
    <x v="1"/>
    <x v="8"/>
    <x v="184"/>
    <n v="2.9460000000000002"/>
    <n v="3"/>
    <n v="0.8"/>
    <n v="-4.8609"/>
  </r>
  <r>
    <n v="9066"/>
    <x v="4530"/>
    <x v="2"/>
    <x v="1005"/>
    <d v="2011-10-20T00:00:00"/>
    <s v="Standard Class"/>
    <s v="BD-11500"/>
    <s v="Bradley Drucker"/>
    <x v="0"/>
    <s v="United States"/>
    <x v="22"/>
    <x v="10"/>
    <n v="60653"/>
    <x v="2"/>
    <s v="OFF-PA-10001184"/>
    <x v="1"/>
    <x v="10"/>
    <x v="1307"/>
    <n v="19.135999999999999"/>
    <n v="4"/>
    <n v="0.2"/>
    <n v="6.9367999999999999"/>
  </r>
  <r>
    <n v="9067"/>
    <x v="4531"/>
    <x v="3"/>
    <x v="1143"/>
    <d v="2014-05-31T00:00:00"/>
    <s v="Standard Class"/>
    <s v="BM-11785"/>
    <s v="Bryan Mills"/>
    <x v="0"/>
    <s v="United States"/>
    <x v="193"/>
    <x v="17"/>
    <n v="22801"/>
    <x v="0"/>
    <s v="TEC-AC-10000521"/>
    <x v="2"/>
    <x v="11"/>
    <x v="1557"/>
    <n v="23.08"/>
    <n v="2"/>
    <n v="0"/>
    <n v="6.9240000000000004"/>
  </r>
  <r>
    <n v="9068"/>
    <x v="4532"/>
    <x v="0"/>
    <x v="1084"/>
    <d v="2013-10-02T00:00:00"/>
    <s v="Standard Class"/>
    <s v="MS-17365"/>
    <s v="Maribeth Schnelling"/>
    <x v="0"/>
    <s v="United States"/>
    <x v="196"/>
    <x v="39"/>
    <n v="20852"/>
    <x v="3"/>
    <s v="TEC-PH-10002890"/>
    <x v="2"/>
    <x v="7"/>
    <x v="1387"/>
    <n v="90.48"/>
    <n v="2"/>
    <n v="0"/>
    <n v="23.524799999999999"/>
  </r>
  <r>
    <n v="9069"/>
    <x v="4533"/>
    <x v="0"/>
    <x v="476"/>
    <d v="2013-06-09T00:00:00"/>
    <s v="Second Class"/>
    <s v="BM-11140"/>
    <s v="Becky Martin"/>
    <x v="0"/>
    <s v="United States"/>
    <x v="96"/>
    <x v="4"/>
    <n v="98198"/>
    <x v="1"/>
    <s v="FUR-CH-10003061"/>
    <x v="0"/>
    <x v="1"/>
    <x v="51"/>
    <n v="215.976"/>
    <n v="3"/>
    <n v="0.2"/>
    <n v="-2.6997"/>
  </r>
  <r>
    <n v="9070"/>
    <x v="4533"/>
    <x v="0"/>
    <x v="476"/>
    <d v="2013-06-09T00:00:00"/>
    <s v="Second Class"/>
    <s v="BM-11140"/>
    <s v="Becky Martin"/>
    <x v="0"/>
    <s v="United States"/>
    <x v="96"/>
    <x v="4"/>
    <n v="98198"/>
    <x v="1"/>
    <s v="OFF-EN-10003567"/>
    <x v="1"/>
    <x v="12"/>
    <x v="1643"/>
    <n v="65.94"/>
    <n v="3"/>
    <n v="0"/>
    <n v="30.991800000000001"/>
  </r>
  <r>
    <n v="9071"/>
    <x v="4534"/>
    <x v="3"/>
    <x v="769"/>
    <d v="2014-06-12T00:00:00"/>
    <s v="First Class"/>
    <s v="KE-16420"/>
    <s v="Katrina Edelman"/>
    <x v="1"/>
    <s v="United States"/>
    <x v="10"/>
    <x v="9"/>
    <n v="19134"/>
    <x v="3"/>
    <s v="FUR-FU-10001918"/>
    <x v="0"/>
    <x v="5"/>
    <x v="280"/>
    <n v="11.352"/>
    <n v="3"/>
    <n v="0.2"/>
    <n v="2.6960999999999999"/>
  </r>
  <r>
    <n v="9072"/>
    <x v="4535"/>
    <x v="1"/>
    <x v="821"/>
    <d v="2012-06-16T00:00:00"/>
    <s v="Standard Class"/>
    <s v="SZ-20035"/>
    <s v="Sam Zeldin"/>
    <x v="2"/>
    <s v="United States"/>
    <x v="38"/>
    <x v="14"/>
    <n v="47201"/>
    <x v="2"/>
    <s v="OFF-ST-10002444"/>
    <x v="1"/>
    <x v="4"/>
    <x v="571"/>
    <n v="24.56"/>
    <n v="2"/>
    <n v="0"/>
    <n v="6.8768000000000002"/>
  </r>
  <r>
    <n v="9073"/>
    <x v="4536"/>
    <x v="0"/>
    <x v="913"/>
    <d v="2013-09-09T00:00:00"/>
    <s v="Standard Class"/>
    <s v="MB-18085"/>
    <s v="Mick Brown"/>
    <x v="0"/>
    <s v="United States"/>
    <x v="24"/>
    <x v="25"/>
    <n v="65807"/>
    <x v="2"/>
    <s v="OFF-EN-10003286"/>
    <x v="1"/>
    <x v="12"/>
    <x v="33"/>
    <n v="16.559999999999999"/>
    <n v="2"/>
    <n v="0"/>
    <n v="7.7831999999999999"/>
  </r>
  <r>
    <n v="9074"/>
    <x v="4536"/>
    <x v="0"/>
    <x v="913"/>
    <d v="2013-09-09T00:00:00"/>
    <s v="Standard Class"/>
    <s v="MB-18085"/>
    <s v="Mick Brown"/>
    <x v="0"/>
    <s v="United States"/>
    <x v="24"/>
    <x v="25"/>
    <n v="65807"/>
    <x v="2"/>
    <s v="TEC-AC-10000109"/>
    <x v="2"/>
    <x v="11"/>
    <x v="200"/>
    <n v="279.95"/>
    <n v="5"/>
    <n v="0"/>
    <n v="67.188000000000002"/>
  </r>
  <r>
    <n v="9075"/>
    <x v="4537"/>
    <x v="2"/>
    <x v="419"/>
    <d v="2011-04-26T00:00:00"/>
    <s v="Standard Class"/>
    <s v="DB-13555"/>
    <s v="Dorothy Badders"/>
    <x v="1"/>
    <s v="United States"/>
    <x v="0"/>
    <x v="0"/>
    <n v="42420"/>
    <x v="0"/>
    <s v="OFF-ST-10002574"/>
    <x v="1"/>
    <x v="4"/>
    <x v="926"/>
    <n v="828.84"/>
    <n v="6"/>
    <n v="0"/>
    <n v="0"/>
  </r>
  <r>
    <n v="9076"/>
    <x v="4538"/>
    <x v="1"/>
    <x v="599"/>
    <d v="2012-08-11T00:00:00"/>
    <s v="First Class"/>
    <s v="CB-12415"/>
    <s v="Christy Brittain"/>
    <x v="0"/>
    <s v="United States"/>
    <x v="80"/>
    <x v="24"/>
    <n v="44107"/>
    <x v="3"/>
    <s v="OFF-BI-10000773"/>
    <x v="1"/>
    <x v="8"/>
    <x v="381"/>
    <n v="7.218"/>
    <n v="3"/>
    <n v="0.7"/>
    <n v="-5.5338000000000003"/>
  </r>
  <r>
    <n v="9077"/>
    <x v="4538"/>
    <x v="1"/>
    <x v="599"/>
    <d v="2012-08-11T00:00:00"/>
    <s v="First Class"/>
    <s v="CB-12415"/>
    <s v="Christy Brittain"/>
    <x v="0"/>
    <s v="United States"/>
    <x v="80"/>
    <x v="24"/>
    <n v="44107"/>
    <x v="3"/>
    <s v="OFF-SU-10004661"/>
    <x v="1"/>
    <x v="14"/>
    <x v="1748"/>
    <n v="27.2"/>
    <n v="4"/>
    <n v="0.2"/>
    <n v="2.04"/>
  </r>
  <r>
    <n v="9078"/>
    <x v="4539"/>
    <x v="2"/>
    <x v="935"/>
    <d v="2011-07-11T00:00:00"/>
    <s v="Standard Class"/>
    <s v="SP-20650"/>
    <s v="Stephanie Phelps"/>
    <x v="1"/>
    <s v="United States"/>
    <x v="155"/>
    <x v="8"/>
    <n v="68104"/>
    <x v="2"/>
    <s v="TEC-AC-10003280"/>
    <x v="2"/>
    <x v="11"/>
    <x v="1028"/>
    <n v="89.97"/>
    <n v="3"/>
    <n v="0"/>
    <n v="18.893699999999999"/>
  </r>
  <r>
    <n v="9079"/>
    <x v="4540"/>
    <x v="0"/>
    <x v="595"/>
    <d v="2013-02-23T00:00:00"/>
    <s v="Standard Class"/>
    <s v="GW-14605"/>
    <s v="Giulietta Weimer"/>
    <x v="0"/>
    <s v="United States"/>
    <x v="0"/>
    <x v="0"/>
    <n v="42420"/>
    <x v="0"/>
    <s v="FUR-FU-10003773"/>
    <x v="0"/>
    <x v="5"/>
    <x v="125"/>
    <n v="318.08"/>
    <n v="4"/>
    <n v="0"/>
    <n v="34.988799999999998"/>
  </r>
  <r>
    <n v="9080"/>
    <x v="4540"/>
    <x v="0"/>
    <x v="595"/>
    <d v="2013-02-23T00:00:00"/>
    <s v="Standard Class"/>
    <s v="GW-14605"/>
    <s v="Giulietta Weimer"/>
    <x v="0"/>
    <s v="United States"/>
    <x v="0"/>
    <x v="0"/>
    <n v="42420"/>
    <x v="0"/>
    <s v="OFF-BI-10002412"/>
    <x v="1"/>
    <x v="8"/>
    <x v="323"/>
    <n v="5.8"/>
    <n v="1"/>
    <n v="0"/>
    <n v="2.61"/>
  </r>
  <r>
    <n v="9081"/>
    <x v="4541"/>
    <x v="3"/>
    <x v="220"/>
    <d v="2014-09-14T00:00:00"/>
    <s v="Second Class"/>
    <s v="KH-16630"/>
    <s v="Ken Heidel"/>
    <x v="1"/>
    <s v="United States"/>
    <x v="157"/>
    <x v="1"/>
    <n v="92704"/>
    <x v="1"/>
    <s v="TEC-PH-10002564"/>
    <x v="2"/>
    <x v="7"/>
    <x v="976"/>
    <n v="143.952"/>
    <n v="6"/>
    <n v="0.2"/>
    <n v="17.994"/>
  </r>
  <r>
    <n v="9082"/>
    <x v="4541"/>
    <x v="3"/>
    <x v="220"/>
    <d v="2014-09-14T00:00:00"/>
    <s v="Second Class"/>
    <s v="KH-16630"/>
    <s v="Ken Heidel"/>
    <x v="1"/>
    <s v="United States"/>
    <x v="157"/>
    <x v="1"/>
    <n v="92704"/>
    <x v="1"/>
    <s v="OFF-PA-10002262"/>
    <x v="1"/>
    <x v="10"/>
    <x v="992"/>
    <n v="19.440000000000001"/>
    <n v="3"/>
    <n v="0"/>
    <n v="9.3312000000000008"/>
  </r>
  <r>
    <n v="9083"/>
    <x v="4542"/>
    <x v="3"/>
    <x v="808"/>
    <d v="2014-07-11T00:00:00"/>
    <s v="Standard Class"/>
    <s v="BG-11035"/>
    <s v="Barry Gonzalez"/>
    <x v="0"/>
    <s v="United States"/>
    <x v="24"/>
    <x v="17"/>
    <n v="22153"/>
    <x v="0"/>
    <s v="OFF-AR-10000246"/>
    <x v="1"/>
    <x v="6"/>
    <x v="21"/>
    <n v="5.56"/>
    <n v="2"/>
    <n v="0"/>
    <n v="1.4456"/>
  </r>
  <r>
    <n v="9084"/>
    <x v="4543"/>
    <x v="1"/>
    <x v="525"/>
    <d v="2012-08-02T00:00:00"/>
    <s v="First Class"/>
    <s v="LO-17170"/>
    <s v="Lori Olson"/>
    <x v="1"/>
    <s v="United States"/>
    <x v="244"/>
    <x v="17"/>
    <n v="23434"/>
    <x v="0"/>
    <s v="OFF-ST-10002554"/>
    <x v="1"/>
    <x v="4"/>
    <x v="1144"/>
    <n v="146.72999999999999"/>
    <n v="3"/>
    <n v="0"/>
    <n v="2.9346000000000001"/>
  </r>
  <r>
    <n v="9085"/>
    <x v="4543"/>
    <x v="1"/>
    <x v="525"/>
    <d v="2012-08-02T00:00:00"/>
    <s v="First Class"/>
    <s v="LO-17170"/>
    <s v="Lori Olson"/>
    <x v="1"/>
    <s v="United States"/>
    <x v="244"/>
    <x v="17"/>
    <n v="23434"/>
    <x v="0"/>
    <s v="OFF-PA-10002751"/>
    <x v="1"/>
    <x v="10"/>
    <x v="150"/>
    <n v="29.9"/>
    <n v="5"/>
    <n v="0"/>
    <n v="13.455"/>
  </r>
  <r>
    <n v="9086"/>
    <x v="4544"/>
    <x v="0"/>
    <x v="545"/>
    <d v="2013-09-13T00:00:00"/>
    <s v="Second Class"/>
    <s v="DV-13465"/>
    <s v="Dianna Vittorini"/>
    <x v="0"/>
    <s v="United States"/>
    <x v="1"/>
    <x v="1"/>
    <n v="90049"/>
    <x v="1"/>
    <s v="OFF-BI-10004318"/>
    <x v="1"/>
    <x v="8"/>
    <x v="1574"/>
    <n v="276.78399999999999"/>
    <n v="2"/>
    <n v="0.2"/>
    <n v="89.954800000000006"/>
  </r>
  <r>
    <n v="9087"/>
    <x v="4545"/>
    <x v="0"/>
    <x v="182"/>
    <d v="2013-01-10T00:00:00"/>
    <s v="Standard Class"/>
    <s v="LR-17035"/>
    <s v="Lisa Ryan"/>
    <x v="1"/>
    <s v="United States"/>
    <x v="12"/>
    <x v="5"/>
    <n v="77041"/>
    <x v="2"/>
    <s v="OFF-AP-10001564"/>
    <x v="1"/>
    <x v="9"/>
    <x v="1759"/>
    <n v="93.031999999999996"/>
    <n v="2"/>
    <n v="0.8"/>
    <n v="-251.18639999999999"/>
  </r>
  <r>
    <n v="9088"/>
    <x v="4545"/>
    <x v="0"/>
    <x v="182"/>
    <d v="2013-01-10T00:00:00"/>
    <s v="Standard Class"/>
    <s v="LR-17035"/>
    <s v="Lisa Ryan"/>
    <x v="1"/>
    <s v="United States"/>
    <x v="12"/>
    <x v="5"/>
    <n v="77041"/>
    <x v="2"/>
    <s v="FUR-CH-10000513"/>
    <x v="0"/>
    <x v="1"/>
    <x v="70"/>
    <n v="454.96499999999997"/>
    <n v="5"/>
    <n v="0.3"/>
    <n v="-136.48949999999999"/>
  </r>
  <r>
    <n v="9089"/>
    <x v="4546"/>
    <x v="1"/>
    <x v="83"/>
    <d v="2012-12-20T00:00:00"/>
    <s v="Standard Class"/>
    <s v="RR-19525"/>
    <s v="Rick Reed"/>
    <x v="1"/>
    <s v="United States"/>
    <x v="143"/>
    <x v="3"/>
    <n v="27511"/>
    <x v="0"/>
    <s v="TEC-PH-10001433"/>
    <x v="2"/>
    <x v="7"/>
    <x v="237"/>
    <n v="246.16800000000001"/>
    <n v="3"/>
    <n v="0.2"/>
    <n v="21.5397"/>
  </r>
  <r>
    <n v="9090"/>
    <x v="4547"/>
    <x v="0"/>
    <x v="42"/>
    <d v="2013-09-21T00:00:00"/>
    <s v="Second Class"/>
    <s v="TS-21610"/>
    <s v="Troy Staebel"/>
    <x v="0"/>
    <s v="United States"/>
    <x v="24"/>
    <x v="24"/>
    <n v="45503"/>
    <x v="3"/>
    <s v="OFF-ST-10002790"/>
    <x v="1"/>
    <x v="4"/>
    <x v="233"/>
    <n v="295.39999999999998"/>
    <n v="5"/>
    <n v="0.2"/>
    <n v="-62.772500000000001"/>
  </r>
  <r>
    <n v="9091"/>
    <x v="4548"/>
    <x v="3"/>
    <x v="119"/>
    <d v="2014-10-16T00:00:00"/>
    <s v="First Class"/>
    <s v="AH-10210"/>
    <s v="Alan Hwang"/>
    <x v="0"/>
    <s v="United States"/>
    <x v="103"/>
    <x v="0"/>
    <n v="40214"/>
    <x v="0"/>
    <s v="OFF-ST-10002974"/>
    <x v="1"/>
    <x v="4"/>
    <x v="123"/>
    <n v="348.56"/>
    <n v="8"/>
    <n v="0"/>
    <n v="104.568"/>
  </r>
  <r>
    <n v="9092"/>
    <x v="4549"/>
    <x v="1"/>
    <x v="1141"/>
    <d v="2012-03-07T00:00:00"/>
    <s v="Second Class"/>
    <s v="DW-13585"/>
    <s v="Dorothy Wardle"/>
    <x v="1"/>
    <s v="United States"/>
    <x v="21"/>
    <x v="24"/>
    <n v="45373"/>
    <x v="3"/>
    <s v="OFF-PA-10003177"/>
    <x v="1"/>
    <x v="10"/>
    <x v="89"/>
    <n v="15.552"/>
    <n v="3"/>
    <n v="0.2"/>
    <n v="5.4432"/>
  </r>
  <r>
    <n v="9093"/>
    <x v="4549"/>
    <x v="1"/>
    <x v="1141"/>
    <d v="2012-03-07T00:00:00"/>
    <s v="Second Class"/>
    <s v="DW-13585"/>
    <s v="Dorothy Wardle"/>
    <x v="1"/>
    <s v="United States"/>
    <x v="21"/>
    <x v="24"/>
    <n v="45373"/>
    <x v="3"/>
    <s v="FUR-BO-10001918"/>
    <x v="0"/>
    <x v="0"/>
    <x v="1140"/>
    <n v="482.94"/>
    <n v="6"/>
    <n v="0.5"/>
    <n v="-376.69319999999999"/>
  </r>
  <r>
    <n v="9094"/>
    <x v="4550"/>
    <x v="1"/>
    <x v="932"/>
    <d v="2012-05-06T00:00:00"/>
    <s v="Standard Class"/>
    <s v="AJ-10945"/>
    <s v="Ashley Jarboe"/>
    <x v="0"/>
    <s v="United States"/>
    <x v="66"/>
    <x v="12"/>
    <n v="48227"/>
    <x v="2"/>
    <s v="TEC-PH-10001299"/>
    <x v="2"/>
    <x v="7"/>
    <x v="1480"/>
    <n v="299.98"/>
    <n v="2"/>
    <n v="0"/>
    <n v="83.994399999999999"/>
  </r>
  <r>
    <n v="9095"/>
    <x v="4550"/>
    <x v="1"/>
    <x v="932"/>
    <d v="2012-05-06T00:00:00"/>
    <s v="Standard Class"/>
    <s v="AJ-10945"/>
    <s v="Ashley Jarboe"/>
    <x v="0"/>
    <s v="United States"/>
    <x v="66"/>
    <x v="12"/>
    <n v="48227"/>
    <x v="2"/>
    <s v="OFF-BI-10004224"/>
    <x v="1"/>
    <x v="8"/>
    <x v="1061"/>
    <n v="403.68"/>
    <n v="6"/>
    <n v="0"/>
    <n v="181.65600000000001"/>
  </r>
  <r>
    <n v="9096"/>
    <x v="4550"/>
    <x v="1"/>
    <x v="932"/>
    <d v="2012-05-06T00:00:00"/>
    <s v="Standard Class"/>
    <s v="AJ-10945"/>
    <s v="Ashley Jarboe"/>
    <x v="0"/>
    <s v="United States"/>
    <x v="66"/>
    <x v="12"/>
    <n v="48227"/>
    <x v="2"/>
    <s v="TEC-PH-10001300"/>
    <x v="2"/>
    <x v="7"/>
    <x v="1002"/>
    <n v="41.9"/>
    <n v="2"/>
    <n v="0"/>
    <n v="11.731999999999999"/>
  </r>
  <r>
    <n v="9097"/>
    <x v="4550"/>
    <x v="1"/>
    <x v="932"/>
    <d v="2012-05-06T00:00:00"/>
    <s v="Standard Class"/>
    <s v="AJ-10945"/>
    <s v="Ashley Jarboe"/>
    <x v="0"/>
    <s v="United States"/>
    <x v="66"/>
    <x v="12"/>
    <n v="48227"/>
    <x v="2"/>
    <s v="OFF-LA-10004178"/>
    <x v="1"/>
    <x v="2"/>
    <x v="1700"/>
    <n v="28.91"/>
    <n v="7"/>
    <n v="0"/>
    <n v="13.2986"/>
  </r>
  <r>
    <n v="9098"/>
    <x v="4551"/>
    <x v="2"/>
    <x v="791"/>
    <d v="2011-04-17T00:00:00"/>
    <s v="Standard Class"/>
    <s v="SV-20785"/>
    <s v="Stewart Visinsky"/>
    <x v="0"/>
    <s v="United States"/>
    <x v="41"/>
    <x v="14"/>
    <n v="47401"/>
    <x v="2"/>
    <s v="OFF-PA-10000289"/>
    <x v="1"/>
    <x v="10"/>
    <x v="722"/>
    <n v="32.4"/>
    <n v="5"/>
    <n v="0"/>
    <n v="15.552"/>
  </r>
  <r>
    <n v="9099"/>
    <x v="4552"/>
    <x v="3"/>
    <x v="386"/>
    <d v="2014-10-17T00:00:00"/>
    <s v="Standard Class"/>
    <s v="MG-17650"/>
    <s v="Matthew Grinstein"/>
    <x v="2"/>
    <s v="United States"/>
    <x v="61"/>
    <x v="5"/>
    <n v="75081"/>
    <x v="2"/>
    <s v="TEC-PH-10002085"/>
    <x v="2"/>
    <x v="7"/>
    <x v="659"/>
    <n v="369.54399999999998"/>
    <n v="7"/>
    <n v="0.2"/>
    <n v="27.715800000000002"/>
  </r>
  <r>
    <n v="9100"/>
    <x v="4552"/>
    <x v="3"/>
    <x v="386"/>
    <d v="2014-10-17T00:00:00"/>
    <s v="Standard Class"/>
    <s v="MG-17650"/>
    <s v="Matthew Grinstein"/>
    <x v="2"/>
    <s v="United States"/>
    <x v="61"/>
    <x v="5"/>
    <n v="75081"/>
    <x v="2"/>
    <s v="OFF-PA-10001934"/>
    <x v="1"/>
    <x v="10"/>
    <x v="543"/>
    <n v="10.368"/>
    <n v="2"/>
    <n v="0.2"/>
    <n v="3.7584"/>
  </r>
  <r>
    <n v="9101"/>
    <x v="4552"/>
    <x v="3"/>
    <x v="386"/>
    <d v="2014-10-17T00:00:00"/>
    <s v="Standard Class"/>
    <s v="MG-17650"/>
    <s v="Matthew Grinstein"/>
    <x v="2"/>
    <s v="United States"/>
    <x v="61"/>
    <x v="5"/>
    <n v="75081"/>
    <x v="2"/>
    <s v="TEC-AC-10003033"/>
    <x v="2"/>
    <x v="11"/>
    <x v="756"/>
    <n v="791.88"/>
    <n v="3"/>
    <n v="0.2"/>
    <n v="128.68049999999999"/>
  </r>
  <r>
    <n v="9102"/>
    <x v="4553"/>
    <x v="1"/>
    <x v="209"/>
    <d v="2012-12-11T00:00:00"/>
    <s v="Standard Class"/>
    <s v="AB-10105"/>
    <s v="Adrian Barton"/>
    <x v="0"/>
    <s v="United States"/>
    <x v="12"/>
    <x v="5"/>
    <n v="77041"/>
    <x v="2"/>
    <s v="OFF-AR-10001683"/>
    <x v="1"/>
    <x v="6"/>
    <x v="32"/>
    <n v="23.64"/>
    <n v="3"/>
    <n v="0.2"/>
    <n v="5.319"/>
  </r>
  <r>
    <n v="9103"/>
    <x v="4553"/>
    <x v="1"/>
    <x v="209"/>
    <d v="2012-12-11T00:00:00"/>
    <s v="Standard Class"/>
    <s v="AB-10105"/>
    <s v="Adrian Barton"/>
    <x v="0"/>
    <s v="United States"/>
    <x v="12"/>
    <x v="5"/>
    <n v="77041"/>
    <x v="2"/>
    <s v="OFF-ST-10001713"/>
    <x v="1"/>
    <x v="4"/>
    <x v="45"/>
    <n v="84.784000000000006"/>
    <n v="2"/>
    <n v="0.2"/>
    <n v="-16.956800000000001"/>
  </r>
  <r>
    <n v="9104"/>
    <x v="4553"/>
    <x v="1"/>
    <x v="209"/>
    <d v="2012-12-11T00:00:00"/>
    <s v="Standard Class"/>
    <s v="AB-10105"/>
    <s v="Adrian Barton"/>
    <x v="0"/>
    <s v="United States"/>
    <x v="12"/>
    <x v="5"/>
    <n v="77041"/>
    <x v="2"/>
    <s v="FUR-FU-10000193"/>
    <x v="0"/>
    <x v="5"/>
    <x v="1503"/>
    <n v="64.959999999999994"/>
    <n v="5"/>
    <n v="0.6"/>
    <n v="-84.447999999999993"/>
  </r>
  <r>
    <n v="9105"/>
    <x v="4553"/>
    <x v="1"/>
    <x v="209"/>
    <d v="2012-12-11T00:00:00"/>
    <s v="Standard Class"/>
    <s v="AB-10105"/>
    <s v="Adrian Barton"/>
    <x v="0"/>
    <s v="United States"/>
    <x v="12"/>
    <x v="5"/>
    <n v="77041"/>
    <x v="2"/>
    <s v="OFF-BI-10000474"/>
    <x v="1"/>
    <x v="8"/>
    <x v="27"/>
    <n v="32.06"/>
    <n v="10"/>
    <n v="0.8"/>
    <n v="-51.295999999999999"/>
  </r>
  <r>
    <n v="9106"/>
    <x v="4553"/>
    <x v="1"/>
    <x v="209"/>
    <d v="2012-12-11T00:00:00"/>
    <s v="Standard Class"/>
    <s v="AB-10105"/>
    <s v="Adrian Barton"/>
    <x v="0"/>
    <s v="United States"/>
    <x v="12"/>
    <x v="5"/>
    <n v="77041"/>
    <x v="2"/>
    <s v="OFF-ST-10000129"/>
    <x v="1"/>
    <x v="4"/>
    <x v="1646"/>
    <n v="177.648"/>
    <n v="2"/>
    <n v="0.2"/>
    <n v="-28.867799999999999"/>
  </r>
  <r>
    <n v="9107"/>
    <x v="4553"/>
    <x v="1"/>
    <x v="209"/>
    <d v="2012-12-11T00:00:00"/>
    <s v="Standard Class"/>
    <s v="AB-10105"/>
    <s v="Adrian Barton"/>
    <x v="0"/>
    <s v="United States"/>
    <x v="12"/>
    <x v="5"/>
    <n v="77041"/>
    <x v="2"/>
    <s v="TEC-MA-10001016"/>
    <x v="2"/>
    <x v="15"/>
    <x v="1598"/>
    <n v="287.91000000000003"/>
    <n v="3"/>
    <n v="0.4"/>
    <n v="33.589500000000001"/>
  </r>
  <r>
    <n v="9108"/>
    <x v="4554"/>
    <x v="1"/>
    <x v="442"/>
    <d v="2012-05-28T00:00:00"/>
    <s v="First Class"/>
    <s v="MM-18280"/>
    <s v="Muhammed MacIntyre"/>
    <x v="1"/>
    <s v="United States"/>
    <x v="319"/>
    <x v="5"/>
    <n v="76117"/>
    <x v="2"/>
    <s v="OFF-SU-10002557"/>
    <x v="1"/>
    <x v="14"/>
    <x v="1329"/>
    <n v="22.367999999999999"/>
    <n v="2"/>
    <n v="0.2"/>
    <n v="1.6776"/>
  </r>
  <r>
    <n v="9109"/>
    <x v="4554"/>
    <x v="1"/>
    <x v="442"/>
    <d v="2012-05-28T00:00:00"/>
    <s v="First Class"/>
    <s v="MM-18280"/>
    <s v="Muhammed MacIntyre"/>
    <x v="1"/>
    <s v="United States"/>
    <x v="319"/>
    <x v="5"/>
    <n v="76117"/>
    <x v="2"/>
    <s v="OFF-PA-10002160"/>
    <x v="1"/>
    <x v="10"/>
    <x v="1190"/>
    <n v="32.368000000000002"/>
    <n v="7"/>
    <n v="0.2"/>
    <n v="11.7334"/>
  </r>
  <r>
    <n v="9110"/>
    <x v="4554"/>
    <x v="1"/>
    <x v="442"/>
    <d v="2012-05-28T00:00:00"/>
    <s v="First Class"/>
    <s v="MM-18280"/>
    <s v="Muhammed MacIntyre"/>
    <x v="1"/>
    <s v="United States"/>
    <x v="319"/>
    <x v="5"/>
    <n v="76117"/>
    <x v="2"/>
    <s v="TEC-AC-10003095"/>
    <x v="2"/>
    <x v="11"/>
    <x v="1277"/>
    <n v="207.98400000000001"/>
    <n v="2"/>
    <n v="0.2"/>
    <n v="36.397199999999998"/>
  </r>
  <r>
    <n v="9111"/>
    <x v="4555"/>
    <x v="2"/>
    <x v="303"/>
    <d v="2011-10-15T00:00:00"/>
    <s v="First Class"/>
    <s v="MA-17995"/>
    <s v="Michelle Arnett"/>
    <x v="2"/>
    <s v="United States"/>
    <x v="102"/>
    <x v="17"/>
    <n v="23223"/>
    <x v="0"/>
    <s v="OFF-EN-10003160"/>
    <x v="1"/>
    <x v="12"/>
    <x v="1027"/>
    <n v="36.4"/>
    <n v="5"/>
    <n v="0"/>
    <n v="17.472000000000001"/>
  </r>
  <r>
    <n v="9112"/>
    <x v="4555"/>
    <x v="2"/>
    <x v="303"/>
    <d v="2011-10-15T00:00:00"/>
    <s v="First Class"/>
    <s v="MA-17995"/>
    <s v="Michelle Arnett"/>
    <x v="2"/>
    <s v="United States"/>
    <x v="102"/>
    <x v="17"/>
    <n v="23223"/>
    <x v="0"/>
    <s v="TEC-AC-10001542"/>
    <x v="2"/>
    <x v="11"/>
    <x v="1669"/>
    <n v="22.96"/>
    <n v="2"/>
    <n v="0"/>
    <n v="4.3624000000000001"/>
  </r>
  <r>
    <n v="9113"/>
    <x v="4555"/>
    <x v="2"/>
    <x v="303"/>
    <d v="2011-10-15T00:00:00"/>
    <s v="First Class"/>
    <s v="MA-17995"/>
    <s v="Michelle Arnett"/>
    <x v="2"/>
    <s v="United States"/>
    <x v="102"/>
    <x v="17"/>
    <n v="23223"/>
    <x v="0"/>
    <s v="OFF-ST-10003641"/>
    <x v="1"/>
    <x v="4"/>
    <x v="1799"/>
    <n v="315.2"/>
    <n v="4"/>
    <n v="0"/>
    <n v="6.3040000000000003"/>
  </r>
  <r>
    <n v="9114"/>
    <x v="4555"/>
    <x v="2"/>
    <x v="303"/>
    <d v="2011-10-15T00:00:00"/>
    <s v="First Class"/>
    <s v="MA-17995"/>
    <s v="Michelle Arnett"/>
    <x v="2"/>
    <s v="United States"/>
    <x v="102"/>
    <x v="17"/>
    <n v="23223"/>
    <x v="0"/>
    <s v="OFF-BI-10002432"/>
    <x v="1"/>
    <x v="8"/>
    <x v="866"/>
    <n v="15.18"/>
    <n v="3"/>
    <n v="0"/>
    <n v="7.1345999999999998"/>
  </r>
  <r>
    <n v="9115"/>
    <x v="4556"/>
    <x v="0"/>
    <x v="569"/>
    <d v="2013-10-02T00:00:00"/>
    <s v="Second Class"/>
    <s v="EB-13975"/>
    <s v="Erica Bern"/>
    <x v="1"/>
    <s v="United States"/>
    <x v="1"/>
    <x v="1"/>
    <n v="90049"/>
    <x v="1"/>
    <s v="TEC-PH-10004094"/>
    <x v="2"/>
    <x v="7"/>
    <x v="1788"/>
    <n v="623.96"/>
    <n v="5"/>
    <n v="0.2"/>
    <n v="38.997500000000002"/>
  </r>
  <r>
    <n v="9116"/>
    <x v="4557"/>
    <x v="3"/>
    <x v="617"/>
    <d v="2014-01-25T00:00:00"/>
    <s v="Second Class"/>
    <s v="NS-18505"/>
    <s v="Neola Schneider"/>
    <x v="0"/>
    <s v="United States"/>
    <x v="10"/>
    <x v="9"/>
    <n v="19140"/>
    <x v="3"/>
    <s v="TEC-PH-10001817"/>
    <x v="2"/>
    <x v="7"/>
    <x v="1097"/>
    <n v="429.6"/>
    <n v="2"/>
    <n v="0.4"/>
    <n v="-93.08"/>
  </r>
  <r>
    <n v="9117"/>
    <x v="4557"/>
    <x v="3"/>
    <x v="617"/>
    <d v="2014-01-25T00:00:00"/>
    <s v="Second Class"/>
    <s v="NS-18505"/>
    <s v="Neola Schneider"/>
    <x v="0"/>
    <s v="United States"/>
    <x v="10"/>
    <x v="9"/>
    <n v="19140"/>
    <x v="3"/>
    <s v="FUR-FU-10002759"/>
    <x v="0"/>
    <x v="5"/>
    <x v="555"/>
    <n v="31.968"/>
    <n v="2"/>
    <n v="0.2"/>
    <n v="6.3936000000000002"/>
  </r>
  <r>
    <n v="9118"/>
    <x v="4557"/>
    <x v="3"/>
    <x v="617"/>
    <d v="2014-01-25T00:00:00"/>
    <s v="Second Class"/>
    <s v="NS-18505"/>
    <s v="Neola Schneider"/>
    <x v="0"/>
    <s v="United States"/>
    <x v="10"/>
    <x v="9"/>
    <n v="19140"/>
    <x v="3"/>
    <s v="FUR-CH-10000309"/>
    <x v="0"/>
    <x v="1"/>
    <x v="765"/>
    <n v="887.27099999999996"/>
    <n v="3"/>
    <n v="0.3"/>
    <n v="-63.3765"/>
  </r>
  <r>
    <n v="9119"/>
    <x v="4557"/>
    <x v="3"/>
    <x v="617"/>
    <d v="2014-01-25T00:00:00"/>
    <s v="Second Class"/>
    <s v="NS-18505"/>
    <s v="Neola Schneider"/>
    <x v="0"/>
    <s v="United States"/>
    <x v="10"/>
    <x v="9"/>
    <n v="19140"/>
    <x v="3"/>
    <s v="OFF-PA-10003673"/>
    <x v="1"/>
    <x v="10"/>
    <x v="971"/>
    <n v="21.696000000000002"/>
    <n v="4"/>
    <n v="0.2"/>
    <n v="7.0511999999999997"/>
  </r>
  <r>
    <n v="9120"/>
    <x v="4558"/>
    <x v="0"/>
    <x v="112"/>
    <d v="2013-06-13T00:00:00"/>
    <s v="Standard Class"/>
    <s v="RB-19795"/>
    <s v="Ross Baird"/>
    <x v="2"/>
    <s v="United States"/>
    <x v="1"/>
    <x v="1"/>
    <n v="90036"/>
    <x v="1"/>
    <s v="OFF-LA-10000452"/>
    <x v="1"/>
    <x v="2"/>
    <x v="804"/>
    <n v="22.05"/>
    <n v="7"/>
    <n v="0"/>
    <n v="10.584"/>
  </r>
  <r>
    <n v="9121"/>
    <x v="4558"/>
    <x v="0"/>
    <x v="112"/>
    <d v="2013-06-13T00:00:00"/>
    <s v="Standard Class"/>
    <s v="RB-19795"/>
    <s v="Ross Baird"/>
    <x v="2"/>
    <s v="United States"/>
    <x v="1"/>
    <x v="1"/>
    <n v="90036"/>
    <x v="1"/>
    <s v="OFF-PA-10000210"/>
    <x v="1"/>
    <x v="10"/>
    <x v="1828"/>
    <n v="99.9"/>
    <n v="5"/>
    <n v="0"/>
    <n v="46.953000000000003"/>
  </r>
  <r>
    <n v="9122"/>
    <x v="4559"/>
    <x v="3"/>
    <x v="257"/>
    <d v="2014-03-21T00:00:00"/>
    <s v="Second Class"/>
    <s v="JK-15325"/>
    <s v="Jason Klamczynski"/>
    <x v="1"/>
    <s v="United States"/>
    <x v="1"/>
    <x v="1"/>
    <n v="90032"/>
    <x v="1"/>
    <s v="OFF-AP-10000358"/>
    <x v="1"/>
    <x v="9"/>
    <x v="95"/>
    <n v="90.86"/>
    <n v="7"/>
    <n v="0"/>
    <n v="26.349399999999999"/>
  </r>
  <r>
    <n v="9123"/>
    <x v="4560"/>
    <x v="3"/>
    <x v="221"/>
    <d v="2014-11-25T00:00:00"/>
    <s v="Same Day"/>
    <s v="PR-18880"/>
    <s v="Patrick Ryan"/>
    <x v="0"/>
    <s v="United States"/>
    <x v="8"/>
    <x v="1"/>
    <n v="94109"/>
    <x v="1"/>
    <s v="OFF-PA-10002137"/>
    <x v="1"/>
    <x v="10"/>
    <x v="560"/>
    <n v="7.78"/>
    <n v="1"/>
    <n v="0"/>
    <n v="3.5009999999999999"/>
  </r>
  <r>
    <n v="9124"/>
    <x v="4561"/>
    <x v="0"/>
    <x v="491"/>
    <d v="2013-11-29T00:00:00"/>
    <s v="Second Class"/>
    <s v="EH-13945"/>
    <s v="Eric Hoffmann"/>
    <x v="0"/>
    <s v="United States"/>
    <x v="10"/>
    <x v="9"/>
    <n v="19120"/>
    <x v="3"/>
    <s v="OFF-BI-10003364"/>
    <x v="1"/>
    <x v="8"/>
    <x v="698"/>
    <n v="78.759"/>
    <n v="9"/>
    <n v="0.7"/>
    <n v="-57.756599999999999"/>
  </r>
  <r>
    <n v="9125"/>
    <x v="4562"/>
    <x v="0"/>
    <x v="298"/>
    <d v="2013-08-21T00:00:00"/>
    <s v="Second Class"/>
    <s v="MA-17560"/>
    <s v="Matt Abelman"/>
    <x v="2"/>
    <s v="United States"/>
    <x v="12"/>
    <x v="5"/>
    <n v="77070"/>
    <x v="2"/>
    <s v="FUR-FU-10001940"/>
    <x v="0"/>
    <x v="5"/>
    <x v="33"/>
    <n v="9.5519999999999996"/>
    <n v="3"/>
    <n v="0.6"/>
    <n v="-3.8208000000000002"/>
  </r>
  <r>
    <n v="9126"/>
    <x v="4562"/>
    <x v="0"/>
    <x v="298"/>
    <d v="2013-08-21T00:00:00"/>
    <s v="Second Class"/>
    <s v="MA-17560"/>
    <s v="Matt Abelman"/>
    <x v="2"/>
    <s v="United States"/>
    <x v="12"/>
    <x v="5"/>
    <n v="77070"/>
    <x v="2"/>
    <s v="FUR-FU-10000320"/>
    <x v="0"/>
    <x v="5"/>
    <x v="1512"/>
    <n v="5.3440000000000003"/>
    <n v="4"/>
    <n v="0.6"/>
    <n v="-2.1375999999999999"/>
  </r>
  <r>
    <n v="9127"/>
    <x v="4563"/>
    <x v="1"/>
    <x v="109"/>
    <d v="2012-03-12T00:00:00"/>
    <s v="Standard Class"/>
    <s v="MA-17995"/>
    <s v="Michelle Arnett"/>
    <x v="2"/>
    <s v="United States"/>
    <x v="324"/>
    <x v="27"/>
    <n v="88001"/>
    <x v="1"/>
    <s v="OFF-AR-10004441"/>
    <x v="1"/>
    <x v="6"/>
    <x v="153"/>
    <n v="8.2799999999999994"/>
    <n v="2"/>
    <n v="0"/>
    <n v="3.4775999999999998"/>
  </r>
  <r>
    <n v="9128"/>
    <x v="4564"/>
    <x v="3"/>
    <x v="1126"/>
    <d v="2014-02-06T00:00:00"/>
    <s v="Standard Class"/>
    <s v="JL-15505"/>
    <s v="Jeremy Lonsdale"/>
    <x v="0"/>
    <s v="United States"/>
    <x v="12"/>
    <x v="5"/>
    <n v="77070"/>
    <x v="2"/>
    <s v="OFF-ST-10002182"/>
    <x v="1"/>
    <x v="4"/>
    <x v="1732"/>
    <n v="50.136000000000003"/>
    <n v="3"/>
    <n v="0.2"/>
    <n v="-11.2806"/>
  </r>
  <r>
    <n v="9129"/>
    <x v="4565"/>
    <x v="3"/>
    <x v="507"/>
    <d v="2014-06-09T00:00:00"/>
    <s v="First Class"/>
    <s v="AS-10045"/>
    <s v="Aaron Smayling"/>
    <x v="1"/>
    <s v="United States"/>
    <x v="252"/>
    <x v="21"/>
    <n v="97756"/>
    <x v="1"/>
    <s v="OFF-BI-10002931"/>
    <x v="1"/>
    <x v="8"/>
    <x v="727"/>
    <n v="88.073999999999998"/>
    <n v="7"/>
    <n v="0.7"/>
    <n v="-58.716000000000001"/>
  </r>
  <r>
    <n v="9130"/>
    <x v="4566"/>
    <x v="0"/>
    <x v="830"/>
    <d v="2013-03-27T00:00:00"/>
    <s v="Second Class"/>
    <s v="DC-12850"/>
    <s v="Dan Campbell"/>
    <x v="0"/>
    <s v="United States"/>
    <x v="138"/>
    <x v="24"/>
    <n v="44105"/>
    <x v="3"/>
    <s v="FUR-BO-10004357"/>
    <x v="0"/>
    <x v="0"/>
    <x v="1349"/>
    <n v="301.47000000000003"/>
    <n v="3"/>
    <n v="0.5"/>
    <n v="-241.17599999999999"/>
  </r>
  <r>
    <n v="9131"/>
    <x v="4566"/>
    <x v="0"/>
    <x v="830"/>
    <d v="2013-03-27T00:00:00"/>
    <s v="Second Class"/>
    <s v="DC-12850"/>
    <s v="Dan Campbell"/>
    <x v="0"/>
    <s v="United States"/>
    <x v="138"/>
    <x v="24"/>
    <n v="44105"/>
    <x v="3"/>
    <s v="OFF-AR-10000475"/>
    <x v="1"/>
    <x v="6"/>
    <x v="1111"/>
    <n v="18.655999999999999"/>
    <n v="2"/>
    <n v="0.2"/>
    <n v="1.6324000000000001"/>
  </r>
  <r>
    <n v="9132"/>
    <x v="4567"/>
    <x v="3"/>
    <x v="39"/>
    <d v="2014-02-06T00:00:00"/>
    <s v="Standard Class"/>
    <s v="MD-17860"/>
    <s v="Michael Dominguez"/>
    <x v="1"/>
    <s v="United States"/>
    <x v="517"/>
    <x v="39"/>
    <n v="20707"/>
    <x v="3"/>
    <s v="FUR-FU-10001473"/>
    <x v="0"/>
    <x v="5"/>
    <x v="984"/>
    <n v="27.46"/>
    <n v="2"/>
    <n v="0"/>
    <n v="9.8856000000000002"/>
  </r>
  <r>
    <n v="9133"/>
    <x v="4567"/>
    <x v="3"/>
    <x v="39"/>
    <d v="2014-02-06T00:00:00"/>
    <s v="Standard Class"/>
    <s v="MD-17860"/>
    <s v="Michael Dominguez"/>
    <x v="1"/>
    <s v="United States"/>
    <x v="517"/>
    <x v="39"/>
    <n v="20707"/>
    <x v="3"/>
    <s v="OFF-AP-10001469"/>
    <x v="1"/>
    <x v="9"/>
    <x v="581"/>
    <n v="125.13"/>
    <n v="3"/>
    <n v="0"/>
    <n v="36.287700000000001"/>
  </r>
  <r>
    <n v="9134"/>
    <x v="4568"/>
    <x v="1"/>
    <x v="284"/>
    <d v="2012-04-09T00:00:00"/>
    <s v="Standard Class"/>
    <s v="RH-19510"/>
    <s v="Rick Huthwaite"/>
    <x v="2"/>
    <s v="United States"/>
    <x v="70"/>
    <x v="1"/>
    <n v="92037"/>
    <x v="1"/>
    <s v="TEC-PH-10004447"/>
    <x v="2"/>
    <x v="7"/>
    <x v="857"/>
    <n v="555.96"/>
    <n v="5"/>
    <n v="0.2"/>
    <n v="41.697000000000003"/>
  </r>
  <r>
    <n v="9135"/>
    <x v="4569"/>
    <x v="0"/>
    <x v="408"/>
    <d v="2013-04-18T00:00:00"/>
    <s v="Standard Class"/>
    <s v="TB-21175"/>
    <s v="Thomas Boland"/>
    <x v="1"/>
    <s v="United States"/>
    <x v="481"/>
    <x v="3"/>
    <n v="27893"/>
    <x v="0"/>
    <s v="OFF-ST-10001469"/>
    <x v="1"/>
    <x v="4"/>
    <x v="394"/>
    <n v="129.55199999999999"/>
    <n v="3"/>
    <n v="0.2"/>
    <n v="-22.671600000000002"/>
  </r>
  <r>
    <n v="9136"/>
    <x v="4569"/>
    <x v="0"/>
    <x v="408"/>
    <d v="2013-04-18T00:00:00"/>
    <s v="Standard Class"/>
    <s v="TB-21175"/>
    <s v="Thomas Boland"/>
    <x v="1"/>
    <s v="United States"/>
    <x v="481"/>
    <x v="3"/>
    <n v="27893"/>
    <x v="0"/>
    <s v="OFF-ST-10000060"/>
    <x v="1"/>
    <x v="4"/>
    <x v="387"/>
    <n v="51.984000000000002"/>
    <n v="1"/>
    <n v="0.2"/>
    <n v="-5.1984000000000004"/>
  </r>
  <r>
    <n v="9137"/>
    <x v="4569"/>
    <x v="0"/>
    <x v="408"/>
    <d v="2013-04-18T00:00:00"/>
    <s v="Standard Class"/>
    <s v="TB-21175"/>
    <s v="Thomas Boland"/>
    <x v="1"/>
    <s v="United States"/>
    <x v="481"/>
    <x v="3"/>
    <n v="27893"/>
    <x v="0"/>
    <s v="OFF-PA-10000807"/>
    <x v="1"/>
    <x v="10"/>
    <x v="1650"/>
    <n v="10.272"/>
    <n v="3"/>
    <n v="0.2"/>
    <n v="3.4668000000000001"/>
  </r>
  <r>
    <n v="9138"/>
    <x v="4570"/>
    <x v="2"/>
    <x v="563"/>
    <d v="2011-10-02T00:00:00"/>
    <s v="Standard Class"/>
    <s v="EB-13930"/>
    <s v="Eric Barreto"/>
    <x v="0"/>
    <s v="United States"/>
    <x v="84"/>
    <x v="2"/>
    <n v="33710"/>
    <x v="0"/>
    <s v="OFF-BI-10000666"/>
    <x v="1"/>
    <x v="8"/>
    <x v="980"/>
    <n v="18.335999999999999"/>
    <n v="2"/>
    <n v="0.7"/>
    <n v="-12.224"/>
  </r>
  <r>
    <n v="9139"/>
    <x v="4570"/>
    <x v="2"/>
    <x v="563"/>
    <d v="2011-10-02T00:00:00"/>
    <s v="Standard Class"/>
    <s v="EB-13930"/>
    <s v="Eric Barreto"/>
    <x v="0"/>
    <s v="United States"/>
    <x v="84"/>
    <x v="2"/>
    <n v="33710"/>
    <x v="0"/>
    <s v="TEC-PH-10002890"/>
    <x v="2"/>
    <x v="7"/>
    <x v="1387"/>
    <n v="180.96"/>
    <n v="5"/>
    <n v="0.2"/>
    <n v="13.571999999999999"/>
  </r>
  <r>
    <n v="9140"/>
    <x v="4571"/>
    <x v="2"/>
    <x v="814"/>
    <d v="2011-08-09T00:00:00"/>
    <s v="Standard Class"/>
    <s v="BM-11785"/>
    <s v="Bryan Mills"/>
    <x v="0"/>
    <s v="United States"/>
    <x v="452"/>
    <x v="10"/>
    <n v="60089"/>
    <x v="2"/>
    <s v="TEC-AC-10000844"/>
    <x v="2"/>
    <x v="11"/>
    <x v="106"/>
    <n v="475.94400000000002"/>
    <n v="7"/>
    <n v="0.2"/>
    <n v="95.188800000000001"/>
  </r>
  <r>
    <n v="9141"/>
    <x v="4572"/>
    <x v="3"/>
    <x v="1033"/>
    <d v="2014-03-10T00:00:00"/>
    <s v="Second Class"/>
    <s v="BT-11530"/>
    <s v="Bradley Talbott"/>
    <x v="2"/>
    <s v="United States"/>
    <x v="1"/>
    <x v="1"/>
    <n v="90049"/>
    <x v="1"/>
    <s v="TEC-AC-10002402"/>
    <x v="2"/>
    <x v="11"/>
    <x v="651"/>
    <n v="159.97999999999999"/>
    <n v="2"/>
    <n v="0"/>
    <n v="47.994"/>
  </r>
  <r>
    <n v="9142"/>
    <x v="4573"/>
    <x v="0"/>
    <x v="64"/>
    <d v="2013-08-09T00:00:00"/>
    <s v="First Class"/>
    <s v="FW-14395"/>
    <s v="Fred Wasserman"/>
    <x v="1"/>
    <s v="United States"/>
    <x v="20"/>
    <x v="15"/>
    <n v="10011"/>
    <x v="3"/>
    <s v="TEC-PH-10003988"/>
    <x v="2"/>
    <x v="7"/>
    <x v="47"/>
    <n v="43.6"/>
    <n v="4"/>
    <n v="0"/>
    <n v="12.208"/>
  </r>
  <r>
    <n v="9143"/>
    <x v="4574"/>
    <x v="3"/>
    <x v="968"/>
    <d v="2014-05-27T00:00:00"/>
    <s v="Standard Class"/>
    <s v="RD-19480"/>
    <s v="Rick Duston"/>
    <x v="0"/>
    <s v="United States"/>
    <x v="98"/>
    <x v="33"/>
    <n v="89115"/>
    <x v="1"/>
    <s v="OFF-BI-10004040"/>
    <x v="1"/>
    <x v="8"/>
    <x v="1478"/>
    <n v="8.2880000000000003"/>
    <n v="2"/>
    <n v="0.2"/>
    <n v="3.0044"/>
  </r>
  <r>
    <n v="9144"/>
    <x v="4574"/>
    <x v="3"/>
    <x v="968"/>
    <d v="2014-05-27T00:00:00"/>
    <s v="Standard Class"/>
    <s v="RD-19480"/>
    <s v="Rick Duston"/>
    <x v="0"/>
    <s v="United States"/>
    <x v="98"/>
    <x v="33"/>
    <n v="89115"/>
    <x v="1"/>
    <s v="TEC-PH-10004094"/>
    <x v="2"/>
    <x v="7"/>
    <x v="1788"/>
    <n v="1123.1279999999999"/>
    <n v="9"/>
    <n v="0.2"/>
    <n v="70.195499999999996"/>
  </r>
  <r>
    <n v="9145"/>
    <x v="4574"/>
    <x v="3"/>
    <x v="968"/>
    <d v="2014-05-27T00:00:00"/>
    <s v="Standard Class"/>
    <s v="RD-19480"/>
    <s v="Rick Duston"/>
    <x v="0"/>
    <s v="United States"/>
    <x v="98"/>
    <x v="33"/>
    <n v="89115"/>
    <x v="1"/>
    <s v="OFF-AP-10000358"/>
    <x v="1"/>
    <x v="9"/>
    <x v="95"/>
    <n v="64.900000000000006"/>
    <n v="5"/>
    <n v="0"/>
    <n v="18.821000000000002"/>
  </r>
  <r>
    <n v="9146"/>
    <x v="4575"/>
    <x v="1"/>
    <x v="1181"/>
    <d v="2012-09-24T00:00:00"/>
    <s v="Standard Class"/>
    <s v="TP-21130"/>
    <s v="Theone Pippenger"/>
    <x v="0"/>
    <s v="United States"/>
    <x v="14"/>
    <x v="10"/>
    <n v="60540"/>
    <x v="2"/>
    <s v="OFF-BI-10000138"/>
    <x v="1"/>
    <x v="8"/>
    <x v="600"/>
    <n v="2.8079999999999998"/>
    <n v="3"/>
    <n v="0.8"/>
    <n v="-4.4927999999999999"/>
  </r>
  <r>
    <n v="9147"/>
    <x v="4576"/>
    <x v="0"/>
    <x v="1156"/>
    <d v="2013-01-27T00:00:00"/>
    <s v="Standard Class"/>
    <s v="CB-12535"/>
    <s v="Claudia Bergmann"/>
    <x v="1"/>
    <s v="United States"/>
    <x v="140"/>
    <x v="42"/>
    <n v="5408"/>
    <x v="3"/>
    <s v="TEC-AC-10002926"/>
    <x v="2"/>
    <x v="11"/>
    <x v="1114"/>
    <n v="99.98"/>
    <n v="2"/>
    <n v="0"/>
    <n v="42.991399999999999"/>
  </r>
  <r>
    <n v="9148"/>
    <x v="4576"/>
    <x v="0"/>
    <x v="1156"/>
    <d v="2013-01-27T00:00:00"/>
    <s v="Standard Class"/>
    <s v="CB-12535"/>
    <s v="Claudia Bergmann"/>
    <x v="1"/>
    <s v="United States"/>
    <x v="140"/>
    <x v="42"/>
    <n v="5408"/>
    <x v="3"/>
    <s v="OFF-AR-10003477"/>
    <x v="1"/>
    <x v="6"/>
    <x v="1829"/>
    <n v="8.0399999999999991"/>
    <n v="6"/>
    <n v="0"/>
    <n v="2.7336"/>
  </r>
  <r>
    <n v="9149"/>
    <x v="4576"/>
    <x v="0"/>
    <x v="1156"/>
    <d v="2013-01-27T00:00:00"/>
    <s v="Standard Class"/>
    <s v="CB-12535"/>
    <s v="Claudia Bergmann"/>
    <x v="1"/>
    <s v="United States"/>
    <x v="140"/>
    <x v="42"/>
    <n v="5408"/>
    <x v="3"/>
    <s v="OFF-ST-10001526"/>
    <x v="1"/>
    <x v="4"/>
    <x v="764"/>
    <n v="1564.29"/>
    <n v="13"/>
    <n v="0"/>
    <n v="406.71539999999999"/>
  </r>
  <r>
    <n v="9150"/>
    <x v="4577"/>
    <x v="2"/>
    <x v="106"/>
    <d v="2011-06-06T00:00:00"/>
    <s v="Standard Class"/>
    <s v="QJ-19255"/>
    <s v="Quincy Jones"/>
    <x v="1"/>
    <s v="United States"/>
    <x v="66"/>
    <x v="12"/>
    <n v="48234"/>
    <x v="2"/>
    <s v="OFF-BI-10001765"/>
    <x v="1"/>
    <x v="8"/>
    <x v="985"/>
    <n v="138.56"/>
    <n v="4"/>
    <n v="0"/>
    <n v="66.508799999999994"/>
  </r>
  <r>
    <n v="9151"/>
    <x v="4577"/>
    <x v="2"/>
    <x v="106"/>
    <d v="2011-06-06T00:00:00"/>
    <s v="Standard Class"/>
    <s v="QJ-19255"/>
    <s v="Quincy Jones"/>
    <x v="1"/>
    <s v="United States"/>
    <x v="66"/>
    <x v="12"/>
    <n v="48234"/>
    <x v="2"/>
    <s v="OFF-AP-10004859"/>
    <x v="1"/>
    <x v="9"/>
    <x v="921"/>
    <n v="65.52"/>
    <n v="5"/>
    <n v="0.1"/>
    <n v="12.375999999999999"/>
  </r>
  <r>
    <n v="9152"/>
    <x v="4578"/>
    <x v="1"/>
    <x v="496"/>
    <d v="2012-09-29T00:00:00"/>
    <s v="Second Class"/>
    <s v="KM-16720"/>
    <s v="Kunst Miller"/>
    <x v="0"/>
    <s v="United States"/>
    <x v="418"/>
    <x v="16"/>
    <n v="85323"/>
    <x v="1"/>
    <s v="OFF-AR-10003179"/>
    <x v="1"/>
    <x v="6"/>
    <x v="1565"/>
    <n v="14.576000000000001"/>
    <n v="2"/>
    <n v="0.2"/>
    <n v="2.3685999999999998"/>
  </r>
  <r>
    <n v="9153"/>
    <x v="4578"/>
    <x v="1"/>
    <x v="496"/>
    <d v="2012-09-29T00:00:00"/>
    <s v="Second Class"/>
    <s v="KM-16720"/>
    <s v="Kunst Miller"/>
    <x v="0"/>
    <s v="United States"/>
    <x v="418"/>
    <x v="16"/>
    <n v="85323"/>
    <x v="1"/>
    <s v="TEC-AC-10002345"/>
    <x v="2"/>
    <x v="11"/>
    <x v="173"/>
    <n v="23.2"/>
    <n v="2"/>
    <n v="0.2"/>
    <n v="1.45"/>
  </r>
  <r>
    <n v="9154"/>
    <x v="4578"/>
    <x v="1"/>
    <x v="496"/>
    <d v="2012-09-29T00:00:00"/>
    <s v="Second Class"/>
    <s v="KM-16720"/>
    <s v="Kunst Miller"/>
    <x v="0"/>
    <s v="United States"/>
    <x v="418"/>
    <x v="16"/>
    <n v="85323"/>
    <x v="1"/>
    <s v="OFF-AR-10001246"/>
    <x v="1"/>
    <x v="6"/>
    <x v="450"/>
    <n v="16.463999999999999"/>
    <n v="7"/>
    <n v="0.2"/>
    <n v="1.8522000000000001"/>
  </r>
  <r>
    <n v="9155"/>
    <x v="4579"/>
    <x v="0"/>
    <x v="1147"/>
    <d v="2013-04-08T00:00:00"/>
    <s v="Second Class"/>
    <s v="KM-16660"/>
    <s v="Khloe Miller"/>
    <x v="0"/>
    <s v="United States"/>
    <x v="10"/>
    <x v="9"/>
    <n v="19140"/>
    <x v="3"/>
    <s v="FUR-FU-10004864"/>
    <x v="0"/>
    <x v="5"/>
    <x v="1710"/>
    <n v="19.312000000000001"/>
    <n v="2"/>
    <n v="0.2"/>
    <n v="3.1381999999999999"/>
  </r>
  <r>
    <n v="9156"/>
    <x v="4580"/>
    <x v="2"/>
    <x v="1213"/>
    <d v="2011-01-29T00:00:00"/>
    <s v="Standard Class"/>
    <s v="IM-15055"/>
    <s v="Ionia McGrath"/>
    <x v="0"/>
    <s v="United States"/>
    <x v="98"/>
    <x v="33"/>
    <n v="89115"/>
    <x v="1"/>
    <s v="OFF-PA-10001804"/>
    <x v="1"/>
    <x v="10"/>
    <x v="128"/>
    <n v="40.08"/>
    <n v="6"/>
    <n v="0"/>
    <n v="19.238399999999999"/>
  </r>
  <r>
    <n v="9157"/>
    <x v="4581"/>
    <x v="2"/>
    <x v="472"/>
    <d v="2011-08-08T00:00:00"/>
    <s v="Standard Class"/>
    <s v="ML-17395"/>
    <s v="Marina Lichtenstein"/>
    <x v="1"/>
    <s v="United States"/>
    <x v="294"/>
    <x v="43"/>
    <n v="4401"/>
    <x v="3"/>
    <s v="OFF-AP-10001271"/>
    <x v="1"/>
    <x v="9"/>
    <x v="469"/>
    <n v="101.96"/>
    <n v="2"/>
    <n v="0"/>
    <n v="27.529199999999999"/>
  </r>
  <r>
    <n v="9158"/>
    <x v="4581"/>
    <x v="2"/>
    <x v="472"/>
    <d v="2011-08-08T00:00:00"/>
    <s v="Standard Class"/>
    <s v="ML-17395"/>
    <s v="Marina Lichtenstein"/>
    <x v="1"/>
    <s v="United States"/>
    <x v="294"/>
    <x v="43"/>
    <n v="4401"/>
    <x v="3"/>
    <s v="OFF-PA-10004353"/>
    <x v="1"/>
    <x v="10"/>
    <x v="1652"/>
    <n v="259.74"/>
    <n v="13"/>
    <n v="0"/>
    <n v="124.6752"/>
  </r>
  <r>
    <n v="9159"/>
    <x v="4581"/>
    <x v="2"/>
    <x v="472"/>
    <d v="2011-08-08T00:00:00"/>
    <s v="Standard Class"/>
    <s v="ML-17395"/>
    <s v="Marina Lichtenstein"/>
    <x v="1"/>
    <s v="United States"/>
    <x v="294"/>
    <x v="43"/>
    <n v="4401"/>
    <x v="3"/>
    <s v="TEC-AC-10002473"/>
    <x v="2"/>
    <x v="11"/>
    <x v="713"/>
    <n v="255.42"/>
    <n v="9"/>
    <n v="0"/>
    <n v="104.7222"/>
  </r>
  <r>
    <n v="9160"/>
    <x v="4582"/>
    <x v="0"/>
    <x v="888"/>
    <d v="2013-08-15T00:00:00"/>
    <s v="Standard Class"/>
    <s v="GH-14410"/>
    <s v="Gary Hansen"/>
    <x v="2"/>
    <s v="United States"/>
    <x v="469"/>
    <x v="18"/>
    <n v="37075"/>
    <x v="0"/>
    <s v="OFF-BI-10003314"/>
    <x v="1"/>
    <x v="8"/>
    <x v="305"/>
    <n v="4.3380000000000001"/>
    <n v="3"/>
    <n v="0.7"/>
    <n v="-3.0366"/>
  </r>
  <r>
    <n v="9161"/>
    <x v="4582"/>
    <x v="0"/>
    <x v="888"/>
    <d v="2013-08-15T00:00:00"/>
    <s v="Standard Class"/>
    <s v="GH-14410"/>
    <s v="Gary Hansen"/>
    <x v="2"/>
    <s v="United States"/>
    <x v="469"/>
    <x v="18"/>
    <n v="37075"/>
    <x v="0"/>
    <s v="OFF-BI-10004465"/>
    <x v="1"/>
    <x v="8"/>
    <x v="732"/>
    <n v="11.88"/>
    <n v="5"/>
    <n v="0.7"/>
    <n v="-7.92"/>
  </r>
  <r>
    <n v="9162"/>
    <x v="4583"/>
    <x v="0"/>
    <x v="16"/>
    <d v="2013-12-13T00:00:00"/>
    <s v="Standard Class"/>
    <s v="AG-10900"/>
    <s v="Arthur Gainer"/>
    <x v="0"/>
    <s v="United States"/>
    <x v="342"/>
    <x v="6"/>
    <n v="54703"/>
    <x v="2"/>
    <s v="FUR-BO-10003450"/>
    <x v="0"/>
    <x v="0"/>
    <x v="1344"/>
    <n v="405.86"/>
    <n v="7"/>
    <n v="0"/>
    <n v="32.468800000000002"/>
  </r>
  <r>
    <n v="9163"/>
    <x v="4583"/>
    <x v="0"/>
    <x v="16"/>
    <d v="2013-12-13T00:00:00"/>
    <s v="Standard Class"/>
    <s v="AG-10900"/>
    <s v="Arthur Gainer"/>
    <x v="0"/>
    <s v="United States"/>
    <x v="342"/>
    <x v="6"/>
    <n v="54703"/>
    <x v="2"/>
    <s v="FUR-CH-10002335"/>
    <x v="0"/>
    <x v="1"/>
    <x v="623"/>
    <n v="680.01"/>
    <n v="3"/>
    <n v="0"/>
    <n v="176.80260000000001"/>
  </r>
  <r>
    <n v="9164"/>
    <x v="4584"/>
    <x v="1"/>
    <x v="1214"/>
    <d v="2012-12-06T00:00:00"/>
    <s v="Standard Class"/>
    <s v="MG-17695"/>
    <s v="Maureen Gnade"/>
    <x v="0"/>
    <s v="United States"/>
    <x v="22"/>
    <x v="10"/>
    <n v="60610"/>
    <x v="2"/>
    <s v="TEC-AC-10003433"/>
    <x v="2"/>
    <x v="11"/>
    <x v="1409"/>
    <n v="2.3759999999999999"/>
    <n v="3"/>
    <n v="0.2"/>
    <n v="0.74250000000000005"/>
  </r>
  <r>
    <n v="9165"/>
    <x v="4584"/>
    <x v="1"/>
    <x v="1214"/>
    <d v="2012-12-06T00:00:00"/>
    <s v="Standard Class"/>
    <s v="MG-17695"/>
    <s v="Maureen Gnade"/>
    <x v="0"/>
    <s v="United States"/>
    <x v="22"/>
    <x v="10"/>
    <n v="60610"/>
    <x v="2"/>
    <s v="OFF-AP-10003849"/>
    <x v="1"/>
    <x v="9"/>
    <x v="833"/>
    <n v="143.12799999999999"/>
    <n v="2"/>
    <n v="0.8"/>
    <n v="-393.60199999999998"/>
  </r>
  <r>
    <n v="9166"/>
    <x v="4585"/>
    <x v="0"/>
    <x v="890"/>
    <d v="2013-06-27T00:00:00"/>
    <s v="Second Class"/>
    <s v="MJ-17740"/>
    <s v="Max Jones"/>
    <x v="0"/>
    <s v="United States"/>
    <x v="70"/>
    <x v="1"/>
    <n v="92037"/>
    <x v="1"/>
    <s v="TEC-MA-10000984"/>
    <x v="2"/>
    <x v="15"/>
    <x v="1811"/>
    <n v="4476.8"/>
    <n v="4"/>
    <n v="0.2"/>
    <n v="503.64"/>
  </r>
  <r>
    <n v="9167"/>
    <x v="4585"/>
    <x v="0"/>
    <x v="890"/>
    <d v="2013-06-27T00:00:00"/>
    <s v="Second Class"/>
    <s v="MJ-17740"/>
    <s v="Max Jones"/>
    <x v="0"/>
    <s v="United States"/>
    <x v="70"/>
    <x v="1"/>
    <n v="92037"/>
    <x v="1"/>
    <s v="OFF-PA-10000418"/>
    <x v="1"/>
    <x v="10"/>
    <x v="961"/>
    <n v="104.85"/>
    <n v="1"/>
    <n v="0"/>
    <n v="50.328000000000003"/>
  </r>
  <r>
    <n v="9168"/>
    <x v="4585"/>
    <x v="0"/>
    <x v="890"/>
    <d v="2013-06-27T00:00:00"/>
    <s v="Second Class"/>
    <s v="MJ-17740"/>
    <s v="Max Jones"/>
    <x v="0"/>
    <s v="United States"/>
    <x v="70"/>
    <x v="1"/>
    <n v="92037"/>
    <x v="1"/>
    <s v="OFF-AP-10001242"/>
    <x v="1"/>
    <x v="9"/>
    <x v="1408"/>
    <n v="241.44"/>
    <n v="3"/>
    <n v="0"/>
    <n v="72.432000000000002"/>
  </r>
  <r>
    <n v="9169"/>
    <x v="4586"/>
    <x v="0"/>
    <x v="543"/>
    <d v="2013-03-20T00:00:00"/>
    <s v="Standard Class"/>
    <s v="SJ-20125"/>
    <s v="Sanjit Jacobs"/>
    <x v="2"/>
    <s v="United States"/>
    <x v="25"/>
    <x v="35"/>
    <n v="39212"/>
    <x v="0"/>
    <s v="OFF-PA-10001954"/>
    <x v="1"/>
    <x v="10"/>
    <x v="595"/>
    <n v="319.76"/>
    <n v="14"/>
    <n v="0"/>
    <n v="147.08959999999999"/>
  </r>
  <r>
    <n v="9170"/>
    <x v="4586"/>
    <x v="0"/>
    <x v="543"/>
    <d v="2013-03-20T00:00:00"/>
    <s v="Standard Class"/>
    <s v="SJ-20125"/>
    <s v="Sanjit Jacobs"/>
    <x v="2"/>
    <s v="United States"/>
    <x v="25"/>
    <x v="35"/>
    <n v="39212"/>
    <x v="0"/>
    <s v="OFF-PA-10001954"/>
    <x v="1"/>
    <x v="10"/>
    <x v="595"/>
    <n v="45.68"/>
    <n v="2"/>
    <n v="0"/>
    <n v="21.012799999999999"/>
  </r>
  <r>
    <n v="9171"/>
    <x v="4587"/>
    <x v="0"/>
    <x v="49"/>
    <d v="2013-02-12T00:00:00"/>
    <s v="Same Day"/>
    <s v="LB-16795"/>
    <s v="Laurel Beltran"/>
    <x v="2"/>
    <s v="United States"/>
    <x v="475"/>
    <x v="1"/>
    <n v="93030"/>
    <x v="1"/>
    <s v="FUR-FU-10000448"/>
    <x v="0"/>
    <x v="5"/>
    <x v="464"/>
    <n v="31.96"/>
    <n v="2"/>
    <n v="0"/>
    <n v="1.5980000000000001"/>
  </r>
  <r>
    <n v="9172"/>
    <x v="4587"/>
    <x v="0"/>
    <x v="49"/>
    <d v="2013-02-12T00:00:00"/>
    <s v="Same Day"/>
    <s v="LB-16795"/>
    <s v="Laurel Beltran"/>
    <x v="2"/>
    <s v="United States"/>
    <x v="475"/>
    <x v="1"/>
    <n v="93030"/>
    <x v="1"/>
    <s v="OFF-PA-10001357"/>
    <x v="1"/>
    <x v="10"/>
    <x v="1032"/>
    <n v="47.9"/>
    <n v="1"/>
    <n v="0"/>
    <n v="22.992000000000001"/>
  </r>
  <r>
    <n v="9173"/>
    <x v="4587"/>
    <x v="0"/>
    <x v="49"/>
    <d v="2013-02-12T00:00:00"/>
    <s v="Same Day"/>
    <s v="LB-16795"/>
    <s v="Laurel Beltran"/>
    <x v="2"/>
    <s v="United States"/>
    <x v="475"/>
    <x v="1"/>
    <n v="93030"/>
    <x v="1"/>
    <s v="OFF-ST-10002292"/>
    <x v="1"/>
    <x v="4"/>
    <x v="863"/>
    <n v="1112.94"/>
    <n v="3"/>
    <n v="0"/>
    <n v="222.58799999999999"/>
  </r>
  <r>
    <n v="9174"/>
    <x v="4587"/>
    <x v="0"/>
    <x v="49"/>
    <d v="2013-02-12T00:00:00"/>
    <s v="Same Day"/>
    <s v="LB-16795"/>
    <s v="Laurel Beltran"/>
    <x v="2"/>
    <s v="United States"/>
    <x v="475"/>
    <x v="1"/>
    <n v="93030"/>
    <x v="1"/>
    <s v="OFF-EN-10001219"/>
    <x v="1"/>
    <x v="12"/>
    <x v="583"/>
    <n v="22.92"/>
    <n v="3"/>
    <n v="0"/>
    <n v="11.2308"/>
  </r>
  <r>
    <n v="9175"/>
    <x v="4588"/>
    <x v="3"/>
    <x v="492"/>
    <d v="2014-06-15T00:00:00"/>
    <s v="Second Class"/>
    <s v="SB-20185"/>
    <s v="Sarah Brown"/>
    <x v="0"/>
    <s v="United States"/>
    <x v="239"/>
    <x v="4"/>
    <n v="98031"/>
    <x v="1"/>
    <s v="TEC-PH-10002564"/>
    <x v="2"/>
    <x v="7"/>
    <x v="976"/>
    <n v="71.975999999999999"/>
    <n v="3"/>
    <n v="0.2"/>
    <n v="8.9969999999999999"/>
  </r>
  <r>
    <n v="9176"/>
    <x v="4588"/>
    <x v="3"/>
    <x v="492"/>
    <d v="2014-06-15T00:00:00"/>
    <s v="Second Class"/>
    <s v="SB-20185"/>
    <s v="Sarah Brown"/>
    <x v="0"/>
    <s v="United States"/>
    <x v="239"/>
    <x v="4"/>
    <n v="98031"/>
    <x v="1"/>
    <s v="OFF-PA-10001639"/>
    <x v="1"/>
    <x v="10"/>
    <x v="972"/>
    <n v="19.440000000000001"/>
    <n v="3"/>
    <n v="0"/>
    <n v="9.3312000000000008"/>
  </r>
  <r>
    <n v="9177"/>
    <x v="4589"/>
    <x v="0"/>
    <x v="690"/>
    <d v="2013-03-25T00:00:00"/>
    <s v="Standard Class"/>
    <s v="CC-12610"/>
    <s v="Corey Catlett"/>
    <x v="1"/>
    <s v="United States"/>
    <x v="316"/>
    <x v="18"/>
    <n v="37211"/>
    <x v="0"/>
    <s v="OFF-BI-10001153"/>
    <x v="1"/>
    <x v="8"/>
    <x v="300"/>
    <n v="31.085999999999999"/>
    <n v="3"/>
    <n v="0.7"/>
    <n v="-20.724"/>
  </r>
  <r>
    <n v="9178"/>
    <x v="4590"/>
    <x v="0"/>
    <x v="696"/>
    <d v="2013-11-19T00:00:00"/>
    <s v="Standard Class"/>
    <s v="DP-13000"/>
    <s v="Darren Powers"/>
    <x v="0"/>
    <s v="United States"/>
    <x v="20"/>
    <x v="15"/>
    <n v="10035"/>
    <x v="3"/>
    <s v="TEC-PH-10003356"/>
    <x v="2"/>
    <x v="7"/>
    <x v="1689"/>
    <n v="13.98"/>
    <n v="2"/>
    <n v="0"/>
    <n v="3.9144000000000001"/>
  </r>
  <r>
    <n v="9179"/>
    <x v="4590"/>
    <x v="0"/>
    <x v="696"/>
    <d v="2013-11-19T00:00:00"/>
    <s v="Standard Class"/>
    <s v="DP-13000"/>
    <s v="Darren Powers"/>
    <x v="0"/>
    <s v="United States"/>
    <x v="20"/>
    <x v="15"/>
    <n v="10035"/>
    <x v="3"/>
    <s v="OFF-AR-10001725"/>
    <x v="1"/>
    <x v="6"/>
    <x v="1540"/>
    <n v="23.65"/>
    <n v="1"/>
    <n v="0"/>
    <n v="6.149"/>
  </r>
  <r>
    <n v="9180"/>
    <x v="4591"/>
    <x v="3"/>
    <x v="783"/>
    <d v="2014-12-08T00:00:00"/>
    <s v="Standard Class"/>
    <s v="JL-15505"/>
    <s v="Jeremy Lonsdale"/>
    <x v="0"/>
    <s v="United States"/>
    <x v="223"/>
    <x v="1"/>
    <n v="92683"/>
    <x v="1"/>
    <s v="TEC-PH-10002415"/>
    <x v="2"/>
    <x v="7"/>
    <x v="1517"/>
    <n v="707.88"/>
    <n v="3"/>
    <n v="0.2"/>
    <n v="44.2425"/>
  </r>
  <r>
    <n v="9181"/>
    <x v="4591"/>
    <x v="3"/>
    <x v="783"/>
    <d v="2014-12-08T00:00:00"/>
    <s v="Standard Class"/>
    <s v="JL-15505"/>
    <s v="Jeremy Lonsdale"/>
    <x v="0"/>
    <s v="United States"/>
    <x v="223"/>
    <x v="1"/>
    <n v="92683"/>
    <x v="1"/>
    <s v="OFF-BI-10003355"/>
    <x v="1"/>
    <x v="8"/>
    <x v="586"/>
    <n v="11.952"/>
    <n v="3"/>
    <n v="0.2"/>
    <n v="4.1832000000000003"/>
  </r>
  <r>
    <n v="9182"/>
    <x v="4591"/>
    <x v="3"/>
    <x v="783"/>
    <d v="2014-12-08T00:00:00"/>
    <s v="Standard Class"/>
    <s v="JL-15505"/>
    <s v="Jeremy Lonsdale"/>
    <x v="0"/>
    <s v="United States"/>
    <x v="223"/>
    <x v="1"/>
    <n v="92683"/>
    <x v="1"/>
    <s v="OFF-BI-10000216"/>
    <x v="1"/>
    <x v="8"/>
    <x v="1625"/>
    <n v="31.128"/>
    <n v="3"/>
    <n v="0.2"/>
    <n v="11.673"/>
  </r>
  <r>
    <n v="9183"/>
    <x v="4591"/>
    <x v="3"/>
    <x v="783"/>
    <d v="2014-12-08T00:00:00"/>
    <s v="Standard Class"/>
    <s v="JL-15505"/>
    <s v="Jeremy Lonsdale"/>
    <x v="0"/>
    <s v="United States"/>
    <x v="223"/>
    <x v="1"/>
    <n v="92683"/>
    <x v="1"/>
    <s v="TEC-AC-10004803"/>
    <x v="2"/>
    <x v="11"/>
    <x v="1756"/>
    <n v="55.76"/>
    <n v="4"/>
    <n v="0"/>
    <n v="7.8064"/>
  </r>
  <r>
    <n v="9184"/>
    <x v="4591"/>
    <x v="3"/>
    <x v="783"/>
    <d v="2014-12-08T00:00:00"/>
    <s v="Standard Class"/>
    <s v="JL-15505"/>
    <s v="Jeremy Lonsdale"/>
    <x v="0"/>
    <s v="United States"/>
    <x v="223"/>
    <x v="1"/>
    <n v="92683"/>
    <x v="1"/>
    <s v="OFF-PA-10001970"/>
    <x v="1"/>
    <x v="10"/>
    <x v="311"/>
    <n v="24.56"/>
    <n v="2"/>
    <n v="0"/>
    <n v="11.543200000000001"/>
  </r>
  <r>
    <n v="9185"/>
    <x v="4591"/>
    <x v="3"/>
    <x v="783"/>
    <d v="2014-12-08T00:00:00"/>
    <s v="Standard Class"/>
    <s v="JL-15505"/>
    <s v="Jeremy Lonsdale"/>
    <x v="0"/>
    <s v="United States"/>
    <x v="223"/>
    <x v="1"/>
    <n v="92683"/>
    <x v="1"/>
    <s v="FUR-FU-10004848"/>
    <x v="0"/>
    <x v="5"/>
    <x v="28"/>
    <n v="51.75"/>
    <n v="1"/>
    <n v="0"/>
    <n v="15.525"/>
  </r>
  <r>
    <n v="9186"/>
    <x v="4591"/>
    <x v="3"/>
    <x v="783"/>
    <d v="2014-12-08T00:00:00"/>
    <s v="Standard Class"/>
    <s v="JL-15505"/>
    <s v="Jeremy Lonsdale"/>
    <x v="0"/>
    <s v="United States"/>
    <x v="223"/>
    <x v="1"/>
    <n v="92683"/>
    <x v="1"/>
    <s v="FUR-CH-10002317"/>
    <x v="0"/>
    <x v="1"/>
    <x v="1830"/>
    <n v="207.184"/>
    <n v="1"/>
    <n v="0.2"/>
    <n v="25.898"/>
  </r>
  <r>
    <n v="9187"/>
    <x v="4591"/>
    <x v="3"/>
    <x v="783"/>
    <d v="2014-12-08T00:00:00"/>
    <s v="Standard Class"/>
    <s v="JL-15505"/>
    <s v="Jeremy Lonsdale"/>
    <x v="0"/>
    <s v="United States"/>
    <x v="223"/>
    <x v="1"/>
    <n v="92683"/>
    <x v="1"/>
    <s v="OFF-AP-10002534"/>
    <x v="1"/>
    <x v="9"/>
    <x v="1193"/>
    <n v="1473.1"/>
    <n v="5"/>
    <n v="0"/>
    <n v="412.46800000000002"/>
  </r>
  <r>
    <n v="9188"/>
    <x v="4592"/>
    <x v="1"/>
    <x v="291"/>
    <d v="2012-08-25T00:00:00"/>
    <s v="Standard Class"/>
    <s v="SM-20320"/>
    <s v="Sean Miller"/>
    <x v="2"/>
    <s v="United States"/>
    <x v="227"/>
    <x v="9"/>
    <n v="18103"/>
    <x v="3"/>
    <s v="OFF-SU-10001935"/>
    <x v="1"/>
    <x v="14"/>
    <x v="33"/>
    <n v="3.488"/>
    <n v="2"/>
    <n v="0.2"/>
    <n v="-0.6976"/>
  </r>
  <r>
    <n v="9189"/>
    <x v="4592"/>
    <x v="1"/>
    <x v="291"/>
    <d v="2012-08-25T00:00:00"/>
    <s v="Standard Class"/>
    <s v="SM-20320"/>
    <s v="Sean Miller"/>
    <x v="2"/>
    <s v="United States"/>
    <x v="227"/>
    <x v="9"/>
    <n v="18103"/>
    <x v="3"/>
    <s v="TEC-AC-10000290"/>
    <x v="2"/>
    <x v="11"/>
    <x v="232"/>
    <n v="21.728000000000002"/>
    <n v="4"/>
    <n v="0.2"/>
    <n v="3.8024"/>
  </r>
  <r>
    <n v="9190"/>
    <x v="4592"/>
    <x v="1"/>
    <x v="291"/>
    <d v="2012-08-25T00:00:00"/>
    <s v="Standard Class"/>
    <s v="SM-20320"/>
    <s v="Sean Miller"/>
    <x v="2"/>
    <s v="United States"/>
    <x v="227"/>
    <x v="9"/>
    <n v="18103"/>
    <x v="3"/>
    <s v="OFF-ST-10002574"/>
    <x v="1"/>
    <x v="4"/>
    <x v="926"/>
    <n v="663.072"/>
    <n v="6"/>
    <n v="0.2"/>
    <n v="-165.768"/>
  </r>
  <r>
    <n v="9191"/>
    <x v="4592"/>
    <x v="1"/>
    <x v="291"/>
    <d v="2012-08-25T00:00:00"/>
    <s v="Standard Class"/>
    <s v="SM-20320"/>
    <s v="Sean Miller"/>
    <x v="2"/>
    <s v="United States"/>
    <x v="227"/>
    <x v="9"/>
    <n v="18103"/>
    <x v="3"/>
    <s v="OFF-BI-10004519"/>
    <x v="1"/>
    <x v="8"/>
    <x v="880"/>
    <n v="99.587999999999994"/>
    <n v="2"/>
    <n v="0.7"/>
    <n v="-82.99"/>
  </r>
  <r>
    <n v="9192"/>
    <x v="4592"/>
    <x v="1"/>
    <x v="291"/>
    <d v="2012-08-25T00:00:00"/>
    <s v="Standard Class"/>
    <s v="SM-20320"/>
    <s v="Sean Miller"/>
    <x v="2"/>
    <s v="United States"/>
    <x v="227"/>
    <x v="9"/>
    <n v="18103"/>
    <x v="3"/>
    <s v="OFF-PA-10003625"/>
    <x v="1"/>
    <x v="10"/>
    <x v="750"/>
    <n v="49.567999999999998"/>
    <n v="2"/>
    <n v="0.2"/>
    <n v="15.49"/>
  </r>
  <r>
    <n v="9193"/>
    <x v="4593"/>
    <x v="1"/>
    <x v="121"/>
    <d v="2012-07-11T00:00:00"/>
    <s v="Standard Class"/>
    <s v="BB-10990"/>
    <s v="Barry Blumstein"/>
    <x v="1"/>
    <s v="United States"/>
    <x v="52"/>
    <x v="5"/>
    <n v="78207"/>
    <x v="2"/>
    <s v="OFF-BI-10001524"/>
    <x v="1"/>
    <x v="8"/>
    <x v="298"/>
    <n v="29.372"/>
    <n v="7"/>
    <n v="0.8"/>
    <n v="-46.995199999999997"/>
  </r>
  <r>
    <n v="9194"/>
    <x v="4593"/>
    <x v="1"/>
    <x v="121"/>
    <d v="2012-07-11T00:00:00"/>
    <s v="Standard Class"/>
    <s v="BB-10990"/>
    <s v="Barry Blumstein"/>
    <x v="1"/>
    <s v="United States"/>
    <x v="52"/>
    <x v="5"/>
    <n v="78207"/>
    <x v="2"/>
    <s v="TEC-PH-10002200"/>
    <x v="2"/>
    <x v="7"/>
    <x v="1471"/>
    <n v="344.70400000000001"/>
    <n v="2"/>
    <n v="0.2"/>
    <n v="38.779200000000003"/>
  </r>
  <r>
    <n v="9195"/>
    <x v="4594"/>
    <x v="2"/>
    <x v="953"/>
    <d v="2011-06-12T00:00:00"/>
    <s v="Standard Class"/>
    <s v="PB-19150"/>
    <s v="Philip Brown"/>
    <x v="0"/>
    <s v="United States"/>
    <x v="418"/>
    <x v="16"/>
    <n v="85323"/>
    <x v="1"/>
    <s v="OFF-SU-10001664"/>
    <x v="1"/>
    <x v="14"/>
    <x v="1232"/>
    <n v="47.991999999999997"/>
    <n v="7"/>
    <n v="0.2"/>
    <n v="3.5994000000000002"/>
  </r>
  <r>
    <n v="9196"/>
    <x v="4594"/>
    <x v="2"/>
    <x v="953"/>
    <d v="2011-06-12T00:00:00"/>
    <s v="Standard Class"/>
    <s v="PB-19150"/>
    <s v="Philip Brown"/>
    <x v="0"/>
    <s v="United States"/>
    <x v="418"/>
    <x v="16"/>
    <n v="85323"/>
    <x v="1"/>
    <s v="TEC-AC-10002550"/>
    <x v="2"/>
    <x v="11"/>
    <x v="1539"/>
    <n v="102.24"/>
    <n v="4"/>
    <n v="0.2"/>
    <n v="-16.614000000000001"/>
  </r>
  <r>
    <n v="9197"/>
    <x v="4595"/>
    <x v="2"/>
    <x v="1025"/>
    <d v="2011-05-15T00:00:00"/>
    <s v="Standard Class"/>
    <s v="GM-14680"/>
    <s v="Greg Matthias"/>
    <x v="0"/>
    <s v="United States"/>
    <x v="49"/>
    <x v="1"/>
    <n v="95123"/>
    <x v="1"/>
    <s v="OFF-PA-10004353"/>
    <x v="1"/>
    <x v="10"/>
    <x v="1652"/>
    <n v="39.96"/>
    <n v="2"/>
    <n v="0"/>
    <n v="19.180800000000001"/>
  </r>
  <r>
    <n v="9198"/>
    <x v="4595"/>
    <x v="2"/>
    <x v="1025"/>
    <d v="2011-05-15T00:00:00"/>
    <s v="Standard Class"/>
    <s v="GM-14680"/>
    <s v="Greg Matthias"/>
    <x v="0"/>
    <s v="United States"/>
    <x v="49"/>
    <x v="1"/>
    <n v="95123"/>
    <x v="1"/>
    <s v="TEC-PH-10001817"/>
    <x v="2"/>
    <x v="7"/>
    <x v="1097"/>
    <n v="1432"/>
    <n v="5"/>
    <n v="0.2"/>
    <n v="125.3"/>
  </r>
  <r>
    <n v="9199"/>
    <x v="4595"/>
    <x v="2"/>
    <x v="1025"/>
    <d v="2011-05-15T00:00:00"/>
    <s v="Standard Class"/>
    <s v="GM-14680"/>
    <s v="Greg Matthias"/>
    <x v="0"/>
    <s v="United States"/>
    <x v="49"/>
    <x v="1"/>
    <n v="95123"/>
    <x v="1"/>
    <s v="OFF-SU-10004737"/>
    <x v="1"/>
    <x v="14"/>
    <x v="1704"/>
    <n v="41.04"/>
    <n v="6"/>
    <n v="0"/>
    <n v="11.0808"/>
  </r>
  <r>
    <n v="9200"/>
    <x v="4595"/>
    <x v="2"/>
    <x v="1025"/>
    <d v="2011-05-15T00:00:00"/>
    <s v="Standard Class"/>
    <s v="GM-14680"/>
    <s v="Greg Matthias"/>
    <x v="0"/>
    <s v="United States"/>
    <x v="49"/>
    <x v="1"/>
    <n v="95123"/>
    <x v="1"/>
    <s v="FUR-CH-10002320"/>
    <x v="0"/>
    <x v="1"/>
    <x v="1454"/>
    <n v="256.78399999999999"/>
    <n v="1"/>
    <n v="0.2"/>
    <n v="32.097999999999999"/>
  </r>
  <r>
    <n v="9201"/>
    <x v="4596"/>
    <x v="0"/>
    <x v="508"/>
    <d v="2013-10-21T00:00:00"/>
    <s v="First Class"/>
    <s v="NR-18550"/>
    <s v="Nick Radford"/>
    <x v="0"/>
    <s v="United States"/>
    <x v="275"/>
    <x v="30"/>
    <n v="8861"/>
    <x v="3"/>
    <s v="FUR-BO-10001337"/>
    <x v="0"/>
    <x v="0"/>
    <x v="425"/>
    <n v="120.98"/>
    <n v="1"/>
    <n v="0"/>
    <n v="12.098000000000001"/>
  </r>
  <r>
    <n v="9202"/>
    <x v="4596"/>
    <x v="0"/>
    <x v="508"/>
    <d v="2013-10-21T00:00:00"/>
    <s v="First Class"/>
    <s v="NR-18550"/>
    <s v="Nick Radford"/>
    <x v="0"/>
    <s v="United States"/>
    <x v="275"/>
    <x v="30"/>
    <n v="8861"/>
    <x v="3"/>
    <s v="OFF-BI-10004584"/>
    <x v="1"/>
    <x v="8"/>
    <x v="378"/>
    <n v="315.98"/>
    <n v="1"/>
    <n v="0"/>
    <n v="148.51060000000001"/>
  </r>
  <r>
    <n v="9203"/>
    <x v="4597"/>
    <x v="0"/>
    <x v="859"/>
    <d v="2013-04-11T00:00:00"/>
    <s v="Standard Class"/>
    <s v="EH-13765"/>
    <s v="Edward Hooks"/>
    <x v="1"/>
    <s v="United States"/>
    <x v="20"/>
    <x v="15"/>
    <n v="10011"/>
    <x v="3"/>
    <s v="OFF-BI-10004817"/>
    <x v="1"/>
    <x v="8"/>
    <x v="1199"/>
    <n v="28.751999999999999"/>
    <n v="3"/>
    <n v="0.2"/>
    <n v="10.0632"/>
  </r>
  <r>
    <n v="9204"/>
    <x v="4597"/>
    <x v="0"/>
    <x v="859"/>
    <d v="2013-04-11T00:00:00"/>
    <s v="Standard Class"/>
    <s v="EH-13765"/>
    <s v="Edward Hooks"/>
    <x v="1"/>
    <s v="United States"/>
    <x v="20"/>
    <x v="15"/>
    <n v="10011"/>
    <x v="3"/>
    <s v="OFF-AR-10004602"/>
    <x v="1"/>
    <x v="6"/>
    <x v="1217"/>
    <n v="114.95"/>
    <n v="5"/>
    <n v="0"/>
    <n v="32.186"/>
  </r>
  <r>
    <n v="9205"/>
    <x v="4598"/>
    <x v="0"/>
    <x v="49"/>
    <d v="2013-06-12T00:00:00"/>
    <s v="Standard Class"/>
    <s v="FH-14365"/>
    <s v="Fred Hopkins"/>
    <x v="1"/>
    <s v="United States"/>
    <x v="1"/>
    <x v="1"/>
    <n v="90004"/>
    <x v="1"/>
    <s v="OFF-AR-10001149"/>
    <x v="1"/>
    <x v="6"/>
    <x v="130"/>
    <n v="23.04"/>
    <n v="8"/>
    <n v="0"/>
    <n v="6.9119999999999999"/>
  </r>
  <r>
    <n v="9206"/>
    <x v="4599"/>
    <x v="0"/>
    <x v="438"/>
    <d v="2013-04-22T00:00:00"/>
    <s v="Same Day"/>
    <s v="BT-11680"/>
    <s v="Brian Thompson"/>
    <x v="0"/>
    <s v="United States"/>
    <x v="451"/>
    <x v="29"/>
    <n v="6460"/>
    <x v="3"/>
    <s v="OFF-AR-10004817"/>
    <x v="1"/>
    <x v="6"/>
    <x v="906"/>
    <n v="15.48"/>
    <n v="3"/>
    <n v="0"/>
    <n v="4.4892000000000003"/>
  </r>
  <r>
    <n v="9207"/>
    <x v="4599"/>
    <x v="0"/>
    <x v="438"/>
    <d v="2013-04-22T00:00:00"/>
    <s v="Same Day"/>
    <s v="BT-11680"/>
    <s v="Brian Thompson"/>
    <x v="0"/>
    <s v="United States"/>
    <x v="451"/>
    <x v="29"/>
    <n v="6460"/>
    <x v="3"/>
    <s v="OFF-PA-10003797"/>
    <x v="1"/>
    <x v="10"/>
    <x v="1701"/>
    <n v="51.84"/>
    <n v="8"/>
    <n v="0"/>
    <n v="24.883199999999999"/>
  </r>
  <r>
    <n v="9208"/>
    <x v="4600"/>
    <x v="3"/>
    <x v="646"/>
    <d v="2014-08-08T00:00:00"/>
    <s v="Standard Class"/>
    <s v="AB-10105"/>
    <s v="Adrian Barton"/>
    <x v="0"/>
    <s v="United States"/>
    <x v="41"/>
    <x v="10"/>
    <n v="61701"/>
    <x v="2"/>
    <s v="TEC-AC-10000682"/>
    <x v="2"/>
    <x v="11"/>
    <x v="1327"/>
    <n v="39.816000000000003"/>
    <n v="3"/>
    <n v="0.2"/>
    <n v="7.4654999999999996"/>
  </r>
  <r>
    <n v="9209"/>
    <x v="4601"/>
    <x v="3"/>
    <x v="646"/>
    <d v="2014-09-08T00:00:00"/>
    <s v="Second Class"/>
    <s v="SC-20230"/>
    <s v="Scot Coram"/>
    <x v="1"/>
    <s v="United States"/>
    <x v="4"/>
    <x v="4"/>
    <n v="98105"/>
    <x v="1"/>
    <s v="OFF-ST-10003996"/>
    <x v="1"/>
    <x v="4"/>
    <x v="1203"/>
    <n v="16.059999999999999"/>
    <n v="1"/>
    <n v="0"/>
    <n v="4.1756000000000002"/>
  </r>
  <r>
    <n v="9210"/>
    <x v="4602"/>
    <x v="3"/>
    <x v="157"/>
    <d v="2014-12-15T00:00:00"/>
    <s v="Second Class"/>
    <s v="RS-19870"/>
    <s v="Roy Skaria"/>
    <x v="2"/>
    <s v="United States"/>
    <x v="140"/>
    <x v="23"/>
    <n v="52601"/>
    <x v="2"/>
    <s v="OFF-EN-10003160"/>
    <x v="1"/>
    <x v="12"/>
    <x v="1027"/>
    <n v="7.28"/>
    <n v="1"/>
    <n v="0"/>
    <n v="3.4944000000000002"/>
  </r>
  <r>
    <n v="9211"/>
    <x v="4602"/>
    <x v="3"/>
    <x v="157"/>
    <d v="2014-12-15T00:00:00"/>
    <s v="Second Class"/>
    <s v="RS-19870"/>
    <s v="Roy Skaria"/>
    <x v="2"/>
    <s v="United States"/>
    <x v="140"/>
    <x v="23"/>
    <n v="52601"/>
    <x v="2"/>
    <s v="OFF-BI-10002012"/>
    <x v="1"/>
    <x v="8"/>
    <x v="742"/>
    <n v="5.4"/>
    <n v="3"/>
    <n v="0"/>
    <n v="2.5920000000000001"/>
  </r>
  <r>
    <n v="9212"/>
    <x v="4603"/>
    <x v="1"/>
    <x v="948"/>
    <d v="2012-03-19T00:00:00"/>
    <s v="Standard Class"/>
    <s v="AI-10855"/>
    <s v="Arianne Irving"/>
    <x v="0"/>
    <s v="United States"/>
    <x v="43"/>
    <x v="1"/>
    <n v="95661"/>
    <x v="1"/>
    <s v="OFF-PA-10002105"/>
    <x v="1"/>
    <x v="10"/>
    <x v="269"/>
    <n v="19.440000000000001"/>
    <n v="3"/>
    <n v="0"/>
    <n v="9.3312000000000008"/>
  </r>
  <r>
    <n v="9213"/>
    <x v="4604"/>
    <x v="2"/>
    <x v="589"/>
    <d v="2011-12-15T00:00:00"/>
    <s v="Standard Class"/>
    <s v="DJ-13420"/>
    <s v="Denny Joy"/>
    <x v="1"/>
    <s v="United States"/>
    <x v="8"/>
    <x v="1"/>
    <n v="94110"/>
    <x v="1"/>
    <s v="FUR-FU-10000397"/>
    <x v="0"/>
    <x v="5"/>
    <x v="63"/>
    <n v="39.880000000000003"/>
    <n v="2"/>
    <n v="0"/>
    <n v="11.166399999999999"/>
  </r>
  <r>
    <n v="9214"/>
    <x v="4604"/>
    <x v="2"/>
    <x v="589"/>
    <d v="2011-12-15T00:00:00"/>
    <s v="Standard Class"/>
    <s v="DJ-13420"/>
    <s v="Denny Joy"/>
    <x v="1"/>
    <s v="United States"/>
    <x v="8"/>
    <x v="1"/>
    <n v="94110"/>
    <x v="1"/>
    <s v="FUR-FU-10000758"/>
    <x v="0"/>
    <x v="5"/>
    <x v="1073"/>
    <n v="79.44"/>
    <n v="3"/>
    <n v="0"/>
    <n v="28.598400000000002"/>
  </r>
  <r>
    <n v="9215"/>
    <x v="4605"/>
    <x v="3"/>
    <x v="1033"/>
    <d v="2014-03-10T00:00:00"/>
    <s v="First Class"/>
    <s v="BF-10975"/>
    <s v="Barbara Fisher"/>
    <x v="1"/>
    <s v="United States"/>
    <x v="10"/>
    <x v="9"/>
    <n v="19120"/>
    <x v="3"/>
    <s v="OFF-LA-10004677"/>
    <x v="1"/>
    <x v="2"/>
    <x v="1831"/>
    <n v="20.664000000000001"/>
    <n v="7"/>
    <n v="0.2"/>
    <n v="6.9741"/>
  </r>
  <r>
    <n v="9216"/>
    <x v="4606"/>
    <x v="0"/>
    <x v="831"/>
    <d v="2013-11-27T00:00:00"/>
    <s v="Standard Class"/>
    <s v="TH-21235"/>
    <s v="Tiffany House"/>
    <x v="1"/>
    <s v="United States"/>
    <x v="1"/>
    <x v="1"/>
    <n v="90049"/>
    <x v="1"/>
    <s v="OFF-PA-10004451"/>
    <x v="1"/>
    <x v="10"/>
    <x v="493"/>
    <n v="32.4"/>
    <n v="5"/>
    <n v="0"/>
    <n v="15.552"/>
  </r>
  <r>
    <n v="9217"/>
    <x v="4607"/>
    <x v="3"/>
    <x v="221"/>
    <d v="2014-01-12T00:00:00"/>
    <s v="Standard Class"/>
    <s v="JG-15310"/>
    <s v="Jason Gross"/>
    <x v="1"/>
    <s v="United States"/>
    <x v="372"/>
    <x v="5"/>
    <n v="79762"/>
    <x v="2"/>
    <s v="OFF-AP-10002311"/>
    <x v="1"/>
    <x v="9"/>
    <x v="14"/>
    <n v="13.762"/>
    <n v="1"/>
    <n v="0.8"/>
    <n v="-24.771599999999999"/>
  </r>
  <r>
    <n v="9218"/>
    <x v="4608"/>
    <x v="3"/>
    <x v="237"/>
    <d v="2014-11-18T00:00:00"/>
    <s v="First Class"/>
    <s v="AW-10930"/>
    <s v="Arthur Wiediger"/>
    <x v="2"/>
    <s v="United States"/>
    <x v="31"/>
    <x v="11"/>
    <n v="55407"/>
    <x v="2"/>
    <s v="OFF-EN-10004459"/>
    <x v="1"/>
    <x v="12"/>
    <x v="655"/>
    <n v="15.28"/>
    <n v="2"/>
    <n v="0"/>
    <n v="7.4871999999999996"/>
  </r>
  <r>
    <n v="9219"/>
    <x v="4609"/>
    <x v="1"/>
    <x v="748"/>
    <d v="2012-08-20T00:00:00"/>
    <s v="Standard Class"/>
    <s v="JW-15955"/>
    <s v="Joni Wasserman"/>
    <x v="0"/>
    <s v="United States"/>
    <x v="10"/>
    <x v="9"/>
    <n v="19120"/>
    <x v="3"/>
    <s v="OFF-ST-10002352"/>
    <x v="1"/>
    <x v="4"/>
    <x v="847"/>
    <n v="44.688000000000002"/>
    <n v="7"/>
    <n v="0.2"/>
    <n v="3.3515999999999999"/>
  </r>
  <r>
    <n v="9220"/>
    <x v="4609"/>
    <x v="1"/>
    <x v="748"/>
    <d v="2012-08-20T00:00:00"/>
    <s v="Standard Class"/>
    <s v="JW-15955"/>
    <s v="Joni Wasserman"/>
    <x v="0"/>
    <s v="United States"/>
    <x v="10"/>
    <x v="9"/>
    <n v="19120"/>
    <x v="3"/>
    <s v="FUR-BO-10000780"/>
    <x v="0"/>
    <x v="0"/>
    <x v="1309"/>
    <n v="301.47000000000003"/>
    <n v="3"/>
    <n v="0.5"/>
    <n v="-204.99959999999999"/>
  </r>
  <r>
    <n v="9221"/>
    <x v="4610"/>
    <x v="3"/>
    <x v="119"/>
    <d v="2014-10-15T00:00:00"/>
    <s v="First Class"/>
    <s v="MH-18025"/>
    <s v="Michelle Huthwaite"/>
    <x v="0"/>
    <s v="United States"/>
    <x v="240"/>
    <x v="28"/>
    <n v="70506"/>
    <x v="0"/>
    <s v="OFF-LA-10000248"/>
    <x v="1"/>
    <x v="2"/>
    <x v="1212"/>
    <n v="11.07"/>
    <n v="3"/>
    <n v="0"/>
    <n v="5.2028999999999996"/>
  </r>
  <r>
    <n v="9222"/>
    <x v="4610"/>
    <x v="3"/>
    <x v="119"/>
    <d v="2014-10-15T00:00:00"/>
    <s v="First Class"/>
    <s v="MH-18025"/>
    <s v="Michelle Huthwaite"/>
    <x v="0"/>
    <s v="United States"/>
    <x v="240"/>
    <x v="28"/>
    <n v="70506"/>
    <x v="0"/>
    <s v="FUR-TA-10003473"/>
    <x v="0"/>
    <x v="3"/>
    <x v="214"/>
    <n v="1504.52"/>
    <n v="4"/>
    <n v="0"/>
    <n v="346.03960000000001"/>
  </r>
  <r>
    <n v="9223"/>
    <x v="4610"/>
    <x v="3"/>
    <x v="119"/>
    <d v="2014-10-15T00:00:00"/>
    <s v="First Class"/>
    <s v="MH-18025"/>
    <s v="Michelle Huthwaite"/>
    <x v="0"/>
    <s v="United States"/>
    <x v="240"/>
    <x v="28"/>
    <n v="70506"/>
    <x v="0"/>
    <s v="OFF-PA-10004355"/>
    <x v="1"/>
    <x v="10"/>
    <x v="1094"/>
    <n v="25.92"/>
    <n v="4"/>
    <n v="0"/>
    <n v="12.441599999999999"/>
  </r>
  <r>
    <n v="9224"/>
    <x v="4611"/>
    <x v="3"/>
    <x v="259"/>
    <d v="2014-05-11T00:00:00"/>
    <s v="Same Day"/>
    <s v="FM-14290"/>
    <s v="Frank Merwin"/>
    <x v="2"/>
    <s v="United States"/>
    <x v="518"/>
    <x v="5"/>
    <n v="77803"/>
    <x v="2"/>
    <s v="OFF-BI-10001308"/>
    <x v="1"/>
    <x v="8"/>
    <x v="1351"/>
    <n v="7.5359999999999996"/>
    <n v="6"/>
    <n v="0.8"/>
    <n v="-13.188000000000001"/>
  </r>
  <r>
    <n v="9225"/>
    <x v="4611"/>
    <x v="3"/>
    <x v="259"/>
    <d v="2014-05-11T00:00:00"/>
    <s v="Same Day"/>
    <s v="FM-14290"/>
    <s v="Frank Merwin"/>
    <x v="2"/>
    <s v="United States"/>
    <x v="518"/>
    <x v="5"/>
    <n v="77803"/>
    <x v="2"/>
    <s v="OFF-BI-10003094"/>
    <x v="1"/>
    <x v="8"/>
    <x v="647"/>
    <n v="1.4079999999999999"/>
    <n v="2"/>
    <n v="0.8"/>
    <n v="-2.3231999999999999"/>
  </r>
  <r>
    <n v="9226"/>
    <x v="4611"/>
    <x v="3"/>
    <x v="259"/>
    <d v="2014-05-11T00:00:00"/>
    <s v="Same Day"/>
    <s v="FM-14290"/>
    <s v="Frank Merwin"/>
    <x v="2"/>
    <s v="United States"/>
    <x v="518"/>
    <x v="5"/>
    <n v="77803"/>
    <x v="2"/>
    <s v="OFF-BI-10004040"/>
    <x v="1"/>
    <x v="8"/>
    <x v="1478"/>
    <n v="4.1440000000000001"/>
    <n v="4"/>
    <n v="0.8"/>
    <n v="-6.4231999999999996"/>
  </r>
  <r>
    <n v="9227"/>
    <x v="4611"/>
    <x v="3"/>
    <x v="259"/>
    <d v="2014-05-11T00:00:00"/>
    <s v="Same Day"/>
    <s v="FM-14290"/>
    <s v="Frank Merwin"/>
    <x v="2"/>
    <s v="United States"/>
    <x v="518"/>
    <x v="5"/>
    <n v="77803"/>
    <x v="2"/>
    <s v="OFF-ST-10002485"/>
    <x v="1"/>
    <x v="4"/>
    <x v="209"/>
    <n v="52.752000000000002"/>
    <n v="3"/>
    <n v="0.2"/>
    <n v="-12.528600000000001"/>
  </r>
  <r>
    <n v="9228"/>
    <x v="4612"/>
    <x v="3"/>
    <x v="498"/>
    <d v="2014-03-25T00:00:00"/>
    <s v="Standard Class"/>
    <s v="GZ-14545"/>
    <s v="George Zrebassa"/>
    <x v="1"/>
    <s v="United States"/>
    <x v="1"/>
    <x v="1"/>
    <n v="90008"/>
    <x v="1"/>
    <s v="OFF-AP-10001205"/>
    <x v="1"/>
    <x v="9"/>
    <x v="1285"/>
    <n v="381.36"/>
    <n v="7"/>
    <n v="0"/>
    <n v="106.7808"/>
  </r>
  <r>
    <n v="9229"/>
    <x v="4613"/>
    <x v="2"/>
    <x v="935"/>
    <d v="2011-03-11T00:00:00"/>
    <s v="Same Day"/>
    <s v="TC-21535"/>
    <s v="Tracy Collins"/>
    <x v="2"/>
    <s v="United States"/>
    <x v="1"/>
    <x v="1"/>
    <n v="90049"/>
    <x v="1"/>
    <s v="OFF-AR-10001868"/>
    <x v="1"/>
    <x v="6"/>
    <x v="59"/>
    <n v="6.72"/>
    <n v="4"/>
    <n v="0"/>
    <n v="3.36"/>
  </r>
  <r>
    <n v="9230"/>
    <x v="4614"/>
    <x v="3"/>
    <x v="283"/>
    <d v="2014-07-27T00:00:00"/>
    <s v="First Class"/>
    <s v="TB-21520"/>
    <s v="Tracy Blumstein"/>
    <x v="0"/>
    <s v="United States"/>
    <x v="1"/>
    <x v="1"/>
    <n v="90045"/>
    <x v="1"/>
    <s v="OFF-BI-10003429"/>
    <x v="1"/>
    <x v="8"/>
    <x v="844"/>
    <n v="15.192"/>
    <n v="3"/>
    <n v="0.2"/>
    <n v="5.5071000000000003"/>
  </r>
  <r>
    <n v="9231"/>
    <x v="4614"/>
    <x v="3"/>
    <x v="283"/>
    <d v="2014-07-27T00:00:00"/>
    <s v="First Class"/>
    <s v="TB-21520"/>
    <s v="Tracy Blumstein"/>
    <x v="0"/>
    <s v="United States"/>
    <x v="1"/>
    <x v="1"/>
    <n v="90045"/>
    <x v="1"/>
    <s v="OFF-PA-10002689"/>
    <x v="1"/>
    <x v="10"/>
    <x v="1057"/>
    <n v="58.32"/>
    <n v="9"/>
    <n v="0"/>
    <n v="27.993600000000001"/>
  </r>
  <r>
    <n v="9232"/>
    <x v="4615"/>
    <x v="2"/>
    <x v="422"/>
    <d v="2011-12-31T00:00:00"/>
    <s v="Standard Class"/>
    <s v="RP-19390"/>
    <s v="Resi PÃ¶lking"/>
    <x v="0"/>
    <s v="United States"/>
    <x v="42"/>
    <x v="16"/>
    <n v="85023"/>
    <x v="1"/>
    <s v="OFF-BI-10003650"/>
    <x v="1"/>
    <x v="8"/>
    <x v="115"/>
    <n v="946.76400000000001"/>
    <n v="6"/>
    <n v="0.7"/>
    <n v="-694.29359999999997"/>
  </r>
  <r>
    <n v="9233"/>
    <x v="4616"/>
    <x v="0"/>
    <x v="476"/>
    <d v="2013-07-09T00:00:00"/>
    <s v="Standard Class"/>
    <s v="LR-16915"/>
    <s v="Lena Radford"/>
    <x v="0"/>
    <s v="United States"/>
    <x v="1"/>
    <x v="1"/>
    <n v="90036"/>
    <x v="1"/>
    <s v="FUR-FU-10001889"/>
    <x v="0"/>
    <x v="5"/>
    <x v="1149"/>
    <n v="94.68"/>
    <n v="9"/>
    <n v="0"/>
    <n v="31.244399999999999"/>
  </r>
  <r>
    <n v="9234"/>
    <x v="4616"/>
    <x v="0"/>
    <x v="476"/>
    <d v="2013-07-09T00:00:00"/>
    <s v="Standard Class"/>
    <s v="LR-16915"/>
    <s v="Lena Radford"/>
    <x v="0"/>
    <s v="United States"/>
    <x v="1"/>
    <x v="1"/>
    <n v="90036"/>
    <x v="1"/>
    <s v="OFF-ST-10000321"/>
    <x v="1"/>
    <x v="4"/>
    <x v="1534"/>
    <n v="23.67"/>
    <n v="3"/>
    <n v="0"/>
    <n v="0.94679999999999997"/>
  </r>
  <r>
    <n v="9235"/>
    <x v="4616"/>
    <x v="0"/>
    <x v="476"/>
    <d v="2013-07-09T00:00:00"/>
    <s v="Standard Class"/>
    <s v="LR-16915"/>
    <s v="Lena Radford"/>
    <x v="0"/>
    <s v="United States"/>
    <x v="1"/>
    <x v="1"/>
    <n v="90036"/>
    <x v="1"/>
    <s v="TEC-PH-10001530"/>
    <x v="2"/>
    <x v="7"/>
    <x v="632"/>
    <n v="1091.1679999999999"/>
    <n v="4"/>
    <n v="0.2"/>
    <n v="68.197999999999993"/>
  </r>
  <r>
    <n v="9236"/>
    <x v="4616"/>
    <x v="0"/>
    <x v="476"/>
    <d v="2013-07-09T00:00:00"/>
    <s v="Standard Class"/>
    <s v="LR-16915"/>
    <s v="Lena Radford"/>
    <x v="0"/>
    <s v="United States"/>
    <x v="1"/>
    <x v="1"/>
    <n v="90036"/>
    <x v="1"/>
    <s v="OFF-AR-10004752"/>
    <x v="1"/>
    <x v="6"/>
    <x v="1105"/>
    <n v="18.690000000000001"/>
    <n v="7"/>
    <n v="0"/>
    <n v="5.2332000000000001"/>
  </r>
  <r>
    <n v="9237"/>
    <x v="4616"/>
    <x v="0"/>
    <x v="476"/>
    <d v="2013-07-09T00:00:00"/>
    <s v="Standard Class"/>
    <s v="LR-16915"/>
    <s v="Lena Radford"/>
    <x v="0"/>
    <s v="United States"/>
    <x v="1"/>
    <x v="1"/>
    <n v="90036"/>
    <x v="1"/>
    <s v="FUR-TA-10001539"/>
    <x v="0"/>
    <x v="3"/>
    <x v="10"/>
    <n v="568.72799999999995"/>
    <n v="3"/>
    <n v="0.2"/>
    <n v="28.436399999999999"/>
  </r>
  <r>
    <n v="9238"/>
    <x v="4616"/>
    <x v="0"/>
    <x v="476"/>
    <d v="2013-07-09T00:00:00"/>
    <s v="Standard Class"/>
    <s v="LR-16915"/>
    <s v="Lena Radford"/>
    <x v="0"/>
    <s v="United States"/>
    <x v="1"/>
    <x v="1"/>
    <n v="90036"/>
    <x v="1"/>
    <s v="OFF-BI-10001553"/>
    <x v="1"/>
    <x v="8"/>
    <x v="1293"/>
    <n v="7.3120000000000003"/>
    <n v="1"/>
    <n v="0.2"/>
    <n v="2.5592000000000001"/>
  </r>
  <r>
    <n v="9239"/>
    <x v="4617"/>
    <x v="3"/>
    <x v="512"/>
    <d v="2014-02-15T00:00:00"/>
    <s v="First Class"/>
    <s v="MM-17260"/>
    <s v="Magdelene Morse"/>
    <x v="0"/>
    <s v="United States"/>
    <x v="38"/>
    <x v="24"/>
    <n v="43229"/>
    <x v="3"/>
    <s v="FUR-FU-10003601"/>
    <x v="0"/>
    <x v="5"/>
    <x v="729"/>
    <n v="147.56800000000001"/>
    <n v="2"/>
    <n v="0.2"/>
    <n v="-3.6892"/>
  </r>
  <r>
    <n v="9240"/>
    <x v="4618"/>
    <x v="3"/>
    <x v="855"/>
    <d v="2014-03-11T00:00:00"/>
    <s v="Standard Class"/>
    <s v="NB-18655"/>
    <s v="Nona Balk"/>
    <x v="1"/>
    <s v="United States"/>
    <x v="315"/>
    <x v="2"/>
    <n v="32303"/>
    <x v="0"/>
    <s v="OFF-PA-10001685"/>
    <x v="1"/>
    <x v="10"/>
    <x v="33"/>
    <n v="56.783999999999999"/>
    <n v="7"/>
    <n v="0.2"/>
    <n v="20.584199999999999"/>
  </r>
  <r>
    <n v="9241"/>
    <x v="4618"/>
    <x v="3"/>
    <x v="855"/>
    <d v="2014-03-11T00:00:00"/>
    <s v="Standard Class"/>
    <s v="NB-18655"/>
    <s v="Nona Balk"/>
    <x v="1"/>
    <s v="United States"/>
    <x v="315"/>
    <x v="2"/>
    <n v="32303"/>
    <x v="0"/>
    <s v="OFF-BI-10001097"/>
    <x v="1"/>
    <x v="8"/>
    <x v="789"/>
    <n v="5.6070000000000002"/>
    <n v="3"/>
    <n v="0.7"/>
    <n v="-3.9249000000000001"/>
  </r>
  <r>
    <n v="9242"/>
    <x v="4618"/>
    <x v="3"/>
    <x v="855"/>
    <d v="2014-03-11T00:00:00"/>
    <s v="Standard Class"/>
    <s v="NB-18655"/>
    <s v="Nona Balk"/>
    <x v="1"/>
    <s v="United States"/>
    <x v="315"/>
    <x v="2"/>
    <n v="32303"/>
    <x v="0"/>
    <s v="OFF-AR-10001662"/>
    <x v="1"/>
    <x v="6"/>
    <x v="443"/>
    <n v="6.5759999999999996"/>
    <n v="3"/>
    <n v="0.2"/>
    <n v="0.57540000000000002"/>
  </r>
  <r>
    <n v="9243"/>
    <x v="4619"/>
    <x v="2"/>
    <x v="868"/>
    <d v="2011-07-14T00:00:00"/>
    <s v="Standard Class"/>
    <s v="DS-13030"/>
    <s v="Darrin Sayre"/>
    <x v="2"/>
    <s v="United States"/>
    <x v="8"/>
    <x v="1"/>
    <n v="94122"/>
    <x v="1"/>
    <s v="OFF-BI-10002609"/>
    <x v="1"/>
    <x v="8"/>
    <x v="98"/>
    <n v="14.304"/>
    <n v="6"/>
    <n v="0.2"/>
    <n v="4.6487999999999996"/>
  </r>
  <r>
    <n v="9244"/>
    <x v="4619"/>
    <x v="2"/>
    <x v="868"/>
    <d v="2011-07-14T00:00:00"/>
    <s v="Standard Class"/>
    <s v="DS-13030"/>
    <s v="Darrin Sayre"/>
    <x v="2"/>
    <s v="United States"/>
    <x v="8"/>
    <x v="1"/>
    <n v="94122"/>
    <x v="1"/>
    <s v="FUR-BO-10004218"/>
    <x v="0"/>
    <x v="0"/>
    <x v="1584"/>
    <n v="119.833"/>
    <n v="1"/>
    <n v="0.15"/>
    <n v="7.0490000000000004"/>
  </r>
  <r>
    <n v="9245"/>
    <x v="4619"/>
    <x v="2"/>
    <x v="868"/>
    <d v="2011-07-14T00:00:00"/>
    <s v="Standard Class"/>
    <s v="DS-13030"/>
    <s v="Darrin Sayre"/>
    <x v="2"/>
    <s v="United States"/>
    <x v="8"/>
    <x v="1"/>
    <n v="94122"/>
    <x v="1"/>
    <s v="OFF-AR-10003251"/>
    <x v="1"/>
    <x v="6"/>
    <x v="1041"/>
    <n v="5.56"/>
    <n v="2"/>
    <n v="0"/>
    <n v="2.2240000000000002"/>
  </r>
  <r>
    <n v="9246"/>
    <x v="4619"/>
    <x v="2"/>
    <x v="868"/>
    <d v="2011-07-14T00:00:00"/>
    <s v="Standard Class"/>
    <s v="DS-13030"/>
    <s v="Darrin Sayre"/>
    <x v="2"/>
    <s v="United States"/>
    <x v="8"/>
    <x v="1"/>
    <n v="94122"/>
    <x v="1"/>
    <s v="OFF-PA-10002365"/>
    <x v="1"/>
    <x v="10"/>
    <x v="12"/>
    <n v="32.4"/>
    <n v="5"/>
    <n v="0"/>
    <n v="15.552"/>
  </r>
  <r>
    <n v="9247"/>
    <x v="4620"/>
    <x v="3"/>
    <x v="1053"/>
    <d v="2014-05-27T00:00:00"/>
    <s v="Standard Class"/>
    <s v="VF-21715"/>
    <s v="Vicky Freymann"/>
    <x v="2"/>
    <s v="United States"/>
    <x v="8"/>
    <x v="1"/>
    <n v="94109"/>
    <x v="1"/>
    <s v="OFF-AR-10003651"/>
    <x v="1"/>
    <x v="6"/>
    <x v="276"/>
    <n v="9.84"/>
    <n v="3"/>
    <n v="0"/>
    <n v="2.8536000000000001"/>
  </r>
  <r>
    <n v="9248"/>
    <x v="4620"/>
    <x v="3"/>
    <x v="1053"/>
    <d v="2014-05-27T00:00:00"/>
    <s v="Standard Class"/>
    <s v="VF-21715"/>
    <s v="Vicky Freymann"/>
    <x v="2"/>
    <s v="United States"/>
    <x v="8"/>
    <x v="1"/>
    <n v="94109"/>
    <x v="1"/>
    <s v="OFF-AR-10003732"/>
    <x v="1"/>
    <x v="6"/>
    <x v="321"/>
    <n v="2.78"/>
    <n v="1"/>
    <n v="0"/>
    <n v="0.7228"/>
  </r>
  <r>
    <n v="9249"/>
    <x v="4621"/>
    <x v="0"/>
    <x v="338"/>
    <d v="2013-11-15T00:00:00"/>
    <s v="Standard Class"/>
    <s v="SW-20275"/>
    <s v="Scott Williamson"/>
    <x v="0"/>
    <s v="United States"/>
    <x v="20"/>
    <x v="15"/>
    <n v="10009"/>
    <x v="3"/>
    <s v="OFF-BI-10002557"/>
    <x v="1"/>
    <x v="8"/>
    <x v="246"/>
    <n v="3.64"/>
    <n v="1"/>
    <n v="0.2"/>
    <n v="1.365"/>
  </r>
  <r>
    <n v="9250"/>
    <x v="4621"/>
    <x v="0"/>
    <x v="338"/>
    <d v="2013-11-15T00:00:00"/>
    <s v="Standard Class"/>
    <s v="SW-20275"/>
    <s v="Scott Williamson"/>
    <x v="0"/>
    <s v="United States"/>
    <x v="20"/>
    <x v="15"/>
    <n v="10009"/>
    <x v="3"/>
    <s v="TEC-PH-10003691"/>
    <x v="2"/>
    <x v="7"/>
    <x v="1398"/>
    <n v="881.93"/>
    <n v="7"/>
    <n v="0"/>
    <n v="220.48249999999999"/>
  </r>
  <r>
    <n v="9251"/>
    <x v="4622"/>
    <x v="0"/>
    <x v="499"/>
    <d v="2013-07-12T00:00:00"/>
    <s v="Standard Class"/>
    <s v="PW-19030"/>
    <s v="Pauline Webber"/>
    <x v="1"/>
    <s v="United States"/>
    <x v="292"/>
    <x v="23"/>
    <n v="52302"/>
    <x v="2"/>
    <s v="OFF-BI-10001107"/>
    <x v="1"/>
    <x v="8"/>
    <x v="492"/>
    <n v="115.84"/>
    <n v="8"/>
    <n v="0"/>
    <n v="54.444800000000001"/>
  </r>
  <r>
    <n v="9252"/>
    <x v="4623"/>
    <x v="3"/>
    <x v="580"/>
    <d v="2014-09-03T00:00:00"/>
    <s v="Standard Class"/>
    <s v="KD-16615"/>
    <s v="Ken Dana"/>
    <x v="1"/>
    <s v="United States"/>
    <x v="1"/>
    <x v="1"/>
    <n v="90008"/>
    <x v="1"/>
    <s v="OFF-BI-10004224"/>
    <x v="1"/>
    <x v="8"/>
    <x v="1061"/>
    <n v="107.648"/>
    <n v="2"/>
    <n v="0.2"/>
    <n v="33.64"/>
  </r>
  <r>
    <n v="9253"/>
    <x v="4624"/>
    <x v="3"/>
    <x v="397"/>
    <d v="2014-09-26T00:00:00"/>
    <s v="Second Class"/>
    <s v="DO-13645"/>
    <s v="Doug O'Connell"/>
    <x v="0"/>
    <s v="United States"/>
    <x v="519"/>
    <x v="36"/>
    <n v="71603"/>
    <x v="0"/>
    <s v="TEC-AC-10001114"/>
    <x v="2"/>
    <x v="11"/>
    <x v="1202"/>
    <n v="199.95"/>
    <n v="5"/>
    <n v="0"/>
    <n v="63.984000000000002"/>
  </r>
  <r>
    <n v="9254"/>
    <x v="4624"/>
    <x v="3"/>
    <x v="397"/>
    <d v="2014-09-26T00:00:00"/>
    <s v="Second Class"/>
    <s v="DO-13645"/>
    <s v="Doug O'Connell"/>
    <x v="0"/>
    <s v="United States"/>
    <x v="519"/>
    <x v="36"/>
    <n v="71603"/>
    <x v="0"/>
    <s v="OFF-PA-10002005"/>
    <x v="1"/>
    <x v="10"/>
    <x v="505"/>
    <n v="12.96"/>
    <n v="2"/>
    <n v="0"/>
    <n v="6.2207999999999997"/>
  </r>
  <r>
    <n v="9255"/>
    <x v="4625"/>
    <x v="2"/>
    <x v="1058"/>
    <d v="2011-02-16T00:00:00"/>
    <s v="Second Class"/>
    <s v="GA-14725"/>
    <s v="Guy Armstrong"/>
    <x v="0"/>
    <s v="United States"/>
    <x v="29"/>
    <x v="25"/>
    <n v="65203"/>
    <x v="2"/>
    <s v="FUR-CH-10001146"/>
    <x v="0"/>
    <x v="1"/>
    <x v="64"/>
    <n v="60.89"/>
    <n v="1"/>
    <n v="0"/>
    <n v="15.2225"/>
  </r>
  <r>
    <n v="9256"/>
    <x v="4625"/>
    <x v="2"/>
    <x v="1058"/>
    <d v="2011-02-16T00:00:00"/>
    <s v="Second Class"/>
    <s v="GA-14725"/>
    <s v="Guy Armstrong"/>
    <x v="0"/>
    <s v="United States"/>
    <x v="29"/>
    <x v="25"/>
    <n v="65203"/>
    <x v="2"/>
    <s v="OFF-LA-10004853"/>
    <x v="1"/>
    <x v="2"/>
    <x v="683"/>
    <n v="14.94"/>
    <n v="3"/>
    <n v="0"/>
    <n v="6.8723999999999998"/>
  </r>
  <r>
    <n v="9257"/>
    <x v="4625"/>
    <x v="2"/>
    <x v="1058"/>
    <d v="2011-02-16T00:00:00"/>
    <s v="Second Class"/>
    <s v="GA-14725"/>
    <s v="Guy Armstrong"/>
    <x v="0"/>
    <s v="United States"/>
    <x v="29"/>
    <x v="25"/>
    <n v="65203"/>
    <x v="2"/>
    <s v="OFF-BI-10004728"/>
    <x v="1"/>
    <x v="8"/>
    <x v="539"/>
    <n v="9.64"/>
    <n v="2"/>
    <n v="0"/>
    <n v="4.4344000000000001"/>
  </r>
  <r>
    <n v="9258"/>
    <x v="4625"/>
    <x v="2"/>
    <x v="1058"/>
    <d v="2011-02-16T00:00:00"/>
    <s v="Second Class"/>
    <s v="GA-14725"/>
    <s v="Guy Armstrong"/>
    <x v="0"/>
    <s v="United States"/>
    <x v="29"/>
    <x v="25"/>
    <n v="65203"/>
    <x v="2"/>
    <s v="FUR-FU-10002298"/>
    <x v="0"/>
    <x v="5"/>
    <x v="1296"/>
    <n v="332.94"/>
    <n v="3"/>
    <n v="0"/>
    <n v="53.270400000000002"/>
  </r>
  <r>
    <n v="9259"/>
    <x v="4625"/>
    <x v="2"/>
    <x v="1058"/>
    <d v="2011-02-16T00:00:00"/>
    <s v="Second Class"/>
    <s v="GA-14725"/>
    <s v="Guy Armstrong"/>
    <x v="0"/>
    <s v="United States"/>
    <x v="29"/>
    <x v="25"/>
    <n v="65203"/>
    <x v="2"/>
    <s v="OFF-BI-10004654"/>
    <x v="1"/>
    <x v="8"/>
    <x v="1444"/>
    <n v="51.9"/>
    <n v="3"/>
    <n v="0"/>
    <n v="24.393000000000001"/>
  </r>
  <r>
    <n v="9260"/>
    <x v="4625"/>
    <x v="2"/>
    <x v="1058"/>
    <d v="2011-02-16T00:00:00"/>
    <s v="Second Class"/>
    <s v="GA-14725"/>
    <s v="Guy Armstrong"/>
    <x v="0"/>
    <s v="United States"/>
    <x v="29"/>
    <x v="25"/>
    <n v="65203"/>
    <x v="2"/>
    <s v="OFF-ST-10002583"/>
    <x v="1"/>
    <x v="4"/>
    <x v="566"/>
    <n v="64.959999999999994"/>
    <n v="2"/>
    <n v="0"/>
    <n v="2.5983999999999998"/>
  </r>
  <r>
    <n v="9261"/>
    <x v="4626"/>
    <x v="3"/>
    <x v="343"/>
    <d v="2014-11-15T00:00:00"/>
    <s v="Second Class"/>
    <s v="JL-15505"/>
    <s v="Jeremy Lonsdale"/>
    <x v="0"/>
    <s v="United States"/>
    <x v="520"/>
    <x v="44"/>
    <n v="57401"/>
    <x v="2"/>
    <s v="OFF-SU-10004661"/>
    <x v="1"/>
    <x v="14"/>
    <x v="1748"/>
    <n v="25.5"/>
    <n v="3"/>
    <n v="0"/>
    <n v="6.63"/>
  </r>
  <r>
    <n v="9262"/>
    <x v="4627"/>
    <x v="3"/>
    <x v="264"/>
    <d v="2014-03-09T00:00:00"/>
    <s v="Same Day"/>
    <s v="SU-20665"/>
    <s v="Stephanie Ulpright"/>
    <x v="2"/>
    <s v="United States"/>
    <x v="4"/>
    <x v="4"/>
    <n v="98103"/>
    <x v="1"/>
    <s v="FUR-CH-10003061"/>
    <x v="0"/>
    <x v="1"/>
    <x v="51"/>
    <n v="215.976"/>
    <n v="3"/>
    <n v="0.2"/>
    <n v="-2.6997"/>
  </r>
  <r>
    <n v="9263"/>
    <x v="4628"/>
    <x v="1"/>
    <x v="330"/>
    <d v="2012-10-13T00:00:00"/>
    <s v="Standard Class"/>
    <s v="FM-14380"/>
    <s v="Fred McMath"/>
    <x v="0"/>
    <s v="United States"/>
    <x v="66"/>
    <x v="12"/>
    <n v="48227"/>
    <x v="2"/>
    <s v="FUR-CH-10000513"/>
    <x v="0"/>
    <x v="1"/>
    <x v="70"/>
    <n v="389.97"/>
    <n v="3"/>
    <n v="0"/>
    <n v="35.097299999999997"/>
  </r>
  <r>
    <n v="9264"/>
    <x v="4628"/>
    <x v="1"/>
    <x v="330"/>
    <d v="2012-10-13T00:00:00"/>
    <s v="Standard Class"/>
    <s v="FM-14380"/>
    <s v="Fred McMath"/>
    <x v="0"/>
    <s v="United States"/>
    <x v="66"/>
    <x v="12"/>
    <n v="48227"/>
    <x v="2"/>
    <s v="OFF-AP-10002191"/>
    <x v="1"/>
    <x v="9"/>
    <x v="800"/>
    <n v="269.91000000000003"/>
    <n v="5"/>
    <n v="0.1"/>
    <n v="53.981999999999999"/>
  </r>
  <r>
    <n v="9265"/>
    <x v="4629"/>
    <x v="3"/>
    <x v="221"/>
    <d v="2014-02-12T00:00:00"/>
    <s v="Standard Class"/>
    <s v="MY-17380"/>
    <s v="Maribeth Yedwab"/>
    <x v="1"/>
    <s v="United States"/>
    <x v="26"/>
    <x v="18"/>
    <n v="38109"/>
    <x v="0"/>
    <s v="OFF-BI-10000216"/>
    <x v="1"/>
    <x v="8"/>
    <x v="1625"/>
    <n v="11.673"/>
    <n v="3"/>
    <n v="0.7"/>
    <n v="-7.782"/>
  </r>
  <r>
    <n v="9266"/>
    <x v="4629"/>
    <x v="3"/>
    <x v="221"/>
    <d v="2014-02-12T00:00:00"/>
    <s v="Standard Class"/>
    <s v="MY-17380"/>
    <s v="Maribeth Yedwab"/>
    <x v="1"/>
    <s v="United States"/>
    <x v="26"/>
    <x v="18"/>
    <n v="38109"/>
    <x v="0"/>
    <s v="OFF-EN-10003448"/>
    <x v="1"/>
    <x v="12"/>
    <x v="1702"/>
    <n v="64.847999999999999"/>
    <n v="7"/>
    <n v="0.2"/>
    <n v="24.318000000000001"/>
  </r>
  <r>
    <n v="9267"/>
    <x v="4630"/>
    <x v="2"/>
    <x v="1215"/>
    <d v="2011-10-02T00:00:00"/>
    <s v="First Class"/>
    <s v="NM-18445"/>
    <s v="Nathan Mautz"/>
    <x v="2"/>
    <s v="United States"/>
    <x v="226"/>
    <x v="33"/>
    <n v="89031"/>
    <x v="1"/>
    <s v="FUR-FU-10002111"/>
    <x v="0"/>
    <x v="5"/>
    <x v="1656"/>
    <n v="14.56"/>
    <n v="2"/>
    <n v="0"/>
    <n v="5.5327999999999999"/>
  </r>
  <r>
    <n v="9268"/>
    <x v="4631"/>
    <x v="1"/>
    <x v="12"/>
    <d v="2012-09-25T00:00:00"/>
    <s v="Same Day"/>
    <s v="CS-11950"/>
    <s v="Carlos Soltero"/>
    <x v="0"/>
    <s v="United States"/>
    <x v="210"/>
    <x v="15"/>
    <n v="11520"/>
    <x v="3"/>
    <s v="FUR-CH-10001545"/>
    <x v="0"/>
    <x v="1"/>
    <x v="1737"/>
    <n v="102.58199999999999"/>
    <n v="1"/>
    <n v="0.1"/>
    <n v="6.8388"/>
  </r>
  <r>
    <n v="9269"/>
    <x v="4631"/>
    <x v="1"/>
    <x v="12"/>
    <d v="2012-09-25T00:00:00"/>
    <s v="Same Day"/>
    <s v="CS-11950"/>
    <s v="Carlos Soltero"/>
    <x v="0"/>
    <s v="United States"/>
    <x v="210"/>
    <x v="15"/>
    <n v="11520"/>
    <x v="3"/>
    <s v="OFF-PA-10002947"/>
    <x v="1"/>
    <x v="10"/>
    <x v="703"/>
    <n v="20.04"/>
    <n v="3"/>
    <n v="0"/>
    <n v="9.6191999999999993"/>
  </r>
  <r>
    <n v="9270"/>
    <x v="4632"/>
    <x v="3"/>
    <x v="170"/>
    <d v="2014-08-29T00:00:00"/>
    <s v="Standard Class"/>
    <s v="PK-19075"/>
    <s v="Pete Kriz"/>
    <x v="0"/>
    <s v="United States"/>
    <x v="20"/>
    <x v="15"/>
    <n v="10035"/>
    <x v="3"/>
    <s v="OFF-BI-10003476"/>
    <x v="1"/>
    <x v="8"/>
    <x v="1526"/>
    <n v="32.088000000000001"/>
    <n v="7"/>
    <n v="0.2"/>
    <n v="11.2308"/>
  </r>
  <r>
    <n v="9271"/>
    <x v="4632"/>
    <x v="3"/>
    <x v="170"/>
    <d v="2014-08-29T00:00:00"/>
    <s v="Standard Class"/>
    <s v="PK-19075"/>
    <s v="Pete Kriz"/>
    <x v="0"/>
    <s v="United States"/>
    <x v="20"/>
    <x v="15"/>
    <n v="10035"/>
    <x v="3"/>
    <s v="OFF-BI-10001359"/>
    <x v="1"/>
    <x v="8"/>
    <x v="1153"/>
    <n v="4305.5519999999997"/>
    <n v="6"/>
    <n v="0.2"/>
    <n v="1453.1238000000001"/>
  </r>
  <r>
    <n v="9272"/>
    <x v="4633"/>
    <x v="0"/>
    <x v="536"/>
    <d v="2013-05-18T00:00:00"/>
    <s v="Standard Class"/>
    <s v="HM-14860"/>
    <s v="Harry Marie"/>
    <x v="1"/>
    <s v="United States"/>
    <x v="20"/>
    <x v="15"/>
    <n v="10024"/>
    <x v="3"/>
    <s v="FUR-FU-10000320"/>
    <x v="0"/>
    <x v="5"/>
    <x v="1512"/>
    <n v="10.02"/>
    <n v="3"/>
    <n v="0"/>
    <n v="4.4088000000000003"/>
  </r>
  <r>
    <n v="9273"/>
    <x v="4633"/>
    <x v="0"/>
    <x v="536"/>
    <d v="2013-05-18T00:00:00"/>
    <s v="Standard Class"/>
    <s v="HM-14860"/>
    <s v="Harry Marie"/>
    <x v="1"/>
    <s v="United States"/>
    <x v="20"/>
    <x v="15"/>
    <n v="10024"/>
    <x v="3"/>
    <s v="TEC-PH-10001835"/>
    <x v="2"/>
    <x v="7"/>
    <x v="1333"/>
    <n v="631.96"/>
    <n v="4"/>
    <n v="0"/>
    <n v="303.3408"/>
  </r>
  <r>
    <n v="9274"/>
    <x v="4634"/>
    <x v="3"/>
    <x v="264"/>
    <d v="2014-07-09T00:00:00"/>
    <s v="Standard Class"/>
    <s v="AH-10210"/>
    <s v="Alan Hwang"/>
    <x v="0"/>
    <s v="United States"/>
    <x v="0"/>
    <x v="0"/>
    <n v="42420"/>
    <x v="0"/>
    <s v="OFF-BI-10003650"/>
    <x v="1"/>
    <x v="8"/>
    <x v="115"/>
    <n v="1577.94"/>
    <n v="3"/>
    <n v="0"/>
    <n v="757.41120000000001"/>
  </r>
  <r>
    <n v="9275"/>
    <x v="4635"/>
    <x v="2"/>
    <x v="982"/>
    <d v="2011-10-10T00:00:00"/>
    <s v="Same Day"/>
    <s v="FC-14335"/>
    <s v="Fred Chung"/>
    <x v="1"/>
    <s v="United States"/>
    <x v="305"/>
    <x v="27"/>
    <n v="87105"/>
    <x v="1"/>
    <s v="OFF-AR-10000937"/>
    <x v="1"/>
    <x v="6"/>
    <x v="1812"/>
    <n v="255.85"/>
    <n v="7"/>
    <n v="0"/>
    <n v="112.574"/>
  </r>
  <r>
    <n v="9276"/>
    <x v="4636"/>
    <x v="0"/>
    <x v="439"/>
    <d v="2013-05-30T00:00:00"/>
    <s v="Second Class"/>
    <s v="CP-12085"/>
    <s v="Cathy Prescott"/>
    <x v="1"/>
    <s v="United States"/>
    <x v="478"/>
    <x v="2"/>
    <n v="33445"/>
    <x v="0"/>
    <s v="OFF-ST-10000532"/>
    <x v="1"/>
    <x v="4"/>
    <x v="1403"/>
    <n v="184.70400000000001"/>
    <n v="6"/>
    <n v="0.2"/>
    <n v="13.8528"/>
  </r>
  <r>
    <n v="9277"/>
    <x v="4636"/>
    <x v="0"/>
    <x v="439"/>
    <d v="2013-05-30T00:00:00"/>
    <s v="Second Class"/>
    <s v="CP-12085"/>
    <s v="Cathy Prescott"/>
    <x v="1"/>
    <s v="United States"/>
    <x v="478"/>
    <x v="2"/>
    <n v="33445"/>
    <x v="0"/>
    <s v="TEC-AC-10001267"/>
    <x v="2"/>
    <x v="11"/>
    <x v="533"/>
    <n v="47.92"/>
    <n v="2"/>
    <n v="0.2"/>
    <n v="11.98"/>
  </r>
  <r>
    <n v="9278"/>
    <x v="4637"/>
    <x v="3"/>
    <x v="96"/>
    <d v="2014-06-12T00:00:00"/>
    <s v="Standard Class"/>
    <s v="SC-20305"/>
    <s v="Sean Christensen"/>
    <x v="0"/>
    <s v="United States"/>
    <x v="10"/>
    <x v="9"/>
    <n v="19140"/>
    <x v="3"/>
    <s v="OFF-LA-10004853"/>
    <x v="1"/>
    <x v="2"/>
    <x v="683"/>
    <n v="15.936"/>
    <n v="4"/>
    <n v="0.2"/>
    <n v="5.1791999999999998"/>
  </r>
  <r>
    <n v="9279"/>
    <x v="4637"/>
    <x v="3"/>
    <x v="96"/>
    <d v="2014-06-12T00:00:00"/>
    <s v="Standard Class"/>
    <s v="SC-20305"/>
    <s v="Sean Christensen"/>
    <x v="0"/>
    <s v="United States"/>
    <x v="10"/>
    <x v="9"/>
    <n v="19140"/>
    <x v="3"/>
    <s v="OFF-BI-10001759"/>
    <x v="1"/>
    <x v="8"/>
    <x v="725"/>
    <n v="8.0009999999999994"/>
    <n v="7"/>
    <n v="0.7"/>
    <n v="-5.6006999999999998"/>
  </r>
  <r>
    <n v="9280"/>
    <x v="4637"/>
    <x v="3"/>
    <x v="96"/>
    <d v="2014-06-12T00:00:00"/>
    <s v="Standard Class"/>
    <s v="SC-20305"/>
    <s v="Sean Christensen"/>
    <x v="0"/>
    <s v="United States"/>
    <x v="10"/>
    <x v="9"/>
    <n v="19140"/>
    <x v="3"/>
    <s v="FUR-CH-10003379"/>
    <x v="0"/>
    <x v="1"/>
    <x v="459"/>
    <n v="398.97199999999998"/>
    <n v="2"/>
    <n v="0.3"/>
    <n v="-28.498000000000001"/>
  </r>
  <r>
    <n v="9281"/>
    <x v="4638"/>
    <x v="0"/>
    <x v="873"/>
    <d v="2013-09-25T00:00:00"/>
    <s v="Standard Class"/>
    <s v="HJ-14875"/>
    <s v="Heather Jas"/>
    <x v="2"/>
    <s v="United States"/>
    <x v="4"/>
    <x v="4"/>
    <n v="98105"/>
    <x v="1"/>
    <s v="FUR-BO-10002853"/>
    <x v="0"/>
    <x v="0"/>
    <x v="1613"/>
    <n v="163.88"/>
    <n v="2"/>
    <n v="0"/>
    <n v="40.97"/>
  </r>
  <r>
    <n v="9282"/>
    <x v="4639"/>
    <x v="3"/>
    <x v="220"/>
    <d v="2014-09-16T00:00:00"/>
    <s v="Standard Class"/>
    <s v="CB-12025"/>
    <s v="Cassandra Brandow"/>
    <x v="0"/>
    <s v="United States"/>
    <x v="102"/>
    <x v="17"/>
    <n v="23223"/>
    <x v="0"/>
    <s v="OFF-AP-10000027"/>
    <x v="1"/>
    <x v="9"/>
    <x v="1804"/>
    <n v="67.900000000000006"/>
    <n v="5"/>
    <n v="0"/>
    <n v="20.37"/>
  </r>
  <r>
    <n v="9283"/>
    <x v="4640"/>
    <x v="0"/>
    <x v="945"/>
    <d v="2014-05-01T00:00:00"/>
    <s v="Standard Class"/>
    <s v="EH-14185"/>
    <s v="Evan Henry"/>
    <x v="0"/>
    <s v="United States"/>
    <x v="487"/>
    <x v="2"/>
    <n v="33407"/>
    <x v="0"/>
    <s v="OFF-PA-10002421"/>
    <x v="1"/>
    <x v="10"/>
    <x v="1416"/>
    <n v="72.224000000000004"/>
    <n v="4"/>
    <n v="0.2"/>
    <n v="25.278400000000001"/>
  </r>
  <r>
    <n v="9284"/>
    <x v="4641"/>
    <x v="3"/>
    <x v="264"/>
    <d v="2014-05-09T00:00:00"/>
    <s v="Second Class"/>
    <s v="LW-17215"/>
    <s v="Luke Weiss"/>
    <x v="0"/>
    <s v="United States"/>
    <x v="299"/>
    <x v="22"/>
    <n v="80525"/>
    <x v="1"/>
    <s v="OFF-LA-10002475"/>
    <x v="1"/>
    <x v="2"/>
    <x v="148"/>
    <n v="11.696"/>
    <n v="2"/>
    <n v="0.2"/>
    <n v="3.9474"/>
  </r>
  <r>
    <n v="9285"/>
    <x v="4642"/>
    <x v="2"/>
    <x v="728"/>
    <d v="2011-11-23T00:00:00"/>
    <s v="Standard Class"/>
    <s v="MK-17905"/>
    <s v="Michael Kennedy"/>
    <x v="1"/>
    <s v="United States"/>
    <x v="47"/>
    <x v="6"/>
    <n v="53132"/>
    <x v="2"/>
    <s v="FUR-CH-10001482"/>
    <x v="0"/>
    <x v="1"/>
    <x v="536"/>
    <n v="392.94"/>
    <n v="3"/>
    <n v="0"/>
    <n v="43.223399999999998"/>
  </r>
  <r>
    <n v="9286"/>
    <x v="4643"/>
    <x v="1"/>
    <x v="82"/>
    <d v="2012-11-24T00:00:00"/>
    <s v="First Class"/>
    <s v="JH-15820"/>
    <s v="John Huston"/>
    <x v="0"/>
    <s v="United States"/>
    <x v="53"/>
    <x v="3"/>
    <n v="28110"/>
    <x v="0"/>
    <s v="FUR-FU-10000087"/>
    <x v="0"/>
    <x v="5"/>
    <x v="204"/>
    <n v="18.175999999999998"/>
    <n v="1"/>
    <n v="0.2"/>
    <n v="4.7712000000000003"/>
  </r>
  <r>
    <n v="9287"/>
    <x v="4644"/>
    <x v="3"/>
    <x v="249"/>
    <d v="2014-06-27T00:00:00"/>
    <s v="Standard Class"/>
    <s v="DB-13270"/>
    <s v="Deborah Brumfield"/>
    <x v="2"/>
    <s v="United States"/>
    <x v="61"/>
    <x v="5"/>
    <n v="75081"/>
    <x v="2"/>
    <s v="OFF-BI-10003166"/>
    <x v="1"/>
    <x v="8"/>
    <x v="1405"/>
    <n v="6.8879999999999999"/>
    <n v="3"/>
    <n v="0.8"/>
    <n v="-11.020799999999999"/>
  </r>
  <r>
    <n v="9288"/>
    <x v="4644"/>
    <x v="3"/>
    <x v="249"/>
    <d v="2014-06-27T00:00:00"/>
    <s v="Standard Class"/>
    <s v="DB-13270"/>
    <s v="Deborah Brumfield"/>
    <x v="2"/>
    <s v="United States"/>
    <x v="61"/>
    <x v="5"/>
    <n v="75081"/>
    <x v="2"/>
    <s v="FUR-TA-10000688"/>
    <x v="0"/>
    <x v="3"/>
    <x v="556"/>
    <n v="457.48500000000001"/>
    <n v="3"/>
    <n v="0.3"/>
    <n v="-84.961500000000001"/>
  </r>
  <r>
    <n v="9289"/>
    <x v="4645"/>
    <x v="3"/>
    <x v="329"/>
    <d v="2014-04-12T00:00:00"/>
    <s v="First Class"/>
    <s v="TB-21625"/>
    <s v="Trudy Brown"/>
    <x v="0"/>
    <s v="United States"/>
    <x v="10"/>
    <x v="9"/>
    <n v="19134"/>
    <x v="3"/>
    <s v="FUR-CH-10003981"/>
    <x v="0"/>
    <x v="1"/>
    <x v="1166"/>
    <n v="1079.316"/>
    <n v="6"/>
    <n v="0.3"/>
    <n v="-15.418799999999999"/>
  </r>
  <r>
    <n v="9290"/>
    <x v="4646"/>
    <x v="2"/>
    <x v="488"/>
    <d v="2011-04-26T00:00:00"/>
    <s v="Second Class"/>
    <s v="NM-18445"/>
    <s v="Nathan Mautz"/>
    <x v="2"/>
    <s v="United States"/>
    <x v="8"/>
    <x v="1"/>
    <n v="94109"/>
    <x v="1"/>
    <s v="OFF-PA-10001878"/>
    <x v="1"/>
    <x v="10"/>
    <x v="1161"/>
    <n v="48.91"/>
    <n v="1"/>
    <n v="0"/>
    <n v="22.9877"/>
  </r>
  <r>
    <n v="9291"/>
    <x v="4647"/>
    <x v="2"/>
    <x v="865"/>
    <d v="2011-09-25T00:00:00"/>
    <s v="First Class"/>
    <s v="TT-21220"/>
    <s v="Thomas Thornton"/>
    <x v="0"/>
    <s v="United States"/>
    <x v="18"/>
    <x v="13"/>
    <n v="19901"/>
    <x v="3"/>
    <s v="OFF-AR-10002375"/>
    <x v="1"/>
    <x v="6"/>
    <x v="823"/>
    <n v="9.84"/>
    <n v="3"/>
    <n v="0"/>
    <n v="2.8536000000000001"/>
  </r>
  <r>
    <n v="9292"/>
    <x v="4647"/>
    <x v="2"/>
    <x v="865"/>
    <d v="2011-09-25T00:00:00"/>
    <s v="First Class"/>
    <s v="TT-21220"/>
    <s v="Thomas Thornton"/>
    <x v="0"/>
    <s v="United States"/>
    <x v="18"/>
    <x v="13"/>
    <n v="19901"/>
    <x v="3"/>
    <s v="OFF-BI-10004965"/>
    <x v="1"/>
    <x v="8"/>
    <x v="1005"/>
    <n v="34.5"/>
    <n v="3"/>
    <n v="0"/>
    <n v="15.525"/>
  </r>
  <r>
    <n v="9293"/>
    <x v="4648"/>
    <x v="3"/>
    <x v="580"/>
    <d v="2014-03-03T00:00:00"/>
    <s v="Same Day"/>
    <s v="RS-19765"/>
    <s v="Roland Schwarz"/>
    <x v="1"/>
    <s v="United States"/>
    <x v="435"/>
    <x v="5"/>
    <n v="76706"/>
    <x v="2"/>
    <s v="OFF-BI-10004022"/>
    <x v="1"/>
    <x v="8"/>
    <x v="748"/>
    <n v="0.55600000000000005"/>
    <n v="1"/>
    <n v="0.8"/>
    <n v="-0.94520000000000004"/>
  </r>
  <r>
    <n v="9294"/>
    <x v="4649"/>
    <x v="3"/>
    <x v="701"/>
    <d v="2014-11-22T00:00:00"/>
    <s v="Second Class"/>
    <s v="TB-21625"/>
    <s v="Trudy Brown"/>
    <x v="0"/>
    <s v="United States"/>
    <x v="521"/>
    <x v="39"/>
    <n v="21740"/>
    <x v="3"/>
    <s v="OFF-BI-10000050"/>
    <x v="1"/>
    <x v="8"/>
    <x v="343"/>
    <n v="43.8"/>
    <n v="6"/>
    <n v="0"/>
    <n v="20.585999999999999"/>
  </r>
  <r>
    <n v="9295"/>
    <x v="4650"/>
    <x v="3"/>
    <x v="39"/>
    <d v="2014-02-06T00:00:00"/>
    <s v="Standard Class"/>
    <s v="AM-10360"/>
    <s v="Alice McCarthy"/>
    <x v="1"/>
    <s v="United States"/>
    <x v="138"/>
    <x v="24"/>
    <n v="44105"/>
    <x v="3"/>
    <s v="OFF-PA-10002464"/>
    <x v="1"/>
    <x v="10"/>
    <x v="993"/>
    <n v="13.872"/>
    <n v="3"/>
    <n v="0.2"/>
    <n v="5.0286"/>
  </r>
  <r>
    <n v="9296"/>
    <x v="4650"/>
    <x v="3"/>
    <x v="39"/>
    <d v="2014-02-06T00:00:00"/>
    <s v="Standard Class"/>
    <s v="AM-10360"/>
    <s v="Alice McCarthy"/>
    <x v="1"/>
    <s v="United States"/>
    <x v="138"/>
    <x v="24"/>
    <n v="44105"/>
    <x v="3"/>
    <s v="FUR-BO-10004709"/>
    <x v="0"/>
    <x v="0"/>
    <x v="263"/>
    <n v="115.96"/>
    <n v="4"/>
    <n v="0.5"/>
    <n v="-64.937600000000003"/>
  </r>
  <r>
    <n v="9297"/>
    <x v="4651"/>
    <x v="1"/>
    <x v="24"/>
    <d v="2012-04-22T00:00:00"/>
    <s v="Second Class"/>
    <s v="MP-17965"/>
    <s v="Michael Paige"/>
    <x v="1"/>
    <s v="United States"/>
    <x v="392"/>
    <x v="5"/>
    <n v="78501"/>
    <x v="2"/>
    <s v="TEC-AC-10003590"/>
    <x v="2"/>
    <x v="11"/>
    <x v="1093"/>
    <n v="41.423999999999999"/>
    <n v="2"/>
    <n v="0.2"/>
    <n v="8.2848000000000006"/>
  </r>
  <r>
    <n v="9298"/>
    <x v="4651"/>
    <x v="1"/>
    <x v="24"/>
    <d v="2012-04-22T00:00:00"/>
    <s v="Second Class"/>
    <s v="MP-17965"/>
    <s v="Michael Paige"/>
    <x v="1"/>
    <s v="United States"/>
    <x v="392"/>
    <x v="5"/>
    <n v="78501"/>
    <x v="2"/>
    <s v="TEC-PH-10003357"/>
    <x v="2"/>
    <x v="7"/>
    <x v="1062"/>
    <n v="244.768"/>
    <n v="4"/>
    <n v="0.2"/>
    <n v="24.476800000000001"/>
  </r>
  <r>
    <n v="9299"/>
    <x v="4651"/>
    <x v="1"/>
    <x v="24"/>
    <d v="2012-04-22T00:00:00"/>
    <s v="Second Class"/>
    <s v="MP-17965"/>
    <s v="Michael Paige"/>
    <x v="1"/>
    <s v="United States"/>
    <x v="392"/>
    <x v="5"/>
    <n v="78501"/>
    <x v="2"/>
    <s v="OFF-AR-10003373"/>
    <x v="1"/>
    <x v="6"/>
    <x v="287"/>
    <n v="74.352000000000004"/>
    <n v="3"/>
    <n v="0.2"/>
    <n v="6.5057999999999998"/>
  </r>
  <r>
    <n v="9300"/>
    <x v="4651"/>
    <x v="1"/>
    <x v="24"/>
    <d v="2012-04-22T00:00:00"/>
    <s v="Second Class"/>
    <s v="MP-17965"/>
    <s v="Michael Paige"/>
    <x v="1"/>
    <s v="United States"/>
    <x v="392"/>
    <x v="5"/>
    <n v="78501"/>
    <x v="2"/>
    <s v="OFF-BI-10003676"/>
    <x v="1"/>
    <x v="8"/>
    <x v="816"/>
    <n v="4.3120000000000003"/>
    <n v="2"/>
    <n v="0.8"/>
    <n v="-6.8992000000000004"/>
  </r>
  <r>
    <n v="9301"/>
    <x v="4651"/>
    <x v="1"/>
    <x v="24"/>
    <d v="2012-04-22T00:00:00"/>
    <s v="Second Class"/>
    <s v="MP-17965"/>
    <s v="Michael Paige"/>
    <x v="1"/>
    <s v="United States"/>
    <x v="392"/>
    <x v="5"/>
    <n v="78501"/>
    <x v="2"/>
    <s v="FUR-CH-10000225"/>
    <x v="0"/>
    <x v="1"/>
    <x v="401"/>
    <n v="56.686"/>
    <n v="1"/>
    <n v="0.3"/>
    <n v="-20.245000000000001"/>
  </r>
  <r>
    <n v="9302"/>
    <x v="4651"/>
    <x v="1"/>
    <x v="24"/>
    <d v="2012-04-22T00:00:00"/>
    <s v="Second Class"/>
    <s v="MP-17965"/>
    <s v="Michael Paige"/>
    <x v="1"/>
    <s v="United States"/>
    <x v="392"/>
    <x v="5"/>
    <n v="78501"/>
    <x v="2"/>
    <s v="TEC-PH-10001870"/>
    <x v="2"/>
    <x v="7"/>
    <x v="1731"/>
    <n v="97.968000000000004"/>
    <n v="2"/>
    <n v="0.2"/>
    <n v="6.1230000000000002"/>
  </r>
  <r>
    <n v="9303"/>
    <x v="4651"/>
    <x v="1"/>
    <x v="24"/>
    <d v="2012-04-22T00:00:00"/>
    <s v="Second Class"/>
    <s v="MP-17965"/>
    <s v="Michael Paige"/>
    <x v="1"/>
    <s v="United States"/>
    <x v="392"/>
    <x v="5"/>
    <n v="78501"/>
    <x v="2"/>
    <s v="OFF-AR-10003481"/>
    <x v="1"/>
    <x v="6"/>
    <x v="1591"/>
    <n v="7.8719999999999999"/>
    <n v="3"/>
    <n v="0.2"/>
    <n v="0.88560000000000005"/>
  </r>
  <r>
    <n v="9304"/>
    <x v="4651"/>
    <x v="1"/>
    <x v="24"/>
    <d v="2012-04-22T00:00:00"/>
    <s v="Second Class"/>
    <s v="MP-17965"/>
    <s v="Michael Paige"/>
    <x v="1"/>
    <s v="United States"/>
    <x v="392"/>
    <x v="5"/>
    <n v="78501"/>
    <x v="2"/>
    <s v="OFF-PA-10003936"/>
    <x v="1"/>
    <x v="10"/>
    <x v="1283"/>
    <n v="15.552"/>
    <n v="3"/>
    <n v="0.2"/>
    <n v="5.4432"/>
  </r>
  <r>
    <n v="9305"/>
    <x v="4651"/>
    <x v="1"/>
    <x v="24"/>
    <d v="2012-04-22T00:00:00"/>
    <s v="Second Class"/>
    <s v="MP-17965"/>
    <s v="Michael Paige"/>
    <x v="1"/>
    <s v="United States"/>
    <x v="392"/>
    <x v="5"/>
    <n v="78501"/>
    <x v="2"/>
    <s v="OFF-BI-10000320"/>
    <x v="1"/>
    <x v="8"/>
    <x v="768"/>
    <n v="1.476"/>
    <n v="1"/>
    <n v="0.8"/>
    <n v="-2.2877999999999998"/>
  </r>
  <r>
    <n v="9306"/>
    <x v="4652"/>
    <x v="1"/>
    <x v="444"/>
    <d v="2012-09-24T00:00:00"/>
    <s v="Standard Class"/>
    <s v="MH-17290"/>
    <s v="Marc Harrigan"/>
    <x v="2"/>
    <s v="United States"/>
    <x v="364"/>
    <x v="27"/>
    <n v="87505"/>
    <x v="1"/>
    <s v="OFF-AR-10001972"/>
    <x v="1"/>
    <x v="6"/>
    <x v="1623"/>
    <n v="8.4"/>
    <n v="5"/>
    <n v="0"/>
    <n v="2.1840000000000002"/>
  </r>
  <r>
    <n v="9307"/>
    <x v="4653"/>
    <x v="2"/>
    <x v="727"/>
    <d v="2011-03-30T00:00:00"/>
    <s v="Standard Class"/>
    <s v="CA-12265"/>
    <s v="Christina Anderson"/>
    <x v="0"/>
    <s v="United States"/>
    <x v="8"/>
    <x v="1"/>
    <n v="94110"/>
    <x v="1"/>
    <s v="OFF-AR-10003829"/>
    <x v="1"/>
    <x v="6"/>
    <x v="934"/>
    <n v="6.56"/>
    <n v="2"/>
    <n v="0"/>
    <n v="1.9024000000000001"/>
  </r>
  <r>
    <n v="9308"/>
    <x v="4653"/>
    <x v="2"/>
    <x v="727"/>
    <d v="2011-03-30T00:00:00"/>
    <s v="Standard Class"/>
    <s v="CA-12265"/>
    <s v="Christina Anderson"/>
    <x v="0"/>
    <s v="United States"/>
    <x v="8"/>
    <x v="1"/>
    <n v="94110"/>
    <x v="1"/>
    <s v="OFF-AR-10003338"/>
    <x v="1"/>
    <x v="6"/>
    <x v="1430"/>
    <n v="14.88"/>
    <n v="2"/>
    <n v="0"/>
    <n v="3.72"/>
  </r>
  <r>
    <n v="9309"/>
    <x v="4653"/>
    <x v="2"/>
    <x v="727"/>
    <d v="2011-03-30T00:00:00"/>
    <s v="Standard Class"/>
    <s v="CA-12265"/>
    <s v="Christina Anderson"/>
    <x v="0"/>
    <s v="United States"/>
    <x v="8"/>
    <x v="1"/>
    <n v="94110"/>
    <x v="1"/>
    <s v="TEC-AC-10002558"/>
    <x v="2"/>
    <x v="11"/>
    <x v="1546"/>
    <n v="45.48"/>
    <n v="4"/>
    <n v="0"/>
    <n v="15.917999999999999"/>
  </r>
  <r>
    <n v="9310"/>
    <x v="4653"/>
    <x v="2"/>
    <x v="727"/>
    <d v="2011-03-30T00:00:00"/>
    <s v="Standard Class"/>
    <s v="CA-12265"/>
    <s v="Christina Anderson"/>
    <x v="0"/>
    <s v="United States"/>
    <x v="8"/>
    <x v="1"/>
    <n v="94110"/>
    <x v="1"/>
    <s v="OFF-AR-10000034"/>
    <x v="1"/>
    <x v="6"/>
    <x v="744"/>
    <n v="25.44"/>
    <n v="6"/>
    <n v="0"/>
    <n v="9.9215999999999998"/>
  </r>
  <r>
    <n v="9311"/>
    <x v="4654"/>
    <x v="0"/>
    <x v="370"/>
    <d v="2013-01-09T00:00:00"/>
    <s v="Standard Class"/>
    <s v="KD-16615"/>
    <s v="Ken Dana"/>
    <x v="1"/>
    <s v="United States"/>
    <x v="20"/>
    <x v="15"/>
    <n v="10024"/>
    <x v="3"/>
    <s v="OFF-BI-10001510"/>
    <x v="1"/>
    <x v="8"/>
    <x v="702"/>
    <n v="146.68799999999999"/>
    <n v="8"/>
    <n v="0.2"/>
    <n v="45.84"/>
  </r>
  <r>
    <n v="9312"/>
    <x v="4655"/>
    <x v="3"/>
    <x v="904"/>
    <d v="2014-03-13T00:00:00"/>
    <s v="Standard Class"/>
    <s v="DW-13540"/>
    <s v="Don Weiss"/>
    <x v="0"/>
    <s v="United States"/>
    <x v="61"/>
    <x v="5"/>
    <n v="75220"/>
    <x v="2"/>
    <s v="OFF-LA-10000134"/>
    <x v="1"/>
    <x v="2"/>
    <x v="85"/>
    <n v="4.9279999999999999"/>
    <n v="2"/>
    <n v="0.2"/>
    <n v="1.7248000000000001"/>
  </r>
  <r>
    <n v="9313"/>
    <x v="4655"/>
    <x v="3"/>
    <x v="904"/>
    <d v="2014-03-13T00:00:00"/>
    <s v="Standard Class"/>
    <s v="DW-13540"/>
    <s v="Don Weiss"/>
    <x v="0"/>
    <s v="United States"/>
    <x v="61"/>
    <x v="5"/>
    <n v="75220"/>
    <x v="2"/>
    <s v="OFF-AR-10000588"/>
    <x v="1"/>
    <x v="6"/>
    <x v="393"/>
    <n v="63.488"/>
    <n v="4"/>
    <n v="0.2"/>
    <n v="4.7615999999999996"/>
  </r>
  <r>
    <n v="9314"/>
    <x v="4656"/>
    <x v="1"/>
    <x v="1216"/>
    <d v="2012-11-11T00:00:00"/>
    <s v="Same Day"/>
    <s v="AG-10495"/>
    <s v="Andrew Gjertsen"/>
    <x v="1"/>
    <s v="United States"/>
    <x v="66"/>
    <x v="12"/>
    <n v="48234"/>
    <x v="2"/>
    <s v="OFF-ST-10003282"/>
    <x v="1"/>
    <x v="4"/>
    <x v="42"/>
    <n v="418.32"/>
    <n v="7"/>
    <n v="0"/>
    <n v="117.1296"/>
  </r>
  <r>
    <n v="9315"/>
    <x v="4656"/>
    <x v="1"/>
    <x v="1216"/>
    <d v="2012-11-11T00:00:00"/>
    <s v="Same Day"/>
    <s v="AG-10495"/>
    <s v="Andrew Gjertsen"/>
    <x v="1"/>
    <s v="United States"/>
    <x v="66"/>
    <x v="12"/>
    <n v="48234"/>
    <x v="2"/>
    <s v="OFF-AP-10002311"/>
    <x v="1"/>
    <x v="9"/>
    <x v="14"/>
    <n v="123.858"/>
    <n v="2"/>
    <n v="0.1"/>
    <n v="46.790799999999997"/>
  </r>
  <r>
    <n v="9316"/>
    <x v="4657"/>
    <x v="0"/>
    <x v="41"/>
    <d v="2013-10-04T00:00:00"/>
    <s v="Standard Class"/>
    <s v="JH-16180"/>
    <s v="Justin Hirsh"/>
    <x v="0"/>
    <s v="United States"/>
    <x v="10"/>
    <x v="9"/>
    <n v="19140"/>
    <x v="3"/>
    <s v="TEC-PH-10000141"/>
    <x v="2"/>
    <x v="7"/>
    <x v="1303"/>
    <n v="118.782"/>
    <n v="3"/>
    <n v="0.4"/>
    <n v="-27.715800000000002"/>
  </r>
  <r>
    <n v="9317"/>
    <x v="4657"/>
    <x v="0"/>
    <x v="41"/>
    <d v="2013-10-04T00:00:00"/>
    <s v="Standard Class"/>
    <s v="JH-16180"/>
    <s v="Justin Hirsh"/>
    <x v="0"/>
    <s v="United States"/>
    <x v="10"/>
    <x v="9"/>
    <n v="19140"/>
    <x v="3"/>
    <s v="OFF-SU-10000646"/>
    <x v="1"/>
    <x v="14"/>
    <x v="259"/>
    <n v="769.18399999999997"/>
    <n v="4"/>
    <n v="0.2"/>
    <n v="-163.45160000000001"/>
  </r>
  <r>
    <n v="9318"/>
    <x v="4658"/>
    <x v="3"/>
    <x v="1217"/>
    <d v="2014-02-27T00:00:00"/>
    <s v="Standard Class"/>
    <s v="DK-13090"/>
    <s v="Dave Kipp"/>
    <x v="0"/>
    <s v="United States"/>
    <x v="238"/>
    <x v="5"/>
    <n v="75007"/>
    <x v="2"/>
    <s v="TEC-AC-10002076"/>
    <x v="2"/>
    <x v="11"/>
    <x v="329"/>
    <n v="47.904000000000003"/>
    <n v="1"/>
    <n v="0.2"/>
    <n v="-2.9940000000000002"/>
  </r>
  <r>
    <n v="9319"/>
    <x v="4659"/>
    <x v="3"/>
    <x v="228"/>
    <d v="2014-07-26T00:00:00"/>
    <s v="Standard Class"/>
    <s v="AR-10825"/>
    <s v="Anthony Rawles"/>
    <x v="1"/>
    <s v="United States"/>
    <x v="20"/>
    <x v="15"/>
    <n v="10009"/>
    <x v="3"/>
    <s v="OFF-PA-10000743"/>
    <x v="1"/>
    <x v="10"/>
    <x v="573"/>
    <n v="13.36"/>
    <n v="2"/>
    <n v="0"/>
    <n v="6.4127999999999998"/>
  </r>
  <r>
    <n v="9320"/>
    <x v="4659"/>
    <x v="3"/>
    <x v="228"/>
    <d v="2014-07-26T00:00:00"/>
    <s v="Standard Class"/>
    <s v="AR-10825"/>
    <s v="Anthony Rawles"/>
    <x v="1"/>
    <s v="United States"/>
    <x v="20"/>
    <x v="15"/>
    <n v="10009"/>
    <x v="3"/>
    <s v="FUR-CH-10002780"/>
    <x v="0"/>
    <x v="1"/>
    <x v="1832"/>
    <n v="163.76400000000001"/>
    <n v="2"/>
    <n v="0.1"/>
    <n v="25.474399999999999"/>
  </r>
  <r>
    <n v="9321"/>
    <x v="4659"/>
    <x v="3"/>
    <x v="228"/>
    <d v="2014-07-26T00:00:00"/>
    <s v="Standard Class"/>
    <s v="AR-10825"/>
    <s v="Anthony Rawles"/>
    <x v="1"/>
    <s v="United States"/>
    <x v="20"/>
    <x v="15"/>
    <n v="10009"/>
    <x v="3"/>
    <s v="FUR-FU-10000747"/>
    <x v="0"/>
    <x v="5"/>
    <x v="1742"/>
    <n v="183.92"/>
    <n v="4"/>
    <n v="0"/>
    <n v="31.266400000000001"/>
  </r>
  <r>
    <n v="9322"/>
    <x v="4660"/>
    <x v="0"/>
    <x v="254"/>
    <d v="2013-09-11T00:00:00"/>
    <s v="Standard Class"/>
    <s v="SM-20005"/>
    <s v="Sally Matthias"/>
    <x v="0"/>
    <s v="United States"/>
    <x v="12"/>
    <x v="5"/>
    <n v="77041"/>
    <x v="2"/>
    <s v="FUR-FU-10002445"/>
    <x v="0"/>
    <x v="5"/>
    <x v="1439"/>
    <n v="11.375999999999999"/>
    <n v="3"/>
    <n v="0.6"/>
    <n v="-5.6879999999999997"/>
  </r>
  <r>
    <n v="9323"/>
    <x v="4660"/>
    <x v="0"/>
    <x v="254"/>
    <d v="2013-09-11T00:00:00"/>
    <s v="Standard Class"/>
    <s v="SM-20005"/>
    <s v="Sally Matthias"/>
    <x v="0"/>
    <s v="United States"/>
    <x v="12"/>
    <x v="5"/>
    <n v="77041"/>
    <x v="2"/>
    <s v="FUR-FU-10000723"/>
    <x v="0"/>
    <x v="5"/>
    <x v="475"/>
    <n v="66.111999999999995"/>
    <n v="4"/>
    <n v="0.6"/>
    <n v="-84.2928"/>
  </r>
  <r>
    <n v="9324"/>
    <x v="4661"/>
    <x v="3"/>
    <x v="397"/>
    <d v="2014-09-30T00:00:00"/>
    <s v="Standard Class"/>
    <s v="DB-13660"/>
    <s v="Duane Benoit"/>
    <x v="0"/>
    <s v="United States"/>
    <x v="1"/>
    <x v="1"/>
    <n v="90036"/>
    <x v="1"/>
    <s v="OFF-PA-10003641"/>
    <x v="1"/>
    <x v="10"/>
    <x v="938"/>
    <n v="211.04"/>
    <n v="8"/>
    <n v="0"/>
    <n v="97.078400000000002"/>
  </r>
  <r>
    <n v="9325"/>
    <x v="4661"/>
    <x v="3"/>
    <x v="397"/>
    <d v="2014-09-30T00:00:00"/>
    <s v="Standard Class"/>
    <s v="DB-13660"/>
    <s v="Duane Benoit"/>
    <x v="0"/>
    <s v="United States"/>
    <x v="1"/>
    <x v="1"/>
    <n v="90036"/>
    <x v="1"/>
    <s v="FUR-CH-10003973"/>
    <x v="0"/>
    <x v="1"/>
    <x v="858"/>
    <n v="594.81600000000003"/>
    <n v="2"/>
    <n v="0.2"/>
    <n v="59.4816"/>
  </r>
  <r>
    <n v="9326"/>
    <x v="4661"/>
    <x v="3"/>
    <x v="397"/>
    <d v="2014-09-30T00:00:00"/>
    <s v="Standard Class"/>
    <s v="DB-13660"/>
    <s v="Duane Benoit"/>
    <x v="0"/>
    <s v="United States"/>
    <x v="1"/>
    <x v="1"/>
    <n v="90036"/>
    <x v="1"/>
    <s v="OFF-BI-10000977"/>
    <x v="1"/>
    <x v="8"/>
    <x v="982"/>
    <n v="72.959999999999994"/>
    <n v="3"/>
    <n v="0.2"/>
    <n v="23.712"/>
  </r>
  <r>
    <n v="9327"/>
    <x v="4662"/>
    <x v="3"/>
    <x v="210"/>
    <d v="2014-11-09T00:00:00"/>
    <s v="First Class"/>
    <s v="PF-19225"/>
    <s v="Phillip Flathmann"/>
    <x v="0"/>
    <s v="United States"/>
    <x v="156"/>
    <x v="4"/>
    <n v="98026"/>
    <x v="1"/>
    <s v="FUR-FU-10004053"/>
    <x v="0"/>
    <x v="5"/>
    <x v="1633"/>
    <n v="80.959999999999994"/>
    <n v="4"/>
    <n v="0"/>
    <n v="34.812800000000003"/>
  </r>
  <r>
    <n v="9328"/>
    <x v="4662"/>
    <x v="3"/>
    <x v="210"/>
    <d v="2014-11-09T00:00:00"/>
    <s v="First Class"/>
    <s v="PF-19225"/>
    <s v="Phillip Flathmann"/>
    <x v="0"/>
    <s v="United States"/>
    <x v="156"/>
    <x v="4"/>
    <n v="98026"/>
    <x v="1"/>
    <s v="TEC-PH-10002033"/>
    <x v="2"/>
    <x v="7"/>
    <x v="11"/>
    <n v="455.71199999999999"/>
    <n v="2"/>
    <n v="0.2"/>
    <n v="34.178400000000003"/>
  </r>
  <r>
    <n v="9329"/>
    <x v="4662"/>
    <x v="3"/>
    <x v="210"/>
    <d v="2014-11-09T00:00:00"/>
    <s v="First Class"/>
    <s v="PF-19225"/>
    <s v="Phillip Flathmann"/>
    <x v="0"/>
    <s v="United States"/>
    <x v="156"/>
    <x v="4"/>
    <n v="98026"/>
    <x v="1"/>
    <s v="OFF-AR-10004260"/>
    <x v="1"/>
    <x v="6"/>
    <x v="1481"/>
    <n v="25.98"/>
    <n v="1"/>
    <n v="0"/>
    <n v="7.2744"/>
  </r>
  <r>
    <n v="9330"/>
    <x v="4663"/>
    <x v="1"/>
    <x v="109"/>
    <d v="2012-11-30T00:00:00"/>
    <s v="First Class"/>
    <s v="AJ-10945"/>
    <s v="Ashley Jarboe"/>
    <x v="0"/>
    <s v="United States"/>
    <x v="8"/>
    <x v="1"/>
    <n v="94110"/>
    <x v="1"/>
    <s v="OFF-AP-10004655"/>
    <x v="1"/>
    <x v="9"/>
    <x v="1607"/>
    <n v="45.28"/>
    <n v="4"/>
    <n v="0"/>
    <n v="15.395200000000001"/>
  </r>
  <r>
    <n v="9331"/>
    <x v="4664"/>
    <x v="1"/>
    <x v="768"/>
    <d v="2012-11-18T00:00:00"/>
    <s v="Standard Class"/>
    <s v="EB-14110"/>
    <s v="Eugene Barchas"/>
    <x v="0"/>
    <s v="United States"/>
    <x v="20"/>
    <x v="15"/>
    <n v="10035"/>
    <x v="3"/>
    <s v="OFF-EN-10001539"/>
    <x v="1"/>
    <x v="12"/>
    <x v="33"/>
    <n v="15.56"/>
    <n v="2"/>
    <n v="0"/>
    <n v="7.3132000000000001"/>
  </r>
  <r>
    <n v="9332"/>
    <x v="4665"/>
    <x v="0"/>
    <x v="321"/>
    <d v="2013-04-10T00:00:00"/>
    <s v="Standard Class"/>
    <s v="ES-14080"/>
    <s v="Erin Smith"/>
    <x v="1"/>
    <s v="United States"/>
    <x v="24"/>
    <x v="21"/>
    <n v="97477"/>
    <x v="1"/>
    <s v="TEC-PH-10001817"/>
    <x v="2"/>
    <x v="7"/>
    <x v="1097"/>
    <n v="859.2"/>
    <n v="3"/>
    <n v="0.2"/>
    <n v="75.180000000000007"/>
  </r>
  <r>
    <n v="9333"/>
    <x v="4666"/>
    <x v="3"/>
    <x v="220"/>
    <d v="2014-09-14T00:00:00"/>
    <s v="Second Class"/>
    <s v="SS-20410"/>
    <s v="Shahid Shariari"/>
    <x v="0"/>
    <s v="United States"/>
    <x v="430"/>
    <x v="0"/>
    <n v="40324"/>
    <x v="0"/>
    <s v="OFF-AP-10002578"/>
    <x v="1"/>
    <x v="9"/>
    <x v="409"/>
    <n v="195.68"/>
    <n v="4"/>
    <n v="0"/>
    <n v="50.876800000000003"/>
  </r>
  <r>
    <n v="9334"/>
    <x v="4666"/>
    <x v="3"/>
    <x v="220"/>
    <d v="2014-09-14T00:00:00"/>
    <s v="Second Class"/>
    <s v="SS-20410"/>
    <s v="Shahid Shariari"/>
    <x v="0"/>
    <s v="United States"/>
    <x v="430"/>
    <x v="0"/>
    <n v="40324"/>
    <x v="0"/>
    <s v="OFF-FA-10000992"/>
    <x v="1"/>
    <x v="13"/>
    <x v="1033"/>
    <n v="14.2"/>
    <n v="4"/>
    <n v="0"/>
    <n v="6.6740000000000004"/>
  </r>
  <r>
    <n v="9335"/>
    <x v="4667"/>
    <x v="3"/>
    <x v="927"/>
    <d v="2014-03-05T00:00:00"/>
    <s v="First Class"/>
    <s v="AG-10900"/>
    <s v="Arthur Gainer"/>
    <x v="0"/>
    <s v="United States"/>
    <x v="197"/>
    <x v="2"/>
    <n v="33065"/>
    <x v="0"/>
    <s v="FUR-BO-10001798"/>
    <x v="0"/>
    <x v="0"/>
    <x v="0"/>
    <n v="314.35199999999998"/>
    <n v="3"/>
    <n v="0.2"/>
    <n v="-15.717599999999999"/>
  </r>
  <r>
    <n v="9336"/>
    <x v="4667"/>
    <x v="3"/>
    <x v="927"/>
    <d v="2014-03-05T00:00:00"/>
    <s v="First Class"/>
    <s v="AG-10900"/>
    <s v="Arthur Gainer"/>
    <x v="0"/>
    <s v="United States"/>
    <x v="197"/>
    <x v="2"/>
    <n v="33065"/>
    <x v="0"/>
    <s v="OFF-LA-10004409"/>
    <x v="1"/>
    <x v="2"/>
    <x v="1550"/>
    <n v="4.6079999999999997"/>
    <n v="2"/>
    <n v="0.2"/>
    <n v="1.4976"/>
  </r>
  <r>
    <n v="9337"/>
    <x v="4668"/>
    <x v="3"/>
    <x v="118"/>
    <d v="2014-09-21T00:00:00"/>
    <s v="Standard Class"/>
    <s v="CY-12745"/>
    <s v="Craig Yedwab"/>
    <x v="1"/>
    <s v="United States"/>
    <x v="8"/>
    <x v="1"/>
    <n v="94110"/>
    <x v="1"/>
    <s v="OFF-FA-10000621"/>
    <x v="1"/>
    <x v="13"/>
    <x v="110"/>
    <n v="17.899999999999999"/>
    <n v="5"/>
    <n v="0"/>
    <n v="8.7710000000000008"/>
  </r>
  <r>
    <n v="9338"/>
    <x v="4669"/>
    <x v="2"/>
    <x v="538"/>
    <d v="2011-10-22T00:00:00"/>
    <s v="Second Class"/>
    <s v="RP-19270"/>
    <s v="Rachel Payne"/>
    <x v="1"/>
    <s v="United States"/>
    <x v="8"/>
    <x v="1"/>
    <n v="94110"/>
    <x v="1"/>
    <s v="OFF-BI-10003196"/>
    <x v="1"/>
    <x v="8"/>
    <x v="1367"/>
    <n v="2.992"/>
    <n v="1"/>
    <n v="0.2"/>
    <n v="1.1220000000000001"/>
  </r>
  <r>
    <n v="9339"/>
    <x v="4669"/>
    <x v="2"/>
    <x v="538"/>
    <d v="2011-10-22T00:00:00"/>
    <s v="Second Class"/>
    <s v="RP-19270"/>
    <s v="Rachel Payne"/>
    <x v="1"/>
    <s v="United States"/>
    <x v="8"/>
    <x v="1"/>
    <n v="94110"/>
    <x v="1"/>
    <s v="OFF-BI-10003727"/>
    <x v="1"/>
    <x v="8"/>
    <x v="797"/>
    <n v="20.064"/>
    <n v="6"/>
    <n v="0.2"/>
    <n v="7.0224000000000002"/>
  </r>
  <r>
    <n v="9340"/>
    <x v="4669"/>
    <x v="2"/>
    <x v="538"/>
    <d v="2011-10-22T00:00:00"/>
    <s v="Second Class"/>
    <s v="RP-19270"/>
    <s v="Rachel Payne"/>
    <x v="1"/>
    <s v="United States"/>
    <x v="8"/>
    <x v="1"/>
    <n v="94110"/>
    <x v="1"/>
    <s v="OFF-PA-10003228"/>
    <x v="1"/>
    <x v="10"/>
    <x v="1668"/>
    <n v="146.72999999999999"/>
    <n v="3"/>
    <n v="0"/>
    <n v="68.963099999999997"/>
  </r>
  <r>
    <n v="9341"/>
    <x v="4669"/>
    <x v="2"/>
    <x v="538"/>
    <d v="2011-10-22T00:00:00"/>
    <s v="Second Class"/>
    <s v="RP-19270"/>
    <s v="Rachel Payne"/>
    <x v="1"/>
    <s v="United States"/>
    <x v="8"/>
    <x v="1"/>
    <n v="94110"/>
    <x v="1"/>
    <s v="OFF-LA-10002787"/>
    <x v="1"/>
    <x v="2"/>
    <x v="542"/>
    <n v="18.75"/>
    <n v="5"/>
    <n v="0"/>
    <n v="9"/>
  </r>
  <r>
    <n v="9342"/>
    <x v="4669"/>
    <x v="2"/>
    <x v="538"/>
    <d v="2011-10-22T00:00:00"/>
    <s v="Second Class"/>
    <s v="RP-19270"/>
    <s v="Rachel Payne"/>
    <x v="1"/>
    <s v="United States"/>
    <x v="8"/>
    <x v="1"/>
    <n v="94110"/>
    <x v="1"/>
    <s v="TEC-PH-10001305"/>
    <x v="2"/>
    <x v="7"/>
    <x v="1671"/>
    <n v="117.57599999999999"/>
    <n v="3"/>
    <n v="0.2"/>
    <n v="11.7576"/>
  </r>
  <r>
    <n v="9343"/>
    <x v="4670"/>
    <x v="0"/>
    <x v="69"/>
    <d v="2013-03-19T00:00:00"/>
    <s v="Standard Class"/>
    <s v="DB-13360"/>
    <s v="Dennis Bolton"/>
    <x v="2"/>
    <s v="United States"/>
    <x v="169"/>
    <x v="1"/>
    <n v="92503"/>
    <x v="1"/>
    <s v="OFF-BI-10001036"/>
    <x v="1"/>
    <x v="8"/>
    <x v="618"/>
    <n v="51.183999999999997"/>
    <n v="7"/>
    <n v="0.2"/>
    <n v="19.193999999999999"/>
  </r>
  <r>
    <n v="9344"/>
    <x v="4671"/>
    <x v="3"/>
    <x v="922"/>
    <d v="2014-02-21T00:00:00"/>
    <s v="First Class"/>
    <s v="CK-12325"/>
    <s v="Christine Kargatis"/>
    <x v="2"/>
    <s v="United States"/>
    <x v="21"/>
    <x v="24"/>
    <n v="45373"/>
    <x v="3"/>
    <s v="FUR-TA-10001086"/>
    <x v="0"/>
    <x v="3"/>
    <x v="1727"/>
    <n v="455.97"/>
    <n v="5"/>
    <n v="0.4"/>
    <n v="-106.393"/>
  </r>
  <r>
    <n v="9345"/>
    <x v="4671"/>
    <x v="3"/>
    <x v="922"/>
    <d v="2014-02-21T00:00:00"/>
    <s v="First Class"/>
    <s v="CK-12325"/>
    <s v="Christine Kargatis"/>
    <x v="2"/>
    <s v="United States"/>
    <x v="21"/>
    <x v="24"/>
    <n v="45373"/>
    <x v="3"/>
    <s v="OFF-BI-10001525"/>
    <x v="1"/>
    <x v="8"/>
    <x v="31"/>
    <n v="5.7149999999999999"/>
    <n v="5"/>
    <n v="0.7"/>
    <n v="-4.7625000000000002"/>
  </r>
  <r>
    <n v="9346"/>
    <x v="4671"/>
    <x v="3"/>
    <x v="922"/>
    <d v="2014-02-21T00:00:00"/>
    <s v="First Class"/>
    <s v="CK-12325"/>
    <s v="Christine Kargatis"/>
    <x v="2"/>
    <s v="United States"/>
    <x v="21"/>
    <x v="24"/>
    <n v="45373"/>
    <x v="3"/>
    <s v="TEC-PH-10000526"/>
    <x v="2"/>
    <x v="7"/>
    <x v="1463"/>
    <n v="57.594000000000001"/>
    <n v="1"/>
    <n v="0.4"/>
    <n v="-11.518800000000001"/>
  </r>
  <r>
    <n v="9347"/>
    <x v="4671"/>
    <x v="3"/>
    <x v="922"/>
    <d v="2014-02-21T00:00:00"/>
    <s v="First Class"/>
    <s v="CK-12325"/>
    <s v="Christine Kargatis"/>
    <x v="2"/>
    <s v="United States"/>
    <x v="21"/>
    <x v="24"/>
    <n v="45373"/>
    <x v="3"/>
    <s v="FUR-FU-10004973"/>
    <x v="0"/>
    <x v="5"/>
    <x v="1134"/>
    <n v="30.143999999999998"/>
    <n v="2"/>
    <n v="0.2"/>
    <n v="8.2896000000000001"/>
  </r>
  <r>
    <n v="9348"/>
    <x v="4671"/>
    <x v="3"/>
    <x v="922"/>
    <d v="2014-02-21T00:00:00"/>
    <s v="First Class"/>
    <s v="CK-12325"/>
    <s v="Christine Kargatis"/>
    <x v="2"/>
    <s v="United States"/>
    <x v="21"/>
    <x v="24"/>
    <n v="45373"/>
    <x v="3"/>
    <s v="FUR-CH-10003981"/>
    <x v="0"/>
    <x v="1"/>
    <x v="1166"/>
    <n v="899.43"/>
    <n v="5"/>
    <n v="0.3"/>
    <n v="-12.849"/>
  </r>
  <r>
    <n v="9349"/>
    <x v="4672"/>
    <x v="0"/>
    <x v="596"/>
    <d v="2013-12-29T00:00:00"/>
    <s v="Standard Class"/>
    <s v="DN-13690"/>
    <s v="Duane Noonan"/>
    <x v="0"/>
    <s v="United States"/>
    <x v="429"/>
    <x v="1"/>
    <n v="92553"/>
    <x v="1"/>
    <s v="FUR-FU-10000277"/>
    <x v="0"/>
    <x v="5"/>
    <x v="1786"/>
    <n v="842.72"/>
    <n v="8"/>
    <n v="0"/>
    <n v="202.25280000000001"/>
  </r>
  <r>
    <n v="9350"/>
    <x v="4672"/>
    <x v="0"/>
    <x v="596"/>
    <d v="2013-12-29T00:00:00"/>
    <s v="Standard Class"/>
    <s v="DN-13690"/>
    <s v="Duane Noonan"/>
    <x v="0"/>
    <s v="United States"/>
    <x v="429"/>
    <x v="1"/>
    <n v="92553"/>
    <x v="1"/>
    <s v="FUR-FU-10001934"/>
    <x v="0"/>
    <x v="5"/>
    <x v="107"/>
    <n v="41.96"/>
    <n v="2"/>
    <n v="0"/>
    <n v="10.909599999999999"/>
  </r>
  <r>
    <n v="9351"/>
    <x v="4673"/>
    <x v="0"/>
    <x v="713"/>
    <d v="2013-09-28T00:00:00"/>
    <s v="Standard Class"/>
    <s v="DP-13105"/>
    <s v="Dave Poirier"/>
    <x v="1"/>
    <s v="United States"/>
    <x v="4"/>
    <x v="4"/>
    <n v="98115"/>
    <x v="1"/>
    <s v="OFF-BI-10004970"/>
    <x v="1"/>
    <x v="8"/>
    <x v="908"/>
    <n v="13.215999999999999"/>
    <n v="4"/>
    <n v="0.2"/>
    <n v="4.4603999999999999"/>
  </r>
  <r>
    <n v="9352"/>
    <x v="4673"/>
    <x v="0"/>
    <x v="713"/>
    <d v="2013-09-28T00:00:00"/>
    <s v="Standard Class"/>
    <s v="DP-13105"/>
    <s v="Dave Poirier"/>
    <x v="1"/>
    <s v="United States"/>
    <x v="4"/>
    <x v="4"/>
    <n v="98115"/>
    <x v="1"/>
    <s v="FUR-CH-10003396"/>
    <x v="0"/>
    <x v="1"/>
    <x v="385"/>
    <n v="184.75200000000001"/>
    <n v="3"/>
    <n v="0.2"/>
    <n v="-20.784600000000001"/>
  </r>
  <r>
    <n v="9353"/>
    <x v="4674"/>
    <x v="3"/>
    <x v="241"/>
    <d v="2014-09-27T00:00:00"/>
    <s v="First Class"/>
    <s v="RO-19780"/>
    <s v="Rose O'Brian"/>
    <x v="0"/>
    <s v="United States"/>
    <x v="22"/>
    <x v="10"/>
    <n v="60623"/>
    <x v="2"/>
    <s v="FUR-CH-10003973"/>
    <x v="0"/>
    <x v="1"/>
    <x v="858"/>
    <n v="520.46400000000006"/>
    <n v="2"/>
    <n v="0.3"/>
    <n v="-14.8704"/>
  </r>
  <r>
    <n v="9354"/>
    <x v="4674"/>
    <x v="3"/>
    <x v="241"/>
    <d v="2014-09-27T00:00:00"/>
    <s v="First Class"/>
    <s v="RO-19780"/>
    <s v="Rose O'Brian"/>
    <x v="0"/>
    <s v="United States"/>
    <x v="22"/>
    <x v="10"/>
    <n v="60623"/>
    <x v="2"/>
    <s v="OFF-PA-10002109"/>
    <x v="1"/>
    <x v="10"/>
    <x v="1771"/>
    <n v="11.423999999999999"/>
    <n v="3"/>
    <n v="0.2"/>
    <n v="3.7128000000000001"/>
  </r>
  <r>
    <n v="9355"/>
    <x v="4675"/>
    <x v="1"/>
    <x v="494"/>
    <d v="2012-05-12T00:00:00"/>
    <s v="Standard Class"/>
    <s v="MA-17560"/>
    <s v="Matt Abelman"/>
    <x v="2"/>
    <s v="United States"/>
    <x v="25"/>
    <x v="12"/>
    <n v="49201"/>
    <x v="2"/>
    <s v="OFF-PA-10001826"/>
    <x v="1"/>
    <x v="10"/>
    <x v="1750"/>
    <n v="19.440000000000001"/>
    <n v="3"/>
    <n v="0"/>
    <n v="9.3312000000000008"/>
  </r>
  <r>
    <n v="9356"/>
    <x v="4675"/>
    <x v="1"/>
    <x v="494"/>
    <d v="2012-05-12T00:00:00"/>
    <s v="Standard Class"/>
    <s v="MA-17560"/>
    <s v="Matt Abelman"/>
    <x v="2"/>
    <s v="United States"/>
    <x v="25"/>
    <x v="12"/>
    <n v="49201"/>
    <x v="2"/>
    <s v="OFF-AR-10000823"/>
    <x v="1"/>
    <x v="6"/>
    <x v="1043"/>
    <n v="3.64"/>
    <n v="2"/>
    <n v="0"/>
    <n v="1.0192000000000001"/>
  </r>
  <r>
    <n v="9357"/>
    <x v="4675"/>
    <x v="1"/>
    <x v="494"/>
    <d v="2012-05-12T00:00:00"/>
    <s v="Standard Class"/>
    <s v="MA-17560"/>
    <s v="Matt Abelman"/>
    <x v="2"/>
    <s v="United States"/>
    <x v="25"/>
    <x v="12"/>
    <n v="49201"/>
    <x v="2"/>
    <s v="OFF-PA-10001776"/>
    <x v="1"/>
    <x v="10"/>
    <x v="1263"/>
    <n v="18.54"/>
    <n v="2"/>
    <n v="0"/>
    <n v="8.7138000000000009"/>
  </r>
  <r>
    <n v="9358"/>
    <x v="4676"/>
    <x v="0"/>
    <x v="967"/>
    <d v="2013-01-28T00:00:00"/>
    <s v="Second Class"/>
    <s v="JD-15895"/>
    <s v="Jonathan Doherty"/>
    <x v="1"/>
    <s v="United States"/>
    <x v="20"/>
    <x v="15"/>
    <n v="10024"/>
    <x v="3"/>
    <s v="OFF-BI-10003676"/>
    <x v="1"/>
    <x v="8"/>
    <x v="816"/>
    <n v="43.12"/>
    <n v="5"/>
    <n v="0.2"/>
    <n v="15.092000000000001"/>
  </r>
  <r>
    <n v="9359"/>
    <x v="4676"/>
    <x v="0"/>
    <x v="967"/>
    <d v="2013-01-28T00:00:00"/>
    <s v="Second Class"/>
    <s v="JD-15895"/>
    <s v="Jonathan Doherty"/>
    <x v="1"/>
    <s v="United States"/>
    <x v="20"/>
    <x v="15"/>
    <n v="10024"/>
    <x v="3"/>
    <s v="FUR-TA-10001095"/>
    <x v="0"/>
    <x v="3"/>
    <x v="611"/>
    <n v="313.72199999999998"/>
    <n v="3"/>
    <n v="0.4"/>
    <n v="-99.345299999999995"/>
  </r>
  <r>
    <n v="9360"/>
    <x v="4676"/>
    <x v="0"/>
    <x v="967"/>
    <d v="2013-01-28T00:00:00"/>
    <s v="Second Class"/>
    <s v="JD-15895"/>
    <s v="Jonathan Doherty"/>
    <x v="1"/>
    <s v="United States"/>
    <x v="20"/>
    <x v="15"/>
    <n v="10024"/>
    <x v="3"/>
    <s v="FUR-FU-10000747"/>
    <x v="0"/>
    <x v="5"/>
    <x v="1742"/>
    <n v="45.98"/>
    <n v="1"/>
    <n v="0"/>
    <n v="7.8166000000000002"/>
  </r>
  <r>
    <n v="9361"/>
    <x v="4676"/>
    <x v="0"/>
    <x v="967"/>
    <d v="2013-01-28T00:00:00"/>
    <s v="Second Class"/>
    <s v="JD-15895"/>
    <s v="Jonathan Doherty"/>
    <x v="1"/>
    <s v="United States"/>
    <x v="20"/>
    <x v="15"/>
    <n v="10024"/>
    <x v="3"/>
    <s v="OFF-ST-10004337"/>
    <x v="1"/>
    <x v="4"/>
    <x v="839"/>
    <n v="428.68"/>
    <n v="7"/>
    <n v="0"/>
    <n v="0"/>
  </r>
  <r>
    <n v="9362"/>
    <x v="4677"/>
    <x v="3"/>
    <x v="708"/>
    <d v="2014-03-26T00:00:00"/>
    <s v="Standard Class"/>
    <s v="PS-18970"/>
    <s v="Paul Stevenson"/>
    <x v="2"/>
    <s v="United States"/>
    <x v="4"/>
    <x v="4"/>
    <n v="98105"/>
    <x v="1"/>
    <s v="OFF-BI-10004410"/>
    <x v="1"/>
    <x v="8"/>
    <x v="48"/>
    <n v="30.576000000000001"/>
    <n v="6"/>
    <n v="0.2"/>
    <n v="10.3194"/>
  </r>
  <r>
    <n v="9363"/>
    <x v="4677"/>
    <x v="3"/>
    <x v="708"/>
    <d v="2014-03-26T00:00:00"/>
    <s v="Standard Class"/>
    <s v="PS-18970"/>
    <s v="Paul Stevenson"/>
    <x v="2"/>
    <s v="United States"/>
    <x v="4"/>
    <x v="4"/>
    <n v="98105"/>
    <x v="1"/>
    <s v="OFF-FA-10004838"/>
    <x v="1"/>
    <x v="13"/>
    <x v="792"/>
    <n v="13.02"/>
    <n v="7"/>
    <n v="0"/>
    <n v="0.3906"/>
  </r>
  <r>
    <n v="9364"/>
    <x v="4677"/>
    <x v="3"/>
    <x v="708"/>
    <d v="2014-03-26T00:00:00"/>
    <s v="Standard Class"/>
    <s v="PS-18970"/>
    <s v="Paul Stevenson"/>
    <x v="2"/>
    <s v="United States"/>
    <x v="4"/>
    <x v="4"/>
    <n v="98105"/>
    <x v="1"/>
    <s v="FUR-FU-10002364"/>
    <x v="0"/>
    <x v="5"/>
    <x v="1231"/>
    <n v="22.14"/>
    <n v="3"/>
    <n v="0"/>
    <n v="6.4206000000000003"/>
  </r>
  <r>
    <n v="9365"/>
    <x v="4677"/>
    <x v="3"/>
    <x v="708"/>
    <d v="2014-03-26T00:00:00"/>
    <s v="Standard Class"/>
    <s v="PS-18970"/>
    <s v="Paul Stevenson"/>
    <x v="2"/>
    <s v="United States"/>
    <x v="4"/>
    <x v="4"/>
    <n v="98105"/>
    <x v="1"/>
    <s v="OFF-ST-10001809"/>
    <x v="1"/>
    <x v="4"/>
    <x v="430"/>
    <n v="359.32"/>
    <n v="4"/>
    <n v="0"/>
    <n v="7.1863999999999999"/>
  </r>
  <r>
    <n v="9366"/>
    <x v="4678"/>
    <x v="2"/>
    <x v="963"/>
    <d v="2011-08-25T00:00:00"/>
    <s v="First Class"/>
    <s v="JF-15415"/>
    <s v="Jennifer Ferguson"/>
    <x v="0"/>
    <s v="United States"/>
    <x v="490"/>
    <x v="25"/>
    <n v="63301"/>
    <x v="2"/>
    <s v="OFF-PA-10001846"/>
    <x v="1"/>
    <x v="10"/>
    <x v="1807"/>
    <n v="11.56"/>
    <n v="2"/>
    <n v="0"/>
    <n v="5.6643999999999997"/>
  </r>
  <r>
    <n v="9367"/>
    <x v="4679"/>
    <x v="2"/>
    <x v="785"/>
    <d v="2011-06-13T00:00:00"/>
    <s v="Standard Class"/>
    <s v="RD-19480"/>
    <s v="Rick Duston"/>
    <x v="0"/>
    <s v="United States"/>
    <x v="85"/>
    <x v="15"/>
    <n v="11561"/>
    <x v="3"/>
    <s v="OFF-BI-10003876"/>
    <x v="1"/>
    <x v="8"/>
    <x v="1617"/>
    <n v="68.48"/>
    <n v="2"/>
    <n v="0.2"/>
    <n v="25.68"/>
  </r>
  <r>
    <n v="9368"/>
    <x v="4679"/>
    <x v="2"/>
    <x v="785"/>
    <d v="2011-06-13T00:00:00"/>
    <s v="Standard Class"/>
    <s v="RD-19480"/>
    <s v="Rick Duston"/>
    <x v="0"/>
    <s v="United States"/>
    <x v="85"/>
    <x v="15"/>
    <n v="11561"/>
    <x v="3"/>
    <s v="OFF-ST-10003470"/>
    <x v="1"/>
    <x v="4"/>
    <x v="1339"/>
    <n v="1676.88"/>
    <n v="6"/>
    <n v="0"/>
    <n v="83.843999999999994"/>
  </r>
  <r>
    <n v="9369"/>
    <x v="4680"/>
    <x v="0"/>
    <x v="281"/>
    <d v="2013-10-04T00:00:00"/>
    <s v="First Class"/>
    <s v="ES-14080"/>
    <s v="Erin Smith"/>
    <x v="1"/>
    <s v="United States"/>
    <x v="80"/>
    <x v="30"/>
    <n v="8701"/>
    <x v="3"/>
    <s v="OFF-PA-10004243"/>
    <x v="1"/>
    <x v="10"/>
    <x v="271"/>
    <n v="37.94"/>
    <n v="2"/>
    <n v="0"/>
    <n v="18.211200000000002"/>
  </r>
  <r>
    <n v="9370"/>
    <x v="4681"/>
    <x v="3"/>
    <x v="659"/>
    <d v="2014-10-11T00:00:00"/>
    <s v="Second Class"/>
    <s v="KN-16390"/>
    <s v="Katherine Nockton"/>
    <x v="1"/>
    <s v="United States"/>
    <x v="183"/>
    <x v="39"/>
    <n v="20735"/>
    <x v="3"/>
    <s v="FUR-CH-10000422"/>
    <x v="0"/>
    <x v="1"/>
    <x v="1432"/>
    <n v="272.97000000000003"/>
    <n v="3"/>
    <n v="0"/>
    <n v="43.675199999999997"/>
  </r>
  <r>
    <n v="9371"/>
    <x v="4682"/>
    <x v="1"/>
    <x v="352"/>
    <d v="2012-05-31T00:00:00"/>
    <s v="First Class"/>
    <s v="VP-21760"/>
    <s v="Victoria Pisteka"/>
    <x v="1"/>
    <s v="United States"/>
    <x v="38"/>
    <x v="24"/>
    <n v="43229"/>
    <x v="3"/>
    <s v="FUR-FU-10002506"/>
    <x v="0"/>
    <x v="5"/>
    <x v="1802"/>
    <n v="41.567999999999998"/>
    <n v="4"/>
    <n v="0.2"/>
    <n v="-4.1567999999999996"/>
  </r>
  <r>
    <n v="9372"/>
    <x v="4682"/>
    <x v="1"/>
    <x v="352"/>
    <d v="2012-05-31T00:00:00"/>
    <s v="First Class"/>
    <s v="VP-21760"/>
    <s v="Victoria Pisteka"/>
    <x v="1"/>
    <s v="United States"/>
    <x v="38"/>
    <x v="24"/>
    <n v="43229"/>
    <x v="3"/>
    <s v="FUR-CH-10000863"/>
    <x v="0"/>
    <x v="1"/>
    <x v="83"/>
    <n v="317.05799999999999"/>
    <n v="3"/>
    <n v="0.3"/>
    <n v="-86.058599999999998"/>
  </r>
  <r>
    <n v="9373"/>
    <x v="4682"/>
    <x v="1"/>
    <x v="352"/>
    <d v="2012-05-31T00:00:00"/>
    <s v="First Class"/>
    <s v="VP-21760"/>
    <s v="Victoria Pisteka"/>
    <x v="1"/>
    <s v="United States"/>
    <x v="38"/>
    <x v="24"/>
    <n v="43229"/>
    <x v="3"/>
    <s v="OFF-FA-10002988"/>
    <x v="1"/>
    <x v="13"/>
    <x v="131"/>
    <n v="8.0399999999999991"/>
    <n v="5"/>
    <n v="0.2"/>
    <n v="2.9144999999999999"/>
  </r>
  <r>
    <n v="9374"/>
    <x v="4683"/>
    <x v="3"/>
    <x v="917"/>
    <d v="2014-12-05T00:00:00"/>
    <s v="Standard Class"/>
    <s v="CS-11950"/>
    <s v="Carlos Soltero"/>
    <x v="0"/>
    <s v="United States"/>
    <x v="45"/>
    <x v="1"/>
    <n v="91104"/>
    <x v="1"/>
    <s v="TEC-PH-10003437"/>
    <x v="2"/>
    <x v="7"/>
    <x v="913"/>
    <n v="419.94400000000002"/>
    <n v="7"/>
    <n v="0.2"/>
    <n v="52.493000000000002"/>
  </r>
  <r>
    <n v="9375"/>
    <x v="4684"/>
    <x v="0"/>
    <x v="410"/>
    <d v="2013-10-06T00:00:00"/>
    <s v="Standard Class"/>
    <s v="KB-16600"/>
    <s v="Ken Brennan"/>
    <x v="1"/>
    <s v="United States"/>
    <x v="4"/>
    <x v="4"/>
    <n v="98105"/>
    <x v="1"/>
    <s v="OFF-SU-10002537"/>
    <x v="1"/>
    <x v="14"/>
    <x v="676"/>
    <n v="61.38"/>
    <n v="6"/>
    <n v="0"/>
    <n v="15.9588"/>
  </r>
  <r>
    <n v="9376"/>
    <x v="4685"/>
    <x v="1"/>
    <x v="639"/>
    <d v="2012-12-19T00:00:00"/>
    <s v="Second Class"/>
    <s v="AJ-10945"/>
    <s v="Ashley Jarboe"/>
    <x v="0"/>
    <s v="United States"/>
    <x v="1"/>
    <x v="1"/>
    <n v="90045"/>
    <x v="1"/>
    <s v="TEC-AC-10003063"/>
    <x v="2"/>
    <x v="11"/>
    <x v="1052"/>
    <n v="50"/>
    <n v="2"/>
    <n v="0"/>
    <n v="10.5"/>
  </r>
  <r>
    <n v="9377"/>
    <x v="4686"/>
    <x v="3"/>
    <x v="53"/>
    <d v="2014-12-30T00:00:00"/>
    <s v="Standard Class"/>
    <s v="PO-18865"/>
    <s v="Patrick O'Donnell"/>
    <x v="0"/>
    <s v="United States"/>
    <x v="522"/>
    <x v="30"/>
    <n v="7017"/>
    <x v="3"/>
    <s v="TEC-AC-10003237"/>
    <x v="2"/>
    <x v="11"/>
    <x v="1631"/>
    <n v="31.8"/>
    <n v="3"/>
    <n v="0"/>
    <n v="13.673999999999999"/>
  </r>
  <r>
    <n v="9378"/>
    <x v="4687"/>
    <x v="3"/>
    <x v="94"/>
    <d v="2014-12-22T00:00:00"/>
    <s v="Standard Class"/>
    <s v="DP-13105"/>
    <s v="Dave Poirier"/>
    <x v="1"/>
    <s v="United States"/>
    <x v="342"/>
    <x v="6"/>
    <n v="54703"/>
    <x v="2"/>
    <s v="OFF-ST-10001031"/>
    <x v="1"/>
    <x v="4"/>
    <x v="1551"/>
    <n v="32.56"/>
    <n v="2"/>
    <n v="0"/>
    <n v="8.4656000000000002"/>
  </r>
  <r>
    <n v="9379"/>
    <x v="4688"/>
    <x v="0"/>
    <x v="1120"/>
    <d v="2013-05-16T00:00:00"/>
    <s v="Standard Class"/>
    <s v="GM-14500"/>
    <s v="Gene McClure"/>
    <x v="0"/>
    <s v="United States"/>
    <x v="22"/>
    <x v="10"/>
    <n v="60610"/>
    <x v="2"/>
    <s v="OFF-EN-10001535"/>
    <x v="1"/>
    <x v="12"/>
    <x v="1833"/>
    <n v="7.0720000000000001"/>
    <n v="2"/>
    <n v="0.2"/>
    <n v="2.3868"/>
  </r>
  <r>
    <n v="9380"/>
    <x v="4689"/>
    <x v="2"/>
    <x v="851"/>
    <d v="2011-12-27T00:00:00"/>
    <s v="Second Class"/>
    <s v="CC-12670"/>
    <s v="Craig Carreira"/>
    <x v="0"/>
    <s v="United States"/>
    <x v="67"/>
    <x v="2"/>
    <n v="33614"/>
    <x v="0"/>
    <s v="OFF-PA-10001295"/>
    <x v="1"/>
    <x v="10"/>
    <x v="1211"/>
    <n v="45.527999999999999"/>
    <n v="3"/>
    <n v="0.2"/>
    <n v="15.934799999999999"/>
  </r>
  <r>
    <n v="9381"/>
    <x v="4689"/>
    <x v="2"/>
    <x v="851"/>
    <d v="2011-12-27T00:00:00"/>
    <s v="Second Class"/>
    <s v="CC-12670"/>
    <s v="Craig Carreira"/>
    <x v="0"/>
    <s v="United States"/>
    <x v="67"/>
    <x v="2"/>
    <n v="33614"/>
    <x v="0"/>
    <s v="FUR-CH-10004698"/>
    <x v="0"/>
    <x v="1"/>
    <x v="166"/>
    <n v="64.784000000000006"/>
    <n v="1"/>
    <n v="0.2"/>
    <n v="6.4783999999999997"/>
  </r>
  <r>
    <n v="9382"/>
    <x v="4689"/>
    <x v="2"/>
    <x v="851"/>
    <d v="2011-12-27T00:00:00"/>
    <s v="Second Class"/>
    <s v="CC-12670"/>
    <s v="Craig Carreira"/>
    <x v="0"/>
    <s v="United States"/>
    <x v="67"/>
    <x v="2"/>
    <n v="33614"/>
    <x v="0"/>
    <s v="OFF-ST-10000078"/>
    <x v="1"/>
    <x v="4"/>
    <x v="1218"/>
    <n v="424.27199999999999"/>
    <n v="2"/>
    <n v="0.2"/>
    <n v="-10.6068"/>
  </r>
  <r>
    <n v="9383"/>
    <x v="4689"/>
    <x v="2"/>
    <x v="851"/>
    <d v="2011-12-27T00:00:00"/>
    <s v="Second Class"/>
    <s v="CC-12670"/>
    <s v="Craig Carreira"/>
    <x v="0"/>
    <s v="United States"/>
    <x v="67"/>
    <x v="2"/>
    <n v="33614"/>
    <x v="0"/>
    <s v="OFF-AR-10001868"/>
    <x v="1"/>
    <x v="6"/>
    <x v="59"/>
    <n v="1.3440000000000001"/>
    <n v="1"/>
    <n v="0.2"/>
    <n v="0.504"/>
  </r>
  <r>
    <n v="9384"/>
    <x v="4689"/>
    <x v="2"/>
    <x v="851"/>
    <d v="2011-12-27T00:00:00"/>
    <s v="Second Class"/>
    <s v="CC-12670"/>
    <s v="Craig Carreira"/>
    <x v="0"/>
    <s v="United States"/>
    <x v="67"/>
    <x v="2"/>
    <n v="33614"/>
    <x v="0"/>
    <s v="OFF-ST-10004950"/>
    <x v="1"/>
    <x v="4"/>
    <x v="1000"/>
    <n v="83.92"/>
    <n v="5"/>
    <n v="0.2"/>
    <n v="-1.0489999999999999"/>
  </r>
  <r>
    <n v="9385"/>
    <x v="4690"/>
    <x v="3"/>
    <x v="938"/>
    <d v="2014-08-17T00:00:00"/>
    <s v="Standard Class"/>
    <s v="SJ-20125"/>
    <s v="Sanjit Jacobs"/>
    <x v="2"/>
    <s v="United States"/>
    <x v="20"/>
    <x v="15"/>
    <n v="10009"/>
    <x v="3"/>
    <s v="OFF-PA-10003441"/>
    <x v="1"/>
    <x v="10"/>
    <x v="485"/>
    <n v="25.92"/>
    <n v="4"/>
    <n v="0"/>
    <n v="12.441599999999999"/>
  </r>
  <r>
    <n v="9386"/>
    <x v="4691"/>
    <x v="3"/>
    <x v="151"/>
    <d v="2014-01-09T00:00:00"/>
    <s v="Standard Class"/>
    <s v="SF-20200"/>
    <s v="Sarah Foster"/>
    <x v="0"/>
    <s v="United States"/>
    <x v="123"/>
    <x v="16"/>
    <n v="85204"/>
    <x v="1"/>
    <s v="FUR-FU-10004973"/>
    <x v="0"/>
    <x v="5"/>
    <x v="1134"/>
    <n v="120.57599999999999"/>
    <n v="8"/>
    <n v="0.2"/>
    <n v="33.1584"/>
  </r>
  <r>
    <n v="9387"/>
    <x v="4692"/>
    <x v="3"/>
    <x v="617"/>
    <d v="2014-01-24T00:00:00"/>
    <s v="Standard Class"/>
    <s v="RM-19375"/>
    <s v="Raymond Messe"/>
    <x v="0"/>
    <s v="United States"/>
    <x v="140"/>
    <x v="42"/>
    <n v="5408"/>
    <x v="3"/>
    <s v="OFF-PA-10000157"/>
    <x v="1"/>
    <x v="10"/>
    <x v="364"/>
    <n v="79.92"/>
    <n v="4"/>
    <n v="0"/>
    <n v="37.562399999999997"/>
  </r>
  <r>
    <n v="9388"/>
    <x v="4692"/>
    <x v="3"/>
    <x v="617"/>
    <d v="2014-01-24T00:00:00"/>
    <s v="Standard Class"/>
    <s v="RM-19375"/>
    <s v="Raymond Messe"/>
    <x v="0"/>
    <s v="United States"/>
    <x v="140"/>
    <x v="42"/>
    <n v="5408"/>
    <x v="3"/>
    <s v="OFF-PA-10001970"/>
    <x v="1"/>
    <x v="10"/>
    <x v="311"/>
    <n v="12.28"/>
    <n v="1"/>
    <n v="0"/>
    <n v="5.7716000000000003"/>
  </r>
  <r>
    <n v="9389"/>
    <x v="4692"/>
    <x v="3"/>
    <x v="617"/>
    <d v="2014-01-24T00:00:00"/>
    <s v="Standard Class"/>
    <s v="RM-19375"/>
    <s v="Raymond Messe"/>
    <x v="0"/>
    <s v="United States"/>
    <x v="140"/>
    <x v="42"/>
    <n v="5408"/>
    <x v="3"/>
    <s v="OFF-AP-10000828"/>
    <x v="1"/>
    <x v="9"/>
    <x v="1087"/>
    <n v="542.94000000000005"/>
    <n v="3"/>
    <n v="0"/>
    <n v="152.0232"/>
  </r>
  <r>
    <n v="9390"/>
    <x v="4692"/>
    <x v="3"/>
    <x v="617"/>
    <d v="2014-01-24T00:00:00"/>
    <s v="Standard Class"/>
    <s v="RM-19375"/>
    <s v="Raymond Messe"/>
    <x v="0"/>
    <s v="United States"/>
    <x v="140"/>
    <x v="42"/>
    <n v="5408"/>
    <x v="3"/>
    <s v="OFF-EN-10001509"/>
    <x v="1"/>
    <x v="12"/>
    <x v="29"/>
    <n v="2.04"/>
    <n v="1"/>
    <n v="0"/>
    <n v="0.95879999999999999"/>
  </r>
  <r>
    <n v="9391"/>
    <x v="4693"/>
    <x v="1"/>
    <x v="974"/>
    <d v="2012-06-24T00:00:00"/>
    <s v="Standard Class"/>
    <s v="KM-16375"/>
    <s v="Katherine Murray"/>
    <x v="2"/>
    <s v="United States"/>
    <x v="12"/>
    <x v="5"/>
    <n v="77070"/>
    <x v="2"/>
    <s v="OFF-ST-10003692"/>
    <x v="1"/>
    <x v="4"/>
    <x v="1253"/>
    <n v="228.92"/>
    <n v="5"/>
    <n v="0.2"/>
    <n v="14.307499999999999"/>
  </r>
  <r>
    <n v="9392"/>
    <x v="4694"/>
    <x v="3"/>
    <x v="677"/>
    <d v="2014-03-17T00:00:00"/>
    <s v="First Class"/>
    <s v="FH-14275"/>
    <s v="Frank Hawley"/>
    <x v="1"/>
    <s v="United States"/>
    <x v="34"/>
    <x v="10"/>
    <n v="60505"/>
    <x v="2"/>
    <s v="TEC-PH-10004700"/>
    <x v="2"/>
    <x v="7"/>
    <x v="843"/>
    <n v="7.992"/>
    <n v="1"/>
    <n v="0.2"/>
    <n v="2.5973999999999999"/>
  </r>
  <r>
    <n v="9393"/>
    <x v="4695"/>
    <x v="1"/>
    <x v="969"/>
    <d v="2012-10-25T00:00:00"/>
    <s v="Same Day"/>
    <s v="DG-13300"/>
    <s v="Deirdre Greer"/>
    <x v="1"/>
    <s v="United States"/>
    <x v="60"/>
    <x v="22"/>
    <n v="80219"/>
    <x v="1"/>
    <s v="FUR-CH-10000422"/>
    <x v="0"/>
    <x v="1"/>
    <x v="1432"/>
    <n v="582.33600000000001"/>
    <n v="8"/>
    <n v="0.2"/>
    <n v="-29.116800000000001"/>
  </r>
  <r>
    <n v="9394"/>
    <x v="4696"/>
    <x v="2"/>
    <x v="59"/>
    <d v="2011-09-23T00:00:00"/>
    <s v="First Class"/>
    <s v="MW-18220"/>
    <s v="Mitch Webber"/>
    <x v="0"/>
    <s v="United States"/>
    <x v="20"/>
    <x v="15"/>
    <n v="10011"/>
    <x v="3"/>
    <s v="TEC-PH-10003484"/>
    <x v="2"/>
    <x v="7"/>
    <x v="1530"/>
    <n v="629.95000000000005"/>
    <n v="5"/>
    <n v="0"/>
    <n v="157.48750000000001"/>
  </r>
  <r>
    <n v="9395"/>
    <x v="4696"/>
    <x v="2"/>
    <x v="59"/>
    <d v="2011-09-23T00:00:00"/>
    <s v="First Class"/>
    <s v="MW-18220"/>
    <s v="Mitch Webber"/>
    <x v="0"/>
    <s v="United States"/>
    <x v="20"/>
    <x v="15"/>
    <n v="10011"/>
    <x v="3"/>
    <s v="FUR-CH-10001394"/>
    <x v="0"/>
    <x v="1"/>
    <x v="648"/>
    <n v="631.78200000000004"/>
    <n v="2"/>
    <n v="0.1"/>
    <n v="140.39599999999999"/>
  </r>
  <r>
    <n v="9396"/>
    <x v="4696"/>
    <x v="2"/>
    <x v="59"/>
    <d v="2011-09-23T00:00:00"/>
    <s v="First Class"/>
    <s v="MW-18220"/>
    <s v="Mitch Webber"/>
    <x v="0"/>
    <s v="United States"/>
    <x v="20"/>
    <x v="15"/>
    <n v="10011"/>
    <x v="3"/>
    <s v="FUR-BO-10002213"/>
    <x v="0"/>
    <x v="0"/>
    <x v="1223"/>
    <n v="801.56799999999998"/>
    <n v="2"/>
    <n v="0.2"/>
    <n v="-10.019600000000001"/>
  </r>
  <r>
    <n v="9397"/>
    <x v="4696"/>
    <x v="2"/>
    <x v="59"/>
    <d v="2011-09-23T00:00:00"/>
    <s v="First Class"/>
    <s v="MW-18220"/>
    <s v="Mitch Webber"/>
    <x v="0"/>
    <s v="United States"/>
    <x v="20"/>
    <x v="15"/>
    <n v="10011"/>
    <x v="3"/>
    <s v="OFF-LA-10002762"/>
    <x v="1"/>
    <x v="2"/>
    <x v="49"/>
    <n v="75.180000000000007"/>
    <n v="6"/>
    <n v="0"/>
    <n v="35.334600000000002"/>
  </r>
  <r>
    <n v="9398"/>
    <x v="4696"/>
    <x v="2"/>
    <x v="59"/>
    <d v="2011-09-23T00:00:00"/>
    <s v="First Class"/>
    <s v="MW-18220"/>
    <s v="Mitch Webber"/>
    <x v="0"/>
    <s v="United States"/>
    <x v="20"/>
    <x v="15"/>
    <n v="10011"/>
    <x v="3"/>
    <s v="OFF-AP-10003842"/>
    <x v="1"/>
    <x v="9"/>
    <x v="1247"/>
    <n v="30.98"/>
    <n v="1"/>
    <n v="0"/>
    <n v="8.0548000000000002"/>
  </r>
  <r>
    <n v="9399"/>
    <x v="4696"/>
    <x v="2"/>
    <x v="59"/>
    <d v="2011-09-23T00:00:00"/>
    <s v="First Class"/>
    <s v="MW-18220"/>
    <s v="Mitch Webber"/>
    <x v="0"/>
    <s v="United States"/>
    <x v="20"/>
    <x v="15"/>
    <n v="10011"/>
    <x v="3"/>
    <s v="TEC-PH-10003072"/>
    <x v="2"/>
    <x v="7"/>
    <x v="1310"/>
    <n v="1349.91"/>
    <n v="9"/>
    <n v="0"/>
    <n v="661.45590000000004"/>
  </r>
  <r>
    <n v="9400"/>
    <x v="4697"/>
    <x v="0"/>
    <x v="583"/>
    <d v="2013-11-16T00:00:00"/>
    <s v="Standard Class"/>
    <s v="SC-20845"/>
    <s v="Sung Chung"/>
    <x v="0"/>
    <s v="United States"/>
    <x v="523"/>
    <x v="10"/>
    <n v="60004"/>
    <x v="2"/>
    <s v="OFF-AR-10003394"/>
    <x v="1"/>
    <x v="6"/>
    <x v="496"/>
    <n v="14.112"/>
    <n v="6"/>
    <n v="0.2"/>
    <n v="1.2347999999999999"/>
  </r>
  <r>
    <n v="9401"/>
    <x v="4698"/>
    <x v="1"/>
    <x v="1218"/>
    <d v="2012-09-21T00:00:00"/>
    <s v="Standard Class"/>
    <s v="BD-11500"/>
    <s v="Bradley Drucker"/>
    <x v="0"/>
    <s v="United States"/>
    <x v="311"/>
    <x v="17"/>
    <n v="23602"/>
    <x v="0"/>
    <s v="OFF-EN-10001539"/>
    <x v="1"/>
    <x v="12"/>
    <x v="33"/>
    <n v="31.12"/>
    <n v="4"/>
    <n v="0"/>
    <n v="14.6264"/>
  </r>
  <r>
    <n v="9402"/>
    <x v="4699"/>
    <x v="2"/>
    <x v="1219"/>
    <d v="2011-06-28T00:00:00"/>
    <s v="Standard Class"/>
    <s v="LP-17080"/>
    <s v="Liz Pelletier"/>
    <x v="0"/>
    <s v="United States"/>
    <x v="93"/>
    <x v="16"/>
    <n v="85705"/>
    <x v="1"/>
    <s v="FUR-FU-10001731"/>
    <x v="0"/>
    <x v="5"/>
    <x v="1547"/>
    <n v="4.2720000000000002"/>
    <n v="2"/>
    <n v="0.2"/>
    <n v="0.96120000000000005"/>
  </r>
  <r>
    <n v="9403"/>
    <x v="4700"/>
    <x v="0"/>
    <x v="399"/>
    <d v="2013-08-18T00:00:00"/>
    <s v="Second Class"/>
    <s v="NP-18700"/>
    <s v="Nora Preis"/>
    <x v="0"/>
    <s v="United States"/>
    <x v="20"/>
    <x v="15"/>
    <n v="10024"/>
    <x v="3"/>
    <s v="FUR-TA-10001095"/>
    <x v="0"/>
    <x v="3"/>
    <x v="611"/>
    <n v="209.148"/>
    <n v="2"/>
    <n v="0.4"/>
    <n v="-66.230199999999996"/>
  </r>
  <r>
    <n v="9404"/>
    <x v="4700"/>
    <x v="0"/>
    <x v="399"/>
    <d v="2013-08-18T00:00:00"/>
    <s v="Second Class"/>
    <s v="NP-18700"/>
    <s v="Nora Preis"/>
    <x v="0"/>
    <s v="United States"/>
    <x v="20"/>
    <x v="15"/>
    <n v="10024"/>
    <x v="3"/>
    <s v="OFF-ST-10000078"/>
    <x v="1"/>
    <x v="4"/>
    <x v="1218"/>
    <n v="1591.02"/>
    <n v="6"/>
    <n v="0"/>
    <n v="286.3836"/>
  </r>
  <r>
    <n v="9405"/>
    <x v="4701"/>
    <x v="3"/>
    <x v="669"/>
    <d v="2014-04-18T00:00:00"/>
    <s v="Standard Class"/>
    <s v="DP-13105"/>
    <s v="Dave Poirier"/>
    <x v="1"/>
    <s v="United States"/>
    <x v="10"/>
    <x v="9"/>
    <n v="19134"/>
    <x v="3"/>
    <s v="OFF-FA-10004076"/>
    <x v="1"/>
    <x v="13"/>
    <x v="1213"/>
    <n v="7.92"/>
    <n v="5"/>
    <n v="0.2"/>
    <n v="1.6830000000000001"/>
  </r>
  <r>
    <n v="9406"/>
    <x v="4702"/>
    <x v="2"/>
    <x v="619"/>
    <d v="2011-03-17T00:00:00"/>
    <s v="First Class"/>
    <s v="RB-19465"/>
    <s v="Rick Bensley"/>
    <x v="2"/>
    <s v="United States"/>
    <x v="22"/>
    <x v="10"/>
    <n v="60653"/>
    <x v="2"/>
    <s v="TEC-MA-10003626"/>
    <x v="2"/>
    <x v="15"/>
    <x v="1388"/>
    <n v="574.91"/>
    <n v="2"/>
    <n v="0.3"/>
    <n v="156.047"/>
  </r>
  <r>
    <n v="9407"/>
    <x v="4702"/>
    <x v="2"/>
    <x v="619"/>
    <d v="2011-03-17T00:00:00"/>
    <s v="First Class"/>
    <s v="RB-19465"/>
    <s v="Rick Bensley"/>
    <x v="2"/>
    <s v="United States"/>
    <x v="22"/>
    <x v="10"/>
    <n v="60653"/>
    <x v="2"/>
    <s v="OFF-PA-10001215"/>
    <x v="1"/>
    <x v="10"/>
    <x v="1717"/>
    <n v="8.4480000000000004"/>
    <n v="2"/>
    <n v="0.2"/>
    <n v="2.64"/>
  </r>
  <r>
    <n v="9408"/>
    <x v="4703"/>
    <x v="3"/>
    <x v="585"/>
    <d v="2014-09-25T00:00:00"/>
    <s v="Second Class"/>
    <s v="LC-17140"/>
    <s v="Logan Currie"/>
    <x v="0"/>
    <s v="United States"/>
    <x v="20"/>
    <x v="15"/>
    <n v="10035"/>
    <x v="3"/>
    <s v="TEC-AC-10002842"/>
    <x v="2"/>
    <x v="11"/>
    <x v="1176"/>
    <n v="1071"/>
    <n v="9"/>
    <n v="0"/>
    <n v="171.36"/>
  </r>
  <r>
    <n v="9409"/>
    <x v="4703"/>
    <x v="3"/>
    <x v="585"/>
    <d v="2014-09-25T00:00:00"/>
    <s v="Second Class"/>
    <s v="LC-17140"/>
    <s v="Logan Currie"/>
    <x v="0"/>
    <s v="United States"/>
    <x v="20"/>
    <x v="15"/>
    <n v="10035"/>
    <x v="3"/>
    <s v="FUR-FU-10004864"/>
    <x v="0"/>
    <x v="5"/>
    <x v="1710"/>
    <n v="12.07"/>
    <n v="1"/>
    <n v="0"/>
    <n v="3.9830999999999999"/>
  </r>
  <r>
    <n v="9410"/>
    <x v="4704"/>
    <x v="3"/>
    <x v="389"/>
    <d v="2014-12-14T00:00:00"/>
    <s v="First Class"/>
    <s v="WB-21850"/>
    <s v="William Brown"/>
    <x v="0"/>
    <s v="United States"/>
    <x v="10"/>
    <x v="9"/>
    <n v="19143"/>
    <x v="3"/>
    <s v="OFF-BI-10000014"/>
    <x v="1"/>
    <x v="8"/>
    <x v="628"/>
    <n v="3.2730000000000001"/>
    <n v="1"/>
    <n v="0.7"/>
    <n v="-2.5093000000000001"/>
  </r>
  <r>
    <n v="9411"/>
    <x v="4704"/>
    <x v="3"/>
    <x v="389"/>
    <d v="2014-12-14T00:00:00"/>
    <s v="First Class"/>
    <s v="WB-21850"/>
    <s v="William Brown"/>
    <x v="0"/>
    <s v="United States"/>
    <x v="10"/>
    <x v="9"/>
    <n v="19143"/>
    <x v="3"/>
    <s v="FUR-FU-10001475"/>
    <x v="0"/>
    <x v="5"/>
    <x v="499"/>
    <n v="87.92"/>
    <n v="5"/>
    <n v="0.2"/>
    <n v="15.385999999999999"/>
  </r>
  <r>
    <n v="9412"/>
    <x v="4705"/>
    <x v="0"/>
    <x v="612"/>
    <d v="2013-03-15T00:00:00"/>
    <s v="Second Class"/>
    <s v="MH-17785"/>
    <s v="Maya Herman"/>
    <x v="1"/>
    <s v="United States"/>
    <x v="220"/>
    <x v="16"/>
    <n v="85301"/>
    <x v="1"/>
    <s v="OFF-ST-10001272"/>
    <x v="1"/>
    <x v="4"/>
    <x v="528"/>
    <n v="104.696"/>
    <n v="1"/>
    <n v="0.2"/>
    <n v="6.5434999999999999"/>
  </r>
  <r>
    <n v="9413"/>
    <x v="4706"/>
    <x v="1"/>
    <x v="746"/>
    <d v="2012-01-29T00:00:00"/>
    <s v="First Class"/>
    <s v="SC-20305"/>
    <s v="Sean Christensen"/>
    <x v="0"/>
    <s v="United States"/>
    <x v="1"/>
    <x v="1"/>
    <n v="90036"/>
    <x v="1"/>
    <s v="FUR-CH-10002024"/>
    <x v="0"/>
    <x v="1"/>
    <x v="478"/>
    <n v="2803.92"/>
    <n v="5"/>
    <n v="0.2"/>
    <n v="0"/>
  </r>
  <r>
    <n v="9414"/>
    <x v="4707"/>
    <x v="0"/>
    <x v="182"/>
    <d v="2013-09-28T00:00:00"/>
    <s v="First Class"/>
    <s v="MH-17620"/>
    <s v="Matt Hagelstein"/>
    <x v="1"/>
    <s v="United States"/>
    <x v="12"/>
    <x v="5"/>
    <n v="77041"/>
    <x v="2"/>
    <s v="OFF-BI-10004001"/>
    <x v="1"/>
    <x v="8"/>
    <x v="810"/>
    <n v="6.8159999999999998"/>
    <n v="2"/>
    <n v="0.8"/>
    <n v="-11.587199999999999"/>
  </r>
  <r>
    <n v="9415"/>
    <x v="4708"/>
    <x v="1"/>
    <x v="1090"/>
    <d v="2012-10-22T00:00:00"/>
    <s v="Standard Class"/>
    <s v="JC-15775"/>
    <s v="John Castell"/>
    <x v="0"/>
    <s v="United States"/>
    <x v="4"/>
    <x v="4"/>
    <n v="98115"/>
    <x v="1"/>
    <s v="TEC-PH-10004094"/>
    <x v="2"/>
    <x v="7"/>
    <x v="1788"/>
    <n v="249.584"/>
    <n v="2"/>
    <n v="0.2"/>
    <n v="15.599"/>
  </r>
  <r>
    <n v="9416"/>
    <x v="4708"/>
    <x v="1"/>
    <x v="1090"/>
    <d v="2012-10-22T00:00:00"/>
    <s v="Standard Class"/>
    <s v="JC-15775"/>
    <s v="John Castell"/>
    <x v="0"/>
    <s v="United States"/>
    <x v="4"/>
    <x v="4"/>
    <n v="98115"/>
    <x v="1"/>
    <s v="OFF-PA-10001184"/>
    <x v="1"/>
    <x v="10"/>
    <x v="1307"/>
    <n v="17.940000000000001"/>
    <n v="3"/>
    <n v="0"/>
    <n v="8.7905999999999995"/>
  </r>
  <r>
    <n v="9417"/>
    <x v="4708"/>
    <x v="1"/>
    <x v="1090"/>
    <d v="2012-10-22T00:00:00"/>
    <s v="Standard Class"/>
    <s v="JC-15775"/>
    <s v="John Castell"/>
    <x v="0"/>
    <s v="United States"/>
    <x v="4"/>
    <x v="4"/>
    <n v="98115"/>
    <x v="1"/>
    <s v="FUR-FU-10002505"/>
    <x v="0"/>
    <x v="5"/>
    <x v="222"/>
    <n v="10.11"/>
    <n v="3"/>
    <n v="0"/>
    <n v="3.2351999999999999"/>
  </r>
  <r>
    <n v="9418"/>
    <x v="4709"/>
    <x v="2"/>
    <x v="1220"/>
    <d v="2011-01-11T00:00:00"/>
    <s v="Standard Class"/>
    <s v="RD-19810"/>
    <s v="Ross DeVincentis"/>
    <x v="2"/>
    <s v="United States"/>
    <x v="115"/>
    <x v="3"/>
    <n v="28314"/>
    <x v="0"/>
    <s v="OFF-PA-10001166"/>
    <x v="1"/>
    <x v="10"/>
    <x v="769"/>
    <n v="10.368"/>
    <n v="2"/>
    <n v="0.2"/>
    <n v="3.6288"/>
  </r>
  <r>
    <n v="9419"/>
    <x v="4709"/>
    <x v="2"/>
    <x v="1220"/>
    <d v="2011-01-11T00:00:00"/>
    <s v="Standard Class"/>
    <s v="RD-19810"/>
    <s v="Ross DeVincentis"/>
    <x v="2"/>
    <s v="United States"/>
    <x v="115"/>
    <x v="3"/>
    <n v="28314"/>
    <x v="0"/>
    <s v="OFF-PA-10000349"/>
    <x v="1"/>
    <x v="10"/>
    <x v="33"/>
    <n v="11.952"/>
    <n v="3"/>
    <n v="0.2"/>
    <n v="4.0338000000000003"/>
  </r>
  <r>
    <n v="9420"/>
    <x v="4710"/>
    <x v="3"/>
    <x v="280"/>
    <d v="2014-05-10T00:00:00"/>
    <s v="Second Class"/>
    <s v="SC-20695"/>
    <s v="Steve Chapman"/>
    <x v="1"/>
    <s v="United States"/>
    <x v="12"/>
    <x v="5"/>
    <n v="77041"/>
    <x v="2"/>
    <s v="OFF-AP-10004708"/>
    <x v="1"/>
    <x v="9"/>
    <x v="508"/>
    <n v="15.224"/>
    <n v="2"/>
    <n v="0.8"/>
    <n v="-38.821199999999997"/>
  </r>
  <r>
    <n v="9421"/>
    <x v="4710"/>
    <x v="3"/>
    <x v="280"/>
    <d v="2014-05-10T00:00:00"/>
    <s v="Second Class"/>
    <s v="SC-20695"/>
    <s v="Steve Chapman"/>
    <x v="1"/>
    <s v="United States"/>
    <x v="12"/>
    <x v="5"/>
    <n v="77041"/>
    <x v="2"/>
    <s v="OFF-AP-10001947"/>
    <x v="1"/>
    <x v="9"/>
    <x v="1528"/>
    <n v="21.984000000000002"/>
    <n v="6"/>
    <n v="0.8"/>
    <n v="-56.059199999999997"/>
  </r>
  <r>
    <n v="9422"/>
    <x v="4711"/>
    <x v="2"/>
    <x v="149"/>
    <d v="2011-07-27T00:00:00"/>
    <s v="Standard Class"/>
    <s v="NC-18535"/>
    <s v="Nick Crebassa"/>
    <x v="1"/>
    <s v="United States"/>
    <x v="8"/>
    <x v="1"/>
    <n v="94122"/>
    <x v="1"/>
    <s v="TEC-PH-10000441"/>
    <x v="2"/>
    <x v="7"/>
    <x v="1046"/>
    <n v="604.75199999999995"/>
    <n v="6"/>
    <n v="0.2"/>
    <n v="60.475200000000001"/>
  </r>
  <r>
    <n v="9423"/>
    <x v="4711"/>
    <x v="2"/>
    <x v="149"/>
    <d v="2011-07-27T00:00:00"/>
    <s v="Standard Class"/>
    <s v="NC-18535"/>
    <s v="Nick Crebassa"/>
    <x v="1"/>
    <s v="United States"/>
    <x v="8"/>
    <x v="1"/>
    <n v="94122"/>
    <x v="1"/>
    <s v="OFF-SU-10004664"/>
    <x v="1"/>
    <x v="14"/>
    <x v="592"/>
    <n v="40.700000000000003"/>
    <n v="5"/>
    <n v="0"/>
    <n v="11.803000000000001"/>
  </r>
  <r>
    <n v="9424"/>
    <x v="4711"/>
    <x v="2"/>
    <x v="149"/>
    <d v="2011-07-27T00:00:00"/>
    <s v="Standard Class"/>
    <s v="NC-18535"/>
    <s v="Nick Crebassa"/>
    <x v="1"/>
    <s v="United States"/>
    <x v="8"/>
    <x v="1"/>
    <n v="94122"/>
    <x v="1"/>
    <s v="TEC-PH-10004531"/>
    <x v="2"/>
    <x v="7"/>
    <x v="1395"/>
    <n v="302.37599999999998"/>
    <n v="3"/>
    <n v="0.2"/>
    <n v="37.796999999999997"/>
  </r>
  <r>
    <n v="9425"/>
    <x v="4711"/>
    <x v="2"/>
    <x v="149"/>
    <d v="2011-07-27T00:00:00"/>
    <s v="Standard Class"/>
    <s v="NC-18535"/>
    <s v="Nick Crebassa"/>
    <x v="1"/>
    <s v="United States"/>
    <x v="8"/>
    <x v="1"/>
    <n v="94122"/>
    <x v="1"/>
    <s v="TEC-AC-10002167"/>
    <x v="2"/>
    <x v="11"/>
    <x v="46"/>
    <n v="45"/>
    <n v="3"/>
    <n v="0"/>
    <n v="4.95"/>
  </r>
  <r>
    <n v="9426"/>
    <x v="4712"/>
    <x v="2"/>
    <x v="171"/>
    <d v="2011-09-17T00:00:00"/>
    <s v="Second Class"/>
    <s v="LW-17215"/>
    <s v="Luke Weiss"/>
    <x v="0"/>
    <s v="United States"/>
    <x v="20"/>
    <x v="15"/>
    <n v="10035"/>
    <x v="3"/>
    <s v="FUR-CH-10002024"/>
    <x v="0"/>
    <x v="1"/>
    <x v="478"/>
    <n v="3785.2919999999999"/>
    <n v="6"/>
    <n v="0.1"/>
    <n v="420.58800000000002"/>
  </r>
  <r>
    <n v="9427"/>
    <x v="4713"/>
    <x v="0"/>
    <x v="306"/>
    <d v="2013-09-21T00:00:00"/>
    <s v="Standard Class"/>
    <s v="AH-10585"/>
    <s v="Angele Hood"/>
    <x v="0"/>
    <s v="United States"/>
    <x v="4"/>
    <x v="4"/>
    <n v="98105"/>
    <x v="1"/>
    <s v="OFF-AR-10002445"/>
    <x v="1"/>
    <x v="6"/>
    <x v="1637"/>
    <n v="35.4"/>
    <n v="5"/>
    <n v="0"/>
    <n v="13.452"/>
  </r>
  <r>
    <n v="9428"/>
    <x v="4714"/>
    <x v="2"/>
    <x v="501"/>
    <d v="2011-01-12T00:00:00"/>
    <s v="Standard Class"/>
    <s v="JO-15145"/>
    <s v="Jack O'Briant"/>
    <x v="1"/>
    <s v="United States"/>
    <x v="198"/>
    <x v="15"/>
    <n v="14215"/>
    <x v="3"/>
    <s v="FUR-FU-10003268"/>
    <x v="0"/>
    <x v="5"/>
    <x v="876"/>
    <n v="199.9"/>
    <n v="5"/>
    <n v="0"/>
    <n v="39.979999999999997"/>
  </r>
  <r>
    <n v="9429"/>
    <x v="4715"/>
    <x v="2"/>
    <x v="218"/>
    <d v="2011-05-16T00:00:00"/>
    <s v="Standard Class"/>
    <s v="VW-21775"/>
    <s v="Victoria Wilson"/>
    <x v="1"/>
    <s v="United States"/>
    <x v="114"/>
    <x v="5"/>
    <n v="77340"/>
    <x v="2"/>
    <s v="FUR-CH-10000015"/>
    <x v="0"/>
    <x v="1"/>
    <x v="373"/>
    <n v="1212.96"/>
    <n v="8"/>
    <n v="0.3"/>
    <n v="-69.311999999999998"/>
  </r>
  <r>
    <n v="9430"/>
    <x v="4716"/>
    <x v="1"/>
    <x v="834"/>
    <d v="2012-01-09T00:00:00"/>
    <s v="Standard Class"/>
    <s v="BP-11185"/>
    <s v="Ben Peterman"/>
    <x v="1"/>
    <s v="United States"/>
    <x v="61"/>
    <x v="5"/>
    <n v="75081"/>
    <x v="2"/>
    <s v="TEC-PH-10004165"/>
    <x v="2"/>
    <x v="7"/>
    <x v="886"/>
    <n v="1099.96"/>
    <n v="5"/>
    <n v="0.2"/>
    <n v="82.497"/>
  </r>
  <r>
    <n v="9431"/>
    <x v="4716"/>
    <x v="1"/>
    <x v="834"/>
    <d v="2012-01-09T00:00:00"/>
    <s v="Standard Class"/>
    <s v="BP-11185"/>
    <s v="Ben Peterman"/>
    <x v="1"/>
    <s v="United States"/>
    <x v="61"/>
    <x v="5"/>
    <n v="75081"/>
    <x v="2"/>
    <s v="FUR-TA-10004607"/>
    <x v="0"/>
    <x v="3"/>
    <x v="1095"/>
    <n v="103.48099999999999"/>
    <n v="1"/>
    <n v="0.3"/>
    <n v="-16.261299999999999"/>
  </r>
  <r>
    <n v="9432"/>
    <x v="4717"/>
    <x v="1"/>
    <x v="974"/>
    <d v="2012-06-19T00:00:00"/>
    <s v="Same Day"/>
    <s v="PP-18955"/>
    <s v="Paul Prost"/>
    <x v="2"/>
    <s v="United States"/>
    <x v="10"/>
    <x v="9"/>
    <n v="19134"/>
    <x v="3"/>
    <s v="OFF-LA-10004677"/>
    <x v="1"/>
    <x v="2"/>
    <x v="1831"/>
    <n v="5.9039999999999999"/>
    <n v="2"/>
    <n v="0.2"/>
    <n v="1.9925999999999999"/>
  </r>
  <r>
    <n v="9433"/>
    <x v="4718"/>
    <x v="1"/>
    <x v="493"/>
    <d v="2012-08-23T00:00:00"/>
    <s v="Standard Class"/>
    <s v="SC-20725"/>
    <s v="Steven Cartwright"/>
    <x v="0"/>
    <s v="United States"/>
    <x v="97"/>
    <x v="16"/>
    <n v="85345"/>
    <x v="1"/>
    <s v="TEC-AC-10002217"/>
    <x v="2"/>
    <x v="11"/>
    <x v="1178"/>
    <n v="30.08"/>
    <n v="2"/>
    <n v="0.2"/>
    <n v="-5.2640000000000002"/>
  </r>
  <r>
    <n v="9434"/>
    <x v="4718"/>
    <x v="1"/>
    <x v="493"/>
    <d v="2012-08-23T00:00:00"/>
    <s v="Standard Class"/>
    <s v="SC-20725"/>
    <s v="Steven Cartwright"/>
    <x v="0"/>
    <s v="United States"/>
    <x v="97"/>
    <x v="16"/>
    <n v="85345"/>
    <x v="1"/>
    <s v="OFF-PA-10001937"/>
    <x v="1"/>
    <x v="10"/>
    <x v="286"/>
    <n v="36.287999999999997"/>
    <n v="7"/>
    <n v="0.2"/>
    <n v="12.700799999999999"/>
  </r>
  <r>
    <n v="9435"/>
    <x v="4718"/>
    <x v="1"/>
    <x v="493"/>
    <d v="2012-08-23T00:00:00"/>
    <s v="Standard Class"/>
    <s v="SC-20725"/>
    <s v="Steven Cartwright"/>
    <x v="0"/>
    <s v="United States"/>
    <x v="97"/>
    <x v="16"/>
    <n v="85345"/>
    <x v="1"/>
    <s v="OFF-AR-10000203"/>
    <x v="1"/>
    <x v="6"/>
    <x v="777"/>
    <n v="10.272"/>
    <n v="3"/>
    <n v="0.2"/>
    <n v="1.1556"/>
  </r>
  <r>
    <n v="9436"/>
    <x v="4718"/>
    <x v="1"/>
    <x v="493"/>
    <d v="2012-08-23T00:00:00"/>
    <s v="Standard Class"/>
    <s v="SC-20725"/>
    <s v="Steven Cartwright"/>
    <x v="0"/>
    <s v="United States"/>
    <x v="97"/>
    <x v="16"/>
    <n v="85345"/>
    <x v="1"/>
    <s v="TEC-AC-10001142"/>
    <x v="2"/>
    <x v="11"/>
    <x v="546"/>
    <n v="252.8"/>
    <n v="4"/>
    <n v="0.2"/>
    <n v="-31.6"/>
  </r>
  <r>
    <n v="9437"/>
    <x v="4719"/>
    <x v="1"/>
    <x v="12"/>
    <d v="2012-09-25T00:00:00"/>
    <s v="Same Day"/>
    <s v="BM-11785"/>
    <s v="Bryan Mills"/>
    <x v="0"/>
    <s v="United States"/>
    <x v="10"/>
    <x v="9"/>
    <n v="19143"/>
    <x v="3"/>
    <s v="OFF-BI-10003712"/>
    <x v="1"/>
    <x v="8"/>
    <x v="689"/>
    <n v="2.9460000000000002"/>
    <n v="2"/>
    <n v="0.7"/>
    <n v="-2.0621999999999998"/>
  </r>
  <r>
    <n v="9438"/>
    <x v="4720"/>
    <x v="3"/>
    <x v="1143"/>
    <d v="2014-01-06T00:00:00"/>
    <s v="Standard Class"/>
    <s v="CD-11920"/>
    <s v="Carlos Daly"/>
    <x v="0"/>
    <s v="United States"/>
    <x v="147"/>
    <x v="1"/>
    <n v="92054"/>
    <x v="1"/>
    <s v="OFF-PA-10000520"/>
    <x v="1"/>
    <x v="10"/>
    <x v="1419"/>
    <n v="12.96"/>
    <n v="2"/>
    <n v="0"/>
    <n v="6.2207999999999997"/>
  </r>
  <r>
    <n v="9439"/>
    <x v="4721"/>
    <x v="3"/>
    <x v="689"/>
    <d v="2014-06-08T00:00:00"/>
    <s v="Standard Class"/>
    <s v="GM-14680"/>
    <s v="Greg Matthias"/>
    <x v="0"/>
    <s v="United States"/>
    <x v="10"/>
    <x v="9"/>
    <n v="19134"/>
    <x v="3"/>
    <s v="TEC-PH-10001079"/>
    <x v="2"/>
    <x v="7"/>
    <x v="1246"/>
    <n v="285.57600000000002"/>
    <n v="4"/>
    <n v="0.4"/>
    <n v="-57.115200000000002"/>
  </r>
  <r>
    <n v="9440"/>
    <x v="4722"/>
    <x v="2"/>
    <x v="36"/>
    <d v="2011-10-17T00:00:00"/>
    <s v="Standard Class"/>
    <s v="BP-11050"/>
    <s v="Barry Pond"/>
    <x v="1"/>
    <s v="United States"/>
    <x v="22"/>
    <x v="10"/>
    <n v="60623"/>
    <x v="2"/>
    <s v="OFF-SU-10000898"/>
    <x v="1"/>
    <x v="14"/>
    <x v="1181"/>
    <n v="22.24"/>
    <n v="2"/>
    <n v="0.2"/>
    <n v="2.5019999999999998"/>
  </r>
  <r>
    <n v="9441"/>
    <x v="4723"/>
    <x v="2"/>
    <x v="594"/>
    <d v="2011-05-29T00:00:00"/>
    <s v="Standard Class"/>
    <s v="BW-11065"/>
    <s v="Barry Weirich"/>
    <x v="0"/>
    <s v="United States"/>
    <x v="20"/>
    <x v="15"/>
    <n v="10035"/>
    <x v="3"/>
    <s v="OFF-PA-10001471"/>
    <x v="1"/>
    <x v="10"/>
    <x v="1468"/>
    <n v="14.62"/>
    <n v="2"/>
    <n v="0"/>
    <n v="6.7252000000000001"/>
  </r>
  <r>
    <n v="9442"/>
    <x v="4724"/>
    <x v="2"/>
    <x v="282"/>
    <d v="2011-12-31T00:00:00"/>
    <s v="Second Class"/>
    <s v="RE-19405"/>
    <s v="Ricardo Emerson"/>
    <x v="0"/>
    <s v="United States"/>
    <x v="239"/>
    <x v="24"/>
    <n v="44240"/>
    <x v="3"/>
    <s v="OFF-AP-10003281"/>
    <x v="1"/>
    <x v="9"/>
    <x v="1180"/>
    <n v="48.36"/>
    <n v="5"/>
    <n v="0.2"/>
    <n v="6.0449999999999999"/>
  </r>
  <r>
    <n v="9443"/>
    <x v="4725"/>
    <x v="3"/>
    <x v="104"/>
    <d v="2014-12-04T00:00:00"/>
    <s v="Standard Class"/>
    <s v="HR-14770"/>
    <s v="Hallie Redmond"/>
    <x v="2"/>
    <s v="United States"/>
    <x v="108"/>
    <x v="2"/>
    <n v="32216"/>
    <x v="0"/>
    <s v="OFF-AR-10003156"/>
    <x v="1"/>
    <x v="6"/>
    <x v="396"/>
    <n v="16.256"/>
    <n v="2"/>
    <n v="0.2"/>
    <n v="1.2192000000000001"/>
  </r>
  <r>
    <n v="9444"/>
    <x v="4725"/>
    <x v="3"/>
    <x v="104"/>
    <d v="2014-12-04T00:00:00"/>
    <s v="Standard Class"/>
    <s v="HR-14770"/>
    <s v="Hallie Redmond"/>
    <x v="2"/>
    <s v="United States"/>
    <x v="108"/>
    <x v="2"/>
    <n v="32216"/>
    <x v="0"/>
    <s v="TEC-PH-10000576"/>
    <x v="2"/>
    <x v="7"/>
    <x v="807"/>
    <n v="219.184"/>
    <n v="2"/>
    <n v="0.2"/>
    <n v="19.178599999999999"/>
  </r>
  <r>
    <n v="9445"/>
    <x v="4726"/>
    <x v="1"/>
    <x v="1201"/>
    <d v="2012-02-03T00:00:00"/>
    <s v="First Class"/>
    <s v="TP-21565"/>
    <s v="Tracy Poddar"/>
    <x v="1"/>
    <s v="United States"/>
    <x v="224"/>
    <x v="5"/>
    <n v="75019"/>
    <x v="2"/>
    <s v="TEC-PH-10003215"/>
    <x v="2"/>
    <x v="7"/>
    <x v="1602"/>
    <n v="95.84"/>
    <n v="4"/>
    <n v="0.2"/>
    <n v="34.741999999999997"/>
  </r>
  <r>
    <n v="9446"/>
    <x v="4727"/>
    <x v="1"/>
    <x v="352"/>
    <d v="2012-03-06T00:00:00"/>
    <s v="Standard Class"/>
    <s v="KB-16315"/>
    <s v="Karl Braun"/>
    <x v="0"/>
    <s v="United States"/>
    <x v="245"/>
    <x v="14"/>
    <n v="46203"/>
    <x v="2"/>
    <s v="OFF-LA-10004484"/>
    <x v="1"/>
    <x v="2"/>
    <x v="612"/>
    <n v="12.39"/>
    <n v="3"/>
    <n v="0"/>
    <n v="5.6993999999999998"/>
  </r>
  <r>
    <n v="9447"/>
    <x v="4728"/>
    <x v="0"/>
    <x v="897"/>
    <d v="2013-09-29T00:00:00"/>
    <s v="Standard Class"/>
    <s v="AC-10660"/>
    <s v="Anna Chung"/>
    <x v="0"/>
    <s v="United States"/>
    <x v="104"/>
    <x v="14"/>
    <n v="46226"/>
    <x v="2"/>
    <s v="OFF-PA-10002245"/>
    <x v="1"/>
    <x v="10"/>
    <x v="1334"/>
    <n v="35.880000000000003"/>
    <n v="6"/>
    <n v="0"/>
    <n v="16.146000000000001"/>
  </r>
  <r>
    <n v="9448"/>
    <x v="4729"/>
    <x v="3"/>
    <x v="837"/>
    <d v="2014-04-06T00:00:00"/>
    <s v="Standard Class"/>
    <s v="DN-13690"/>
    <s v="Duane Noonan"/>
    <x v="0"/>
    <s v="United States"/>
    <x v="251"/>
    <x v="26"/>
    <n v="74133"/>
    <x v="2"/>
    <s v="FUR-FU-10003664"/>
    <x v="0"/>
    <x v="5"/>
    <x v="35"/>
    <n v="477.3"/>
    <n v="5"/>
    <n v="0"/>
    <n v="138.417"/>
  </r>
  <r>
    <n v="9449"/>
    <x v="4730"/>
    <x v="0"/>
    <x v="42"/>
    <d v="2013-09-24T00:00:00"/>
    <s v="Standard Class"/>
    <s v="CC-12430"/>
    <s v="Chuck Clark"/>
    <x v="2"/>
    <s v="United States"/>
    <x v="252"/>
    <x v="4"/>
    <n v="98052"/>
    <x v="1"/>
    <s v="OFF-LA-10002195"/>
    <x v="1"/>
    <x v="2"/>
    <x v="1019"/>
    <n v="12.32"/>
    <n v="4"/>
    <n v="0"/>
    <n v="5.9135999999999997"/>
  </r>
  <r>
    <n v="9450"/>
    <x v="4731"/>
    <x v="2"/>
    <x v="78"/>
    <d v="2011-09-13T00:00:00"/>
    <s v="Standard Class"/>
    <s v="TS-21340"/>
    <s v="Toby Swindell"/>
    <x v="0"/>
    <s v="United States"/>
    <x v="8"/>
    <x v="1"/>
    <n v="94109"/>
    <x v="1"/>
    <s v="OFF-BI-10000822"/>
    <x v="1"/>
    <x v="8"/>
    <x v="958"/>
    <n v="8.6080000000000005"/>
    <n v="2"/>
    <n v="0.2"/>
    <n v="3.0127999999999999"/>
  </r>
  <r>
    <n v="9451"/>
    <x v="4732"/>
    <x v="3"/>
    <x v="95"/>
    <d v="2014-08-06T00:00:00"/>
    <s v="Standard Class"/>
    <s v="MO-17800"/>
    <s v="Meg O'Connel"/>
    <x v="2"/>
    <s v="United States"/>
    <x v="258"/>
    <x v="4"/>
    <n v="99207"/>
    <x v="1"/>
    <s v="OFF-ST-10004963"/>
    <x v="1"/>
    <x v="4"/>
    <x v="460"/>
    <n v="136.26"/>
    <n v="9"/>
    <n v="0"/>
    <n v="5.4504000000000001"/>
  </r>
  <r>
    <n v="9452"/>
    <x v="4733"/>
    <x v="1"/>
    <x v="694"/>
    <d v="2012-05-10T00:00:00"/>
    <s v="Standard Class"/>
    <s v="RP-19855"/>
    <s v="Roy Phan"/>
    <x v="1"/>
    <s v="United States"/>
    <x v="1"/>
    <x v="1"/>
    <n v="90032"/>
    <x v="1"/>
    <s v="OFF-AP-10002495"/>
    <x v="1"/>
    <x v="9"/>
    <x v="1075"/>
    <n v="186.15"/>
    <n v="3"/>
    <n v="0"/>
    <n v="55.844999999999999"/>
  </r>
  <r>
    <n v="9453"/>
    <x v="4733"/>
    <x v="1"/>
    <x v="694"/>
    <d v="2012-05-10T00:00:00"/>
    <s v="Standard Class"/>
    <s v="RP-19855"/>
    <s v="Roy Phan"/>
    <x v="1"/>
    <s v="United States"/>
    <x v="1"/>
    <x v="1"/>
    <n v="90032"/>
    <x v="1"/>
    <s v="OFF-BI-10004001"/>
    <x v="1"/>
    <x v="8"/>
    <x v="810"/>
    <n v="81.792000000000002"/>
    <n v="6"/>
    <n v="0.2"/>
    <n v="26.5824"/>
  </r>
  <r>
    <n v="9454"/>
    <x v="4733"/>
    <x v="1"/>
    <x v="694"/>
    <d v="2012-05-10T00:00:00"/>
    <s v="Standard Class"/>
    <s v="RP-19855"/>
    <s v="Roy Phan"/>
    <x v="1"/>
    <s v="United States"/>
    <x v="1"/>
    <x v="1"/>
    <n v="90032"/>
    <x v="1"/>
    <s v="OFF-SU-10004884"/>
    <x v="1"/>
    <x v="14"/>
    <x v="1780"/>
    <n v="47.19"/>
    <n v="3"/>
    <n v="0"/>
    <n v="13.6851"/>
  </r>
  <r>
    <n v="9455"/>
    <x v="4733"/>
    <x v="1"/>
    <x v="694"/>
    <d v="2012-05-10T00:00:00"/>
    <s v="Standard Class"/>
    <s v="RP-19855"/>
    <s v="Roy Phan"/>
    <x v="1"/>
    <s v="United States"/>
    <x v="1"/>
    <x v="1"/>
    <n v="90032"/>
    <x v="1"/>
    <s v="TEC-PH-10003555"/>
    <x v="2"/>
    <x v="7"/>
    <x v="457"/>
    <n v="36.783999999999999"/>
    <n v="2"/>
    <n v="0.2"/>
    <n v="-8.2764000000000006"/>
  </r>
  <r>
    <n v="9456"/>
    <x v="4734"/>
    <x v="0"/>
    <x v="950"/>
    <d v="2013-06-20T00:00:00"/>
    <s v="Second Class"/>
    <s v="JL-15175"/>
    <s v="James Lanier"/>
    <x v="2"/>
    <s v="United States"/>
    <x v="346"/>
    <x v="18"/>
    <n v="37421"/>
    <x v="0"/>
    <s v="TEC-MA-10003493"/>
    <x v="2"/>
    <x v="15"/>
    <x v="1834"/>
    <n v="91.474999999999994"/>
    <n v="1"/>
    <n v="0.5"/>
    <n v="-1.8294999999999999"/>
  </r>
  <r>
    <n v="9457"/>
    <x v="4735"/>
    <x v="3"/>
    <x v="837"/>
    <d v="2014-04-06T00:00:00"/>
    <s v="Standard Class"/>
    <s v="BW-11110"/>
    <s v="Bart Watters"/>
    <x v="1"/>
    <s v="United States"/>
    <x v="247"/>
    <x v="3"/>
    <n v="27405"/>
    <x v="0"/>
    <s v="TEC-AC-10002380"/>
    <x v="2"/>
    <x v="11"/>
    <x v="1835"/>
    <n v="27.192"/>
    <n v="3"/>
    <n v="0.2"/>
    <n v="0.33989999999999998"/>
  </r>
  <r>
    <n v="9458"/>
    <x v="4735"/>
    <x v="3"/>
    <x v="837"/>
    <d v="2014-04-06T00:00:00"/>
    <s v="Standard Class"/>
    <s v="BW-11110"/>
    <s v="Bart Watters"/>
    <x v="1"/>
    <s v="United States"/>
    <x v="247"/>
    <x v="3"/>
    <n v="27405"/>
    <x v="0"/>
    <s v="OFF-BI-10004209"/>
    <x v="1"/>
    <x v="8"/>
    <x v="1206"/>
    <n v="12.06"/>
    <n v="5"/>
    <n v="0.7"/>
    <n v="-10.050000000000001"/>
  </r>
  <r>
    <n v="9459"/>
    <x v="4736"/>
    <x v="2"/>
    <x v="1148"/>
    <d v="2011-10-14T00:00:00"/>
    <s v="Standard Class"/>
    <s v="SJ-20500"/>
    <s v="Shirley Jackson"/>
    <x v="0"/>
    <s v="United States"/>
    <x v="8"/>
    <x v="1"/>
    <n v="94122"/>
    <x v="1"/>
    <s v="OFF-AR-10002135"/>
    <x v="1"/>
    <x v="6"/>
    <x v="278"/>
    <n v="144.6"/>
    <n v="3"/>
    <n v="0"/>
    <n v="41.933999999999997"/>
  </r>
  <r>
    <n v="9460"/>
    <x v="4736"/>
    <x v="2"/>
    <x v="1148"/>
    <d v="2011-10-14T00:00:00"/>
    <s v="Standard Class"/>
    <s v="SJ-20500"/>
    <s v="Shirley Jackson"/>
    <x v="0"/>
    <s v="United States"/>
    <x v="8"/>
    <x v="1"/>
    <n v="94122"/>
    <x v="1"/>
    <s v="TEC-PH-10002583"/>
    <x v="2"/>
    <x v="7"/>
    <x v="1708"/>
    <n v="15.992000000000001"/>
    <n v="1"/>
    <n v="0.2"/>
    <n v="-2.9984999999999999"/>
  </r>
  <r>
    <n v="9461"/>
    <x v="4737"/>
    <x v="2"/>
    <x v="664"/>
    <d v="2011-11-22T00:00:00"/>
    <s v="Second Class"/>
    <s v="FG-14260"/>
    <s v="Frank Gastineau"/>
    <x v="2"/>
    <s v="United States"/>
    <x v="20"/>
    <x v="15"/>
    <n v="10024"/>
    <x v="3"/>
    <s v="OFF-PA-10003591"/>
    <x v="1"/>
    <x v="10"/>
    <x v="686"/>
    <n v="34.44"/>
    <n v="3"/>
    <n v="0"/>
    <n v="17.22"/>
  </r>
  <r>
    <n v="9462"/>
    <x v="4738"/>
    <x v="2"/>
    <x v="538"/>
    <d v="2011-10-24T00:00:00"/>
    <s v="Standard Class"/>
    <s v="EH-14125"/>
    <s v="Eugene Hildebrand"/>
    <x v="2"/>
    <s v="United States"/>
    <x v="80"/>
    <x v="1"/>
    <n v="90712"/>
    <x v="1"/>
    <s v="TEC-PH-10004922"/>
    <x v="2"/>
    <x v="7"/>
    <x v="1067"/>
    <n v="321.55200000000002"/>
    <n v="6"/>
    <n v="0.2"/>
    <n v="20.097000000000001"/>
  </r>
  <r>
    <n v="9463"/>
    <x v="4739"/>
    <x v="3"/>
    <x v="920"/>
    <d v="2014-01-12T00:00:00"/>
    <s v="Second Class"/>
    <s v="BS-11590"/>
    <s v="Brendan Sweed"/>
    <x v="1"/>
    <s v="United States"/>
    <x v="103"/>
    <x v="0"/>
    <n v="40214"/>
    <x v="0"/>
    <s v="FUR-CH-10001854"/>
    <x v="0"/>
    <x v="1"/>
    <x v="1110"/>
    <n v="701.96"/>
    <n v="2"/>
    <n v="0"/>
    <n v="168.47040000000001"/>
  </r>
  <r>
    <n v="9464"/>
    <x v="4740"/>
    <x v="2"/>
    <x v="1221"/>
    <d v="2011-03-03T00:00:00"/>
    <s v="First Class"/>
    <s v="JS-16030"/>
    <s v="Joy Smith"/>
    <x v="0"/>
    <s v="United States"/>
    <x v="38"/>
    <x v="24"/>
    <n v="43229"/>
    <x v="3"/>
    <s v="OFF-AR-10003560"/>
    <x v="1"/>
    <x v="6"/>
    <x v="482"/>
    <n v="19.456"/>
    <n v="4"/>
    <n v="0.2"/>
    <n v="3.4047999999999998"/>
  </r>
  <r>
    <n v="9465"/>
    <x v="4741"/>
    <x v="2"/>
    <x v="1059"/>
    <d v="2011-12-25T00:00:00"/>
    <s v="Standard Class"/>
    <s v="JC-15775"/>
    <s v="John Castell"/>
    <x v="0"/>
    <s v="United States"/>
    <x v="46"/>
    <x v="13"/>
    <n v="19711"/>
    <x v="3"/>
    <s v="OFF-LA-10004409"/>
    <x v="1"/>
    <x v="2"/>
    <x v="1550"/>
    <n v="17.28"/>
    <n v="6"/>
    <n v="0"/>
    <n v="7.9488000000000003"/>
  </r>
  <r>
    <n v="9466"/>
    <x v="4742"/>
    <x v="0"/>
    <x v="258"/>
    <d v="2013-11-24T00:00:00"/>
    <s v="Standard Class"/>
    <s v="JM-15265"/>
    <s v="Janet Molinari"/>
    <x v="1"/>
    <s v="United States"/>
    <x v="4"/>
    <x v="4"/>
    <n v="98115"/>
    <x v="1"/>
    <s v="FUR-FU-10000448"/>
    <x v="0"/>
    <x v="5"/>
    <x v="464"/>
    <n v="31.96"/>
    <n v="2"/>
    <n v="0"/>
    <n v="1.5980000000000001"/>
  </r>
  <r>
    <n v="9467"/>
    <x v="4743"/>
    <x v="3"/>
    <x v="60"/>
    <d v="2014-11-11T00:00:00"/>
    <s v="Second Class"/>
    <s v="CD-12280"/>
    <s v="Christina DeMoss"/>
    <x v="0"/>
    <s v="United States"/>
    <x v="20"/>
    <x v="15"/>
    <n v="10024"/>
    <x v="3"/>
    <s v="OFF-BI-10002735"/>
    <x v="1"/>
    <x v="8"/>
    <x v="141"/>
    <n v="164.68799999999999"/>
    <n v="6"/>
    <n v="0.2"/>
    <n v="55.5822"/>
  </r>
  <r>
    <n v="9468"/>
    <x v="4743"/>
    <x v="3"/>
    <x v="60"/>
    <d v="2014-11-11T00:00:00"/>
    <s v="Second Class"/>
    <s v="CD-12280"/>
    <s v="Christina DeMoss"/>
    <x v="0"/>
    <s v="United States"/>
    <x v="20"/>
    <x v="15"/>
    <n v="10024"/>
    <x v="3"/>
    <s v="FUR-TA-10003469"/>
    <x v="0"/>
    <x v="3"/>
    <x v="1564"/>
    <n v="166.5"/>
    <n v="2"/>
    <n v="0.4"/>
    <n v="-66.599999999999994"/>
  </r>
  <r>
    <n v="9469"/>
    <x v="4743"/>
    <x v="3"/>
    <x v="60"/>
    <d v="2014-11-11T00:00:00"/>
    <s v="Second Class"/>
    <s v="CD-12280"/>
    <s v="Christina DeMoss"/>
    <x v="0"/>
    <s v="United States"/>
    <x v="20"/>
    <x v="15"/>
    <n v="10024"/>
    <x v="3"/>
    <s v="OFF-PA-10001870"/>
    <x v="1"/>
    <x v="10"/>
    <x v="674"/>
    <n v="12.96"/>
    <n v="2"/>
    <n v="0"/>
    <n v="6.2207999999999997"/>
  </r>
  <r>
    <n v="9470"/>
    <x v="4743"/>
    <x v="3"/>
    <x v="60"/>
    <d v="2014-11-11T00:00:00"/>
    <s v="Second Class"/>
    <s v="CD-12280"/>
    <s v="Christina DeMoss"/>
    <x v="0"/>
    <s v="United States"/>
    <x v="20"/>
    <x v="15"/>
    <n v="10024"/>
    <x v="3"/>
    <s v="OFF-PA-10004071"/>
    <x v="1"/>
    <x v="10"/>
    <x v="412"/>
    <n v="110.96"/>
    <n v="2"/>
    <n v="0"/>
    <n v="53.260800000000003"/>
  </r>
  <r>
    <n v="9471"/>
    <x v="4743"/>
    <x v="3"/>
    <x v="60"/>
    <d v="2014-11-11T00:00:00"/>
    <s v="Second Class"/>
    <s v="CD-12280"/>
    <s v="Christina DeMoss"/>
    <x v="0"/>
    <s v="United States"/>
    <x v="20"/>
    <x v="15"/>
    <n v="10024"/>
    <x v="3"/>
    <s v="TEC-PH-10001448"/>
    <x v="2"/>
    <x v="7"/>
    <x v="140"/>
    <n v="99.98"/>
    <n v="2"/>
    <n v="0"/>
    <n v="3.9992000000000001"/>
  </r>
  <r>
    <n v="9472"/>
    <x v="4743"/>
    <x v="3"/>
    <x v="60"/>
    <d v="2014-11-11T00:00:00"/>
    <s v="Second Class"/>
    <s v="CD-12280"/>
    <s v="Christina DeMoss"/>
    <x v="0"/>
    <s v="United States"/>
    <x v="20"/>
    <x v="15"/>
    <n v="10024"/>
    <x v="3"/>
    <s v="OFF-BI-10002706"/>
    <x v="1"/>
    <x v="8"/>
    <x v="273"/>
    <n v="11.423999999999999"/>
    <n v="1"/>
    <n v="0.2"/>
    <n v="3.7128000000000001"/>
  </r>
  <r>
    <n v="9473"/>
    <x v="4743"/>
    <x v="3"/>
    <x v="60"/>
    <d v="2014-11-11T00:00:00"/>
    <s v="Second Class"/>
    <s v="CD-12280"/>
    <s v="Christina DeMoss"/>
    <x v="0"/>
    <s v="United States"/>
    <x v="20"/>
    <x v="15"/>
    <n v="10024"/>
    <x v="3"/>
    <s v="FUR-CH-10004875"/>
    <x v="0"/>
    <x v="1"/>
    <x v="1436"/>
    <n v="128.124"/>
    <n v="2"/>
    <n v="0.1"/>
    <n v="24.2012"/>
  </r>
  <r>
    <n v="9474"/>
    <x v="4743"/>
    <x v="3"/>
    <x v="60"/>
    <d v="2014-11-11T00:00:00"/>
    <s v="Second Class"/>
    <s v="CD-12280"/>
    <s v="Christina DeMoss"/>
    <x v="0"/>
    <s v="United States"/>
    <x v="20"/>
    <x v="15"/>
    <n v="10024"/>
    <x v="3"/>
    <s v="FUR-FU-10004245"/>
    <x v="0"/>
    <x v="5"/>
    <x v="1738"/>
    <n v="101.4"/>
    <n v="5"/>
    <n v="0"/>
    <n v="38.531999999999996"/>
  </r>
  <r>
    <n v="9475"/>
    <x v="4744"/>
    <x v="1"/>
    <x v="70"/>
    <d v="2012-05-06T00:00:00"/>
    <s v="Second Class"/>
    <s v="JM-15265"/>
    <s v="Janet Molinari"/>
    <x v="1"/>
    <s v="United States"/>
    <x v="22"/>
    <x v="10"/>
    <n v="60653"/>
    <x v="2"/>
    <s v="OFF-LA-10000443"/>
    <x v="1"/>
    <x v="2"/>
    <x v="1118"/>
    <n v="5.9039999999999999"/>
    <n v="2"/>
    <n v="0.2"/>
    <n v="1.9925999999999999"/>
  </r>
  <r>
    <n v="9476"/>
    <x v="4744"/>
    <x v="1"/>
    <x v="70"/>
    <d v="2012-05-06T00:00:00"/>
    <s v="Second Class"/>
    <s v="JM-15265"/>
    <s v="Janet Molinari"/>
    <x v="1"/>
    <s v="United States"/>
    <x v="22"/>
    <x v="10"/>
    <n v="60653"/>
    <x v="2"/>
    <s v="OFF-PA-10001125"/>
    <x v="1"/>
    <x v="10"/>
    <x v="1012"/>
    <n v="173.488"/>
    <n v="7"/>
    <n v="0.2"/>
    <n v="54.215000000000003"/>
  </r>
  <r>
    <n v="9477"/>
    <x v="4744"/>
    <x v="1"/>
    <x v="70"/>
    <d v="2012-05-06T00:00:00"/>
    <s v="Second Class"/>
    <s v="JM-15265"/>
    <s v="Janet Molinari"/>
    <x v="1"/>
    <s v="United States"/>
    <x v="22"/>
    <x v="10"/>
    <n v="60653"/>
    <x v="2"/>
    <s v="FUR-FU-10002703"/>
    <x v="0"/>
    <x v="5"/>
    <x v="1516"/>
    <n v="51.56"/>
    <n v="2"/>
    <n v="0.6"/>
    <n v="-61.872"/>
  </r>
  <r>
    <n v="9478"/>
    <x v="4744"/>
    <x v="1"/>
    <x v="70"/>
    <d v="2012-05-06T00:00:00"/>
    <s v="Second Class"/>
    <s v="JM-15265"/>
    <s v="Janet Molinari"/>
    <x v="1"/>
    <s v="United States"/>
    <x v="22"/>
    <x v="10"/>
    <n v="60653"/>
    <x v="2"/>
    <s v="OFF-BI-10004364"/>
    <x v="1"/>
    <x v="8"/>
    <x v="302"/>
    <n v="3.5640000000000001"/>
    <n v="3"/>
    <n v="0.8"/>
    <n v="-6.2370000000000001"/>
  </r>
  <r>
    <n v="9479"/>
    <x v="4745"/>
    <x v="2"/>
    <x v="557"/>
    <d v="2011-09-14T00:00:00"/>
    <s v="Standard Class"/>
    <s v="SS-20410"/>
    <s v="Shahid Shariari"/>
    <x v="0"/>
    <s v="United States"/>
    <x v="524"/>
    <x v="10"/>
    <n v="60543"/>
    <x v="2"/>
    <s v="OFF-FA-10000936"/>
    <x v="1"/>
    <x v="13"/>
    <x v="1298"/>
    <n v="13.16"/>
    <n v="5"/>
    <n v="0.2"/>
    <n v="4.1124999999999998"/>
  </r>
  <r>
    <n v="9480"/>
    <x v="4745"/>
    <x v="2"/>
    <x v="557"/>
    <d v="2011-09-14T00:00:00"/>
    <s v="Standard Class"/>
    <s v="SS-20410"/>
    <s v="Shahid Shariari"/>
    <x v="0"/>
    <s v="United States"/>
    <x v="524"/>
    <x v="10"/>
    <n v="60543"/>
    <x v="2"/>
    <s v="OFF-BI-10001249"/>
    <x v="1"/>
    <x v="8"/>
    <x v="1182"/>
    <n v="3.8279999999999998"/>
    <n v="3"/>
    <n v="0.8"/>
    <n v="-6.5076000000000001"/>
  </r>
  <r>
    <n v="9481"/>
    <x v="4745"/>
    <x v="2"/>
    <x v="557"/>
    <d v="2011-09-14T00:00:00"/>
    <s v="Standard Class"/>
    <s v="SS-20410"/>
    <s v="Shahid Shariari"/>
    <x v="0"/>
    <s v="United States"/>
    <x v="524"/>
    <x v="10"/>
    <n v="60543"/>
    <x v="2"/>
    <s v="OFF-BI-10004632"/>
    <x v="1"/>
    <x v="8"/>
    <x v="564"/>
    <n v="304.99"/>
    <n v="5"/>
    <n v="0.8"/>
    <n v="-533.73249999999996"/>
  </r>
  <r>
    <n v="9482"/>
    <x v="4746"/>
    <x v="3"/>
    <x v="44"/>
    <d v="2014-11-13T00:00:00"/>
    <s v="Standard Class"/>
    <s v="HG-14845"/>
    <s v="Harry Greene"/>
    <x v="0"/>
    <s v="United States"/>
    <x v="61"/>
    <x v="5"/>
    <n v="75220"/>
    <x v="2"/>
    <s v="OFF-ST-10000615"/>
    <x v="1"/>
    <x v="4"/>
    <x v="75"/>
    <n v="18.16"/>
    <n v="2"/>
    <n v="0.2"/>
    <n v="1.8160000000000001"/>
  </r>
  <r>
    <n v="9483"/>
    <x v="4747"/>
    <x v="1"/>
    <x v="782"/>
    <d v="2012-06-24T00:00:00"/>
    <s v="Second Class"/>
    <s v="BC-11125"/>
    <s v="Becky Castell"/>
    <x v="2"/>
    <s v="United States"/>
    <x v="10"/>
    <x v="9"/>
    <n v="19134"/>
    <x v="3"/>
    <s v="TEC-AC-10001838"/>
    <x v="2"/>
    <x v="11"/>
    <x v="645"/>
    <n v="319.98399999999998"/>
    <n v="2"/>
    <n v="0.2"/>
    <n v="91.995400000000004"/>
  </r>
  <r>
    <n v="9484"/>
    <x v="4748"/>
    <x v="2"/>
    <x v="192"/>
    <d v="2011-07-28T00:00:00"/>
    <s v="Standard Class"/>
    <s v="AB-10255"/>
    <s v="Alejandro Ballentine"/>
    <x v="2"/>
    <s v="United States"/>
    <x v="1"/>
    <x v="1"/>
    <n v="90008"/>
    <x v="1"/>
    <s v="OFF-AR-10004757"/>
    <x v="1"/>
    <x v="6"/>
    <x v="342"/>
    <n v="19.68"/>
    <n v="6"/>
    <n v="0"/>
    <n v="6.4943999999999997"/>
  </r>
  <r>
    <n v="9485"/>
    <x v="4749"/>
    <x v="0"/>
    <x v="499"/>
    <d v="2013-05-12T00:00:00"/>
    <s v="Second Class"/>
    <s v="MY-18295"/>
    <s v="Muhammed Yedwab"/>
    <x v="1"/>
    <s v="United States"/>
    <x v="12"/>
    <x v="5"/>
    <n v="77036"/>
    <x v="2"/>
    <s v="FUR-BO-10003893"/>
    <x v="0"/>
    <x v="0"/>
    <x v="1665"/>
    <n v="781.86400000000003"/>
    <n v="10"/>
    <n v="0.32"/>
    <n v="-137.976"/>
  </r>
  <r>
    <n v="9486"/>
    <x v="4749"/>
    <x v="0"/>
    <x v="499"/>
    <d v="2013-05-12T00:00:00"/>
    <s v="Second Class"/>
    <s v="MY-18295"/>
    <s v="Muhammed Yedwab"/>
    <x v="1"/>
    <s v="United States"/>
    <x v="12"/>
    <x v="5"/>
    <n v="77036"/>
    <x v="2"/>
    <s v="OFF-PA-10003893"/>
    <x v="1"/>
    <x v="10"/>
    <x v="1096"/>
    <n v="30.815999999999999"/>
    <n v="9"/>
    <n v="0.2"/>
    <n v="9.6300000000000008"/>
  </r>
  <r>
    <n v="9487"/>
    <x v="4750"/>
    <x v="3"/>
    <x v="386"/>
    <d v="2014-10-13T00:00:00"/>
    <s v="Same Day"/>
    <s v="NF-18385"/>
    <s v="Natalie Fritzler"/>
    <x v="0"/>
    <s v="United States"/>
    <x v="320"/>
    <x v="48"/>
    <n v="26003"/>
    <x v="3"/>
    <s v="FUR-TA-10001932"/>
    <x v="0"/>
    <x v="3"/>
    <x v="840"/>
    <n v="673.34400000000005"/>
    <n v="3"/>
    <n v="0.3"/>
    <n v="-76.953599999999994"/>
  </r>
  <r>
    <n v="9488"/>
    <x v="4751"/>
    <x v="3"/>
    <x v="157"/>
    <d v="2014-12-14T00:00:00"/>
    <s v="First Class"/>
    <s v="NB-18655"/>
    <s v="Nona Balk"/>
    <x v="1"/>
    <s v="United States"/>
    <x v="267"/>
    <x v="30"/>
    <n v="7501"/>
    <x v="3"/>
    <s v="OFF-FA-10001561"/>
    <x v="1"/>
    <x v="13"/>
    <x v="831"/>
    <n v="6.54"/>
    <n v="3"/>
    <n v="0"/>
    <n v="2.1581999999999999"/>
  </r>
  <r>
    <n v="9489"/>
    <x v="4752"/>
    <x v="1"/>
    <x v="486"/>
    <d v="2012-04-10T00:00:00"/>
    <s v="First Class"/>
    <s v="EM-13960"/>
    <s v="Eric Murdock"/>
    <x v="0"/>
    <s v="United States"/>
    <x v="32"/>
    <x v="21"/>
    <n v="97206"/>
    <x v="1"/>
    <s v="TEC-PH-10001817"/>
    <x v="2"/>
    <x v="7"/>
    <x v="1097"/>
    <n v="572.79999999999995"/>
    <n v="2"/>
    <n v="0.2"/>
    <n v="50.12"/>
  </r>
  <r>
    <n v="9490"/>
    <x v="4753"/>
    <x v="0"/>
    <x v="1222"/>
    <d v="2013-12-08T00:00:00"/>
    <s v="Standard Class"/>
    <s v="MF-17665"/>
    <s v="Maureen Fritzler"/>
    <x v="1"/>
    <s v="United States"/>
    <x v="114"/>
    <x v="19"/>
    <n v="35810"/>
    <x v="0"/>
    <s v="OFF-AR-10000538"/>
    <x v="1"/>
    <x v="6"/>
    <x v="1245"/>
    <n v="197.05"/>
    <n v="7"/>
    <n v="0"/>
    <n v="59.115000000000002"/>
  </r>
  <r>
    <n v="9491"/>
    <x v="4754"/>
    <x v="3"/>
    <x v="1032"/>
    <d v="2014-08-01T00:00:00"/>
    <s v="Standard Class"/>
    <s v="CM-12385"/>
    <s v="Christopher Martinez"/>
    <x v="0"/>
    <s v="United States"/>
    <x v="8"/>
    <x v="1"/>
    <n v="94110"/>
    <x v="1"/>
    <s v="OFF-BI-10004584"/>
    <x v="1"/>
    <x v="8"/>
    <x v="378"/>
    <n v="2022.2719999999999"/>
    <n v="8"/>
    <n v="0.2"/>
    <n v="682.51679999999999"/>
  </r>
  <r>
    <n v="9492"/>
    <x v="4754"/>
    <x v="3"/>
    <x v="1032"/>
    <d v="2014-08-01T00:00:00"/>
    <s v="Standard Class"/>
    <s v="CM-12385"/>
    <s v="Christopher Martinez"/>
    <x v="0"/>
    <s v="United States"/>
    <x v="8"/>
    <x v="1"/>
    <n v="94110"/>
    <x v="1"/>
    <s v="OFF-AR-10000817"/>
    <x v="1"/>
    <x v="6"/>
    <x v="1255"/>
    <n v="9.1199999999999992"/>
    <n v="3"/>
    <n v="0"/>
    <n v="3.1008"/>
  </r>
  <r>
    <n v="9493"/>
    <x v="4755"/>
    <x v="3"/>
    <x v="659"/>
    <d v="2014-08-11T00:00:00"/>
    <s v="Same Day"/>
    <s v="EC-14050"/>
    <s v="Erin Creighton"/>
    <x v="0"/>
    <s v="United States"/>
    <x v="268"/>
    <x v="26"/>
    <n v="73120"/>
    <x v="2"/>
    <s v="OFF-BI-10000756"/>
    <x v="1"/>
    <x v="8"/>
    <x v="15"/>
    <n v="38.159999999999997"/>
    <n v="9"/>
    <n v="0"/>
    <n v="19.079999999999998"/>
  </r>
  <r>
    <n v="9494"/>
    <x v="4756"/>
    <x v="0"/>
    <x v="835"/>
    <d v="2013-08-01T00:00:00"/>
    <s v="Standard Class"/>
    <s v="BO-11350"/>
    <s v="Bill Overfelt"/>
    <x v="1"/>
    <s v="United States"/>
    <x v="387"/>
    <x v="26"/>
    <n v="74012"/>
    <x v="2"/>
    <s v="FUR-TA-10000617"/>
    <x v="0"/>
    <x v="3"/>
    <x v="338"/>
    <n v="1592.85"/>
    <n v="7"/>
    <n v="0"/>
    <n v="350.42700000000002"/>
  </r>
  <r>
    <n v="9495"/>
    <x v="4756"/>
    <x v="0"/>
    <x v="835"/>
    <d v="2013-08-01T00:00:00"/>
    <s v="Standard Class"/>
    <s v="BO-11350"/>
    <s v="Bill Overfelt"/>
    <x v="1"/>
    <s v="United States"/>
    <x v="387"/>
    <x v="26"/>
    <n v="74012"/>
    <x v="2"/>
    <s v="OFF-BI-10004364"/>
    <x v="1"/>
    <x v="8"/>
    <x v="302"/>
    <n v="11.88"/>
    <n v="2"/>
    <n v="0"/>
    <n v="5.3460000000000001"/>
  </r>
  <r>
    <n v="9496"/>
    <x v="4757"/>
    <x v="0"/>
    <x v="536"/>
    <d v="2013-05-17T00:00:00"/>
    <s v="Standard Class"/>
    <s v="VM-21835"/>
    <s v="Vivian Mathis"/>
    <x v="0"/>
    <s v="United States"/>
    <x v="133"/>
    <x v="1"/>
    <n v="92691"/>
    <x v="1"/>
    <s v="TEC-AC-10004518"/>
    <x v="2"/>
    <x v="11"/>
    <x v="1803"/>
    <n v="120"/>
    <n v="6"/>
    <n v="0"/>
    <n v="46.8"/>
  </r>
  <r>
    <n v="9497"/>
    <x v="4757"/>
    <x v="0"/>
    <x v="536"/>
    <d v="2013-05-17T00:00:00"/>
    <s v="Standard Class"/>
    <s v="VM-21835"/>
    <s v="Vivian Mathis"/>
    <x v="0"/>
    <s v="United States"/>
    <x v="133"/>
    <x v="1"/>
    <n v="92691"/>
    <x v="1"/>
    <s v="OFF-AP-10002222"/>
    <x v="1"/>
    <x v="9"/>
    <x v="33"/>
    <n v="8.67"/>
    <n v="1"/>
    <n v="0"/>
    <n v="2.3409"/>
  </r>
  <r>
    <n v="9498"/>
    <x v="4758"/>
    <x v="3"/>
    <x v="60"/>
    <d v="2014-08-11T00:00:00"/>
    <s v="First Class"/>
    <s v="AB-10060"/>
    <s v="Adam Bellavance"/>
    <x v="2"/>
    <s v="United States"/>
    <x v="382"/>
    <x v="14"/>
    <n v="46142"/>
    <x v="2"/>
    <s v="OFF-PA-10002615"/>
    <x v="1"/>
    <x v="10"/>
    <x v="247"/>
    <n v="4.41"/>
    <n v="1"/>
    <n v="0"/>
    <n v="2.0286"/>
  </r>
  <r>
    <n v="9499"/>
    <x v="4758"/>
    <x v="3"/>
    <x v="60"/>
    <d v="2014-08-11T00:00:00"/>
    <s v="First Class"/>
    <s v="AB-10060"/>
    <s v="Adam Bellavance"/>
    <x v="2"/>
    <s v="United States"/>
    <x v="382"/>
    <x v="14"/>
    <n v="46142"/>
    <x v="2"/>
    <s v="OFF-PA-10000565"/>
    <x v="1"/>
    <x v="10"/>
    <x v="33"/>
    <n v="167.94"/>
    <n v="3"/>
    <n v="0"/>
    <n v="82.290599999999998"/>
  </r>
  <r>
    <n v="9500"/>
    <x v="4758"/>
    <x v="3"/>
    <x v="60"/>
    <d v="2014-08-11T00:00:00"/>
    <s v="First Class"/>
    <s v="AB-10060"/>
    <s v="Adam Bellavance"/>
    <x v="2"/>
    <s v="United States"/>
    <x v="382"/>
    <x v="14"/>
    <n v="46142"/>
    <x v="2"/>
    <s v="OFF-PA-10003673"/>
    <x v="1"/>
    <x v="10"/>
    <x v="971"/>
    <n v="67.8"/>
    <n v="10"/>
    <n v="0"/>
    <n v="31.187999999999999"/>
  </r>
  <r>
    <n v="9501"/>
    <x v="4759"/>
    <x v="0"/>
    <x v="439"/>
    <d v="2013-05-31T00:00:00"/>
    <s v="Standard Class"/>
    <s v="CM-12235"/>
    <s v="Chris McAfee"/>
    <x v="0"/>
    <s v="United States"/>
    <x v="158"/>
    <x v="6"/>
    <n v="53209"/>
    <x v="2"/>
    <s v="FUR-FU-10002088"/>
    <x v="0"/>
    <x v="5"/>
    <x v="1084"/>
    <n v="26.94"/>
    <n v="3"/>
    <n v="0"/>
    <n v="11.3148"/>
  </r>
  <r>
    <n v="9502"/>
    <x v="4760"/>
    <x v="1"/>
    <x v="312"/>
    <d v="2012-11-24T00:00:00"/>
    <s v="Standard Class"/>
    <s v="KW-16570"/>
    <s v="Kelly Williams"/>
    <x v="0"/>
    <s v="United States"/>
    <x v="8"/>
    <x v="1"/>
    <n v="94109"/>
    <x v="1"/>
    <s v="FUR-FU-10001546"/>
    <x v="0"/>
    <x v="5"/>
    <x v="1423"/>
    <n v="32.04"/>
    <n v="3"/>
    <n v="0"/>
    <n v="8.01"/>
  </r>
  <r>
    <n v="9503"/>
    <x v="4761"/>
    <x v="0"/>
    <x v="183"/>
    <d v="2013-04-30T00:00:00"/>
    <s v="Standard Class"/>
    <s v="MM-17920"/>
    <s v="Michael Moore"/>
    <x v="0"/>
    <s v="United States"/>
    <x v="410"/>
    <x v="15"/>
    <n v="13440"/>
    <x v="3"/>
    <s v="OFF-AR-10000614"/>
    <x v="1"/>
    <x v="6"/>
    <x v="1722"/>
    <n v="32.130000000000003"/>
    <n v="9"/>
    <n v="0"/>
    <n v="8.3537999999999997"/>
  </r>
  <r>
    <n v="9504"/>
    <x v="4761"/>
    <x v="0"/>
    <x v="183"/>
    <d v="2013-04-30T00:00:00"/>
    <s v="Standard Class"/>
    <s v="MM-17920"/>
    <s v="Michael Moore"/>
    <x v="0"/>
    <s v="United States"/>
    <x v="410"/>
    <x v="15"/>
    <n v="13440"/>
    <x v="3"/>
    <s v="OFF-AR-10003190"/>
    <x v="1"/>
    <x v="6"/>
    <x v="643"/>
    <n v="2.88"/>
    <n v="1"/>
    <n v="0"/>
    <n v="0.80640000000000001"/>
  </r>
  <r>
    <n v="9505"/>
    <x v="4762"/>
    <x v="0"/>
    <x v="500"/>
    <d v="2013-10-19T00:00:00"/>
    <s v="Standard Class"/>
    <s v="PW-19030"/>
    <s v="Pauline Webber"/>
    <x v="1"/>
    <s v="United States"/>
    <x v="20"/>
    <x v="15"/>
    <n v="10009"/>
    <x v="3"/>
    <s v="TEC-PH-10004094"/>
    <x v="2"/>
    <x v="7"/>
    <x v="1788"/>
    <n v="1091.93"/>
    <n v="7"/>
    <n v="0"/>
    <n v="272.98250000000002"/>
  </r>
  <r>
    <n v="9506"/>
    <x v="4762"/>
    <x v="0"/>
    <x v="500"/>
    <d v="2013-10-19T00:00:00"/>
    <s v="Standard Class"/>
    <s v="PW-19030"/>
    <s v="Pauline Webber"/>
    <x v="1"/>
    <s v="United States"/>
    <x v="20"/>
    <x v="15"/>
    <n v="10009"/>
    <x v="3"/>
    <s v="OFF-PA-10001970"/>
    <x v="1"/>
    <x v="10"/>
    <x v="361"/>
    <n v="111.96"/>
    <n v="2"/>
    <n v="0"/>
    <n v="54.860399999999998"/>
  </r>
  <r>
    <n v="9507"/>
    <x v="4763"/>
    <x v="2"/>
    <x v="267"/>
    <d v="2011-07-04T00:00:00"/>
    <s v="Second Class"/>
    <s v="RD-19900"/>
    <s v="Ruben Dartt"/>
    <x v="0"/>
    <s v="United States"/>
    <x v="363"/>
    <x v="12"/>
    <n v="48127"/>
    <x v="2"/>
    <s v="OFF-AR-10002952"/>
    <x v="1"/>
    <x v="6"/>
    <x v="806"/>
    <n v="26.7"/>
    <n v="2"/>
    <n v="0"/>
    <n v="7.476"/>
  </r>
  <r>
    <n v="9508"/>
    <x v="4763"/>
    <x v="2"/>
    <x v="267"/>
    <d v="2011-07-04T00:00:00"/>
    <s v="Second Class"/>
    <s v="RD-19900"/>
    <s v="Ruben Dartt"/>
    <x v="0"/>
    <s v="United States"/>
    <x v="363"/>
    <x v="12"/>
    <n v="48127"/>
    <x v="2"/>
    <s v="OFF-BI-10004209"/>
    <x v="1"/>
    <x v="8"/>
    <x v="1206"/>
    <n v="40.200000000000003"/>
    <n v="5"/>
    <n v="0"/>
    <n v="18.09"/>
  </r>
  <r>
    <n v="9509"/>
    <x v="4763"/>
    <x v="2"/>
    <x v="267"/>
    <d v="2011-07-04T00:00:00"/>
    <s v="Second Class"/>
    <s v="RD-19900"/>
    <s v="Ruben Dartt"/>
    <x v="0"/>
    <s v="United States"/>
    <x v="363"/>
    <x v="12"/>
    <n v="48127"/>
    <x v="2"/>
    <s v="OFF-AR-10004685"/>
    <x v="1"/>
    <x v="6"/>
    <x v="181"/>
    <n v="13.89"/>
    <n v="3"/>
    <n v="0"/>
    <n v="4.5837000000000003"/>
  </r>
  <r>
    <n v="9510"/>
    <x v="4763"/>
    <x v="2"/>
    <x v="267"/>
    <d v="2011-07-04T00:00:00"/>
    <s v="Second Class"/>
    <s v="RD-19900"/>
    <s v="Ruben Dartt"/>
    <x v="0"/>
    <s v="United States"/>
    <x v="363"/>
    <x v="12"/>
    <n v="48127"/>
    <x v="2"/>
    <s v="OFF-ST-10000991"/>
    <x v="1"/>
    <x v="4"/>
    <x v="155"/>
    <n v="689.82"/>
    <n v="6"/>
    <n v="0"/>
    <n v="20.694600000000001"/>
  </r>
  <r>
    <n v="9511"/>
    <x v="4764"/>
    <x v="0"/>
    <x v="876"/>
    <d v="2013-12-08T00:00:00"/>
    <s v="Standard Class"/>
    <s v="LM-17065"/>
    <s v="Liz MacKendrick"/>
    <x v="0"/>
    <s v="United States"/>
    <x v="20"/>
    <x v="15"/>
    <n v="10024"/>
    <x v="3"/>
    <s v="OFF-AR-10002399"/>
    <x v="1"/>
    <x v="6"/>
    <x v="316"/>
    <n v="38.340000000000003"/>
    <n v="9"/>
    <n v="0"/>
    <n v="15.7194"/>
  </r>
  <r>
    <n v="9512"/>
    <x v="4765"/>
    <x v="2"/>
    <x v="637"/>
    <d v="2011-12-16T00:00:00"/>
    <s v="First Class"/>
    <s v="CS-11845"/>
    <s v="Cari Sayre"/>
    <x v="1"/>
    <s v="United States"/>
    <x v="22"/>
    <x v="10"/>
    <n v="60623"/>
    <x v="2"/>
    <s v="OFF-BI-10002353"/>
    <x v="1"/>
    <x v="8"/>
    <x v="1068"/>
    <n v="9.2639999999999993"/>
    <n v="3"/>
    <n v="0.8"/>
    <n v="-13.896000000000001"/>
  </r>
  <r>
    <n v="9513"/>
    <x v="4766"/>
    <x v="3"/>
    <x v="1109"/>
    <d v="2014-04-06T00:00:00"/>
    <s v="Second Class"/>
    <s v="KT-16480"/>
    <s v="Kean Thornton"/>
    <x v="0"/>
    <s v="United States"/>
    <x v="61"/>
    <x v="5"/>
    <n v="75217"/>
    <x v="2"/>
    <s v="FUR-BO-10001811"/>
    <x v="0"/>
    <x v="0"/>
    <x v="779"/>
    <n v="204.66640000000001"/>
    <n v="1"/>
    <n v="0.32"/>
    <n v="-6.0195999999999996"/>
  </r>
  <r>
    <n v="9514"/>
    <x v="4767"/>
    <x v="0"/>
    <x v="500"/>
    <d v="2013-10-20T00:00:00"/>
    <s v="Standard Class"/>
    <s v="BE-11410"/>
    <s v="Bobby Elias"/>
    <x v="0"/>
    <s v="United States"/>
    <x v="233"/>
    <x v="6"/>
    <n v="54915"/>
    <x v="2"/>
    <s v="TEC-AC-10003033"/>
    <x v="2"/>
    <x v="11"/>
    <x v="756"/>
    <n v="1649.75"/>
    <n v="5"/>
    <n v="0"/>
    <n v="544.41750000000002"/>
  </r>
  <r>
    <n v="9515"/>
    <x v="4768"/>
    <x v="2"/>
    <x v="619"/>
    <d v="2011-03-18T00:00:00"/>
    <s v="Standard Class"/>
    <s v="NF-18475"/>
    <s v="Neil FranzÃ¶sisch"/>
    <x v="2"/>
    <s v="United States"/>
    <x v="108"/>
    <x v="2"/>
    <n v="32216"/>
    <x v="0"/>
    <s v="OFF-PA-10000176"/>
    <x v="1"/>
    <x v="10"/>
    <x v="634"/>
    <n v="91.055999999999997"/>
    <n v="6"/>
    <n v="0.2"/>
    <n v="31.869599999999998"/>
  </r>
  <r>
    <n v="9516"/>
    <x v="4769"/>
    <x v="2"/>
    <x v="1223"/>
    <d v="2011-02-25T00:00:00"/>
    <s v="Standard Class"/>
    <s v="DL-13315"/>
    <s v="Delfina Latchford"/>
    <x v="0"/>
    <s v="United States"/>
    <x v="22"/>
    <x v="10"/>
    <n v="60653"/>
    <x v="2"/>
    <s v="OFF-AR-10003631"/>
    <x v="1"/>
    <x v="6"/>
    <x v="33"/>
    <n v="54.207999999999998"/>
    <n v="14"/>
    <n v="0.2"/>
    <n v="8.8087999999999997"/>
  </r>
  <r>
    <n v="9517"/>
    <x v="4770"/>
    <x v="1"/>
    <x v="252"/>
    <d v="2012-08-26T00:00:00"/>
    <s v="Second Class"/>
    <s v="MS-17710"/>
    <s v="Maurice Satty"/>
    <x v="0"/>
    <s v="United States"/>
    <x v="256"/>
    <x v="24"/>
    <n v="43402"/>
    <x v="3"/>
    <s v="TEC-PH-10000923"/>
    <x v="2"/>
    <x v="7"/>
    <x v="1225"/>
    <n v="26.981999999999999"/>
    <n v="3"/>
    <n v="0.4"/>
    <n v="4.0472999999999999"/>
  </r>
  <r>
    <n v="9518"/>
    <x v="4770"/>
    <x v="1"/>
    <x v="252"/>
    <d v="2012-08-26T00:00:00"/>
    <s v="Second Class"/>
    <s v="MS-17710"/>
    <s v="Maurice Satty"/>
    <x v="0"/>
    <s v="United States"/>
    <x v="256"/>
    <x v="24"/>
    <n v="43402"/>
    <x v="3"/>
    <s v="OFF-LA-10003190"/>
    <x v="1"/>
    <x v="2"/>
    <x v="1163"/>
    <n v="6.9119999999999999"/>
    <n v="3"/>
    <n v="0.2"/>
    <n v="2.5055999999999998"/>
  </r>
  <r>
    <n v="9519"/>
    <x v="4770"/>
    <x v="1"/>
    <x v="252"/>
    <d v="2012-08-26T00:00:00"/>
    <s v="Second Class"/>
    <s v="MS-17710"/>
    <s v="Maurice Satty"/>
    <x v="0"/>
    <s v="United States"/>
    <x v="256"/>
    <x v="24"/>
    <n v="43402"/>
    <x v="3"/>
    <s v="OFF-ST-10003208"/>
    <x v="1"/>
    <x v="4"/>
    <x v="243"/>
    <n v="435.50400000000002"/>
    <n v="3"/>
    <n v="0.2"/>
    <n v="48.994199999999999"/>
  </r>
  <r>
    <n v="9520"/>
    <x v="4771"/>
    <x v="3"/>
    <x v="540"/>
    <d v="2014-05-13T00:00:00"/>
    <s v="Second Class"/>
    <s v="MM-18055"/>
    <s v="Michelle Moray"/>
    <x v="0"/>
    <s v="United States"/>
    <x v="8"/>
    <x v="1"/>
    <n v="94110"/>
    <x v="1"/>
    <s v="OFF-AP-10000692"/>
    <x v="1"/>
    <x v="9"/>
    <x v="1241"/>
    <n v="81.08"/>
    <n v="4"/>
    <n v="0"/>
    <n v="22.702400000000001"/>
  </r>
  <r>
    <n v="9521"/>
    <x v="4772"/>
    <x v="0"/>
    <x v="1084"/>
    <d v="2013-09-02T00:00:00"/>
    <s v="Standard Class"/>
    <s v="JB-15400"/>
    <s v="Jennifer Braxton"/>
    <x v="1"/>
    <s v="United States"/>
    <x v="1"/>
    <x v="1"/>
    <n v="90049"/>
    <x v="1"/>
    <s v="OFF-ST-10004180"/>
    <x v="1"/>
    <x v="4"/>
    <x v="241"/>
    <n v="93.02"/>
    <n v="2"/>
    <n v="0"/>
    <n v="3.7208000000000001"/>
  </r>
  <r>
    <n v="9522"/>
    <x v="4773"/>
    <x v="2"/>
    <x v="174"/>
    <d v="2011-12-25T00:00:00"/>
    <s v="Standard Class"/>
    <s v="SG-20605"/>
    <s v="Speros Goranitis"/>
    <x v="0"/>
    <s v="United States"/>
    <x v="22"/>
    <x v="10"/>
    <n v="60623"/>
    <x v="2"/>
    <s v="TEC-PH-10002817"/>
    <x v="2"/>
    <x v="7"/>
    <x v="1836"/>
    <n v="323.976"/>
    <n v="3"/>
    <n v="0.2"/>
    <n v="36.447299999999998"/>
  </r>
  <r>
    <n v="9523"/>
    <x v="4773"/>
    <x v="2"/>
    <x v="174"/>
    <d v="2011-12-25T00:00:00"/>
    <s v="Standard Class"/>
    <s v="SG-20605"/>
    <s v="Speros Goranitis"/>
    <x v="0"/>
    <s v="United States"/>
    <x v="22"/>
    <x v="10"/>
    <n v="60623"/>
    <x v="2"/>
    <s v="OFF-PA-10000295"/>
    <x v="1"/>
    <x v="10"/>
    <x v="1779"/>
    <n v="15.552"/>
    <n v="3"/>
    <n v="0.2"/>
    <n v="5.4432"/>
  </r>
  <r>
    <n v="9524"/>
    <x v="4773"/>
    <x v="2"/>
    <x v="174"/>
    <d v="2011-12-25T00:00:00"/>
    <s v="Standard Class"/>
    <s v="SG-20605"/>
    <s v="Speros Goranitis"/>
    <x v="0"/>
    <s v="United States"/>
    <x v="22"/>
    <x v="10"/>
    <n v="60623"/>
    <x v="2"/>
    <s v="OFF-ST-10000419"/>
    <x v="1"/>
    <x v="4"/>
    <x v="1015"/>
    <n v="32.591999999999999"/>
    <n v="3"/>
    <n v="0.2"/>
    <n v="-7.7405999999999997"/>
  </r>
  <r>
    <n v="9525"/>
    <x v="4774"/>
    <x v="3"/>
    <x v="256"/>
    <d v="2014-07-12T00:00:00"/>
    <s v="First Class"/>
    <s v="PB-18805"/>
    <s v="Patrick Bzostek"/>
    <x v="2"/>
    <s v="United States"/>
    <x v="4"/>
    <x v="4"/>
    <n v="98115"/>
    <x v="1"/>
    <s v="OFF-BI-10001524"/>
    <x v="1"/>
    <x v="8"/>
    <x v="298"/>
    <n v="83.92"/>
    <n v="5"/>
    <n v="0.2"/>
    <n v="29.372"/>
  </r>
  <r>
    <n v="9526"/>
    <x v="4774"/>
    <x v="3"/>
    <x v="256"/>
    <d v="2014-07-12T00:00:00"/>
    <s v="First Class"/>
    <s v="PB-18805"/>
    <s v="Patrick Bzostek"/>
    <x v="2"/>
    <s v="United States"/>
    <x v="4"/>
    <x v="4"/>
    <n v="98115"/>
    <x v="1"/>
    <s v="FUR-FU-10003268"/>
    <x v="0"/>
    <x v="5"/>
    <x v="876"/>
    <n v="199.9"/>
    <n v="5"/>
    <n v="0"/>
    <n v="39.979999999999997"/>
  </r>
  <r>
    <n v="9527"/>
    <x v="4774"/>
    <x v="3"/>
    <x v="256"/>
    <d v="2014-07-12T00:00:00"/>
    <s v="First Class"/>
    <s v="PB-18805"/>
    <s v="Patrick Bzostek"/>
    <x v="2"/>
    <s v="United States"/>
    <x v="4"/>
    <x v="4"/>
    <n v="98115"/>
    <x v="1"/>
    <s v="TEC-PH-10000148"/>
    <x v="2"/>
    <x v="7"/>
    <x v="771"/>
    <n v="31.175999999999998"/>
    <n v="3"/>
    <n v="0.2"/>
    <n v="-7.0145999999999997"/>
  </r>
  <r>
    <n v="9528"/>
    <x v="4774"/>
    <x v="3"/>
    <x v="256"/>
    <d v="2014-07-12T00:00:00"/>
    <s v="First Class"/>
    <s v="PB-18805"/>
    <s v="Patrick Bzostek"/>
    <x v="2"/>
    <s v="United States"/>
    <x v="4"/>
    <x v="4"/>
    <n v="98115"/>
    <x v="1"/>
    <s v="OFF-BI-10001543"/>
    <x v="1"/>
    <x v="8"/>
    <x v="375"/>
    <n v="172.75200000000001"/>
    <n v="6"/>
    <n v="0.2"/>
    <n v="60.463200000000001"/>
  </r>
  <r>
    <n v="9529"/>
    <x v="4774"/>
    <x v="3"/>
    <x v="256"/>
    <d v="2014-07-12T00:00:00"/>
    <s v="First Class"/>
    <s v="PB-18805"/>
    <s v="Patrick Bzostek"/>
    <x v="2"/>
    <s v="United States"/>
    <x v="4"/>
    <x v="4"/>
    <n v="98115"/>
    <x v="1"/>
    <s v="OFF-BI-10002071"/>
    <x v="1"/>
    <x v="8"/>
    <x v="692"/>
    <n v="9.2959999999999994"/>
    <n v="2"/>
    <n v="0.2"/>
    <n v="3.0211999999999999"/>
  </r>
  <r>
    <n v="9530"/>
    <x v="4775"/>
    <x v="3"/>
    <x v="668"/>
    <d v="2014-03-26T00:00:00"/>
    <s v="Same Day"/>
    <s v="AC-10615"/>
    <s v="Ann Chong"/>
    <x v="1"/>
    <s v="United States"/>
    <x v="486"/>
    <x v="5"/>
    <n v="77705"/>
    <x v="2"/>
    <s v="OFF-ST-10002352"/>
    <x v="1"/>
    <x v="4"/>
    <x v="847"/>
    <n v="12.768000000000001"/>
    <n v="2"/>
    <n v="0.2"/>
    <n v="0.95760000000000001"/>
  </r>
  <r>
    <n v="9531"/>
    <x v="4776"/>
    <x v="3"/>
    <x v="141"/>
    <d v="2014-07-13T00:00:00"/>
    <s v="Standard Class"/>
    <s v="MR-17545"/>
    <s v="Mathew Reese"/>
    <x v="2"/>
    <s v="United States"/>
    <x v="4"/>
    <x v="4"/>
    <n v="98103"/>
    <x v="1"/>
    <s v="OFF-PA-10003127"/>
    <x v="1"/>
    <x v="10"/>
    <x v="33"/>
    <n v="52.76"/>
    <n v="2"/>
    <n v="0"/>
    <n v="24.269600000000001"/>
  </r>
  <r>
    <n v="9532"/>
    <x v="4777"/>
    <x v="3"/>
    <x v="40"/>
    <d v="2014-01-11T00:00:00"/>
    <s v="Standard Class"/>
    <s v="BF-11215"/>
    <s v="Benjamin Farhat"/>
    <x v="2"/>
    <s v="United States"/>
    <x v="61"/>
    <x v="5"/>
    <n v="75217"/>
    <x v="2"/>
    <s v="OFF-ST-10000464"/>
    <x v="1"/>
    <x v="4"/>
    <x v="1135"/>
    <n v="55.616"/>
    <n v="2"/>
    <n v="0.2"/>
    <n v="5.5616000000000003"/>
  </r>
  <r>
    <n v="9533"/>
    <x v="4778"/>
    <x v="0"/>
    <x v="189"/>
    <d v="2013-01-11T00:00:00"/>
    <s v="Standard Class"/>
    <s v="BW-11200"/>
    <s v="Ben Wallace"/>
    <x v="0"/>
    <s v="United States"/>
    <x v="20"/>
    <x v="15"/>
    <n v="10011"/>
    <x v="3"/>
    <s v="FUR-CH-10000553"/>
    <x v="0"/>
    <x v="1"/>
    <x v="1248"/>
    <n v="427.64400000000001"/>
    <n v="14"/>
    <n v="0.1"/>
    <n v="80.777199999999993"/>
  </r>
  <r>
    <n v="9534"/>
    <x v="4778"/>
    <x v="0"/>
    <x v="189"/>
    <d v="2013-01-11T00:00:00"/>
    <s v="Standard Class"/>
    <s v="BW-11200"/>
    <s v="Ben Wallace"/>
    <x v="0"/>
    <s v="United States"/>
    <x v="20"/>
    <x v="15"/>
    <n v="10011"/>
    <x v="3"/>
    <s v="OFF-FA-10000134"/>
    <x v="1"/>
    <x v="13"/>
    <x v="194"/>
    <n v="40.67"/>
    <n v="7"/>
    <n v="0"/>
    <n v="12.607699999999999"/>
  </r>
  <r>
    <n v="9535"/>
    <x v="4778"/>
    <x v="0"/>
    <x v="189"/>
    <d v="2013-01-11T00:00:00"/>
    <s v="Standard Class"/>
    <s v="BW-11200"/>
    <s v="Ben Wallace"/>
    <x v="0"/>
    <s v="United States"/>
    <x v="20"/>
    <x v="15"/>
    <n v="10011"/>
    <x v="3"/>
    <s v="OFF-ST-10000636"/>
    <x v="1"/>
    <x v="4"/>
    <x v="1744"/>
    <n v="33.479999999999997"/>
    <n v="2"/>
    <n v="0"/>
    <n v="1.3391999999999999"/>
  </r>
  <r>
    <n v="9536"/>
    <x v="4778"/>
    <x v="0"/>
    <x v="189"/>
    <d v="2013-01-11T00:00:00"/>
    <s v="Standard Class"/>
    <s v="BW-11200"/>
    <s v="Ben Wallace"/>
    <x v="0"/>
    <s v="United States"/>
    <x v="20"/>
    <x v="15"/>
    <n v="10011"/>
    <x v="3"/>
    <s v="OFF-BI-10002949"/>
    <x v="1"/>
    <x v="8"/>
    <x v="520"/>
    <n v="9.7279999999999998"/>
    <n v="2"/>
    <n v="0.2"/>
    <n v="3.2831999999999999"/>
  </r>
  <r>
    <n v="9537"/>
    <x v="4779"/>
    <x v="3"/>
    <x v="492"/>
    <d v="2014-06-15T00:00:00"/>
    <s v="Second Class"/>
    <s v="TS-21610"/>
    <s v="Troy Staebel"/>
    <x v="0"/>
    <s v="United States"/>
    <x v="22"/>
    <x v="10"/>
    <n v="60610"/>
    <x v="2"/>
    <s v="FUR-FU-10002364"/>
    <x v="0"/>
    <x v="5"/>
    <x v="1231"/>
    <n v="8.8559999999999999"/>
    <n v="3"/>
    <n v="0.6"/>
    <n v="-6.8634000000000004"/>
  </r>
  <r>
    <n v="9538"/>
    <x v="4780"/>
    <x v="0"/>
    <x v="477"/>
    <d v="2013-09-28T00:00:00"/>
    <s v="First Class"/>
    <s v="AS-10045"/>
    <s v="Aaron Smayling"/>
    <x v="1"/>
    <s v="United States"/>
    <x v="8"/>
    <x v="1"/>
    <n v="94110"/>
    <x v="1"/>
    <s v="FUR-BO-10002613"/>
    <x v="0"/>
    <x v="0"/>
    <x v="177"/>
    <n v="477.666"/>
    <n v="2"/>
    <n v="0.15"/>
    <n v="84.293999999999997"/>
  </r>
  <r>
    <n v="9539"/>
    <x v="4781"/>
    <x v="3"/>
    <x v="210"/>
    <d v="2014-10-09T00:00:00"/>
    <s v="First Class"/>
    <s v="AA-10375"/>
    <s v="Allen Armold"/>
    <x v="0"/>
    <s v="United States"/>
    <x v="205"/>
    <x v="34"/>
    <n v="2908"/>
    <x v="3"/>
    <s v="OFF-PA-10002659"/>
    <x v="1"/>
    <x v="10"/>
    <x v="922"/>
    <n v="16.899999999999999"/>
    <n v="5"/>
    <n v="0"/>
    <n v="7.774"/>
  </r>
  <r>
    <n v="9540"/>
    <x v="4781"/>
    <x v="3"/>
    <x v="210"/>
    <d v="2014-10-09T00:00:00"/>
    <s v="First Class"/>
    <s v="AA-10375"/>
    <s v="Allen Armold"/>
    <x v="0"/>
    <s v="United States"/>
    <x v="205"/>
    <x v="34"/>
    <n v="2908"/>
    <x v="3"/>
    <s v="OFF-PA-10000157"/>
    <x v="1"/>
    <x v="10"/>
    <x v="364"/>
    <n v="39.96"/>
    <n v="2"/>
    <n v="0"/>
    <n v="18.781199999999998"/>
  </r>
  <r>
    <n v="9541"/>
    <x v="4782"/>
    <x v="1"/>
    <x v="1224"/>
    <d v="2012-05-16T00:00:00"/>
    <s v="Second Class"/>
    <s v="PS-18970"/>
    <s v="Paul Stevenson"/>
    <x v="2"/>
    <s v="United States"/>
    <x v="42"/>
    <x v="16"/>
    <n v="85023"/>
    <x v="1"/>
    <s v="FUR-CH-10004540"/>
    <x v="0"/>
    <x v="1"/>
    <x v="862"/>
    <n v="191.96799999999999"/>
    <n v="7"/>
    <n v="0.2"/>
    <n v="16.7972"/>
  </r>
  <r>
    <n v="9542"/>
    <x v="4783"/>
    <x v="1"/>
    <x v="705"/>
    <d v="2012-10-08T00:00:00"/>
    <s v="Standard Class"/>
    <s v="RP-19270"/>
    <s v="Rachel Payne"/>
    <x v="1"/>
    <s v="United States"/>
    <x v="12"/>
    <x v="5"/>
    <n v="77095"/>
    <x v="2"/>
    <s v="OFF-LA-10004544"/>
    <x v="1"/>
    <x v="2"/>
    <x v="197"/>
    <n v="35.520000000000003"/>
    <n v="3"/>
    <n v="0.2"/>
    <n v="13.32"/>
  </r>
  <r>
    <n v="9543"/>
    <x v="4783"/>
    <x v="1"/>
    <x v="705"/>
    <d v="2012-10-08T00:00:00"/>
    <s v="Standard Class"/>
    <s v="RP-19270"/>
    <s v="Rachel Payne"/>
    <x v="1"/>
    <s v="United States"/>
    <x v="12"/>
    <x v="5"/>
    <n v="77095"/>
    <x v="2"/>
    <s v="OFF-BI-10001097"/>
    <x v="1"/>
    <x v="8"/>
    <x v="789"/>
    <n v="6.23"/>
    <n v="5"/>
    <n v="0.8"/>
    <n v="-9.6564999999999994"/>
  </r>
  <r>
    <n v="9544"/>
    <x v="4783"/>
    <x v="1"/>
    <x v="705"/>
    <d v="2012-10-08T00:00:00"/>
    <s v="Standard Class"/>
    <s v="RP-19270"/>
    <s v="Rachel Payne"/>
    <x v="1"/>
    <s v="United States"/>
    <x v="12"/>
    <x v="5"/>
    <n v="77095"/>
    <x v="2"/>
    <s v="OFF-PA-10003302"/>
    <x v="1"/>
    <x v="10"/>
    <x v="1712"/>
    <n v="56.704000000000001"/>
    <n v="2"/>
    <n v="0.2"/>
    <n v="19.137599999999999"/>
  </r>
  <r>
    <n v="9545"/>
    <x v="4783"/>
    <x v="1"/>
    <x v="705"/>
    <d v="2012-10-08T00:00:00"/>
    <s v="Standard Class"/>
    <s v="RP-19270"/>
    <s v="Rachel Payne"/>
    <x v="1"/>
    <s v="United States"/>
    <x v="12"/>
    <x v="5"/>
    <n v="77095"/>
    <x v="2"/>
    <s v="FUR-BO-10003965"/>
    <x v="0"/>
    <x v="0"/>
    <x v="1083"/>
    <n v="369.19920000000002"/>
    <n v="3"/>
    <n v="0.32"/>
    <n v="-114.01739999999999"/>
  </r>
  <r>
    <n v="9546"/>
    <x v="4784"/>
    <x v="2"/>
    <x v="194"/>
    <d v="2011-02-11T00:00:00"/>
    <s v="Standard Class"/>
    <s v="NC-18625"/>
    <s v="Noah Childs"/>
    <x v="1"/>
    <s v="United States"/>
    <x v="38"/>
    <x v="14"/>
    <n v="47201"/>
    <x v="2"/>
    <s v="TEC-AC-10003433"/>
    <x v="2"/>
    <x v="11"/>
    <x v="1409"/>
    <n v="1.98"/>
    <n v="2"/>
    <n v="0"/>
    <n v="0.89100000000000001"/>
  </r>
  <r>
    <n v="9547"/>
    <x v="4784"/>
    <x v="2"/>
    <x v="194"/>
    <d v="2011-02-11T00:00:00"/>
    <s v="Standard Class"/>
    <s v="NC-18625"/>
    <s v="Noah Childs"/>
    <x v="1"/>
    <s v="United States"/>
    <x v="38"/>
    <x v="14"/>
    <n v="47201"/>
    <x v="2"/>
    <s v="OFF-PA-10000482"/>
    <x v="1"/>
    <x v="10"/>
    <x v="67"/>
    <n v="75.88"/>
    <n v="2"/>
    <n v="0"/>
    <n v="35.663600000000002"/>
  </r>
  <r>
    <n v="9548"/>
    <x v="4785"/>
    <x v="0"/>
    <x v="1133"/>
    <d v="2013-06-21T00:00:00"/>
    <s v="Second Class"/>
    <s v="SC-20770"/>
    <s v="Stewart Carmichael"/>
    <x v="1"/>
    <s v="United States"/>
    <x v="10"/>
    <x v="9"/>
    <n v="19134"/>
    <x v="3"/>
    <s v="OFF-PA-10004610"/>
    <x v="1"/>
    <x v="10"/>
    <x v="1511"/>
    <n v="6.8479999999999999"/>
    <n v="2"/>
    <n v="0.2"/>
    <n v="2.14"/>
  </r>
  <r>
    <n v="9549"/>
    <x v="4785"/>
    <x v="0"/>
    <x v="1133"/>
    <d v="2013-06-21T00:00:00"/>
    <s v="Second Class"/>
    <s v="SC-20770"/>
    <s v="Stewart Carmichael"/>
    <x v="1"/>
    <s v="United States"/>
    <x v="10"/>
    <x v="9"/>
    <n v="19134"/>
    <x v="3"/>
    <s v="OFF-BI-10003910"/>
    <x v="1"/>
    <x v="8"/>
    <x v="8"/>
    <n v="4.6260000000000003"/>
    <n v="2"/>
    <n v="0.7"/>
    <n v="-3.855"/>
  </r>
  <r>
    <n v="9550"/>
    <x v="4785"/>
    <x v="0"/>
    <x v="1133"/>
    <d v="2013-06-21T00:00:00"/>
    <s v="Second Class"/>
    <s v="SC-20770"/>
    <s v="Stewart Carmichael"/>
    <x v="1"/>
    <s v="United States"/>
    <x v="10"/>
    <x v="9"/>
    <n v="19134"/>
    <x v="3"/>
    <s v="OFF-AP-10001394"/>
    <x v="1"/>
    <x v="9"/>
    <x v="1120"/>
    <n v="453.6"/>
    <n v="3"/>
    <n v="0.2"/>
    <n v="90.72"/>
  </r>
  <r>
    <n v="9551"/>
    <x v="4786"/>
    <x v="1"/>
    <x v="910"/>
    <d v="2012-06-05T00:00:00"/>
    <s v="First Class"/>
    <s v="NF-18595"/>
    <s v="Nicole Fjeld"/>
    <x v="2"/>
    <s v="United States"/>
    <x v="49"/>
    <x v="1"/>
    <n v="95123"/>
    <x v="1"/>
    <s v="OFF-BI-10004654"/>
    <x v="1"/>
    <x v="8"/>
    <x v="68"/>
    <n v="13.848000000000001"/>
    <n v="3"/>
    <n v="0.2"/>
    <n v="5.1929999999999996"/>
  </r>
  <r>
    <n v="9552"/>
    <x v="4787"/>
    <x v="1"/>
    <x v="113"/>
    <d v="2012-11-14T00:00:00"/>
    <s v="Standard Class"/>
    <s v="SC-20020"/>
    <s v="Sam Craven"/>
    <x v="0"/>
    <s v="United States"/>
    <x v="10"/>
    <x v="9"/>
    <n v="19140"/>
    <x v="3"/>
    <s v="OFF-ST-10001526"/>
    <x v="1"/>
    <x v="4"/>
    <x v="764"/>
    <n v="577.58399999999995"/>
    <n v="6"/>
    <n v="0.2"/>
    <n v="43.318800000000003"/>
  </r>
  <r>
    <n v="9553"/>
    <x v="4788"/>
    <x v="1"/>
    <x v="1051"/>
    <d v="2012-03-06T00:00:00"/>
    <s v="Standard Class"/>
    <s v="BD-11560"/>
    <s v="Brendan Dodson"/>
    <x v="2"/>
    <s v="United States"/>
    <x v="24"/>
    <x v="17"/>
    <n v="22153"/>
    <x v="0"/>
    <s v="TEC-AC-10000358"/>
    <x v="2"/>
    <x v="11"/>
    <x v="1278"/>
    <n v="151.96"/>
    <n v="4"/>
    <n v="0"/>
    <n v="36.470399999999998"/>
  </r>
  <r>
    <n v="9554"/>
    <x v="4789"/>
    <x v="0"/>
    <x v="897"/>
    <d v="2013-09-28T00:00:00"/>
    <s v="Standard Class"/>
    <s v="SM-20950"/>
    <s v="Suzanne McNair"/>
    <x v="1"/>
    <s v="United States"/>
    <x v="266"/>
    <x v="22"/>
    <n v="80020"/>
    <x v="1"/>
    <s v="FUR-FU-10000246"/>
    <x v="0"/>
    <x v="5"/>
    <x v="386"/>
    <n v="68.432000000000002"/>
    <n v="7"/>
    <n v="0.2"/>
    <n v="8.5540000000000003"/>
  </r>
  <r>
    <n v="9555"/>
    <x v="4790"/>
    <x v="1"/>
    <x v="109"/>
    <d v="2012-02-12T00:00:00"/>
    <s v="Standard Class"/>
    <s v="EB-14110"/>
    <s v="Eugene Barchas"/>
    <x v="0"/>
    <s v="United States"/>
    <x v="38"/>
    <x v="24"/>
    <n v="43229"/>
    <x v="3"/>
    <s v="FUR-FU-10003799"/>
    <x v="0"/>
    <x v="5"/>
    <x v="90"/>
    <n v="71.12"/>
    <n v="5"/>
    <n v="0.2"/>
    <n v="9.7789999999999999"/>
  </r>
  <r>
    <n v="9556"/>
    <x v="4790"/>
    <x v="1"/>
    <x v="109"/>
    <d v="2012-02-12T00:00:00"/>
    <s v="Standard Class"/>
    <s v="EB-14110"/>
    <s v="Eugene Barchas"/>
    <x v="0"/>
    <s v="United States"/>
    <x v="38"/>
    <x v="24"/>
    <n v="43229"/>
    <x v="3"/>
    <s v="OFF-FA-10003021"/>
    <x v="1"/>
    <x v="13"/>
    <x v="33"/>
    <n v="3.008"/>
    <n v="2"/>
    <n v="0.2"/>
    <n v="0.56399999999999995"/>
  </r>
  <r>
    <n v="9557"/>
    <x v="4791"/>
    <x v="1"/>
    <x v="155"/>
    <d v="2012-05-12T00:00:00"/>
    <s v="Second Class"/>
    <s v="HP-14815"/>
    <s v="Harold Pawlan"/>
    <x v="2"/>
    <s v="United States"/>
    <x v="3"/>
    <x v="38"/>
    <n v="3301"/>
    <x v="3"/>
    <s v="OFF-PA-10003656"/>
    <x v="1"/>
    <x v="10"/>
    <x v="770"/>
    <n v="184.66"/>
    <n v="7"/>
    <n v="0"/>
    <n v="84.943600000000004"/>
  </r>
  <r>
    <n v="9558"/>
    <x v="4792"/>
    <x v="2"/>
    <x v="1136"/>
    <d v="2011-10-19T00:00:00"/>
    <s v="Second Class"/>
    <s v="EB-14170"/>
    <s v="Evan Bailliet"/>
    <x v="0"/>
    <s v="United States"/>
    <x v="12"/>
    <x v="5"/>
    <n v="77095"/>
    <x v="2"/>
    <s v="FUR-FU-10004586"/>
    <x v="0"/>
    <x v="5"/>
    <x v="1473"/>
    <n v="5.3120000000000003"/>
    <n v="2"/>
    <n v="0.6"/>
    <n v="-1.5935999999999999"/>
  </r>
  <r>
    <n v="9559"/>
    <x v="4793"/>
    <x v="0"/>
    <x v="973"/>
    <d v="2013-06-05T00:00:00"/>
    <s v="First Class"/>
    <s v="SM-20905"/>
    <s v="Susan MacKendrick"/>
    <x v="0"/>
    <s v="United States"/>
    <x v="46"/>
    <x v="24"/>
    <n v="43055"/>
    <x v="3"/>
    <s v="TEC-AC-10003832"/>
    <x v="2"/>
    <x v="11"/>
    <x v="458"/>
    <n v="132.52000000000001"/>
    <n v="5"/>
    <n v="0.2"/>
    <n v="34.786499999999997"/>
  </r>
  <r>
    <n v="9560"/>
    <x v="4793"/>
    <x v="0"/>
    <x v="973"/>
    <d v="2013-06-05T00:00:00"/>
    <s v="First Class"/>
    <s v="SM-20905"/>
    <s v="Susan MacKendrick"/>
    <x v="0"/>
    <s v="United States"/>
    <x v="46"/>
    <x v="24"/>
    <n v="43055"/>
    <x v="3"/>
    <s v="OFF-ST-10002554"/>
    <x v="1"/>
    <x v="4"/>
    <x v="1144"/>
    <n v="195.64"/>
    <n v="5"/>
    <n v="0.2"/>
    <n v="-44.018999999999998"/>
  </r>
  <r>
    <n v="9561"/>
    <x v="4793"/>
    <x v="0"/>
    <x v="973"/>
    <d v="2013-06-05T00:00:00"/>
    <s v="First Class"/>
    <s v="SM-20905"/>
    <s v="Susan MacKendrick"/>
    <x v="0"/>
    <s v="United States"/>
    <x v="46"/>
    <x v="24"/>
    <n v="43055"/>
    <x v="3"/>
    <s v="FUR-FU-10001876"/>
    <x v="0"/>
    <x v="5"/>
    <x v="1394"/>
    <n v="51.968000000000004"/>
    <n v="2"/>
    <n v="0.2"/>
    <n v="10.393599999999999"/>
  </r>
  <r>
    <n v="9562"/>
    <x v="4793"/>
    <x v="0"/>
    <x v="973"/>
    <d v="2013-06-05T00:00:00"/>
    <s v="First Class"/>
    <s v="SM-20905"/>
    <s v="Susan MacKendrick"/>
    <x v="0"/>
    <s v="United States"/>
    <x v="46"/>
    <x v="24"/>
    <n v="43055"/>
    <x v="3"/>
    <s v="TEC-AC-10002637"/>
    <x v="2"/>
    <x v="11"/>
    <x v="1308"/>
    <n v="431.976"/>
    <n v="3"/>
    <n v="0.2"/>
    <n v="-75.595799999999997"/>
  </r>
  <r>
    <n v="9563"/>
    <x v="4793"/>
    <x v="0"/>
    <x v="973"/>
    <d v="2013-06-05T00:00:00"/>
    <s v="First Class"/>
    <s v="SM-20905"/>
    <s v="Susan MacKendrick"/>
    <x v="0"/>
    <s v="United States"/>
    <x v="46"/>
    <x v="24"/>
    <n v="43055"/>
    <x v="3"/>
    <s v="TEC-MA-10003589"/>
    <x v="2"/>
    <x v="15"/>
    <x v="1837"/>
    <n v="224.93700000000001"/>
    <n v="3"/>
    <n v="0.7"/>
    <n v="-164.9538"/>
  </r>
  <r>
    <n v="9564"/>
    <x v="4793"/>
    <x v="0"/>
    <x v="973"/>
    <d v="2013-06-05T00:00:00"/>
    <s v="First Class"/>
    <s v="SM-20905"/>
    <s v="Susan MacKendrick"/>
    <x v="0"/>
    <s v="United States"/>
    <x v="46"/>
    <x v="24"/>
    <n v="43055"/>
    <x v="3"/>
    <s v="OFF-LA-10000081"/>
    <x v="1"/>
    <x v="2"/>
    <x v="1321"/>
    <n v="6"/>
    <n v="2"/>
    <n v="0.2"/>
    <n v="2.1"/>
  </r>
  <r>
    <n v="9565"/>
    <x v="4794"/>
    <x v="1"/>
    <x v="932"/>
    <d v="2012-08-06T00:00:00"/>
    <s v="Standard Class"/>
    <s v="CG-12040"/>
    <s v="Catherine Glotzbach"/>
    <x v="2"/>
    <s v="United States"/>
    <x v="1"/>
    <x v="1"/>
    <n v="90045"/>
    <x v="1"/>
    <s v="OFF-PA-10001838"/>
    <x v="1"/>
    <x v="10"/>
    <x v="999"/>
    <n v="11.76"/>
    <n v="2"/>
    <n v="0"/>
    <n v="5.7624000000000004"/>
  </r>
  <r>
    <n v="9566"/>
    <x v="4795"/>
    <x v="2"/>
    <x v="691"/>
    <d v="2011-03-31T00:00:00"/>
    <s v="Same Day"/>
    <s v="TG-21640"/>
    <s v="Trudy Glocke"/>
    <x v="0"/>
    <s v="United States"/>
    <x v="67"/>
    <x v="2"/>
    <n v="33614"/>
    <x v="0"/>
    <s v="FUR-CH-10002965"/>
    <x v="0"/>
    <x v="1"/>
    <x v="226"/>
    <n v="1125.4880000000001"/>
    <n v="7"/>
    <n v="0.2"/>
    <n v="98.480199999999996"/>
  </r>
  <r>
    <n v="9567"/>
    <x v="4795"/>
    <x v="2"/>
    <x v="691"/>
    <d v="2011-03-31T00:00:00"/>
    <s v="Same Day"/>
    <s v="TG-21640"/>
    <s v="Trudy Glocke"/>
    <x v="0"/>
    <s v="United States"/>
    <x v="67"/>
    <x v="2"/>
    <n v="33614"/>
    <x v="0"/>
    <s v="OFF-BI-10001636"/>
    <x v="1"/>
    <x v="8"/>
    <x v="668"/>
    <n v="12.645"/>
    <n v="5"/>
    <n v="0.7"/>
    <n v="-10.116"/>
  </r>
  <r>
    <n v="9568"/>
    <x v="4795"/>
    <x v="2"/>
    <x v="691"/>
    <d v="2011-03-31T00:00:00"/>
    <s v="Same Day"/>
    <s v="TG-21640"/>
    <s v="Trudy Glocke"/>
    <x v="0"/>
    <s v="United States"/>
    <x v="67"/>
    <x v="2"/>
    <n v="33614"/>
    <x v="0"/>
    <s v="OFF-AR-10004027"/>
    <x v="1"/>
    <x v="6"/>
    <x v="182"/>
    <n v="4.032"/>
    <n v="2"/>
    <n v="0.2"/>
    <n v="1.0584"/>
  </r>
  <r>
    <n v="9569"/>
    <x v="4796"/>
    <x v="3"/>
    <x v="957"/>
    <d v="2014-08-07T00:00:00"/>
    <s v="First Class"/>
    <s v="DK-12835"/>
    <s v="Damala Kotsonis"/>
    <x v="1"/>
    <s v="United States"/>
    <x v="9"/>
    <x v="8"/>
    <n v="68025"/>
    <x v="2"/>
    <s v="TEC-PH-10002293"/>
    <x v="2"/>
    <x v="7"/>
    <x v="126"/>
    <n v="79.959999999999994"/>
    <n v="4"/>
    <n v="0"/>
    <n v="22.3888"/>
  </r>
  <r>
    <n v="9570"/>
    <x v="4797"/>
    <x v="1"/>
    <x v="496"/>
    <d v="2012-09-24T00:00:00"/>
    <s v="Same Day"/>
    <s v="MB-17305"/>
    <s v="Maria Bertelson"/>
    <x v="0"/>
    <s v="United States"/>
    <x v="38"/>
    <x v="24"/>
    <n v="43229"/>
    <x v="3"/>
    <s v="OFF-BI-10003196"/>
    <x v="1"/>
    <x v="8"/>
    <x v="1367"/>
    <n v="6.7320000000000002"/>
    <n v="6"/>
    <n v="0.7"/>
    <n v="-4.4880000000000004"/>
  </r>
  <r>
    <n v="9571"/>
    <x v="4797"/>
    <x v="1"/>
    <x v="496"/>
    <d v="2012-09-24T00:00:00"/>
    <s v="Same Day"/>
    <s v="MB-17305"/>
    <s v="Maria Bertelson"/>
    <x v="0"/>
    <s v="United States"/>
    <x v="38"/>
    <x v="24"/>
    <n v="43229"/>
    <x v="3"/>
    <s v="OFF-ST-10001172"/>
    <x v="1"/>
    <x v="4"/>
    <x v="1197"/>
    <n v="33.567999999999998"/>
    <n v="2"/>
    <n v="0.2"/>
    <n v="1.6783999999999999"/>
  </r>
  <r>
    <n v="9572"/>
    <x v="4797"/>
    <x v="1"/>
    <x v="496"/>
    <d v="2012-09-24T00:00:00"/>
    <s v="Same Day"/>
    <s v="MB-17305"/>
    <s v="Maria Bertelson"/>
    <x v="0"/>
    <s v="United States"/>
    <x v="38"/>
    <x v="24"/>
    <n v="43229"/>
    <x v="3"/>
    <s v="OFF-EN-10003068"/>
    <x v="1"/>
    <x v="12"/>
    <x v="1632"/>
    <n v="15.84"/>
    <n v="2"/>
    <n v="0.2"/>
    <n v="5.5439999999999996"/>
  </r>
  <r>
    <n v="9573"/>
    <x v="4797"/>
    <x v="1"/>
    <x v="496"/>
    <d v="2012-09-24T00:00:00"/>
    <s v="Same Day"/>
    <s v="MB-17305"/>
    <s v="Maria Bertelson"/>
    <x v="0"/>
    <s v="United States"/>
    <x v="38"/>
    <x v="24"/>
    <n v="43229"/>
    <x v="3"/>
    <s v="OFF-LA-10003510"/>
    <x v="1"/>
    <x v="2"/>
    <x v="575"/>
    <n v="24.423999999999999"/>
    <n v="1"/>
    <n v="0.2"/>
    <n v="7.9378000000000002"/>
  </r>
  <r>
    <n v="9574"/>
    <x v="4797"/>
    <x v="1"/>
    <x v="496"/>
    <d v="2012-09-24T00:00:00"/>
    <s v="Same Day"/>
    <s v="MB-17305"/>
    <s v="Maria Bertelson"/>
    <x v="0"/>
    <s v="United States"/>
    <x v="38"/>
    <x v="24"/>
    <n v="43229"/>
    <x v="3"/>
    <s v="OFF-AR-10003504"/>
    <x v="1"/>
    <x v="6"/>
    <x v="1026"/>
    <n v="17.12"/>
    <n v="5"/>
    <n v="0.2"/>
    <n v="1.9259999999999999"/>
  </r>
  <r>
    <n v="9575"/>
    <x v="4798"/>
    <x v="1"/>
    <x v="863"/>
    <d v="2012-08-13T00:00:00"/>
    <s v="Same Day"/>
    <s v="SF-20065"/>
    <s v="Sandra Flanagan"/>
    <x v="0"/>
    <s v="United States"/>
    <x v="225"/>
    <x v="1"/>
    <n v="91767"/>
    <x v="1"/>
    <s v="FUR-FU-10001889"/>
    <x v="0"/>
    <x v="5"/>
    <x v="1149"/>
    <n v="31.56"/>
    <n v="3"/>
    <n v="0"/>
    <n v="10.4148"/>
  </r>
  <r>
    <n v="9576"/>
    <x v="4799"/>
    <x v="1"/>
    <x v="989"/>
    <d v="2012-05-28T00:00:00"/>
    <s v="Second Class"/>
    <s v="PS-18760"/>
    <s v="Pamela Stobb"/>
    <x v="0"/>
    <s v="United States"/>
    <x v="52"/>
    <x v="5"/>
    <n v="78207"/>
    <x v="2"/>
    <s v="FUR-CH-10000863"/>
    <x v="0"/>
    <x v="1"/>
    <x v="83"/>
    <n v="105.68600000000001"/>
    <n v="1"/>
    <n v="0.3"/>
    <n v="-28.686199999999999"/>
  </r>
  <r>
    <n v="9577"/>
    <x v="4799"/>
    <x v="1"/>
    <x v="989"/>
    <d v="2012-05-28T00:00:00"/>
    <s v="Second Class"/>
    <s v="PS-18760"/>
    <s v="Pamela Stobb"/>
    <x v="0"/>
    <s v="United States"/>
    <x v="52"/>
    <x v="5"/>
    <n v="78207"/>
    <x v="2"/>
    <s v="TEC-MA-10004679"/>
    <x v="2"/>
    <x v="15"/>
    <x v="1074"/>
    <n v="399.54"/>
    <n v="2"/>
    <n v="0.4"/>
    <n v="-79.908000000000001"/>
  </r>
  <r>
    <n v="9578"/>
    <x v="4799"/>
    <x v="1"/>
    <x v="989"/>
    <d v="2012-05-28T00:00:00"/>
    <s v="Second Class"/>
    <s v="PS-18760"/>
    <s v="Pamela Stobb"/>
    <x v="0"/>
    <s v="United States"/>
    <x v="52"/>
    <x v="5"/>
    <n v="78207"/>
    <x v="2"/>
    <s v="FUR-CH-10004754"/>
    <x v="0"/>
    <x v="1"/>
    <x v="1123"/>
    <n v="104.93"/>
    <n v="5"/>
    <n v="0.3"/>
    <n v="-4.4969999999999999"/>
  </r>
  <r>
    <n v="9579"/>
    <x v="4800"/>
    <x v="3"/>
    <x v="32"/>
    <d v="2014-09-17T00:00:00"/>
    <s v="First Class"/>
    <s v="RB-19705"/>
    <s v="Roger Barcio"/>
    <x v="2"/>
    <s v="United States"/>
    <x v="20"/>
    <x v="15"/>
    <n v="10035"/>
    <x v="3"/>
    <s v="TEC-PH-10004586"/>
    <x v="2"/>
    <x v="7"/>
    <x v="890"/>
    <n v="1079.8499999999999"/>
    <n v="3"/>
    <n v="0"/>
    <n v="323.95499999999998"/>
  </r>
  <r>
    <n v="9580"/>
    <x v="4800"/>
    <x v="3"/>
    <x v="32"/>
    <d v="2014-09-17T00:00:00"/>
    <s v="First Class"/>
    <s v="RB-19705"/>
    <s v="Roger Barcio"/>
    <x v="2"/>
    <s v="United States"/>
    <x v="20"/>
    <x v="15"/>
    <n v="10035"/>
    <x v="3"/>
    <s v="OFF-ST-10001370"/>
    <x v="1"/>
    <x v="4"/>
    <x v="1023"/>
    <n v="70.98"/>
    <n v="1"/>
    <n v="0"/>
    <n v="3.5489999999999999"/>
  </r>
  <r>
    <n v="9581"/>
    <x v="4800"/>
    <x v="3"/>
    <x v="32"/>
    <d v="2014-09-17T00:00:00"/>
    <s v="First Class"/>
    <s v="RB-19705"/>
    <s v="Roger Barcio"/>
    <x v="2"/>
    <s v="United States"/>
    <x v="20"/>
    <x v="15"/>
    <n v="10035"/>
    <x v="3"/>
    <s v="OFF-AR-10001988"/>
    <x v="1"/>
    <x v="6"/>
    <x v="749"/>
    <n v="29.95"/>
    <n v="5"/>
    <n v="0"/>
    <n v="8.6854999999999993"/>
  </r>
  <r>
    <n v="9582"/>
    <x v="4800"/>
    <x v="3"/>
    <x v="32"/>
    <d v="2014-09-17T00:00:00"/>
    <s v="First Class"/>
    <s v="RB-19705"/>
    <s v="Roger Barcio"/>
    <x v="2"/>
    <s v="United States"/>
    <x v="20"/>
    <x v="15"/>
    <n v="10035"/>
    <x v="3"/>
    <s v="FUR-CH-10003298"/>
    <x v="0"/>
    <x v="1"/>
    <x v="1567"/>
    <n v="589.41"/>
    <n v="5"/>
    <n v="0.1"/>
    <n v="-6.5490000000000004"/>
  </r>
  <r>
    <n v="9583"/>
    <x v="4801"/>
    <x v="0"/>
    <x v="843"/>
    <d v="2013-12-06T00:00:00"/>
    <s v="Standard Class"/>
    <s v="RS-19870"/>
    <s v="Roy Skaria"/>
    <x v="2"/>
    <s v="United States"/>
    <x v="10"/>
    <x v="9"/>
    <n v="19120"/>
    <x v="3"/>
    <s v="OFF-FA-10002988"/>
    <x v="1"/>
    <x v="13"/>
    <x v="131"/>
    <n v="9.6479999999999997"/>
    <n v="6"/>
    <n v="0.2"/>
    <n v="3.4973999999999998"/>
  </r>
  <r>
    <n v="9584"/>
    <x v="4802"/>
    <x v="3"/>
    <x v="643"/>
    <d v="2014-06-28T00:00:00"/>
    <s v="Second Class"/>
    <s v="SB-20185"/>
    <s v="Sarah Brown"/>
    <x v="0"/>
    <s v="United States"/>
    <x v="20"/>
    <x v="15"/>
    <n v="10024"/>
    <x v="3"/>
    <s v="FUR-BO-10002213"/>
    <x v="0"/>
    <x v="0"/>
    <x v="1223"/>
    <n v="400.78399999999999"/>
    <n v="1"/>
    <n v="0.2"/>
    <n v="-5.0098000000000003"/>
  </r>
  <r>
    <n v="9585"/>
    <x v="4803"/>
    <x v="3"/>
    <x v="775"/>
    <d v="2014-08-28T00:00:00"/>
    <s v="First Class"/>
    <s v="HJ-14875"/>
    <s v="Heather Jas"/>
    <x v="2"/>
    <s v="United States"/>
    <x v="66"/>
    <x v="12"/>
    <n v="48234"/>
    <x v="2"/>
    <s v="OFF-ST-10000344"/>
    <x v="1"/>
    <x v="4"/>
    <x v="1013"/>
    <n v="53.72"/>
    <n v="4"/>
    <n v="0"/>
    <n v="13.9672"/>
  </r>
  <r>
    <n v="9586"/>
    <x v="4804"/>
    <x v="0"/>
    <x v="370"/>
    <d v="2013-08-29T00:00:00"/>
    <s v="First Class"/>
    <s v="SV-20815"/>
    <s v="Stuart Van"/>
    <x v="1"/>
    <s v="United States"/>
    <x v="100"/>
    <x v="2"/>
    <n v="33142"/>
    <x v="0"/>
    <s v="OFF-PA-10002319"/>
    <x v="1"/>
    <x v="10"/>
    <x v="1391"/>
    <n v="31.007999999999999"/>
    <n v="1"/>
    <n v="0.2"/>
    <n v="11.240399999999999"/>
  </r>
  <r>
    <n v="9587"/>
    <x v="4805"/>
    <x v="0"/>
    <x v="741"/>
    <d v="2013-11-19T00:00:00"/>
    <s v="Same Day"/>
    <s v="BE-11410"/>
    <s v="Bobby Elias"/>
    <x v="0"/>
    <s v="United States"/>
    <x v="3"/>
    <x v="1"/>
    <n v="94521"/>
    <x v="1"/>
    <s v="OFF-BI-10002437"/>
    <x v="1"/>
    <x v="8"/>
    <x v="1305"/>
    <n v="61.12"/>
    <n v="5"/>
    <n v="0.2"/>
    <n v="22.155999999999999"/>
  </r>
  <r>
    <n v="9588"/>
    <x v="4806"/>
    <x v="3"/>
    <x v="827"/>
    <d v="2014-04-23T00:00:00"/>
    <s v="Standard Class"/>
    <s v="BM-11575"/>
    <s v="Brendan Murry"/>
    <x v="1"/>
    <s v="United States"/>
    <x v="22"/>
    <x v="10"/>
    <n v="60653"/>
    <x v="2"/>
    <s v="OFF-ST-10001418"/>
    <x v="1"/>
    <x v="4"/>
    <x v="870"/>
    <n v="195.136"/>
    <n v="4"/>
    <n v="0.2"/>
    <n v="-43.9056"/>
  </r>
  <r>
    <n v="9589"/>
    <x v="4807"/>
    <x v="3"/>
    <x v="283"/>
    <d v="2014-07-29T00:00:00"/>
    <s v="Standard Class"/>
    <s v="AZ-10750"/>
    <s v="Annie Zypern"/>
    <x v="0"/>
    <s v="United States"/>
    <x v="320"/>
    <x v="10"/>
    <n v="60090"/>
    <x v="2"/>
    <s v="OFF-AR-10000380"/>
    <x v="1"/>
    <x v="6"/>
    <x v="108"/>
    <n v="121.536"/>
    <n v="4"/>
    <n v="0.2"/>
    <n v="15.192"/>
  </r>
  <r>
    <n v="9590"/>
    <x v="4808"/>
    <x v="2"/>
    <x v="218"/>
    <d v="2011-05-15T00:00:00"/>
    <s v="Standard Class"/>
    <s v="HD-14785"/>
    <s v="Harold Dahlen"/>
    <x v="2"/>
    <s v="United States"/>
    <x v="22"/>
    <x v="10"/>
    <n v="60610"/>
    <x v="2"/>
    <s v="OFF-PA-10003036"/>
    <x v="1"/>
    <x v="10"/>
    <x v="1730"/>
    <n v="17.472000000000001"/>
    <n v="3"/>
    <n v="0.2"/>
    <n v="5.6783999999999999"/>
  </r>
  <r>
    <n v="9591"/>
    <x v="4808"/>
    <x v="2"/>
    <x v="218"/>
    <d v="2011-05-15T00:00:00"/>
    <s v="Standard Class"/>
    <s v="HD-14785"/>
    <s v="Harold Dahlen"/>
    <x v="2"/>
    <s v="United States"/>
    <x v="22"/>
    <x v="10"/>
    <n v="60610"/>
    <x v="2"/>
    <s v="OFF-BI-10002026"/>
    <x v="1"/>
    <x v="8"/>
    <x v="903"/>
    <n v="104.58"/>
    <n v="9"/>
    <n v="0.8"/>
    <n v="-172.55699999999999"/>
  </r>
  <r>
    <n v="9592"/>
    <x v="4809"/>
    <x v="0"/>
    <x v="1062"/>
    <d v="2013-02-08T00:00:00"/>
    <s v="Standard Class"/>
    <s v="BF-11005"/>
    <s v="Barry Franz"/>
    <x v="2"/>
    <s v="United States"/>
    <x v="45"/>
    <x v="5"/>
    <n v="77506"/>
    <x v="2"/>
    <s v="FUR-FU-10003691"/>
    <x v="0"/>
    <x v="5"/>
    <x v="877"/>
    <n v="24.7"/>
    <n v="5"/>
    <n v="0.6"/>
    <n v="-9.8800000000000008"/>
  </r>
  <r>
    <n v="9593"/>
    <x v="4809"/>
    <x v="0"/>
    <x v="1062"/>
    <d v="2013-02-08T00:00:00"/>
    <s v="Standard Class"/>
    <s v="BF-11005"/>
    <s v="Barry Franz"/>
    <x v="2"/>
    <s v="United States"/>
    <x v="45"/>
    <x v="5"/>
    <n v="77506"/>
    <x v="2"/>
    <s v="FUR-FU-10003806"/>
    <x v="0"/>
    <x v="5"/>
    <x v="1795"/>
    <n v="302.72000000000003"/>
    <n v="5"/>
    <n v="0.6"/>
    <n v="-378.4"/>
  </r>
  <r>
    <n v="9594"/>
    <x v="4810"/>
    <x v="3"/>
    <x v="32"/>
    <d v="2014-09-20T00:00:00"/>
    <s v="Standard Class"/>
    <s v="HZ-14950"/>
    <s v="Henia Zydlo"/>
    <x v="0"/>
    <s v="United States"/>
    <x v="20"/>
    <x v="15"/>
    <n v="10024"/>
    <x v="3"/>
    <s v="OFF-PA-10002741"/>
    <x v="1"/>
    <x v="10"/>
    <x v="1467"/>
    <n v="8.56"/>
    <n v="2"/>
    <n v="0"/>
    <n v="3.8519999999999999"/>
  </r>
  <r>
    <n v="9595"/>
    <x v="4810"/>
    <x v="3"/>
    <x v="32"/>
    <d v="2014-09-20T00:00:00"/>
    <s v="Standard Class"/>
    <s v="HZ-14950"/>
    <s v="Henia Zydlo"/>
    <x v="0"/>
    <s v="United States"/>
    <x v="20"/>
    <x v="15"/>
    <n v="10024"/>
    <x v="3"/>
    <s v="OFF-PA-10003845"/>
    <x v="1"/>
    <x v="10"/>
    <x v="367"/>
    <n v="11.56"/>
    <n v="2"/>
    <n v="0"/>
    <n v="5.6643999999999997"/>
  </r>
  <r>
    <n v="9596"/>
    <x v="4811"/>
    <x v="3"/>
    <x v="714"/>
    <d v="2014-01-30T00:00:00"/>
    <s v="Standard Class"/>
    <s v="KD-16495"/>
    <s v="Keith Dawkins"/>
    <x v="1"/>
    <s v="United States"/>
    <x v="49"/>
    <x v="1"/>
    <n v="95123"/>
    <x v="1"/>
    <s v="OFF-AP-10001492"/>
    <x v="1"/>
    <x v="9"/>
    <x v="22"/>
    <n v="25.86"/>
    <n v="3"/>
    <n v="0"/>
    <n v="6.7236000000000002"/>
  </r>
  <r>
    <n v="9597"/>
    <x v="4811"/>
    <x v="3"/>
    <x v="714"/>
    <d v="2014-01-30T00:00:00"/>
    <s v="Standard Class"/>
    <s v="KD-16495"/>
    <s v="Keith Dawkins"/>
    <x v="1"/>
    <s v="United States"/>
    <x v="49"/>
    <x v="1"/>
    <n v="95123"/>
    <x v="1"/>
    <s v="OFF-BI-10004318"/>
    <x v="1"/>
    <x v="8"/>
    <x v="1574"/>
    <n v="276.78399999999999"/>
    <n v="2"/>
    <n v="0.2"/>
    <n v="89.954800000000006"/>
  </r>
  <r>
    <n v="9598"/>
    <x v="4811"/>
    <x v="3"/>
    <x v="714"/>
    <d v="2014-01-30T00:00:00"/>
    <s v="Standard Class"/>
    <s v="KD-16495"/>
    <s v="Keith Dawkins"/>
    <x v="1"/>
    <s v="United States"/>
    <x v="49"/>
    <x v="1"/>
    <n v="95123"/>
    <x v="1"/>
    <s v="TEC-PH-10000193"/>
    <x v="2"/>
    <x v="7"/>
    <x v="1655"/>
    <n v="110.352"/>
    <n v="3"/>
    <n v="0.2"/>
    <n v="8.2764000000000006"/>
  </r>
  <r>
    <n v="9599"/>
    <x v="4812"/>
    <x v="1"/>
    <x v="444"/>
    <d v="2012-09-23T00:00:00"/>
    <s v="Standard Class"/>
    <s v="FC-14245"/>
    <s v="Frank Carlisle"/>
    <x v="2"/>
    <s v="United States"/>
    <x v="301"/>
    <x v="1"/>
    <n v="95823"/>
    <x v="1"/>
    <s v="FUR-FU-10003464"/>
    <x v="0"/>
    <x v="5"/>
    <x v="1470"/>
    <n v="60.84"/>
    <n v="3"/>
    <n v="0"/>
    <n v="19.468800000000002"/>
  </r>
  <r>
    <n v="9600"/>
    <x v="4813"/>
    <x v="1"/>
    <x v="1225"/>
    <d v="2012-04-18T00:00:00"/>
    <s v="Standard Class"/>
    <s v="TP-21130"/>
    <s v="Theone Pippenger"/>
    <x v="0"/>
    <s v="United States"/>
    <x v="24"/>
    <x v="21"/>
    <n v="97477"/>
    <x v="1"/>
    <s v="OFF-AP-10002403"/>
    <x v="1"/>
    <x v="9"/>
    <x v="1302"/>
    <n v="35.207999999999998"/>
    <n v="1"/>
    <n v="0.2"/>
    <n v="2.6406000000000001"/>
  </r>
  <r>
    <n v="9601"/>
    <x v="4814"/>
    <x v="3"/>
    <x v="540"/>
    <d v="2014-12-05T00:00:00"/>
    <s v="Second Class"/>
    <s v="EB-13705"/>
    <s v="Ed Braxton"/>
    <x v="1"/>
    <s v="United States"/>
    <x v="511"/>
    <x v="5"/>
    <n v="76063"/>
    <x v="2"/>
    <s v="OFF-PA-10003848"/>
    <x v="1"/>
    <x v="10"/>
    <x v="1442"/>
    <n v="41.472000000000001"/>
    <n v="8"/>
    <n v="0.2"/>
    <n v="14.5152"/>
  </r>
  <r>
    <n v="9602"/>
    <x v="4815"/>
    <x v="0"/>
    <x v="913"/>
    <d v="2013-10-09T00:00:00"/>
    <s v="Standard Class"/>
    <s v="JP-15520"/>
    <s v="Jeremy Pistek"/>
    <x v="0"/>
    <s v="United States"/>
    <x v="186"/>
    <x v="36"/>
    <n v="72401"/>
    <x v="0"/>
    <s v="OFF-PA-10001357"/>
    <x v="1"/>
    <x v="10"/>
    <x v="1032"/>
    <n v="239.5"/>
    <n v="5"/>
    <n v="0"/>
    <n v="114.96"/>
  </r>
  <r>
    <n v="9603"/>
    <x v="4816"/>
    <x v="2"/>
    <x v="946"/>
    <d v="2011-05-22T00:00:00"/>
    <s v="First Class"/>
    <s v="TD-20995"/>
    <s v="Tamara Dahlen"/>
    <x v="0"/>
    <s v="United States"/>
    <x v="173"/>
    <x v="17"/>
    <n v="23464"/>
    <x v="0"/>
    <s v="OFF-SU-10004737"/>
    <x v="1"/>
    <x v="14"/>
    <x v="1704"/>
    <n v="34.200000000000003"/>
    <n v="5"/>
    <n v="0"/>
    <n v="9.234"/>
  </r>
  <r>
    <n v="9604"/>
    <x v="4817"/>
    <x v="0"/>
    <x v="26"/>
    <d v="2013-06-24T00:00:00"/>
    <s v="Standard Class"/>
    <s v="DM-13345"/>
    <s v="Denise Monton"/>
    <x v="1"/>
    <s v="United States"/>
    <x v="30"/>
    <x v="15"/>
    <n v="14609"/>
    <x v="3"/>
    <s v="FUR-TA-10003715"/>
    <x v="0"/>
    <x v="3"/>
    <x v="1003"/>
    <n v="376.86599999999999"/>
    <n v="3"/>
    <n v="0.4"/>
    <n v="-213.5574"/>
  </r>
  <r>
    <n v="9605"/>
    <x v="4818"/>
    <x v="1"/>
    <x v="121"/>
    <d v="2012-05-11T00:00:00"/>
    <s v="First Class"/>
    <s v="EG-13900"/>
    <s v="Emily Grady"/>
    <x v="0"/>
    <s v="United States"/>
    <x v="269"/>
    <x v="17"/>
    <n v="23320"/>
    <x v="0"/>
    <s v="OFF-AP-10003099"/>
    <x v="1"/>
    <x v="9"/>
    <x v="1838"/>
    <n v="197.72"/>
    <n v="4"/>
    <n v="0"/>
    <n v="55.361600000000003"/>
  </r>
  <r>
    <n v="9606"/>
    <x v="4819"/>
    <x v="3"/>
    <x v="259"/>
    <d v="2014-10-11T00:00:00"/>
    <s v="Standard Class"/>
    <s v="HG-14965"/>
    <s v="Henry Goldwyn"/>
    <x v="1"/>
    <s v="United States"/>
    <x v="152"/>
    <x v="24"/>
    <n v="43130"/>
    <x v="3"/>
    <s v="TEC-AC-10002323"/>
    <x v="2"/>
    <x v="11"/>
    <x v="175"/>
    <n v="70.72"/>
    <n v="4"/>
    <n v="0.2"/>
    <n v="-6.1879999999999997"/>
  </r>
  <r>
    <n v="9607"/>
    <x v="4819"/>
    <x v="3"/>
    <x v="259"/>
    <d v="2014-10-11T00:00:00"/>
    <s v="Standard Class"/>
    <s v="HG-14965"/>
    <s v="Henry Goldwyn"/>
    <x v="1"/>
    <s v="United States"/>
    <x v="152"/>
    <x v="24"/>
    <n v="43130"/>
    <x v="3"/>
    <s v="OFF-ST-10002344"/>
    <x v="1"/>
    <x v="4"/>
    <x v="856"/>
    <n v="194.352"/>
    <n v="3"/>
    <n v="0.2"/>
    <n v="-43.729199999999999"/>
  </r>
  <r>
    <n v="9608"/>
    <x v="4820"/>
    <x v="3"/>
    <x v="256"/>
    <d v="2014-09-12T00:00:00"/>
    <s v="Second Class"/>
    <s v="BF-11080"/>
    <s v="Bart Folk"/>
    <x v="0"/>
    <s v="United States"/>
    <x v="20"/>
    <x v="15"/>
    <n v="10024"/>
    <x v="3"/>
    <s v="OFF-PA-10000007"/>
    <x v="1"/>
    <x v="10"/>
    <x v="1531"/>
    <n v="21.6"/>
    <n v="6"/>
    <n v="0"/>
    <n v="9.9359999999999999"/>
  </r>
  <r>
    <n v="9609"/>
    <x v="4820"/>
    <x v="3"/>
    <x v="256"/>
    <d v="2014-09-12T00:00:00"/>
    <s v="Second Class"/>
    <s v="BF-11080"/>
    <s v="Bart Folk"/>
    <x v="0"/>
    <s v="United States"/>
    <x v="20"/>
    <x v="15"/>
    <n v="10024"/>
    <x v="3"/>
    <s v="OFF-LA-10000248"/>
    <x v="1"/>
    <x v="2"/>
    <x v="1212"/>
    <n v="11.07"/>
    <n v="3"/>
    <n v="0"/>
    <n v="5.2028999999999996"/>
  </r>
  <r>
    <n v="9610"/>
    <x v="4821"/>
    <x v="0"/>
    <x v="458"/>
    <d v="2013-05-20T00:00:00"/>
    <s v="Second Class"/>
    <s v="SC-20095"/>
    <s v="Sanjit Chand"/>
    <x v="0"/>
    <s v="United States"/>
    <x v="1"/>
    <x v="1"/>
    <n v="90045"/>
    <x v="1"/>
    <s v="FUR-FU-10002116"/>
    <x v="0"/>
    <x v="5"/>
    <x v="1431"/>
    <n v="282.83999999999997"/>
    <n v="4"/>
    <n v="0"/>
    <n v="19.7988"/>
  </r>
  <r>
    <n v="9611"/>
    <x v="4821"/>
    <x v="0"/>
    <x v="458"/>
    <d v="2013-05-20T00:00:00"/>
    <s v="Second Class"/>
    <s v="SC-20095"/>
    <s v="Sanjit Chand"/>
    <x v="0"/>
    <s v="United States"/>
    <x v="1"/>
    <x v="1"/>
    <n v="90045"/>
    <x v="1"/>
    <s v="OFF-LA-10002195"/>
    <x v="1"/>
    <x v="2"/>
    <x v="1019"/>
    <n v="27.72"/>
    <n v="9"/>
    <n v="0"/>
    <n v="13.3056"/>
  </r>
  <r>
    <n v="9612"/>
    <x v="4822"/>
    <x v="3"/>
    <x v="1200"/>
    <d v="2014-10-31T00:00:00"/>
    <s v="Standard Class"/>
    <s v="CS-11950"/>
    <s v="Carlos Soltero"/>
    <x v="0"/>
    <s v="United States"/>
    <x v="25"/>
    <x v="35"/>
    <n v="39212"/>
    <x v="0"/>
    <s v="OFF-FA-10000735"/>
    <x v="1"/>
    <x v="13"/>
    <x v="33"/>
    <n v="11.68"/>
    <n v="4"/>
    <n v="0"/>
    <n v="5.2560000000000002"/>
  </r>
  <r>
    <n v="9613"/>
    <x v="4823"/>
    <x v="0"/>
    <x v="31"/>
    <d v="2013-09-23T00:00:00"/>
    <s v="Standard Class"/>
    <s v="BD-11320"/>
    <s v="Bill Donatelli"/>
    <x v="0"/>
    <s v="United States"/>
    <x v="350"/>
    <x v="1"/>
    <n v="95695"/>
    <x v="1"/>
    <s v="TEC-PH-10001299"/>
    <x v="2"/>
    <x v="7"/>
    <x v="1480"/>
    <n v="239.98400000000001"/>
    <n v="2"/>
    <n v="0.2"/>
    <n v="23.9984"/>
  </r>
  <r>
    <n v="9614"/>
    <x v="4824"/>
    <x v="2"/>
    <x v="7"/>
    <d v="2011-11-13T00:00:00"/>
    <s v="First Class"/>
    <s v="MZ-17515"/>
    <s v="Mary Zewe"/>
    <x v="1"/>
    <s v="United States"/>
    <x v="4"/>
    <x v="4"/>
    <n v="98115"/>
    <x v="1"/>
    <s v="OFF-AP-10002892"/>
    <x v="1"/>
    <x v="9"/>
    <x v="9"/>
    <n v="22.98"/>
    <n v="1"/>
    <n v="0"/>
    <n v="6.8940000000000001"/>
  </r>
  <r>
    <n v="9615"/>
    <x v="4824"/>
    <x v="2"/>
    <x v="7"/>
    <d v="2011-11-13T00:00:00"/>
    <s v="First Class"/>
    <s v="MZ-17515"/>
    <s v="Mary Zewe"/>
    <x v="1"/>
    <s v="United States"/>
    <x v="4"/>
    <x v="4"/>
    <n v="98115"/>
    <x v="1"/>
    <s v="TEC-AC-10002718"/>
    <x v="2"/>
    <x v="11"/>
    <x v="1183"/>
    <n v="102.13"/>
    <n v="7"/>
    <n v="0"/>
    <n v="15.3195"/>
  </r>
  <r>
    <n v="9616"/>
    <x v="4824"/>
    <x v="2"/>
    <x v="7"/>
    <d v="2011-11-13T00:00:00"/>
    <s v="First Class"/>
    <s v="MZ-17515"/>
    <s v="Mary Zewe"/>
    <x v="1"/>
    <s v="United States"/>
    <x v="4"/>
    <x v="4"/>
    <n v="98115"/>
    <x v="1"/>
    <s v="OFF-BI-10003527"/>
    <x v="1"/>
    <x v="8"/>
    <x v="446"/>
    <n v="2033.5840000000001"/>
    <n v="2"/>
    <n v="0.2"/>
    <n v="762.59400000000005"/>
  </r>
  <r>
    <n v="9617"/>
    <x v="4825"/>
    <x v="0"/>
    <x v="250"/>
    <d v="2013-08-30T00:00:00"/>
    <s v="Standard Class"/>
    <s v="PW-19030"/>
    <s v="Pauline Webber"/>
    <x v="1"/>
    <s v="United States"/>
    <x v="1"/>
    <x v="1"/>
    <n v="90049"/>
    <x v="1"/>
    <s v="OFF-AR-10002255"/>
    <x v="1"/>
    <x v="6"/>
    <x v="814"/>
    <n v="5.76"/>
    <n v="2"/>
    <n v="0"/>
    <n v="1.6704000000000001"/>
  </r>
  <r>
    <n v="9618"/>
    <x v="4826"/>
    <x v="3"/>
    <x v="673"/>
    <d v="2014-11-22T00:00:00"/>
    <s v="Standard Class"/>
    <s v="BS-11380"/>
    <s v="Bill Stewart"/>
    <x v="1"/>
    <s v="United States"/>
    <x v="256"/>
    <x v="24"/>
    <n v="43402"/>
    <x v="3"/>
    <s v="TEC-CO-10002095"/>
    <x v="2"/>
    <x v="16"/>
    <x v="610"/>
    <n v="899.98199999999997"/>
    <n v="3"/>
    <n v="0.4"/>
    <n v="74.998500000000007"/>
  </r>
  <r>
    <n v="9619"/>
    <x v="4826"/>
    <x v="3"/>
    <x v="673"/>
    <d v="2014-11-22T00:00:00"/>
    <s v="Standard Class"/>
    <s v="BS-11380"/>
    <s v="Bill Stewart"/>
    <x v="1"/>
    <s v="United States"/>
    <x v="256"/>
    <x v="24"/>
    <n v="43402"/>
    <x v="3"/>
    <s v="OFF-AR-10004022"/>
    <x v="1"/>
    <x v="6"/>
    <x v="898"/>
    <n v="86.352000000000004"/>
    <n v="3"/>
    <n v="0.2"/>
    <n v="5.3970000000000002"/>
  </r>
  <r>
    <n v="9620"/>
    <x v="4826"/>
    <x v="3"/>
    <x v="673"/>
    <d v="2014-11-22T00:00:00"/>
    <s v="Standard Class"/>
    <s v="BS-11380"/>
    <s v="Bill Stewart"/>
    <x v="1"/>
    <s v="United States"/>
    <x v="256"/>
    <x v="24"/>
    <n v="43402"/>
    <x v="3"/>
    <s v="TEC-AC-10002335"/>
    <x v="2"/>
    <x v="11"/>
    <x v="339"/>
    <n v="139.96"/>
    <n v="5"/>
    <n v="0.2"/>
    <n v="-1.7495000000000001"/>
  </r>
  <r>
    <n v="9621"/>
    <x v="4827"/>
    <x v="2"/>
    <x v="467"/>
    <d v="2011-09-30T00:00:00"/>
    <s v="Standard Class"/>
    <s v="DA-13450"/>
    <s v="Dianna Arnett"/>
    <x v="2"/>
    <s v="United States"/>
    <x v="152"/>
    <x v="24"/>
    <n v="43130"/>
    <x v="3"/>
    <s v="OFF-AP-10001634"/>
    <x v="1"/>
    <x v="9"/>
    <x v="1790"/>
    <n v="16.704000000000001"/>
    <n v="6"/>
    <n v="0.2"/>
    <n v="1.2527999999999999"/>
  </r>
  <r>
    <n v="9622"/>
    <x v="4827"/>
    <x v="2"/>
    <x v="467"/>
    <d v="2011-09-30T00:00:00"/>
    <s v="Standard Class"/>
    <s v="DA-13450"/>
    <s v="Dianna Arnett"/>
    <x v="2"/>
    <s v="United States"/>
    <x v="152"/>
    <x v="24"/>
    <n v="43130"/>
    <x v="3"/>
    <s v="TEC-AC-10002370"/>
    <x v="2"/>
    <x v="11"/>
    <x v="1816"/>
    <n v="3.1520000000000001"/>
    <n v="2"/>
    <n v="0.2"/>
    <n v="0.4728"/>
  </r>
  <r>
    <n v="9623"/>
    <x v="4827"/>
    <x v="2"/>
    <x v="467"/>
    <d v="2011-09-30T00:00:00"/>
    <s v="Standard Class"/>
    <s v="DA-13450"/>
    <s v="Dianna Arnett"/>
    <x v="2"/>
    <s v="United States"/>
    <x v="152"/>
    <x v="24"/>
    <n v="43130"/>
    <x v="3"/>
    <s v="OFF-PA-10000174"/>
    <x v="1"/>
    <x v="10"/>
    <x v="1515"/>
    <n v="32.896000000000001"/>
    <n v="4"/>
    <n v="0.2"/>
    <n v="11.102399999999999"/>
  </r>
  <r>
    <n v="9624"/>
    <x v="4828"/>
    <x v="3"/>
    <x v="222"/>
    <d v="2014-01-07T00:00:00"/>
    <s v="First Class"/>
    <s v="ME-17725"/>
    <s v="Max Engle"/>
    <x v="0"/>
    <s v="United States"/>
    <x v="61"/>
    <x v="5"/>
    <n v="75220"/>
    <x v="2"/>
    <s v="OFF-AP-10000240"/>
    <x v="1"/>
    <x v="9"/>
    <x v="644"/>
    <n v="21.391999999999999"/>
    <n v="2"/>
    <n v="0.8"/>
    <n v="-54.549599999999998"/>
  </r>
  <r>
    <n v="9625"/>
    <x v="4828"/>
    <x v="3"/>
    <x v="222"/>
    <d v="2014-01-07T00:00:00"/>
    <s v="First Class"/>
    <s v="ME-17725"/>
    <s v="Max Engle"/>
    <x v="0"/>
    <s v="United States"/>
    <x v="61"/>
    <x v="5"/>
    <n v="75220"/>
    <x v="2"/>
    <s v="FUR-TA-10002855"/>
    <x v="0"/>
    <x v="3"/>
    <x v="1189"/>
    <n v="307.31400000000002"/>
    <n v="3"/>
    <n v="0.3"/>
    <n v="-39.511800000000001"/>
  </r>
  <r>
    <n v="9626"/>
    <x v="4828"/>
    <x v="3"/>
    <x v="222"/>
    <d v="2014-01-07T00:00:00"/>
    <s v="First Class"/>
    <s v="ME-17725"/>
    <s v="Max Engle"/>
    <x v="0"/>
    <s v="United States"/>
    <x v="61"/>
    <x v="5"/>
    <n v="75220"/>
    <x v="2"/>
    <s v="FUR-BO-10000780"/>
    <x v="0"/>
    <x v="0"/>
    <x v="1309"/>
    <n v="409.99919999999997"/>
    <n v="3"/>
    <n v="0.32"/>
    <n v="-96.470399999999998"/>
  </r>
  <r>
    <n v="9627"/>
    <x v="4829"/>
    <x v="3"/>
    <x v="397"/>
    <d v="2014-09-26T00:00:00"/>
    <s v="First Class"/>
    <s v="MH-17785"/>
    <s v="Maya Herman"/>
    <x v="1"/>
    <s v="United States"/>
    <x v="270"/>
    <x v="5"/>
    <n v="79424"/>
    <x v="2"/>
    <s v="OFF-PA-10001846"/>
    <x v="1"/>
    <x v="10"/>
    <x v="1807"/>
    <n v="9.2479999999999993"/>
    <n v="2"/>
    <n v="0.2"/>
    <n v="3.3523999999999998"/>
  </r>
  <r>
    <n v="9628"/>
    <x v="4830"/>
    <x v="2"/>
    <x v="533"/>
    <d v="2011-11-27T00:00:00"/>
    <s v="Standard Class"/>
    <s v="BT-11440"/>
    <s v="Bobby Trafton"/>
    <x v="0"/>
    <s v="United States"/>
    <x v="66"/>
    <x v="12"/>
    <n v="48227"/>
    <x v="2"/>
    <s v="OFF-BI-10002049"/>
    <x v="1"/>
    <x v="8"/>
    <x v="758"/>
    <n v="14.67"/>
    <n v="3"/>
    <n v="0"/>
    <n v="6.7481999999999998"/>
  </r>
  <r>
    <n v="9629"/>
    <x v="4831"/>
    <x v="2"/>
    <x v="286"/>
    <d v="2011-01-19T00:00:00"/>
    <s v="Standard Class"/>
    <s v="MM-17920"/>
    <s v="Michael Moore"/>
    <x v="0"/>
    <s v="United States"/>
    <x v="46"/>
    <x v="24"/>
    <n v="43055"/>
    <x v="3"/>
    <s v="OFF-PA-10002947"/>
    <x v="1"/>
    <x v="10"/>
    <x v="703"/>
    <n v="37.408000000000001"/>
    <n v="7"/>
    <n v="0.2"/>
    <n v="13.0928"/>
  </r>
  <r>
    <n v="9630"/>
    <x v="4831"/>
    <x v="2"/>
    <x v="286"/>
    <d v="2011-01-19T00:00:00"/>
    <s v="Standard Class"/>
    <s v="MM-17920"/>
    <s v="Michael Moore"/>
    <x v="0"/>
    <s v="United States"/>
    <x v="46"/>
    <x v="24"/>
    <n v="43055"/>
    <x v="3"/>
    <s v="OFF-BI-10003476"/>
    <x v="1"/>
    <x v="8"/>
    <x v="1526"/>
    <n v="3.4380000000000002"/>
    <n v="2"/>
    <n v="0.7"/>
    <n v="-2.5211999999999999"/>
  </r>
  <r>
    <n v="9631"/>
    <x v="4832"/>
    <x v="0"/>
    <x v="1207"/>
    <d v="2013-07-06T00:00:00"/>
    <s v="Standard Class"/>
    <s v="NM-18520"/>
    <s v="Neoma Murray"/>
    <x v="0"/>
    <s v="United States"/>
    <x v="20"/>
    <x v="15"/>
    <n v="10011"/>
    <x v="3"/>
    <s v="OFF-BI-10002609"/>
    <x v="1"/>
    <x v="8"/>
    <x v="98"/>
    <n v="7.1520000000000001"/>
    <n v="3"/>
    <n v="0.2"/>
    <n v="2.3243999999999998"/>
  </r>
  <r>
    <n v="9632"/>
    <x v="4832"/>
    <x v="0"/>
    <x v="1207"/>
    <d v="2013-07-06T00:00:00"/>
    <s v="Standard Class"/>
    <s v="NM-18520"/>
    <s v="Neoma Murray"/>
    <x v="0"/>
    <s v="United States"/>
    <x v="20"/>
    <x v="15"/>
    <n v="10011"/>
    <x v="3"/>
    <s v="TEC-PH-10003215"/>
    <x v="2"/>
    <x v="7"/>
    <x v="1602"/>
    <n v="179.7"/>
    <n v="6"/>
    <n v="0"/>
    <n v="88.052999999999997"/>
  </r>
  <r>
    <n v="9633"/>
    <x v="4833"/>
    <x v="3"/>
    <x v="778"/>
    <d v="2014-02-18T00:00:00"/>
    <s v="Standard Class"/>
    <s v="MH-17455"/>
    <s v="Mark Hamilton"/>
    <x v="0"/>
    <s v="United States"/>
    <x v="31"/>
    <x v="11"/>
    <n v="55407"/>
    <x v="2"/>
    <s v="OFF-AP-10004785"/>
    <x v="1"/>
    <x v="9"/>
    <x v="1177"/>
    <n v="90.64"/>
    <n v="8"/>
    <n v="0"/>
    <n v="38.975200000000001"/>
  </r>
  <r>
    <n v="9634"/>
    <x v="4834"/>
    <x v="2"/>
    <x v="1005"/>
    <d v="2011-10-17T00:00:00"/>
    <s v="First Class"/>
    <s v="TC-21295"/>
    <s v="Toby Carlisle"/>
    <x v="0"/>
    <s v="United States"/>
    <x v="231"/>
    <x v="31"/>
    <n v="2149"/>
    <x v="3"/>
    <s v="TEC-AC-10000865"/>
    <x v="2"/>
    <x v="11"/>
    <x v="996"/>
    <n v="177"/>
    <n v="3"/>
    <n v="0"/>
    <n v="30.09"/>
  </r>
  <r>
    <n v="9635"/>
    <x v="4834"/>
    <x v="2"/>
    <x v="1005"/>
    <d v="2011-10-17T00:00:00"/>
    <s v="First Class"/>
    <s v="TC-21295"/>
    <s v="Toby Carlisle"/>
    <x v="0"/>
    <s v="United States"/>
    <x v="231"/>
    <x v="31"/>
    <n v="2149"/>
    <x v="3"/>
    <s v="OFF-ST-10000615"/>
    <x v="1"/>
    <x v="4"/>
    <x v="75"/>
    <n v="79.45"/>
    <n v="7"/>
    <n v="0"/>
    <n v="22.245999999999999"/>
  </r>
  <r>
    <n v="9636"/>
    <x v="4834"/>
    <x v="2"/>
    <x v="1005"/>
    <d v="2011-10-17T00:00:00"/>
    <s v="First Class"/>
    <s v="TC-21295"/>
    <s v="Toby Carlisle"/>
    <x v="0"/>
    <s v="United States"/>
    <x v="231"/>
    <x v="31"/>
    <n v="2149"/>
    <x v="3"/>
    <s v="FUR-CH-10000749"/>
    <x v="0"/>
    <x v="1"/>
    <x v="1667"/>
    <n v="1628.82"/>
    <n v="9"/>
    <n v="0"/>
    <n v="260.6112"/>
  </r>
  <r>
    <n v="9637"/>
    <x v="4835"/>
    <x v="2"/>
    <x v="728"/>
    <d v="2011-11-25T00:00:00"/>
    <s v="Standard Class"/>
    <s v="MH-17785"/>
    <s v="Maya Herman"/>
    <x v="1"/>
    <s v="United States"/>
    <x v="4"/>
    <x v="4"/>
    <n v="98105"/>
    <x v="1"/>
    <s v="FUR-FU-10003553"/>
    <x v="0"/>
    <x v="5"/>
    <x v="563"/>
    <n v="137.54"/>
    <n v="2"/>
    <n v="0"/>
    <n v="55.015999999999998"/>
  </r>
  <r>
    <n v="9638"/>
    <x v="4835"/>
    <x v="2"/>
    <x v="728"/>
    <d v="2011-11-25T00:00:00"/>
    <s v="Standard Class"/>
    <s v="MH-17785"/>
    <s v="Maya Herman"/>
    <x v="1"/>
    <s v="United States"/>
    <x v="4"/>
    <x v="4"/>
    <n v="98105"/>
    <x v="1"/>
    <s v="FUR-TA-10003008"/>
    <x v="0"/>
    <x v="3"/>
    <x v="946"/>
    <n v="730.2"/>
    <n v="4"/>
    <n v="0"/>
    <n v="94.926000000000002"/>
  </r>
  <r>
    <n v="9639"/>
    <x v="4836"/>
    <x v="3"/>
    <x v="105"/>
    <d v="2014-11-16T00:00:00"/>
    <s v="Second Class"/>
    <s v="EP-13915"/>
    <s v="Emily Phan"/>
    <x v="0"/>
    <s v="United States"/>
    <x v="1"/>
    <x v="1"/>
    <n v="90032"/>
    <x v="1"/>
    <s v="OFF-PA-10001846"/>
    <x v="1"/>
    <x v="10"/>
    <x v="1807"/>
    <n v="11.56"/>
    <n v="2"/>
    <n v="0"/>
    <n v="5.6643999999999997"/>
  </r>
  <r>
    <n v="9640"/>
    <x v="4837"/>
    <x v="1"/>
    <x v="1226"/>
    <d v="2012-01-31T00:00:00"/>
    <s v="Second Class"/>
    <s v="JH-15985"/>
    <s v="Joseph Holt"/>
    <x v="0"/>
    <s v="United States"/>
    <x v="3"/>
    <x v="3"/>
    <n v="28027"/>
    <x v="0"/>
    <s v="FUR-TA-10000198"/>
    <x v="0"/>
    <x v="3"/>
    <x v="589"/>
    <n v="4297.6440000000002"/>
    <n v="13"/>
    <n v="0.4"/>
    <n v="-1862.3124"/>
  </r>
  <r>
    <n v="9641"/>
    <x v="4838"/>
    <x v="2"/>
    <x v="1009"/>
    <d v="2011-12-03T00:00:00"/>
    <s v="Standard Class"/>
    <s v="CM-12715"/>
    <s v="Craig Molinari"/>
    <x v="1"/>
    <s v="United States"/>
    <x v="4"/>
    <x v="4"/>
    <n v="98103"/>
    <x v="1"/>
    <s v="OFF-AR-10000390"/>
    <x v="1"/>
    <x v="6"/>
    <x v="105"/>
    <n v="20.65"/>
    <n v="5"/>
    <n v="0"/>
    <n v="9.4990000000000006"/>
  </r>
  <r>
    <n v="9642"/>
    <x v="4838"/>
    <x v="2"/>
    <x v="1009"/>
    <d v="2011-12-03T00:00:00"/>
    <s v="Standard Class"/>
    <s v="CM-12715"/>
    <s v="Craig Molinari"/>
    <x v="1"/>
    <s v="United States"/>
    <x v="4"/>
    <x v="4"/>
    <n v="98103"/>
    <x v="1"/>
    <s v="OFF-ST-10000934"/>
    <x v="1"/>
    <x v="4"/>
    <x v="352"/>
    <n v="204.9"/>
    <n v="5"/>
    <n v="0"/>
    <n v="0"/>
  </r>
  <r>
    <n v="9643"/>
    <x v="4838"/>
    <x v="2"/>
    <x v="1009"/>
    <d v="2011-12-03T00:00:00"/>
    <s v="Standard Class"/>
    <s v="CM-12715"/>
    <s v="Craig Molinari"/>
    <x v="1"/>
    <s v="United States"/>
    <x v="4"/>
    <x v="4"/>
    <n v="98103"/>
    <x v="1"/>
    <s v="FUR-CH-10002780"/>
    <x v="0"/>
    <x v="1"/>
    <x v="1832"/>
    <n v="436.70400000000001"/>
    <n v="6"/>
    <n v="0.2"/>
    <n v="21.8352"/>
  </r>
  <r>
    <n v="9644"/>
    <x v="4838"/>
    <x v="2"/>
    <x v="1009"/>
    <d v="2011-12-03T00:00:00"/>
    <s v="Standard Class"/>
    <s v="CM-12715"/>
    <s v="Craig Molinari"/>
    <x v="1"/>
    <s v="United States"/>
    <x v="4"/>
    <x v="4"/>
    <n v="98103"/>
    <x v="1"/>
    <s v="FUR-CH-10004495"/>
    <x v="0"/>
    <x v="1"/>
    <x v="1475"/>
    <n v="481.56799999999998"/>
    <n v="2"/>
    <n v="0.2"/>
    <n v="54.176400000000001"/>
  </r>
  <r>
    <n v="9645"/>
    <x v="4839"/>
    <x v="3"/>
    <x v="110"/>
    <d v="2014-06-14T00:00:00"/>
    <s v="Standard Class"/>
    <s v="FO-14305"/>
    <s v="Frank Olsen"/>
    <x v="0"/>
    <s v="United States"/>
    <x v="220"/>
    <x v="16"/>
    <n v="85301"/>
    <x v="1"/>
    <s v="TEC-AC-10002006"/>
    <x v="2"/>
    <x v="11"/>
    <x v="1078"/>
    <n v="89.543999999999997"/>
    <n v="7"/>
    <n v="0.2"/>
    <n v="12.3123"/>
  </r>
  <r>
    <n v="9646"/>
    <x v="4839"/>
    <x v="3"/>
    <x v="110"/>
    <d v="2014-06-14T00:00:00"/>
    <s v="Standard Class"/>
    <s v="FO-14305"/>
    <s v="Frank Olsen"/>
    <x v="0"/>
    <s v="United States"/>
    <x v="220"/>
    <x v="16"/>
    <n v="85301"/>
    <x v="1"/>
    <s v="OFF-ST-10002485"/>
    <x v="1"/>
    <x v="4"/>
    <x v="209"/>
    <n v="35.167999999999999"/>
    <n v="2"/>
    <n v="0.2"/>
    <n v="-8.3523999999999994"/>
  </r>
  <r>
    <n v="9647"/>
    <x v="4839"/>
    <x v="3"/>
    <x v="110"/>
    <d v="2014-06-14T00:00:00"/>
    <s v="Standard Class"/>
    <s v="FO-14305"/>
    <s v="Frank Olsen"/>
    <x v="0"/>
    <s v="United States"/>
    <x v="220"/>
    <x v="16"/>
    <n v="85301"/>
    <x v="1"/>
    <s v="OFF-BI-10000778"/>
    <x v="1"/>
    <x v="8"/>
    <x v="258"/>
    <n v="72.587999999999994"/>
    <n v="2"/>
    <n v="0.7"/>
    <n v="-48.392000000000003"/>
  </r>
  <r>
    <n v="9648"/>
    <x v="4840"/>
    <x v="2"/>
    <x v="84"/>
    <d v="2011-11-24T00:00:00"/>
    <s v="Standard Class"/>
    <s v="MW-18220"/>
    <s v="Mitch Webber"/>
    <x v="0"/>
    <s v="United States"/>
    <x v="525"/>
    <x v="11"/>
    <n v="55433"/>
    <x v="2"/>
    <s v="OFF-ST-10000877"/>
    <x v="1"/>
    <x v="4"/>
    <x v="1104"/>
    <n v="221.16"/>
    <n v="4"/>
    <n v="0"/>
    <n v="57.501600000000003"/>
  </r>
  <r>
    <n v="9649"/>
    <x v="4840"/>
    <x v="2"/>
    <x v="84"/>
    <d v="2011-11-24T00:00:00"/>
    <s v="Standard Class"/>
    <s v="MW-18220"/>
    <s v="Mitch Webber"/>
    <x v="0"/>
    <s v="United States"/>
    <x v="525"/>
    <x v="11"/>
    <n v="55433"/>
    <x v="2"/>
    <s v="TEC-PH-10002103"/>
    <x v="2"/>
    <x v="7"/>
    <x v="534"/>
    <n v="281.97000000000003"/>
    <n v="3"/>
    <n v="0"/>
    <n v="78.951599999999999"/>
  </r>
  <r>
    <n v="9650"/>
    <x v="4841"/>
    <x v="0"/>
    <x v="491"/>
    <d v="2013-01-12T00:00:00"/>
    <s v="Standard Class"/>
    <s v="MS-17365"/>
    <s v="Maribeth Schnelling"/>
    <x v="0"/>
    <s v="United States"/>
    <x v="1"/>
    <x v="1"/>
    <n v="90045"/>
    <x v="1"/>
    <s v="FUR-BO-10002213"/>
    <x v="0"/>
    <x v="0"/>
    <x v="1223"/>
    <n v="3406.6640000000002"/>
    <n v="8"/>
    <n v="0.15"/>
    <n v="160.31360000000001"/>
  </r>
  <r>
    <n v="9651"/>
    <x v="4841"/>
    <x v="0"/>
    <x v="491"/>
    <d v="2013-01-12T00:00:00"/>
    <s v="Standard Class"/>
    <s v="MS-17365"/>
    <s v="Maribeth Schnelling"/>
    <x v="0"/>
    <s v="United States"/>
    <x v="1"/>
    <x v="1"/>
    <n v="90045"/>
    <x v="1"/>
    <s v="OFF-AR-10004269"/>
    <x v="1"/>
    <x v="6"/>
    <x v="1541"/>
    <n v="37.17"/>
    <n v="9"/>
    <n v="0"/>
    <n v="10.4076"/>
  </r>
  <r>
    <n v="9652"/>
    <x v="4841"/>
    <x v="0"/>
    <x v="491"/>
    <d v="2013-01-12T00:00:00"/>
    <s v="Standard Class"/>
    <s v="MS-17365"/>
    <s v="Maribeth Schnelling"/>
    <x v="0"/>
    <s v="United States"/>
    <x v="1"/>
    <x v="1"/>
    <n v="90045"/>
    <x v="1"/>
    <s v="OFF-AP-10000055"/>
    <x v="1"/>
    <x v="9"/>
    <x v="781"/>
    <n v="64.959999999999994"/>
    <n v="2"/>
    <n v="0"/>
    <n v="19.488"/>
  </r>
  <r>
    <n v="9653"/>
    <x v="4841"/>
    <x v="0"/>
    <x v="491"/>
    <d v="2013-01-12T00:00:00"/>
    <s v="Standard Class"/>
    <s v="MS-17365"/>
    <s v="Maribeth Schnelling"/>
    <x v="0"/>
    <s v="United States"/>
    <x v="1"/>
    <x v="1"/>
    <n v="90045"/>
    <x v="1"/>
    <s v="FUR-FU-10002937"/>
    <x v="0"/>
    <x v="5"/>
    <x v="1051"/>
    <n v="595.38"/>
    <n v="6"/>
    <n v="0"/>
    <n v="297.69"/>
  </r>
  <r>
    <n v="9654"/>
    <x v="4842"/>
    <x v="3"/>
    <x v="205"/>
    <d v="2014-01-28T00:00:00"/>
    <s v="Standard Class"/>
    <s v="HP-14815"/>
    <s v="Harold Pawlan"/>
    <x v="2"/>
    <s v="United States"/>
    <x v="93"/>
    <x v="16"/>
    <n v="85705"/>
    <x v="1"/>
    <s v="TEC-AC-10001874"/>
    <x v="2"/>
    <x v="11"/>
    <x v="1562"/>
    <n v="95.983999999999995"/>
    <n v="2"/>
    <n v="0.2"/>
    <n v="11.997999999999999"/>
  </r>
  <r>
    <n v="9655"/>
    <x v="4842"/>
    <x v="3"/>
    <x v="205"/>
    <d v="2014-01-28T00:00:00"/>
    <s v="Standard Class"/>
    <s v="HP-14815"/>
    <s v="Harold Pawlan"/>
    <x v="2"/>
    <s v="United States"/>
    <x v="93"/>
    <x v="16"/>
    <n v="85705"/>
    <x v="1"/>
    <s v="OFF-BI-10004506"/>
    <x v="1"/>
    <x v="8"/>
    <x v="1238"/>
    <n v="4.9379999999999997"/>
    <n v="2"/>
    <n v="0.7"/>
    <n v="-3.6212"/>
  </r>
  <r>
    <n v="9656"/>
    <x v="4843"/>
    <x v="2"/>
    <x v="358"/>
    <d v="2011-09-29T00:00:00"/>
    <s v="Standard Class"/>
    <s v="AS-10090"/>
    <s v="Adam Shillingsburg"/>
    <x v="0"/>
    <s v="United States"/>
    <x v="20"/>
    <x v="15"/>
    <n v="10035"/>
    <x v="3"/>
    <s v="FUR-FU-10001876"/>
    <x v="0"/>
    <x v="5"/>
    <x v="1394"/>
    <n v="97.44"/>
    <n v="3"/>
    <n v="0"/>
    <n v="35.078400000000002"/>
  </r>
  <r>
    <n v="9657"/>
    <x v="4843"/>
    <x v="2"/>
    <x v="358"/>
    <d v="2011-09-29T00:00:00"/>
    <s v="Standard Class"/>
    <s v="AS-10090"/>
    <s v="Adam Shillingsburg"/>
    <x v="0"/>
    <s v="United States"/>
    <x v="20"/>
    <x v="15"/>
    <n v="10035"/>
    <x v="3"/>
    <s v="OFF-BI-10003355"/>
    <x v="1"/>
    <x v="8"/>
    <x v="586"/>
    <n v="3.984"/>
    <n v="1"/>
    <n v="0.2"/>
    <n v="1.3944000000000001"/>
  </r>
  <r>
    <n v="9658"/>
    <x v="4843"/>
    <x v="2"/>
    <x v="358"/>
    <d v="2011-09-29T00:00:00"/>
    <s v="Standard Class"/>
    <s v="AS-10090"/>
    <s v="Adam Shillingsburg"/>
    <x v="0"/>
    <s v="United States"/>
    <x v="20"/>
    <x v="15"/>
    <n v="10035"/>
    <x v="3"/>
    <s v="OFF-AR-10003876"/>
    <x v="1"/>
    <x v="6"/>
    <x v="1709"/>
    <n v="13.04"/>
    <n v="4"/>
    <n v="0"/>
    <n v="5.7375999999999996"/>
  </r>
  <r>
    <n v="9659"/>
    <x v="4843"/>
    <x v="2"/>
    <x v="358"/>
    <d v="2011-09-29T00:00:00"/>
    <s v="Standard Class"/>
    <s v="AS-10090"/>
    <s v="Adam Shillingsburg"/>
    <x v="0"/>
    <s v="United States"/>
    <x v="20"/>
    <x v="15"/>
    <n v="10035"/>
    <x v="3"/>
    <s v="FUR-CH-10004983"/>
    <x v="0"/>
    <x v="1"/>
    <x v="1560"/>
    <n v="579.52800000000002"/>
    <n v="4"/>
    <n v="0.1"/>
    <n v="83.709599999999995"/>
  </r>
  <r>
    <n v="9660"/>
    <x v="4844"/>
    <x v="2"/>
    <x v="959"/>
    <d v="2011-03-30T00:00:00"/>
    <s v="Second Class"/>
    <s v="CS-12505"/>
    <s v="Cindy Stewart"/>
    <x v="0"/>
    <s v="United States"/>
    <x v="225"/>
    <x v="1"/>
    <n v="91767"/>
    <x v="1"/>
    <s v="OFF-LA-10001982"/>
    <x v="1"/>
    <x v="2"/>
    <x v="1529"/>
    <n v="18.75"/>
    <n v="5"/>
    <n v="0"/>
    <n v="9"/>
  </r>
  <r>
    <n v="9661"/>
    <x v="4845"/>
    <x v="0"/>
    <x v="112"/>
    <d v="2013-12-06T00:00:00"/>
    <s v="Standard Class"/>
    <s v="ME-17320"/>
    <s v="Maria Etezadi"/>
    <x v="2"/>
    <s v="United States"/>
    <x v="443"/>
    <x v="1"/>
    <n v="93101"/>
    <x v="1"/>
    <s v="TEC-PH-10001459"/>
    <x v="2"/>
    <x v="7"/>
    <x v="1438"/>
    <n v="3023.9279999999999"/>
    <n v="9"/>
    <n v="0.2"/>
    <n v="226.7946"/>
  </r>
  <r>
    <n v="9662"/>
    <x v="4845"/>
    <x v="0"/>
    <x v="112"/>
    <d v="2013-12-06T00:00:00"/>
    <s v="Standard Class"/>
    <s v="ME-17320"/>
    <s v="Maria Etezadi"/>
    <x v="2"/>
    <s v="United States"/>
    <x v="443"/>
    <x v="1"/>
    <n v="93101"/>
    <x v="1"/>
    <s v="TEC-AC-10002134"/>
    <x v="2"/>
    <x v="11"/>
    <x v="1536"/>
    <n v="26.96"/>
    <n v="2"/>
    <n v="0"/>
    <n v="3.7744"/>
  </r>
  <r>
    <n v="9663"/>
    <x v="4845"/>
    <x v="0"/>
    <x v="112"/>
    <d v="2013-12-06T00:00:00"/>
    <s v="Standard Class"/>
    <s v="ME-17320"/>
    <s v="Maria Etezadi"/>
    <x v="2"/>
    <s v="United States"/>
    <x v="443"/>
    <x v="1"/>
    <n v="93101"/>
    <x v="1"/>
    <s v="TEC-PH-10001760"/>
    <x v="2"/>
    <x v="7"/>
    <x v="254"/>
    <n v="477.6"/>
    <n v="3"/>
    <n v="0.2"/>
    <n v="161.19"/>
  </r>
  <r>
    <n v="9664"/>
    <x v="4846"/>
    <x v="3"/>
    <x v="515"/>
    <d v="2014-06-09T00:00:00"/>
    <s v="Standard Class"/>
    <s v="MS-17770"/>
    <s v="Maxwell Schwartz"/>
    <x v="0"/>
    <s v="United States"/>
    <x v="8"/>
    <x v="1"/>
    <n v="94109"/>
    <x v="1"/>
    <s v="OFF-ST-10001511"/>
    <x v="1"/>
    <x v="4"/>
    <x v="551"/>
    <n v="193.95"/>
    <n v="3"/>
    <n v="0"/>
    <n v="9.6974999999999998"/>
  </r>
  <r>
    <n v="9665"/>
    <x v="4847"/>
    <x v="1"/>
    <x v="214"/>
    <d v="2012-07-12T00:00:00"/>
    <s v="Same Day"/>
    <s v="KH-16690"/>
    <s v="Kristen Hastings"/>
    <x v="1"/>
    <s v="United States"/>
    <x v="169"/>
    <x v="1"/>
    <n v="92503"/>
    <x v="1"/>
    <s v="OFF-PA-10003953"/>
    <x v="1"/>
    <x v="10"/>
    <x v="638"/>
    <n v="12.96"/>
    <n v="2"/>
    <n v="0"/>
    <n v="6.2207999999999997"/>
  </r>
  <r>
    <n v="9666"/>
    <x v="4848"/>
    <x v="3"/>
    <x v="673"/>
    <d v="2014-11-21T00:00:00"/>
    <s v="Standard Class"/>
    <s v="LC-16885"/>
    <s v="Lena Creighton"/>
    <x v="0"/>
    <s v="United States"/>
    <x v="1"/>
    <x v="1"/>
    <n v="90049"/>
    <x v="1"/>
    <s v="FUR-FU-10003268"/>
    <x v="0"/>
    <x v="5"/>
    <x v="876"/>
    <n v="119.94"/>
    <n v="3"/>
    <n v="0"/>
    <n v="23.988"/>
  </r>
  <r>
    <n v="9667"/>
    <x v="4848"/>
    <x v="3"/>
    <x v="673"/>
    <d v="2014-11-21T00:00:00"/>
    <s v="Standard Class"/>
    <s v="LC-16885"/>
    <s v="Lena Creighton"/>
    <x v="0"/>
    <s v="United States"/>
    <x v="1"/>
    <x v="1"/>
    <n v="90049"/>
    <x v="1"/>
    <s v="FUR-FU-10001847"/>
    <x v="0"/>
    <x v="5"/>
    <x v="1355"/>
    <n v="12.42"/>
    <n v="3"/>
    <n v="0"/>
    <n v="4.4711999999999996"/>
  </r>
  <r>
    <n v="9668"/>
    <x v="4849"/>
    <x v="0"/>
    <x v="131"/>
    <d v="2013-04-28T00:00:00"/>
    <s v="Standard Class"/>
    <s v="AF-10870"/>
    <s v="Art Ferguson"/>
    <x v="0"/>
    <s v="United States"/>
    <x v="526"/>
    <x v="1"/>
    <n v="92672"/>
    <x v="1"/>
    <s v="OFF-BI-10002764"/>
    <x v="1"/>
    <x v="8"/>
    <x v="502"/>
    <n v="18.088000000000001"/>
    <n v="7"/>
    <n v="0.2"/>
    <n v="6.5568999999999997"/>
  </r>
  <r>
    <n v="9669"/>
    <x v="4849"/>
    <x v="0"/>
    <x v="131"/>
    <d v="2013-04-28T00:00:00"/>
    <s v="Standard Class"/>
    <s v="AF-10870"/>
    <s v="Art Ferguson"/>
    <x v="0"/>
    <s v="United States"/>
    <x v="526"/>
    <x v="1"/>
    <n v="92672"/>
    <x v="1"/>
    <s v="OFF-EN-10004386"/>
    <x v="1"/>
    <x v="12"/>
    <x v="242"/>
    <n v="71.97"/>
    <n v="3"/>
    <n v="0"/>
    <n v="35.984999999999999"/>
  </r>
  <r>
    <n v="9670"/>
    <x v="4850"/>
    <x v="3"/>
    <x v="459"/>
    <d v="2014-07-04T00:00:00"/>
    <s v="Standard Class"/>
    <s v="AH-10465"/>
    <s v="Amy Hunt"/>
    <x v="0"/>
    <s v="United States"/>
    <x v="27"/>
    <x v="19"/>
    <n v="35601"/>
    <x v="0"/>
    <s v="OFF-LA-10001569"/>
    <x v="1"/>
    <x v="2"/>
    <x v="633"/>
    <n v="14.94"/>
    <n v="3"/>
    <n v="0"/>
    <n v="6.8723999999999998"/>
  </r>
  <r>
    <n v="9671"/>
    <x v="4851"/>
    <x v="1"/>
    <x v="863"/>
    <d v="2012-08-15T00:00:00"/>
    <s v="First Class"/>
    <s v="GK-14620"/>
    <s v="Grace Kelly"/>
    <x v="1"/>
    <s v="United States"/>
    <x v="247"/>
    <x v="3"/>
    <n v="27405"/>
    <x v="0"/>
    <s v="OFF-AR-10001446"/>
    <x v="1"/>
    <x v="6"/>
    <x v="1152"/>
    <n v="64.680000000000007"/>
    <n v="7"/>
    <n v="0.2"/>
    <n v="8.0850000000000009"/>
  </r>
  <r>
    <n v="9672"/>
    <x v="4852"/>
    <x v="3"/>
    <x v="38"/>
    <d v="2014-11-20T00:00:00"/>
    <s v="Standard Class"/>
    <s v="KL-16645"/>
    <s v="Ken Lonsdale"/>
    <x v="0"/>
    <s v="United States"/>
    <x v="65"/>
    <x v="1"/>
    <n v="94568"/>
    <x v="1"/>
    <s v="TEC-PH-10003442"/>
    <x v="2"/>
    <x v="7"/>
    <x v="879"/>
    <n v="22"/>
    <n v="5"/>
    <n v="0.2"/>
    <n v="1.375"/>
  </r>
  <r>
    <n v="9673"/>
    <x v="4853"/>
    <x v="0"/>
    <x v="443"/>
    <d v="2013-12-29T00:00:00"/>
    <s v="Standard Class"/>
    <s v="FM-14290"/>
    <s v="Frank Merwin"/>
    <x v="2"/>
    <s v="United States"/>
    <x v="10"/>
    <x v="9"/>
    <n v="19143"/>
    <x v="3"/>
    <s v="OFF-PA-10000477"/>
    <x v="1"/>
    <x v="10"/>
    <x v="1205"/>
    <n v="7.968"/>
    <n v="2"/>
    <n v="0.2"/>
    <n v="2.6892"/>
  </r>
  <r>
    <n v="9674"/>
    <x v="4853"/>
    <x v="0"/>
    <x v="443"/>
    <d v="2013-12-29T00:00:00"/>
    <s v="Standard Class"/>
    <s v="FM-14290"/>
    <s v="Frank Merwin"/>
    <x v="2"/>
    <s v="United States"/>
    <x v="10"/>
    <x v="9"/>
    <n v="19143"/>
    <x v="3"/>
    <s v="TEC-PH-10002645"/>
    <x v="2"/>
    <x v="7"/>
    <x v="1839"/>
    <n v="1499.97"/>
    <n v="5"/>
    <n v="0.4"/>
    <n v="-374.99250000000001"/>
  </r>
  <r>
    <n v="9675"/>
    <x v="4854"/>
    <x v="2"/>
    <x v="192"/>
    <d v="2011-07-24T00:00:00"/>
    <s v="Second Class"/>
    <s v="JL-15850"/>
    <s v="John Lucas"/>
    <x v="0"/>
    <s v="United States"/>
    <x v="12"/>
    <x v="5"/>
    <n v="77095"/>
    <x v="2"/>
    <s v="OFF-ST-10003123"/>
    <x v="1"/>
    <x v="4"/>
    <x v="1268"/>
    <n v="26.632000000000001"/>
    <n v="1"/>
    <n v="0.2"/>
    <n v="1.3315999999999999"/>
  </r>
  <r>
    <n v="9676"/>
    <x v="4855"/>
    <x v="0"/>
    <x v="715"/>
    <d v="2013-11-05T00:00:00"/>
    <s v="Standard Class"/>
    <s v="GM-14500"/>
    <s v="Gene McClure"/>
    <x v="0"/>
    <s v="United States"/>
    <x v="329"/>
    <x v="1"/>
    <n v="93309"/>
    <x v="1"/>
    <s v="FUR-FU-10001617"/>
    <x v="0"/>
    <x v="5"/>
    <x v="1141"/>
    <n v="41.6"/>
    <n v="4"/>
    <n v="0"/>
    <n v="14.144"/>
  </r>
  <r>
    <n v="9677"/>
    <x v="4856"/>
    <x v="2"/>
    <x v="683"/>
    <d v="2011-03-12T00:00:00"/>
    <s v="Standard Class"/>
    <s v="MC-17635"/>
    <s v="Matthew Clasen"/>
    <x v="1"/>
    <s v="United States"/>
    <x v="102"/>
    <x v="14"/>
    <n v="47374"/>
    <x v="2"/>
    <s v="OFF-EN-10003862"/>
    <x v="1"/>
    <x v="12"/>
    <x v="753"/>
    <n v="64.02"/>
    <n v="6"/>
    <n v="0"/>
    <n v="29.449200000000001"/>
  </r>
  <r>
    <n v="9678"/>
    <x v="4857"/>
    <x v="0"/>
    <x v="724"/>
    <d v="2013-04-24T00:00:00"/>
    <s v="Standard Class"/>
    <s v="CS-12490"/>
    <s v="Cindy Schnelling"/>
    <x v="1"/>
    <s v="United States"/>
    <x v="20"/>
    <x v="15"/>
    <n v="10009"/>
    <x v="3"/>
    <s v="OFF-AR-10001573"/>
    <x v="1"/>
    <x v="6"/>
    <x v="368"/>
    <n v="6.99"/>
    <n v="3"/>
    <n v="0"/>
    <n v="2.0270999999999999"/>
  </r>
  <r>
    <n v="9679"/>
    <x v="4857"/>
    <x v="0"/>
    <x v="724"/>
    <d v="2013-04-24T00:00:00"/>
    <s v="Standard Class"/>
    <s v="CS-12490"/>
    <s v="Cindy Schnelling"/>
    <x v="1"/>
    <s v="United States"/>
    <x v="20"/>
    <x v="15"/>
    <n v="10009"/>
    <x v="3"/>
    <s v="OFF-SU-10004290"/>
    <x v="1"/>
    <x v="14"/>
    <x v="1818"/>
    <n v="6.84"/>
    <n v="1"/>
    <n v="0"/>
    <n v="1.8468"/>
  </r>
  <r>
    <n v="9680"/>
    <x v="4858"/>
    <x v="1"/>
    <x v="17"/>
    <d v="2012-12-31T00:00:00"/>
    <s v="Standard Class"/>
    <s v="AH-10030"/>
    <s v="Aaron Hawkins"/>
    <x v="1"/>
    <s v="United States"/>
    <x v="8"/>
    <x v="1"/>
    <n v="94122"/>
    <x v="1"/>
    <s v="OFF-ST-10000046"/>
    <x v="1"/>
    <x v="4"/>
    <x v="757"/>
    <n v="323.10000000000002"/>
    <n v="2"/>
    <n v="0"/>
    <n v="61.389000000000003"/>
  </r>
  <r>
    <n v="9681"/>
    <x v="4858"/>
    <x v="1"/>
    <x v="17"/>
    <d v="2012-12-31T00:00:00"/>
    <s v="Standard Class"/>
    <s v="AH-10030"/>
    <s v="Aaron Hawkins"/>
    <x v="1"/>
    <s v="United States"/>
    <x v="8"/>
    <x v="1"/>
    <n v="94122"/>
    <x v="1"/>
    <s v="TEC-PH-10003505"/>
    <x v="2"/>
    <x v="7"/>
    <x v="901"/>
    <n v="668.16"/>
    <n v="9"/>
    <n v="0.2"/>
    <n v="75.168000000000006"/>
  </r>
  <r>
    <n v="9682"/>
    <x v="4859"/>
    <x v="3"/>
    <x v="1096"/>
    <d v="2014-12-19T00:00:00"/>
    <s v="Standard Class"/>
    <s v="EP-13915"/>
    <s v="Emily Phan"/>
    <x v="0"/>
    <s v="United States"/>
    <x v="8"/>
    <x v="1"/>
    <n v="94122"/>
    <x v="1"/>
    <s v="OFF-LA-10004559"/>
    <x v="1"/>
    <x v="2"/>
    <x v="1340"/>
    <n v="8.64"/>
    <n v="3"/>
    <n v="0"/>
    <n v="4.2336"/>
  </r>
  <r>
    <n v="9683"/>
    <x v="4859"/>
    <x v="3"/>
    <x v="1096"/>
    <d v="2014-12-19T00:00:00"/>
    <s v="Standard Class"/>
    <s v="EP-13915"/>
    <s v="Emily Phan"/>
    <x v="0"/>
    <s v="United States"/>
    <x v="8"/>
    <x v="1"/>
    <n v="94122"/>
    <x v="1"/>
    <s v="OFF-PA-10003172"/>
    <x v="1"/>
    <x v="10"/>
    <x v="846"/>
    <n v="38.880000000000003"/>
    <n v="6"/>
    <n v="0"/>
    <n v="18.662400000000002"/>
  </r>
  <r>
    <n v="9684"/>
    <x v="4859"/>
    <x v="3"/>
    <x v="1096"/>
    <d v="2014-12-19T00:00:00"/>
    <s v="Standard Class"/>
    <s v="EP-13915"/>
    <s v="Emily Phan"/>
    <x v="0"/>
    <s v="United States"/>
    <x v="8"/>
    <x v="1"/>
    <n v="94122"/>
    <x v="1"/>
    <s v="FUR-FU-10001473"/>
    <x v="0"/>
    <x v="5"/>
    <x v="1244"/>
    <n v="201.04"/>
    <n v="8"/>
    <n v="0"/>
    <n v="54.280799999999999"/>
  </r>
  <r>
    <n v="9685"/>
    <x v="4859"/>
    <x v="3"/>
    <x v="1096"/>
    <d v="2014-12-19T00:00:00"/>
    <s v="Standard Class"/>
    <s v="EP-13915"/>
    <s v="Emily Phan"/>
    <x v="0"/>
    <s v="United States"/>
    <x v="8"/>
    <x v="1"/>
    <n v="94122"/>
    <x v="1"/>
    <s v="OFF-PA-10000232"/>
    <x v="1"/>
    <x v="10"/>
    <x v="1622"/>
    <n v="12.96"/>
    <n v="2"/>
    <n v="0"/>
    <n v="6.3503999999999996"/>
  </r>
  <r>
    <n v="9686"/>
    <x v="4860"/>
    <x v="3"/>
    <x v="460"/>
    <d v="2014-05-01T00:00:00"/>
    <s v="Second Class"/>
    <s v="FW-14395"/>
    <s v="Fred Wasserman"/>
    <x v="1"/>
    <s v="United States"/>
    <x v="1"/>
    <x v="1"/>
    <n v="90032"/>
    <x v="1"/>
    <s v="TEC-AC-10000682"/>
    <x v="2"/>
    <x v="11"/>
    <x v="1327"/>
    <n v="16.59"/>
    <n v="1"/>
    <n v="0"/>
    <n v="5.8064999999999998"/>
  </r>
  <r>
    <n v="9687"/>
    <x v="4861"/>
    <x v="3"/>
    <x v="1109"/>
    <d v="2014-04-06T00:00:00"/>
    <s v="Standard Class"/>
    <s v="KA-16525"/>
    <s v="Kelly Andreada"/>
    <x v="0"/>
    <s v="United States"/>
    <x v="70"/>
    <x v="1"/>
    <n v="92037"/>
    <x v="1"/>
    <s v="OFF-AR-10003405"/>
    <x v="1"/>
    <x v="6"/>
    <x v="622"/>
    <n v="35.1"/>
    <n v="6"/>
    <n v="0"/>
    <n v="10.179"/>
  </r>
  <r>
    <n v="9688"/>
    <x v="4862"/>
    <x v="3"/>
    <x v="1033"/>
    <d v="2014-07-10T00:00:00"/>
    <s v="Standard Class"/>
    <s v="SC-20050"/>
    <s v="Sample Company A"/>
    <x v="2"/>
    <s v="United States"/>
    <x v="81"/>
    <x v="5"/>
    <n v="76017"/>
    <x v="2"/>
    <s v="OFF-BI-10000301"/>
    <x v="1"/>
    <x v="8"/>
    <x v="619"/>
    <n v="11.646000000000001"/>
    <n v="9"/>
    <n v="0.8"/>
    <n v="-17.469000000000001"/>
  </r>
  <r>
    <n v="9689"/>
    <x v="4863"/>
    <x v="3"/>
    <x v="308"/>
    <d v="2014-06-28T00:00:00"/>
    <s v="Standard Class"/>
    <s v="PG-18895"/>
    <s v="Paul Gonzalez"/>
    <x v="0"/>
    <s v="United States"/>
    <x v="102"/>
    <x v="17"/>
    <n v="23223"/>
    <x v="0"/>
    <s v="OFF-PA-10001534"/>
    <x v="1"/>
    <x v="10"/>
    <x v="1461"/>
    <n v="32.4"/>
    <n v="5"/>
    <n v="0"/>
    <n v="15.552"/>
  </r>
  <r>
    <n v="9690"/>
    <x v="4863"/>
    <x v="3"/>
    <x v="308"/>
    <d v="2014-06-28T00:00:00"/>
    <s v="Standard Class"/>
    <s v="PG-18895"/>
    <s v="Paul Gonzalez"/>
    <x v="0"/>
    <s v="United States"/>
    <x v="102"/>
    <x v="17"/>
    <n v="23223"/>
    <x v="0"/>
    <s v="TEC-PH-10003691"/>
    <x v="2"/>
    <x v="7"/>
    <x v="1398"/>
    <n v="503.96"/>
    <n v="4"/>
    <n v="0"/>
    <n v="125.99"/>
  </r>
  <r>
    <n v="9691"/>
    <x v="4864"/>
    <x v="3"/>
    <x v="1095"/>
    <d v="2014-06-04T00:00:00"/>
    <s v="First Class"/>
    <s v="TA-21385"/>
    <s v="Tom Ashbrook"/>
    <x v="2"/>
    <s v="United States"/>
    <x v="20"/>
    <x v="15"/>
    <n v="10035"/>
    <x v="3"/>
    <s v="OFF-AR-10001545"/>
    <x v="1"/>
    <x v="6"/>
    <x v="812"/>
    <n v="7.04"/>
    <n v="4"/>
    <n v="0"/>
    <n v="2.0415999999999999"/>
  </r>
  <r>
    <n v="9692"/>
    <x v="4865"/>
    <x v="1"/>
    <x v="50"/>
    <d v="2012-11-17T00:00:00"/>
    <s v="Standard Class"/>
    <s v="PO-18850"/>
    <s v="Patrick O'Brill"/>
    <x v="0"/>
    <s v="United States"/>
    <x v="12"/>
    <x v="5"/>
    <n v="77041"/>
    <x v="2"/>
    <s v="FUR-BO-10001811"/>
    <x v="0"/>
    <x v="0"/>
    <x v="779"/>
    <n v="613.99919999999997"/>
    <n v="3"/>
    <n v="0.32"/>
    <n v="-18.058800000000002"/>
  </r>
  <r>
    <n v="9693"/>
    <x v="4866"/>
    <x v="1"/>
    <x v="834"/>
    <d v="2012-02-09T00:00:00"/>
    <s v="Standard Class"/>
    <s v="SM-20950"/>
    <s v="Suzanne McNair"/>
    <x v="1"/>
    <s v="United States"/>
    <x v="54"/>
    <x v="29"/>
    <n v="6824"/>
    <x v="3"/>
    <s v="OFF-ST-10001837"/>
    <x v="1"/>
    <x v="4"/>
    <x v="1331"/>
    <n v="470.36"/>
    <n v="11"/>
    <n v="0"/>
    <n v="122.2936"/>
  </r>
  <r>
    <n v="9694"/>
    <x v="4867"/>
    <x v="3"/>
    <x v="241"/>
    <d v="2014-09-29T00:00:00"/>
    <s v="Second Class"/>
    <s v="NK-18490"/>
    <s v="Neil Knudson"/>
    <x v="2"/>
    <s v="United States"/>
    <x v="8"/>
    <x v="1"/>
    <n v="94110"/>
    <x v="1"/>
    <s v="OFF-PA-10000551"/>
    <x v="1"/>
    <x v="10"/>
    <x v="1237"/>
    <n v="31.08"/>
    <n v="6"/>
    <n v="0"/>
    <n v="15.229200000000001"/>
  </r>
  <r>
    <n v="9695"/>
    <x v="4867"/>
    <x v="3"/>
    <x v="241"/>
    <d v="2014-09-29T00:00:00"/>
    <s v="Second Class"/>
    <s v="NK-18490"/>
    <s v="Neil Knudson"/>
    <x v="2"/>
    <s v="United States"/>
    <x v="8"/>
    <x v="1"/>
    <n v="94110"/>
    <x v="1"/>
    <s v="OFF-SU-10001574"/>
    <x v="1"/>
    <x v="14"/>
    <x v="498"/>
    <n v="7.3"/>
    <n v="2"/>
    <n v="0"/>
    <n v="2.19"/>
  </r>
  <r>
    <n v="9696"/>
    <x v="4868"/>
    <x v="0"/>
    <x v="25"/>
    <d v="2013-12-15T00:00:00"/>
    <s v="First Class"/>
    <s v="SC-20695"/>
    <s v="Steve Chapman"/>
    <x v="1"/>
    <s v="United States"/>
    <x v="24"/>
    <x v="24"/>
    <n v="45503"/>
    <x v="3"/>
    <s v="OFF-AP-10002892"/>
    <x v="1"/>
    <x v="9"/>
    <x v="9"/>
    <n v="73.536000000000001"/>
    <n v="4"/>
    <n v="0.2"/>
    <n v="9.1920000000000002"/>
  </r>
  <r>
    <n v="9697"/>
    <x v="4869"/>
    <x v="2"/>
    <x v="1227"/>
    <d v="2011-06-15T00:00:00"/>
    <s v="Second Class"/>
    <s v="HK-14890"/>
    <s v="Heather Kirkland"/>
    <x v="1"/>
    <s v="United States"/>
    <x v="66"/>
    <x v="12"/>
    <n v="48234"/>
    <x v="2"/>
    <s v="OFF-LA-10003930"/>
    <x v="1"/>
    <x v="2"/>
    <x v="503"/>
    <n v="491.55"/>
    <n v="5"/>
    <n v="0"/>
    <n v="240.8595"/>
  </r>
  <r>
    <n v="9698"/>
    <x v="4870"/>
    <x v="0"/>
    <x v="21"/>
    <d v="2013-12-03T00:00:00"/>
    <s v="Same Day"/>
    <s v="BT-11485"/>
    <s v="Brad Thomas"/>
    <x v="2"/>
    <s v="United States"/>
    <x v="10"/>
    <x v="9"/>
    <n v="19140"/>
    <x v="3"/>
    <s v="FUR-FU-10001037"/>
    <x v="0"/>
    <x v="5"/>
    <x v="1160"/>
    <n v="30.335999999999999"/>
    <n v="4"/>
    <n v="0.2"/>
    <n v="9.48"/>
  </r>
  <r>
    <n v="9699"/>
    <x v="4871"/>
    <x v="3"/>
    <x v="934"/>
    <d v="2014-12-20T00:00:00"/>
    <s v="Standard Class"/>
    <s v="KM-16660"/>
    <s v="Khloe Miller"/>
    <x v="0"/>
    <s v="United States"/>
    <x v="75"/>
    <x v="1"/>
    <n v="90301"/>
    <x v="1"/>
    <s v="OFF-PA-10004569"/>
    <x v="1"/>
    <x v="10"/>
    <x v="227"/>
    <n v="22.83"/>
    <n v="3"/>
    <n v="0"/>
    <n v="10.7301"/>
  </r>
  <r>
    <n v="9700"/>
    <x v="4871"/>
    <x v="3"/>
    <x v="934"/>
    <d v="2014-12-20T00:00:00"/>
    <s v="Standard Class"/>
    <s v="KM-16660"/>
    <s v="Khloe Miller"/>
    <x v="0"/>
    <s v="United States"/>
    <x v="75"/>
    <x v="1"/>
    <n v="90301"/>
    <x v="1"/>
    <s v="OFF-AP-10000027"/>
    <x v="1"/>
    <x v="9"/>
    <x v="1804"/>
    <n v="54.32"/>
    <n v="4"/>
    <n v="0"/>
    <n v="16.295999999999999"/>
  </r>
  <r>
    <n v="9701"/>
    <x v="4871"/>
    <x v="3"/>
    <x v="934"/>
    <d v="2014-12-20T00:00:00"/>
    <s v="Standard Class"/>
    <s v="KM-16660"/>
    <s v="Khloe Miller"/>
    <x v="0"/>
    <s v="United States"/>
    <x v="75"/>
    <x v="1"/>
    <n v="90301"/>
    <x v="1"/>
    <s v="TEC-PH-10000675"/>
    <x v="2"/>
    <x v="7"/>
    <x v="1338"/>
    <n v="196.77600000000001"/>
    <n v="3"/>
    <n v="0.2"/>
    <n v="14.7582"/>
  </r>
  <r>
    <n v="9702"/>
    <x v="4872"/>
    <x v="0"/>
    <x v="859"/>
    <d v="2013-05-11T00:00:00"/>
    <s v="Standard Class"/>
    <s v="SP-20920"/>
    <s v="Susan Pistek"/>
    <x v="0"/>
    <s v="United States"/>
    <x v="527"/>
    <x v="1"/>
    <n v="93405"/>
    <x v="1"/>
    <s v="OFF-FA-10003059"/>
    <x v="1"/>
    <x v="13"/>
    <x v="794"/>
    <n v="3.62"/>
    <n v="2"/>
    <n v="0"/>
    <n v="1.1946000000000001"/>
  </r>
  <r>
    <n v="9703"/>
    <x v="4873"/>
    <x v="3"/>
    <x v="689"/>
    <d v="2014-05-08T00:00:00"/>
    <s v="Standard Class"/>
    <s v="LB-16795"/>
    <s v="Laurel Beltran"/>
    <x v="2"/>
    <s v="United States"/>
    <x v="40"/>
    <x v="13"/>
    <n v="19805"/>
    <x v="3"/>
    <s v="OFF-PA-10003256"/>
    <x v="1"/>
    <x v="10"/>
    <x v="96"/>
    <n v="11.54"/>
    <n v="1"/>
    <n v="0"/>
    <n v="5.5392000000000001"/>
  </r>
  <r>
    <n v="9704"/>
    <x v="4873"/>
    <x v="3"/>
    <x v="689"/>
    <d v="2014-05-08T00:00:00"/>
    <s v="Standard Class"/>
    <s v="LB-16795"/>
    <s v="Laurel Beltran"/>
    <x v="2"/>
    <s v="United States"/>
    <x v="40"/>
    <x v="13"/>
    <n v="19805"/>
    <x v="3"/>
    <s v="OFF-BI-10003656"/>
    <x v="1"/>
    <x v="8"/>
    <x v="13"/>
    <n v="849.95"/>
    <n v="5"/>
    <n v="0"/>
    <n v="390.97699999999998"/>
  </r>
  <r>
    <n v="9705"/>
    <x v="4873"/>
    <x v="3"/>
    <x v="689"/>
    <d v="2014-05-08T00:00:00"/>
    <s v="Standard Class"/>
    <s v="LB-16795"/>
    <s v="Laurel Beltran"/>
    <x v="2"/>
    <s v="United States"/>
    <x v="40"/>
    <x v="13"/>
    <n v="19805"/>
    <x v="3"/>
    <s v="OFF-BI-10002897"/>
    <x v="1"/>
    <x v="8"/>
    <x v="1793"/>
    <n v="11.01"/>
    <n v="3"/>
    <n v="0"/>
    <n v="5.3948999999999998"/>
  </r>
  <r>
    <n v="9706"/>
    <x v="4874"/>
    <x v="3"/>
    <x v="15"/>
    <d v="2014-10-24T00:00:00"/>
    <s v="Standard Class"/>
    <s v="JS-16030"/>
    <s v="Joy Smith"/>
    <x v="0"/>
    <s v="United States"/>
    <x v="8"/>
    <x v="1"/>
    <n v="94122"/>
    <x v="1"/>
    <s v="OFF-BI-10004826"/>
    <x v="1"/>
    <x v="8"/>
    <x v="721"/>
    <n v="39.624000000000002"/>
    <n v="3"/>
    <n v="0.2"/>
    <n v="13.868399999999999"/>
  </r>
  <r>
    <n v="9707"/>
    <x v="4875"/>
    <x v="0"/>
    <x v="147"/>
    <d v="2013-10-28T00:00:00"/>
    <s v="Standard Class"/>
    <s v="CS-11950"/>
    <s v="Carlos Soltero"/>
    <x v="0"/>
    <s v="United States"/>
    <x v="1"/>
    <x v="1"/>
    <n v="90045"/>
    <x v="1"/>
    <s v="FUR-CH-10004626"/>
    <x v="0"/>
    <x v="1"/>
    <x v="1697"/>
    <n v="242.136"/>
    <n v="3"/>
    <n v="0.2"/>
    <n v="12.1068"/>
  </r>
  <r>
    <n v="9708"/>
    <x v="4875"/>
    <x v="0"/>
    <x v="147"/>
    <d v="2013-10-28T00:00:00"/>
    <s v="Standard Class"/>
    <s v="CS-11950"/>
    <s v="Carlos Soltero"/>
    <x v="0"/>
    <s v="United States"/>
    <x v="1"/>
    <x v="1"/>
    <n v="90045"/>
    <x v="1"/>
    <s v="OFF-AR-10000390"/>
    <x v="1"/>
    <x v="6"/>
    <x v="105"/>
    <n v="12.39"/>
    <n v="3"/>
    <n v="0"/>
    <n v="5.6993999999999998"/>
  </r>
  <r>
    <n v="9709"/>
    <x v="4875"/>
    <x v="0"/>
    <x v="147"/>
    <d v="2013-10-28T00:00:00"/>
    <s v="Standard Class"/>
    <s v="CS-11950"/>
    <s v="Carlos Soltero"/>
    <x v="0"/>
    <s v="United States"/>
    <x v="1"/>
    <x v="1"/>
    <n v="90045"/>
    <x v="1"/>
    <s v="FUR-FU-10003731"/>
    <x v="0"/>
    <x v="5"/>
    <x v="1593"/>
    <n v="19.96"/>
    <n v="2"/>
    <n v="0"/>
    <n v="5.5888"/>
  </r>
  <r>
    <n v="9710"/>
    <x v="4875"/>
    <x v="0"/>
    <x v="147"/>
    <d v="2013-10-28T00:00:00"/>
    <s v="Standard Class"/>
    <s v="CS-11950"/>
    <s v="Carlos Soltero"/>
    <x v="0"/>
    <s v="United States"/>
    <x v="1"/>
    <x v="1"/>
    <n v="90045"/>
    <x v="1"/>
    <s v="OFF-ST-10002743"/>
    <x v="1"/>
    <x v="4"/>
    <x v="413"/>
    <n v="340.92"/>
    <n v="3"/>
    <n v="0"/>
    <n v="3.4091999999999998"/>
  </r>
  <r>
    <n v="9711"/>
    <x v="4876"/>
    <x v="2"/>
    <x v="1127"/>
    <d v="2011-10-11T00:00:00"/>
    <s v="Standard Class"/>
    <s v="MD-17350"/>
    <s v="Maribeth Dona"/>
    <x v="0"/>
    <s v="United States"/>
    <x v="10"/>
    <x v="9"/>
    <n v="19143"/>
    <x v="3"/>
    <s v="FUR-FU-10001468"/>
    <x v="0"/>
    <x v="5"/>
    <x v="1280"/>
    <n v="273.56799999999998"/>
    <n v="2"/>
    <n v="0.2"/>
    <n v="-34.195999999999998"/>
  </r>
  <r>
    <n v="9712"/>
    <x v="4876"/>
    <x v="2"/>
    <x v="1127"/>
    <d v="2011-10-11T00:00:00"/>
    <s v="Standard Class"/>
    <s v="MD-17350"/>
    <s v="Maribeth Dona"/>
    <x v="0"/>
    <s v="United States"/>
    <x v="10"/>
    <x v="9"/>
    <n v="19143"/>
    <x v="3"/>
    <s v="OFF-BI-10003684"/>
    <x v="1"/>
    <x v="8"/>
    <x v="707"/>
    <n v="13.194000000000001"/>
    <n v="2"/>
    <n v="0.7"/>
    <n v="-8.7959999999999994"/>
  </r>
  <r>
    <n v="9713"/>
    <x v="4876"/>
    <x v="2"/>
    <x v="1127"/>
    <d v="2011-10-11T00:00:00"/>
    <s v="Standard Class"/>
    <s v="MD-17350"/>
    <s v="Maribeth Dona"/>
    <x v="0"/>
    <s v="United States"/>
    <x v="10"/>
    <x v="9"/>
    <n v="19143"/>
    <x v="3"/>
    <s v="OFF-ST-10003716"/>
    <x v="1"/>
    <x v="4"/>
    <x v="889"/>
    <n v="1080.096"/>
    <n v="6"/>
    <n v="0.2"/>
    <n v="-94.508399999999995"/>
  </r>
  <r>
    <n v="9714"/>
    <x v="4876"/>
    <x v="2"/>
    <x v="1127"/>
    <d v="2011-10-11T00:00:00"/>
    <s v="Standard Class"/>
    <s v="MD-17350"/>
    <s v="Maribeth Dona"/>
    <x v="0"/>
    <s v="United States"/>
    <x v="10"/>
    <x v="9"/>
    <n v="19143"/>
    <x v="3"/>
    <s v="TEC-AC-10001101"/>
    <x v="2"/>
    <x v="11"/>
    <x v="547"/>
    <n v="51.56"/>
    <n v="5"/>
    <n v="0.2"/>
    <n v="-6.4450000000000003"/>
  </r>
  <r>
    <n v="9715"/>
    <x v="4876"/>
    <x v="2"/>
    <x v="1127"/>
    <d v="2011-10-11T00:00:00"/>
    <s v="Standard Class"/>
    <s v="MD-17350"/>
    <s v="Maribeth Dona"/>
    <x v="0"/>
    <s v="United States"/>
    <x v="10"/>
    <x v="9"/>
    <n v="19143"/>
    <x v="3"/>
    <s v="TEC-AC-10004864"/>
    <x v="2"/>
    <x v="11"/>
    <x v="1289"/>
    <n v="58.415999999999997"/>
    <n v="2"/>
    <n v="0.2"/>
    <n v="16.794599999999999"/>
  </r>
  <r>
    <n v="9716"/>
    <x v="4877"/>
    <x v="0"/>
    <x v="77"/>
    <d v="2013-11-13T00:00:00"/>
    <s v="Standard Class"/>
    <s v="LD-17005"/>
    <s v="Lisa DeCherney"/>
    <x v="0"/>
    <s v="United States"/>
    <x v="8"/>
    <x v="1"/>
    <n v="94122"/>
    <x v="1"/>
    <s v="OFF-BI-10001543"/>
    <x v="1"/>
    <x v="8"/>
    <x v="375"/>
    <n v="57.584000000000003"/>
    <n v="2"/>
    <n v="0.2"/>
    <n v="20.154399999999999"/>
  </r>
  <r>
    <n v="9717"/>
    <x v="4878"/>
    <x v="0"/>
    <x v="399"/>
    <d v="2013-08-15T00:00:00"/>
    <s v="Second Class"/>
    <s v="DB-13270"/>
    <s v="Deborah Brumfield"/>
    <x v="2"/>
    <s v="United States"/>
    <x v="10"/>
    <x v="9"/>
    <n v="19134"/>
    <x v="3"/>
    <s v="OFF-AR-10000914"/>
    <x v="1"/>
    <x v="6"/>
    <x v="1739"/>
    <n v="37.311999999999998"/>
    <n v="4"/>
    <n v="0.2"/>
    <n v="2.7984"/>
  </r>
  <r>
    <n v="9718"/>
    <x v="4879"/>
    <x v="0"/>
    <x v="198"/>
    <d v="2013-01-06T00:00:00"/>
    <s v="Same Day"/>
    <s v="AT-10735"/>
    <s v="Annie Thurman"/>
    <x v="0"/>
    <s v="United States"/>
    <x v="12"/>
    <x v="5"/>
    <n v="77041"/>
    <x v="2"/>
    <s v="TEC-PH-10002293"/>
    <x v="2"/>
    <x v="7"/>
    <x v="126"/>
    <n v="79.959999999999994"/>
    <n v="5"/>
    <n v="0.2"/>
    <n v="7.9960000000000004"/>
  </r>
  <r>
    <n v="9719"/>
    <x v="4879"/>
    <x v="0"/>
    <x v="198"/>
    <d v="2013-01-06T00:00:00"/>
    <s v="Same Day"/>
    <s v="AT-10735"/>
    <s v="Annie Thurman"/>
    <x v="0"/>
    <s v="United States"/>
    <x v="12"/>
    <x v="5"/>
    <n v="77041"/>
    <x v="2"/>
    <s v="TEC-AC-10000109"/>
    <x v="2"/>
    <x v="11"/>
    <x v="200"/>
    <n v="223.96"/>
    <n v="5"/>
    <n v="0.2"/>
    <n v="11.198"/>
  </r>
  <r>
    <n v="9720"/>
    <x v="4880"/>
    <x v="3"/>
    <x v="105"/>
    <d v="2014-11-15T00:00:00"/>
    <s v="Second Class"/>
    <s v="DK-13375"/>
    <s v="Dennis Kane"/>
    <x v="0"/>
    <s v="United States"/>
    <x v="152"/>
    <x v="9"/>
    <n v="17602"/>
    <x v="3"/>
    <s v="OFF-ST-10002574"/>
    <x v="1"/>
    <x v="4"/>
    <x v="926"/>
    <n v="221.024"/>
    <n v="2"/>
    <n v="0.2"/>
    <n v="-55.256"/>
  </r>
  <r>
    <n v="9721"/>
    <x v="4881"/>
    <x v="0"/>
    <x v="897"/>
    <d v="2013-09-27T00:00:00"/>
    <s v="Standard Class"/>
    <s v="CS-12250"/>
    <s v="Chris Selesnick"/>
    <x v="1"/>
    <s v="United States"/>
    <x v="124"/>
    <x v="6"/>
    <n v="54302"/>
    <x v="2"/>
    <s v="FUR-FU-10002445"/>
    <x v="0"/>
    <x v="5"/>
    <x v="1439"/>
    <n v="18.96"/>
    <n v="2"/>
    <n v="0"/>
    <n v="7.5839999999999996"/>
  </r>
  <r>
    <n v="9722"/>
    <x v="4882"/>
    <x v="0"/>
    <x v="595"/>
    <d v="2013-02-20T00:00:00"/>
    <s v="Standard Class"/>
    <s v="JF-15565"/>
    <s v="Jill Fjeld"/>
    <x v="0"/>
    <s v="United States"/>
    <x v="20"/>
    <x v="15"/>
    <n v="10024"/>
    <x v="3"/>
    <s v="FUR-CH-10001802"/>
    <x v="0"/>
    <x v="1"/>
    <x v="1688"/>
    <n v="326.64600000000002"/>
    <n v="3"/>
    <n v="0.1"/>
    <n v="39.923400000000001"/>
  </r>
  <r>
    <n v="9723"/>
    <x v="4882"/>
    <x v="0"/>
    <x v="595"/>
    <d v="2013-02-20T00:00:00"/>
    <s v="Standard Class"/>
    <s v="JF-15565"/>
    <s v="Jill Fjeld"/>
    <x v="0"/>
    <s v="United States"/>
    <x v="20"/>
    <x v="15"/>
    <n v="10024"/>
    <x v="3"/>
    <s v="TEC-AC-10003628"/>
    <x v="2"/>
    <x v="11"/>
    <x v="244"/>
    <n v="89.97"/>
    <n v="3"/>
    <n v="0"/>
    <n v="39.586799999999997"/>
  </r>
  <r>
    <n v="9724"/>
    <x v="4883"/>
    <x v="2"/>
    <x v="1091"/>
    <d v="2011-12-26T00:00:00"/>
    <s v="Standard Class"/>
    <s v="TW-21025"/>
    <s v="Tamara Willingham"/>
    <x v="2"/>
    <s v="United States"/>
    <x v="20"/>
    <x v="15"/>
    <n v="10011"/>
    <x v="3"/>
    <s v="OFF-BI-10003984"/>
    <x v="1"/>
    <x v="8"/>
    <x v="690"/>
    <n v="296.71199999999999"/>
    <n v="13"/>
    <n v="0.2"/>
    <n v="100.1403"/>
  </r>
  <r>
    <n v="9725"/>
    <x v="4884"/>
    <x v="1"/>
    <x v="901"/>
    <d v="2012-11-12T00:00:00"/>
    <s v="Standard Class"/>
    <s v="TB-21250"/>
    <s v="Tim Brockman"/>
    <x v="0"/>
    <s v="United States"/>
    <x v="41"/>
    <x v="10"/>
    <n v="61701"/>
    <x v="2"/>
    <s v="OFF-EN-10004459"/>
    <x v="1"/>
    <x v="12"/>
    <x v="655"/>
    <n v="12.224"/>
    <n v="2"/>
    <n v="0.2"/>
    <n v="4.4311999999999996"/>
  </r>
  <r>
    <n v="9726"/>
    <x v="4885"/>
    <x v="3"/>
    <x v="697"/>
    <d v="2014-09-21T00:00:00"/>
    <s v="First Class"/>
    <s v="SC-20380"/>
    <s v="Shahid Collister"/>
    <x v="0"/>
    <s v="United States"/>
    <x v="394"/>
    <x v="45"/>
    <n v="83704"/>
    <x v="1"/>
    <s v="TEC-AC-10001109"/>
    <x v="2"/>
    <x v="11"/>
    <x v="998"/>
    <n v="89.97"/>
    <n v="3"/>
    <n v="0"/>
    <n v="37.787399999999998"/>
  </r>
  <r>
    <n v="9727"/>
    <x v="4886"/>
    <x v="3"/>
    <x v="574"/>
    <d v="2014-05-12T00:00:00"/>
    <s v="First Class"/>
    <s v="KM-16720"/>
    <s v="Kunst Miller"/>
    <x v="0"/>
    <s v="United States"/>
    <x v="90"/>
    <x v="31"/>
    <n v="1852"/>
    <x v="3"/>
    <s v="OFF-AP-10001293"/>
    <x v="1"/>
    <x v="9"/>
    <x v="1337"/>
    <n v="286.86"/>
    <n v="7"/>
    <n v="0"/>
    <n v="80.320800000000006"/>
  </r>
  <r>
    <n v="9728"/>
    <x v="4886"/>
    <x v="3"/>
    <x v="574"/>
    <d v="2014-05-12T00:00:00"/>
    <s v="First Class"/>
    <s v="KM-16720"/>
    <s v="Kunst Miller"/>
    <x v="0"/>
    <s v="United States"/>
    <x v="90"/>
    <x v="31"/>
    <n v="1852"/>
    <x v="3"/>
    <s v="TEC-PH-10004977"/>
    <x v="2"/>
    <x v="7"/>
    <x v="34"/>
    <n v="979.95"/>
    <n v="5"/>
    <n v="0"/>
    <n v="284.18549999999999"/>
  </r>
  <r>
    <n v="9729"/>
    <x v="4886"/>
    <x v="3"/>
    <x v="574"/>
    <d v="2014-05-12T00:00:00"/>
    <s v="First Class"/>
    <s v="KM-16720"/>
    <s v="Kunst Miller"/>
    <x v="0"/>
    <s v="United States"/>
    <x v="90"/>
    <x v="31"/>
    <n v="1852"/>
    <x v="3"/>
    <s v="OFF-SU-10001935"/>
    <x v="1"/>
    <x v="14"/>
    <x v="33"/>
    <n v="4.3600000000000003"/>
    <n v="2"/>
    <n v="0"/>
    <n v="0.1744"/>
  </r>
  <r>
    <n v="9730"/>
    <x v="4887"/>
    <x v="2"/>
    <x v="411"/>
    <d v="2011-04-10T00:00:00"/>
    <s v="Standard Class"/>
    <s v="EB-14170"/>
    <s v="Evan Bailliet"/>
    <x v="0"/>
    <s v="United States"/>
    <x v="4"/>
    <x v="4"/>
    <n v="98115"/>
    <x v="1"/>
    <s v="OFF-BI-10001308"/>
    <x v="1"/>
    <x v="8"/>
    <x v="1351"/>
    <n v="10.048"/>
    <n v="2"/>
    <n v="0.2"/>
    <n v="3.14"/>
  </r>
  <r>
    <n v="9731"/>
    <x v="4887"/>
    <x v="2"/>
    <x v="411"/>
    <d v="2011-04-10T00:00:00"/>
    <s v="Standard Class"/>
    <s v="EB-14170"/>
    <s v="Evan Bailliet"/>
    <x v="0"/>
    <s v="United States"/>
    <x v="4"/>
    <x v="4"/>
    <n v="98115"/>
    <x v="1"/>
    <s v="OFF-ST-10000046"/>
    <x v="1"/>
    <x v="4"/>
    <x v="757"/>
    <n v="807.75"/>
    <n v="5"/>
    <n v="0"/>
    <n v="153.4725"/>
  </r>
  <r>
    <n v="9732"/>
    <x v="4888"/>
    <x v="3"/>
    <x v="237"/>
    <d v="2014-11-20T00:00:00"/>
    <s v="Standard Class"/>
    <s v="JE-15715"/>
    <s v="Joe Elijah"/>
    <x v="0"/>
    <s v="United States"/>
    <x v="1"/>
    <x v="1"/>
    <n v="90049"/>
    <x v="1"/>
    <s v="OFF-AR-10003504"/>
    <x v="1"/>
    <x v="6"/>
    <x v="1026"/>
    <n v="34.24"/>
    <n v="8"/>
    <n v="0"/>
    <n v="9.9296000000000006"/>
  </r>
  <r>
    <n v="9733"/>
    <x v="4889"/>
    <x v="2"/>
    <x v="1071"/>
    <d v="2011-08-25T00:00:00"/>
    <s v="Standard Class"/>
    <s v="NC-18535"/>
    <s v="Nick Crebassa"/>
    <x v="1"/>
    <s v="United States"/>
    <x v="409"/>
    <x v="17"/>
    <n v="23666"/>
    <x v="0"/>
    <s v="FUR-CH-10001797"/>
    <x v="0"/>
    <x v="1"/>
    <x v="1441"/>
    <n v="500.24"/>
    <n v="13"/>
    <n v="0"/>
    <n v="145.06960000000001"/>
  </r>
  <r>
    <n v="9734"/>
    <x v="4889"/>
    <x v="2"/>
    <x v="1071"/>
    <d v="2011-08-25T00:00:00"/>
    <s v="Standard Class"/>
    <s v="NC-18535"/>
    <s v="Nick Crebassa"/>
    <x v="1"/>
    <s v="United States"/>
    <x v="409"/>
    <x v="17"/>
    <n v="23666"/>
    <x v="0"/>
    <s v="OFF-PA-10000246"/>
    <x v="1"/>
    <x v="10"/>
    <x v="1586"/>
    <n v="20.12"/>
    <n v="2"/>
    <n v="0"/>
    <n v="9.2552000000000003"/>
  </r>
  <r>
    <n v="9735"/>
    <x v="4889"/>
    <x v="2"/>
    <x v="1071"/>
    <d v="2011-08-25T00:00:00"/>
    <s v="Standard Class"/>
    <s v="NC-18535"/>
    <s v="Nick Crebassa"/>
    <x v="1"/>
    <s v="United States"/>
    <x v="409"/>
    <x v="17"/>
    <n v="23666"/>
    <x v="0"/>
    <s v="OFF-BI-10001359"/>
    <x v="1"/>
    <x v="8"/>
    <x v="1153"/>
    <n v="896.99"/>
    <n v="1"/>
    <n v="0"/>
    <n v="421.58530000000002"/>
  </r>
  <r>
    <n v="9736"/>
    <x v="4890"/>
    <x v="2"/>
    <x v="84"/>
    <d v="2011-11-22T00:00:00"/>
    <s v="Second Class"/>
    <s v="AD-10180"/>
    <s v="Alan Dominguez"/>
    <x v="2"/>
    <s v="United States"/>
    <x v="10"/>
    <x v="9"/>
    <n v="19134"/>
    <x v="3"/>
    <s v="OFF-PA-10001583"/>
    <x v="1"/>
    <x v="10"/>
    <x v="1822"/>
    <n v="5.88"/>
    <n v="1"/>
    <n v="0.2"/>
    <n v="1.9844999999999999"/>
  </r>
  <r>
    <n v="9737"/>
    <x v="4891"/>
    <x v="1"/>
    <x v="685"/>
    <d v="2012-03-07T00:00:00"/>
    <s v="Standard Class"/>
    <s v="NF-18475"/>
    <s v="Neil FranzÃ¶sisch"/>
    <x v="2"/>
    <s v="United States"/>
    <x v="155"/>
    <x v="8"/>
    <n v="68104"/>
    <x v="2"/>
    <s v="TEC-PH-10004667"/>
    <x v="2"/>
    <x v="7"/>
    <x v="519"/>
    <n v="269.98"/>
    <n v="2"/>
    <n v="0"/>
    <n v="72.894599999999997"/>
  </r>
  <r>
    <n v="9738"/>
    <x v="4892"/>
    <x v="3"/>
    <x v="633"/>
    <d v="2014-03-22T00:00:00"/>
    <s v="Standard Class"/>
    <s v="KD-16615"/>
    <s v="Ken Dana"/>
    <x v="1"/>
    <s v="United States"/>
    <x v="1"/>
    <x v="1"/>
    <n v="90032"/>
    <x v="1"/>
    <s v="OFF-ST-10002615"/>
    <x v="1"/>
    <x v="4"/>
    <x v="1427"/>
    <n v="310.12"/>
    <n v="2"/>
    <n v="0"/>
    <n v="80.631200000000007"/>
  </r>
  <r>
    <n v="9739"/>
    <x v="4892"/>
    <x v="3"/>
    <x v="633"/>
    <d v="2014-03-22T00:00:00"/>
    <s v="Standard Class"/>
    <s v="KD-16615"/>
    <s v="Ken Dana"/>
    <x v="1"/>
    <s v="United States"/>
    <x v="1"/>
    <x v="1"/>
    <n v="90032"/>
    <x v="1"/>
    <s v="OFF-BI-10004236"/>
    <x v="1"/>
    <x v="8"/>
    <x v="891"/>
    <n v="70.463999999999999"/>
    <n v="6"/>
    <n v="0.2"/>
    <n v="22.9008"/>
  </r>
  <r>
    <n v="9740"/>
    <x v="4892"/>
    <x v="3"/>
    <x v="633"/>
    <d v="2014-03-22T00:00:00"/>
    <s v="Standard Class"/>
    <s v="KD-16615"/>
    <s v="Ken Dana"/>
    <x v="1"/>
    <s v="United States"/>
    <x v="1"/>
    <x v="1"/>
    <n v="90032"/>
    <x v="1"/>
    <s v="OFF-BI-10001757"/>
    <x v="1"/>
    <x v="8"/>
    <x v="1158"/>
    <n v="19.68"/>
    <n v="5"/>
    <n v="0.2"/>
    <n v="6.8879999999999999"/>
  </r>
  <r>
    <n v="9741"/>
    <x v="4892"/>
    <x v="3"/>
    <x v="633"/>
    <d v="2014-03-22T00:00:00"/>
    <s v="Standard Class"/>
    <s v="KD-16615"/>
    <s v="Ken Dana"/>
    <x v="1"/>
    <s v="United States"/>
    <x v="1"/>
    <x v="1"/>
    <n v="90032"/>
    <x v="1"/>
    <s v="OFF-AP-10001154"/>
    <x v="1"/>
    <x v="9"/>
    <x v="584"/>
    <n v="140.66999999999999"/>
    <n v="3"/>
    <n v="0"/>
    <n v="54.8613"/>
  </r>
  <r>
    <n v="9742"/>
    <x v="4893"/>
    <x v="1"/>
    <x v="627"/>
    <d v="2012-12-11T00:00:00"/>
    <s v="Standard Class"/>
    <s v="QJ-19255"/>
    <s v="Quincy Jones"/>
    <x v="1"/>
    <s v="United States"/>
    <x v="140"/>
    <x v="42"/>
    <n v="5408"/>
    <x v="3"/>
    <s v="FUR-BO-10004834"/>
    <x v="0"/>
    <x v="0"/>
    <x v="26"/>
    <n v="4404.8999999999996"/>
    <n v="5"/>
    <n v="0"/>
    <n v="1013.127"/>
  </r>
  <r>
    <n v="9743"/>
    <x v="4894"/>
    <x v="3"/>
    <x v="354"/>
    <d v="2014-03-12T00:00:00"/>
    <s v="Standard Class"/>
    <s v="EP-13915"/>
    <s v="Emily Phan"/>
    <x v="0"/>
    <s v="United States"/>
    <x v="70"/>
    <x v="1"/>
    <n v="92037"/>
    <x v="1"/>
    <s v="OFF-LA-10001074"/>
    <x v="1"/>
    <x v="2"/>
    <x v="297"/>
    <n v="62.65"/>
    <n v="5"/>
    <n v="0"/>
    <n v="29.445499999999999"/>
  </r>
  <r>
    <n v="9744"/>
    <x v="4895"/>
    <x v="0"/>
    <x v="950"/>
    <d v="2013-06-23T00:00:00"/>
    <s v="Standard Class"/>
    <s v="JJ-15445"/>
    <s v="Jennifer Jackson"/>
    <x v="0"/>
    <s v="United States"/>
    <x v="46"/>
    <x v="13"/>
    <n v="19711"/>
    <x v="3"/>
    <s v="OFF-LA-10001641"/>
    <x v="1"/>
    <x v="2"/>
    <x v="1022"/>
    <n v="9.4499999999999993"/>
    <n v="3"/>
    <n v="0"/>
    <n v="4.5359999999999996"/>
  </r>
  <r>
    <n v="9745"/>
    <x v="4896"/>
    <x v="3"/>
    <x v="276"/>
    <d v="2014-01-26T00:00:00"/>
    <s v="Standard Class"/>
    <s v="BE-11410"/>
    <s v="Bobby Elias"/>
    <x v="0"/>
    <s v="United States"/>
    <x v="34"/>
    <x v="10"/>
    <n v="60505"/>
    <x v="2"/>
    <s v="OFF-EN-10002230"/>
    <x v="1"/>
    <x v="12"/>
    <x v="550"/>
    <n v="268.57600000000002"/>
    <n v="4"/>
    <n v="0.2"/>
    <n v="90.644400000000005"/>
  </r>
  <r>
    <n v="9746"/>
    <x v="4897"/>
    <x v="3"/>
    <x v="221"/>
    <d v="2014-11-25T00:00:00"/>
    <s v="Same Day"/>
    <s v="BP-11290"/>
    <s v="Beth Paige"/>
    <x v="0"/>
    <s v="United States"/>
    <x v="1"/>
    <x v="1"/>
    <n v="90008"/>
    <x v="1"/>
    <s v="FUR-TA-10000617"/>
    <x v="0"/>
    <x v="3"/>
    <x v="338"/>
    <n v="364.08"/>
    <n v="2"/>
    <n v="0.2"/>
    <n v="9.1020000000000003"/>
  </r>
  <r>
    <n v="9747"/>
    <x v="4897"/>
    <x v="3"/>
    <x v="221"/>
    <d v="2014-11-25T00:00:00"/>
    <s v="Same Day"/>
    <s v="BP-11290"/>
    <s v="Beth Paige"/>
    <x v="0"/>
    <s v="United States"/>
    <x v="1"/>
    <x v="1"/>
    <n v="90008"/>
    <x v="1"/>
    <s v="FUR-TA-10001676"/>
    <x v="0"/>
    <x v="3"/>
    <x v="957"/>
    <n v="71.087999999999994"/>
    <n v="2"/>
    <n v="0.2"/>
    <n v="-1.7771999999999999"/>
  </r>
  <r>
    <n v="9748"/>
    <x v="4898"/>
    <x v="2"/>
    <x v="7"/>
    <d v="2011-11-15T00:00:00"/>
    <s v="Standard Class"/>
    <s v="BH-11710"/>
    <s v="Brosina Hoffman"/>
    <x v="0"/>
    <s v="United States"/>
    <x v="22"/>
    <x v="10"/>
    <n v="60653"/>
    <x v="2"/>
    <s v="FUR-FU-10000175"/>
    <x v="0"/>
    <x v="5"/>
    <x v="1629"/>
    <n v="10.984"/>
    <n v="2"/>
    <n v="0.6"/>
    <n v="-7.9634"/>
  </r>
  <r>
    <n v="9749"/>
    <x v="4898"/>
    <x v="2"/>
    <x v="7"/>
    <d v="2011-11-15T00:00:00"/>
    <s v="Standard Class"/>
    <s v="BH-11710"/>
    <s v="Brosina Hoffman"/>
    <x v="0"/>
    <s v="United States"/>
    <x v="22"/>
    <x v="10"/>
    <n v="60653"/>
    <x v="2"/>
    <s v="FUR-CH-10003379"/>
    <x v="0"/>
    <x v="1"/>
    <x v="459"/>
    <n v="797.94399999999996"/>
    <n v="4"/>
    <n v="0.3"/>
    <n v="-56.996000000000002"/>
  </r>
  <r>
    <n v="9750"/>
    <x v="4899"/>
    <x v="0"/>
    <x v="758"/>
    <d v="2013-09-03T00:00:00"/>
    <s v="Standard Class"/>
    <s v="EM-13810"/>
    <s v="Eleni McCrary"/>
    <x v="1"/>
    <s v="United States"/>
    <x v="18"/>
    <x v="38"/>
    <n v="3820"/>
    <x v="3"/>
    <s v="TEC-AC-10002567"/>
    <x v="2"/>
    <x v="11"/>
    <x v="423"/>
    <n v="159.97999999999999"/>
    <n v="2"/>
    <n v="0"/>
    <n v="57.592799999999997"/>
  </r>
  <r>
    <n v="9751"/>
    <x v="4900"/>
    <x v="0"/>
    <x v="1228"/>
    <d v="2013-10-16T00:00:00"/>
    <s v="Standard Class"/>
    <s v="EP-13915"/>
    <s v="Emily Phan"/>
    <x v="0"/>
    <s v="United States"/>
    <x v="22"/>
    <x v="10"/>
    <n v="60610"/>
    <x v="2"/>
    <s v="OFF-AR-10003183"/>
    <x v="1"/>
    <x v="6"/>
    <x v="1390"/>
    <n v="5.3440000000000003"/>
    <n v="2"/>
    <n v="0.2"/>
    <n v="0.66800000000000004"/>
  </r>
  <r>
    <n v="9752"/>
    <x v="4900"/>
    <x v="0"/>
    <x v="1228"/>
    <d v="2013-10-16T00:00:00"/>
    <s v="Standard Class"/>
    <s v="EP-13915"/>
    <s v="Emily Phan"/>
    <x v="0"/>
    <s v="United States"/>
    <x v="22"/>
    <x v="10"/>
    <n v="60610"/>
    <x v="2"/>
    <s v="OFF-AR-10001446"/>
    <x v="1"/>
    <x v="6"/>
    <x v="1152"/>
    <n v="27.72"/>
    <n v="3"/>
    <n v="0.2"/>
    <n v="3.4649999999999999"/>
  </r>
  <r>
    <n v="9753"/>
    <x v="4901"/>
    <x v="0"/>
    <x v="949"/>
    <d v="2013-03-07T00:00:00"/>
    <s v="First Class"/>
    <s v="NZ-18565"/>
    <s v="Nick Zandusky"/>
    <x v="2"/>
    <s v="United States"/>
    <x v="4"/>
    <x v="4"/>
    <n v="98115"/>
    <x v="1"/>
    <s v="OFF-BI-10000145"/>
    <x v="1"/>
    <x v="8"/>
    <x v="735"/>
    <n v="2.496"/>
    <n v="1"/>
    <n v="0.2"/>
    <n v="0.90480000000000005"/>
  </r>
  <r>
    <n v="9754"/>
    <x v="4902"/>
    <x v="3"/>
    <x v="996"/>
    <d v="2014-03-30T00:00:00"/>
    <s v="Second Class"/>
    <s v="LC-16870"/>
    <s v="Lena Cacioppo"/>
    <x v="0"/>
    <s v="United States"/>
    <x v="102"/>
    <x v="17"/>
    <n v="23223"/>
    <x v="0"/>
    <s v="OFF-LA-10000476"/>
    <x v="1"/>
    <x v="2"/>
    <x v="1552"/>
    <n v="8.26"/>
    <n v="2"/>
    <n v="0"/>
    <n v="3.7995999999999999"/>
  </r>
  <r>
    <n v="9755"/>
    <x v="4902"/>
    <x v="3"/>
    <x v="996"/>
    <d v="2014-03-30T00:00:00"/>
    <s v="Second Class"/>
    <s v="LC-16870"/>
    <s v="Lena Cacioppo"/>
    <x v="0"/>
    <s v="United States"/>
    <x v="102"/>
    <x v="17"/>
    <n v="23223"/>
    <x v="0"/>
    <s v="OFF-BI-10001679"/>
    <x v="1"/>
    <x v="8"/>
    <x v="212"/>
    <n v="17.760000000000002"/>
    <n v="2"/>
    <n v="0"/>
    <n v="8.8800000000000008"/>
  </r>
  <r>
    <n v="9756"/>
    <x v="4902"/>
    <x v="3"/>
    <x v="996"/>
    <d v="2014-03-30T00:00:00"/>
    <s v="Second Class"/>
    <s v="LC-16870"/>
    <s v="Lena Cacioppo"/>
    <x v="0"/>
    <s v="United States"/>
    <x v="102"/>
    <x v="17"/>
    <n v="23223"/>
    <x v="0"/>
    <s v="OFF-ST-10001128"/>
    <x v="1"/>
    <x v="4"/>
    <x v="1418"/>
    <n v="332.94"/>
    <n v="3"/>
    <n v="0"/>
    <n v="9.9882000000000009"/>
  </r>
  <r>
    <n v="9757"/>
    <x v="4902"/>
    <x v="3"/>
    <x v="996"/>
    <d v="2014-03-30T00:00:00"/>
    <s v="Second Class"/>
    <s v="LC-16870"/>
    <s v="Lena Cacioppo"/>
    <x v="0"/>
    <s v="United States"/>
    <x v="102"/>
    <x v="17"/>
    <n v="23223"/>
    <x v="0"/>
    <s v="FUR-TA-10002533"/>
    <x v="0"/>
    <x v="3"/>
    <x v="274"/>
    <n v="292.10000000000002"/>
    <n v="2"/>
    <n v="0"/>
    <n v="58.42"/>
  </r>
  <r>
    <n v="9758"/>
    <x v="4902"/>
    <x v="3"/>
    <x v="996"/>
    <d v="2014-03-30T00:00:00"/>
    <s v="Second Class"/>
    <s v="LC-16870"/>
    <s v="Lena Cacioppo"/>
    <x v="0"/>
    <s v="United States"/>
    <x v="102"/>
    <x v="17"/>
    <n v="23223"/>
    <x v="0"/>
    <s v="TEC-PH-10004006"/>
    <x v="2"/>
    <x v="7"/>
    <x v="1764"/>
    <n v="206.1"/>
    <n v="5"/>
    <n v="0"/>
    <n v="55.646999999999998"/>
  </r>
  <r>
    <n v="9759"/>
    <x v="4902"/>
    <x v="3"/>
    <x v="996"/>
    <d v="2014-03-30T00:00:00"/>
    <s v="Second Class"/>
    <s v="LC-16870"/>
    <s v="Lena Cacioppo"/>
    <x v="0"/>
    <s v="United States"/>
    <x v="102"/>
    <x v="17"/>
    <n v="23223"/>
    <x v="0"/>
    <s v="OFF-PA-10002615"/>
    <x v="1"/>
    <x v="10"/>
    <x v="247"/>
    <n v="17.64"/>
    <n v="4"/>
    <n v="0"/>
    <n v="8.1143999999999998"/>
  </r>
  <r>
    <n v="9760"/>
    <x v="4903"/>
    <x v="0"/>
    <x v="731"/>
    <d v="2013-06-11T00:00:00"/>
    <s v="Standard Class"/>
    <s v="SF-20965"/>
    <s v="Sylvia Foulston"/>
    <x v="1"/>
    <s v="United States"/>
    <x v="8"/>
    <x v="1"/>
    <n v="94109"/>
    <x v="1"/>
    <s v="FUR-CH-10001854"/>
    <x v="0"/>
    <x v="1"/>
    <x v="1110"/>
    <n v="1403.92"/>
    <n v="5"/>
    <n v="0.2"/>
    <n v="70.195999999999998"/>
  </r>
  <r>
    <n v="9761"/>
    <x v="4904"/>
    <x v="3"/>
    <x v="259"/>
    <d v="2014-09-11T00:00:00"/>
    <s v="Standard Class"/>
    <s v="KM-16375"/>
    <s v="Katherine Murray"/>
    <x v="2"/>
    <s v="United States"/>
    <x v="528"/>
    <x v="36"/>
    <n v="72762"/>
    <x v="0"/>
    <s v="OFF-AR-10000657"/>
    <x v="1"/>
    <x v="6"/>
    <x v="1518"/>
    <n v="4.3"/>
    <n v="2"/>
    <n v="0"/>
    <n v="1.419"/>
  </r>
  <r>
    <n v="9762"/>
    <x v="4905"/>
    <x v="2"/>
    <x v="1047"/>
    <d v="2011-02-19T00:00:00"/>
    <s v="Standard Class"/>
    <s v="ML-17395"/>
    <s v="Marina Lichtenstein"/>
    <x v="1"/>
    <s v="United States"/>
    <x v="4"/>
    <x v="4"/>
    <n v="98103"/>
    <x v="1"/>
    <s v="TEC-AC-10000736"/>
    <x v="2"/>
    <x v="11"/>
    <x v="1085"/>
    <n v="239.97"/>
    <n v="3"/>
    <n v="0"/>
    <n v="86.389200000000002"/>
  </r>
  <r>
    <n v="9763"/>
    <x v="4905"/>
    <x v="2"/>
    <x v="1047"/>
    <d v="2011-02-19T00:00:00"/>
    <s v="Standard Class"/>
    <s v="ML-17395"/>
    <s v="Marina Lichtenstein"/>
    <x v="1"/>
    <s v="United States"/>
    <x v="4"/>
    <x v="4"/>
    <n v="98103"/>
    <x v="1"/>
    <s v="OFF-AP-10001293"/>
    <x v="1"/>
    <x v="9"/>
    <x v="1337"/>
    <n v="81.96"/>
    <n v="2"/>
    <n v="0"/>
    <n v="22.948799999999999"/>
  </r>
  <r>
    <n v="9764"/>
    <x v="4905"/>
    <x v="2"/>
    <x v="1047"/>
    <d v="2011-02-19T00:00:00"/>
    <s v="Standard Class"/>
    <s v="ML-17395"/>
    <s v="Marina Lichtenstein"/>
    <x v="1"/>
    <s v="United States"/>
    <x v="4"/>
    <x v="4"/>
    <n v="98103"/>
    <x v="1"/>
    <s v="OFF-SU-10000157"/>
    <x v="1"/>
    <x v="14"/>
    <x v="1399"/>
    <n v="238.62"/>
    <n v="2"/>
    <n v="0"/>
    <n v="4.7724000000000002"/>
  </r>
  <r>
    <n v="9765"/>
    <x v="4906"/>
    <x v="2"/>
    <x v="1229"/>
    <d v="2011-06-23T00:00:00"/>
    <s v="Standard Class"/>
    <s v="MC-18100"/>
    <s v="Mick Crebagga"/>
    <x v="0"/>
    <s v="United States"/>
    <x v="1"/>
    <x v="1"/>
    <n v="90036"/>
    <x v="1"/>
    <s v="TEC-PH-10000215"/>
    <x v="2"/>
    <x v="7"/>
    <x v="139"/>
    <n v="139.80000000000001"/>
    <n v="5"/>
    <n v="0.2"/>
    <n v="12.2325"/>
  </r>
  <r>
    <n v="9766"/>
    <x v="4907"/>
    <x v="3"/>
    <x v="1230"/>
    <d v="2014-07-03T00:00:00"/>
    <s v="Standard Class"/>
    <s v="DB-13660"/>
    <s v="Duane Benoit"/>
    <x v="0"/>
    <s v="United States"/>
    <x v="209"/>
    <x v="29"/>
    <n v="6457"/>
    <x v="3"/>
    <s v="OFF-BI-10001757"/>
    <x v="1"/>
    <x v="8"/>
    <x v="1158"/>
    <n v="9.84"/>
    <n v="2"/>
    <n v="0"/>
    <n v="4.7232000000000003"/>
  </r>
  <r>
    <n v="9767"/>
    <x v="4907"/>
    <x v="3"/>
    <x v="1230"/>
    <d v="2014-07-03T00:00:00"/>
    <s v="Standard Class"/>
    <s v="DB-13660"/>
    <s v="Duane Benoit"/>
    <x v="0"/>
    <s v="United States"/>
    <x v="209"/>
    <x v="29"/>
    <n v="6457"/>
    <x v="3"/>
    <s v="OFF-PA-10002137"/>
    <x v="1"/>
    <x v="10"/>
    <x v="560"/>
    <n v="7.78"/>
    <n v="1"/>
    <n v="0"/>
    <n v="3.5009999999999999"/>
  </r>
  <r>
    <n v="9768"/>
    <x v="4908"/>
    <x v="3"/>
    <x v="34"/>
    <d v="2014-12-16T00:00:00"/>
    <s v="Standard Class"/>
    <s v="LW-17215"/>
    <s v="Luke Weiss"/>
    <x v="0"/>
    <s v="United States"/>
    <x v="354"/>
    <x v="12"/>
    <n v="49505"/>
    <x v="2"/>
    <s v="OFF-BI-10000088"/>
    <x v="1"/>
    <x v="8"/>
    <x v="1025"/>
    <n v="54.9"/>
    <n v="5"/>
    <n v="0"/>
    <n v="26.901"/>
  </r>
  <r>
    <n v="9769"/>
    <x v="4909"/>
    <x v="3"/>
    <x v="226"/>
    <d v="2014-12-15T00:00:00"/>
    <s v="Standard Class"/>
    <s v="TC-21535"/>
    <s v="Tracy Collins"/>
    <x v="2"/>
    <s v="United States"/>
    <x v="8"/>
    <x v="1"/>
    <n v="94122"/>
    <x v="1"/>
    <s v="OFF-PA-10000380"/>
    <x v="1"/>
    <x v="10"/>
    <x v="1281"/>
    <n v="50.04"/>
    <n v="6"/>
    <n v="0"/>
    <n v="25.02"/>
  </r>
  <r>
    <n v="9770"/>
    <x v="4910"/>
    <x v="0"/>
    <x v="390"/>
    <d v="2013-01-12T00:00:00"/>
    <s v="Standard Class"/>
    <s v="SC-20050"/>
    <s v="Sample Company A"/>
    <x v="2"/>
    <s v="United States"/>
    <x v="146"/>
    <x v="2"/>
    <n v="33012"/>
    <x v="0"/>
    <s v="FUR-BO-10001619"/>
    <x v="0"/>
    <x v="0"/>
    <x v="599"/>
    <n v="339.92"/>
    <n v="5"/>
    <n v="0.2"/>
    <n v="8.4979999999999993"/>
  </r>
  <r>
    <n v="9771"/>
    <x v="4910"/>
    <x v="0"/>
    <x v="390"/>
    <d v="2013-01-12T00:00:00"/>
    <s v="Standard Class"/>
    <s v="SC-20050"/>
    <s v="Sample Company A"/>
    <x v="2"/>
    <s v="United States"/>
    <x v="146"/>
    <x v="2"/>
    <n v="33012"/>
    <x v="0"/>
    <s v="OFF-PA-10001609"/>
    <x v="1"/>
    <x v="10"/>
    <x v="1107"/>
    <n v="10.528"/>
    <n v="4"/>
    <n v="0.2"/>
    <n v="3.4216000000000002"/>
  </r>
  <r>
    <n v="9772"/>
    <x v="4910"/>
    <x v="0"/>
    <x v="390"/>
    <d v="2013-01-12T00:00:00"/>
    <s v="Standard Class"/>
    <s v="SC-20050"/>
    <s v="Sample Company A"/>
    <x v="2"/>
    <s v="United States"/>
    <x v="146"/>
    <x v="2"/>
    <n v="33012"/>
    <x v="0"/>
    <s v="OFF-AP-10002765"/>
    <x v="1"/>
    <x v="9"/>
    <x v="1252"/>
    <n v="42.384"/>
    <n v="2"/>
    <n v="0.2"/>
    <n v="4.2384000000000004"/>
  </r>
  <r>
    <n v="9773"/>
    <x v="4911"/>
    <x v="0"/>
    <x v="894"/>
    <d v="2013-04-07T00:00:00"/>
    <s v="Same Day"/>
    <s v="FM-14215"/>
    <s v="Filia McAdams"/>
    <x v="1"/>
    <s v="United States"/>
    <x v="10"/>
    <x v="9"/>
    <n v="19143"/>
    <x v="3"/>
    <s v="OFF-PA-10000167"/>
    <x v="1"/>
    <x v="10"/>
    <x v="1071"/>
    <n v="123.92"/>
    <n v="5"/>
    <n v="0.2"/>
    <n v="38.725000000000001"/>
  </r>
  <r>
    <n v="9774"/>
    <x v="4912"/>
    <x v="0"/>
    <x v="190"/>
    <d v="2013-04-07T00:00:00"/>
    <s v="Standard Class"/>
    <s v="PF-19225"/>
    <s v="Phillip Flathmann"/>
    <x v="0"/>
    <s v="United States"/>
    <x v="118"/>
    <x v="32"/>
    <n v="30318"/>
    <x v="0"/>
    <s v="TEC-PH-10004434"/>
    <x v="2"/>
    <x v="7"/>
    <x v="1604"/>
    <n v="135.94999999999999"/>
    <n v="1"/>
    <n v="0"/>
    <n v="39.4255"/>
  </r>
  <r>
    <n v="9775"/>
    <x v="4913"/>
    <x v="2"/>
    <x v="711"/>
    <d v="2011-07-30T00:00:00"/>
    <s v="Standard Class"/>
    <s v="LF-17185"/>
    <s v="Luke Foster"/>
    <x v="0"/>
    <s v="United States"/>
    <x v="52"/>
    <x v="5"/>
    <n v="78207"/>
    <x v="2"/>
    <s v="OFF-BI-10004995"/>
    <x v="1"/>
    <x v="8"/>
    <x v="313"/>
    <n v="2177.5839999999998"/>
    <n v="8"/>
    <n v="0.8"/>
    <n v="-3701.8928000000001"/>
  </r>
  <r>
    <n v="9776"/>
    <x v="4913"/>
    <x v="2"/>
    <x v="711"/>
    <d v="2011-07-30T00:00:00"/>
    <s v="Standard Class"/>
    <s v="LF-17185"/>
    <s v="Luke Foster"/>
    <x v="0"/>
    <s v="United States"/>
    <x v="52"/>
    <x v="5"/>
    <n v="78207"/>
    <x v="2"/>
    <s v="FUR-FU-10004666"/>
    <x v="0"/>
    <x v="5"/>
    <x v="1452"/>
    <n v="17.495999999999999"/>
    <n v="3"/>
    <n v="0.6"/>
    <n v="-10.0602"/>
  </r>
  <r>
    <n v="9777"/>
    <x v="4913"/>
    <x v="2"/>
    <x v="711"/>
    <d v="2011-07-30T00:00:00"/>
    <s v="Standard Class"/>
    <s v="LF-17185"/>
    <s v="Luke Foster"/>
    <x v="0"/>
    <s v="United States"/>
    <x v="52"/>
    <x v="5"/>
    <n v="78207"/>
    <x v="2"/>
    <s v="OFF-BI-10001524"/>
    <x v="1"/>
    <x v="8"/>
    <x v="298"/>
    <n v="16.783999999999999"/>
    <n v="4"/>
    <n v="0.8"/>
    <n v="-26.854399999999998"/>
  </r>
  <r>
    <n v="9778"/>
    <x v="4913"/>
    <x v="2"/>
    <x v="711"/>
    <d v="2011-07-30T00:00:00"/>
    <s v="Standard Class"/>
    <s v="LF-17185"/>
    <s v="Luke Foster"/>
    <x v="0"/>
    <s v="United States"/>
    <x v="52"/>
    <x v="5"/>
    <n v="78207"/>
    <x v="2"/>
    <s v="TEC-AC-10002076"/>
    <x v="2"/>
    <x v="11"/>
    <x v="329"/>
    <n v="431.13600000000002"/>
    <n v="9"/>
    <n v="0.2"/>
    <n v="-26.946000000000002"/>
  </r>
  <r>
    <n v="9779"/>
    <x v="4913"/>
    <x v="2"/>
    <x v="711"/>
    <d v="2011-07-30T00:00:00"/>
    <s v="Standard Class"/>
    <s v="LF-17185"/>
    <s v="Luke Foster"/>
    <x v="0"/>
    <s v="United States"/>
    <x v="52"/>
    <x v="5"/>
    <n v="78207"/>
    <x v="2"/>
    <s v="OFF-BI-10001679"/>
    <x v="1"/>
    <x v="8"/>
    <x v="212"/>
    <n v="8.8800000000000008"/>
    <n v="5"/>
    <n v="0.8"/>
    <n v="-13.32"/>
  </r>
  <r>
    <n v="9780"/>
    <x v="4913"/>
    <x v="2"/>
    <x v="711"/>
    <d v="2011-07-30T00:00:00"/>
    <s v="Standard Class"/>
    <s v="LF-17185"/>
    <s v="Luke Foster"/>
    <x v="0"/>
    <s v="United States"/>
    <x v="52"/>
    <x v="5"/>
    <n v="78207"/>
    <x v="2"/>
    <s v="OFF-AP-10003281"/>
    <x v="1"/>
    <x v="9"/>
    <x v="1180"/>
    <n v="4.8360000000000003"/>
    <n v="2"/>
    <n v="0.8"/>
    <n v="-12.09"/>
  </r>
  <r>
    <n v="9781"/>
    <x v="4914"/>
    <x v="0"/>
    <x v="749"/>
    <d v="2013-09-19T00:00:00"/>
    <s v="Standard Class"/>
    <s v="CL-12565"/>
    <s v="Clay Ludtke"/>
    <x v="0"/>
    <s v="United States"/>
    <x v="85"/>
    <x v="15"/>
    <n v="11561"/>
    <x v="3"/>
    <s v="TEC-PH-10001944"/>
    <x v="2"/>
    <x v="7"/>
    <x v="1262"/>
    <n v="437.85"/>
    <n v="3"/>
    <n v="0"/>
    <n v="131.35499999999999"/>
  </r>
  <r>
    <n v="9782"/>
    <x v="4914"/>
    <x v="0"/>
    <x v="749"/>
    <d v="2013-09-19T00:00:00"/>
    <s v="Standard Class"/>
    <s v="CL-12565"/>
    <s v="Clay Ludtke"/>
    <x v="0"/>
    <s v="United States"/>
    <x v="85"/>
    <x v="15"/>
    <n v="11561"/>
    <x v="3"/>
    <s v="OFF-BI-10004390"/>
    <x v="1"/>
    <x v="8"/>
    <x v="1155"/>
    <n v="673.56799999999998"/>
    <n v="2"/>
    <n v="0.2"/>
    <n v="252.58799999999999"/>
  </r>
  <r>
    <n v="9783"/>
    <x v="4915"/>
    <x v="1"/>
    <x v="70"/>
    <d v="2012-02-06T00:00:00"/>
    <s v="Second Class"/>
    <s v="EM-13825"/>
    <s v="Elizabeth Moffitt"/>
    <x v="1"/>
    <s v="United States"/>
    <x v="267"/>
    <x v="30"/>
    <n v="7501"/>
    <x v="3"/>
    <s v="OFF-PA-10002120"/>
    <x v="1"/>
    <x v="10"/>
    <x v="514"/>
    <n v="274.8"/>
    <n v="5"/>
    <n v="0"/>
    <n v="134.65199999999999"/>
  </r>
  <r>
    <n v="9784"/>
    <x v="4915"/>
    <x v="1"/>
    <x v="70"/>
    <d v="2012-02-06T00:00:00"/>
    <s v="Second Class"/>
    <s v="EM-13825"/>
    <s v="Elizabeth Moffitt"/>
    <x v="1"/>
    <s v="United States"/>
    <x v="267"/>
    <x v="30"/>
    <n v="7501"/>
    <x v="3"/>
    <s v="OFF-ST-10004340"/>
    <x v="1"/>
    <x v="4"/>
    <x v="809"/>
    <n v="62.18"/>
    <n v="1"/>
    <n v="0"/>
    <n v="16.788599999999999"/>
  </r>
  <r>
    <n v="9785"/>
    <x v="4915"/>
    <x v="1"/>
    <x v="70"/>
    <d v="2012-02-06T00:00:00"/>
    <s v="Second Class"/>
    <s v="EM-13825"/>
    <s v="Elizabeth Moffitt"/>
    <x v="1"/>
    <s v="United States"/>
    <x v="267"/>
    <x v="30"/>
    <n v="7501"/>
    <x v="3"/>
    <s v="FUR-FU-10001847"/>
    <x v="0"/>
    <x v="5"/>
    <x v="1355"/>
    <n v="8.2799999999999994"/>
    <n v="2"/>
    <n v="0"/>
    <n v="2.9807999999999999"/>
  </r>
  <r>
    <n v="9786"/>
    <x v="4916"/>
    <x v="1"/>
    <x v="1231"/>
    <d v="2012-05-13T00:00:00"/>
    <s v="Standard Class"/>
    <s v="ME-17725"/>
    <s v="Max Engle"/>
    <x v="0"/>
    <s v="United States"/>
    <x v="103"/>
    <x v="0"/>
    <n v="40214"/>
    <x v="0"/>
    <s v="OFF-BI-10000962"/>
    <x v="1"/>
    <x v="8"/>
    <x v="1504"/>
    <n v="48.81"/>
    <n v="3"/>
    <n v="0"/>
    <n v="23.916899999999998"/>
  </r>
  <r>
    <n v="9787"/>
    <x v="4917"/>
    <x v="2"/>
    <x v="1127"/>
    <d v="2011-05-11T00:00:00"/>
    <s v="Same Day"/>
    <s v="BG-11035"/>
    <s v="Barry Gonzalez"/>
    <x v="0"/>
    <s v="United States"/>
    <x v="409"/>
    <x v="17"/>
    <n v="23666"/>
    <x v="0"/>
    <s v="FUR-CH-10004754"/>
    <x v="0"/>
    <x v="1"/>
    <x v="1123"/>
    <n v="149.9"/>
    <n v="5"/>
    <n v="0"/>
    <n v="40.472999999999999"/>
  </r>
  <r>
    <n v="9788"/>
    <x v="4918"/>
    <x v="3"/>
    <x v="996"/>
    <d v="2014-02-04T00:00:00"/>
    <s v="Standard Class"/>
    <s v="CJ-12010"/>
    <s v="Caroline Jumper"/>
    <x v="0"/>
    <s v="United States"/>
    <x v="12"/>
    <x v="5"/>
    <n v="77070"/>
    <x v="2"/>
    <s v="FUR-BO-10001811"/>
    <x v="0"/>
    <x v="0"/>
    <x v="779"/>
    <n v="1023.332"/>
    <n v="5"/>
    <n v="0.32"/>
    <n v="-30.097999999999999"/>
  </r>
  <r>
    <n v="9789"/>
    <x v="4918"/>
    <x v="3"/>
    <x v="996"/>
    <d v="2014-02-04T00:00:00"/>
    <s v="Standard Class"/>
    <s v="CJ-12010"/>
    <s v="Caroline Jumper"/>
    <x v="0"/>
    <s v="United States"/>
    <x v="12"/>
    <x v="5"/>
    <n v="77070"/>
    <x v="2"/>
    <s v="FUR-CH-10004063"/>
    <x v="0"/>
    <x v="1"/>
    <x v="120"/>
    <n v="600.55799999999999"/>
    <n v="3"/>
    <n v="0.3"/>
    <n v="-8.5793999999999997"/>
  </r>
  <r>
    <n v="9790"/>
    <x v="4918"/>
    <x v="3"/>
    <x v="996"/>
    <d v="2014-02-04T00:00:00"/>
    <s v="Standard Class"/>
    <s v="CJ-12010"/>
    <s v="Caroline Jumper"/>
    <x v="0"/>
    <s v="United States"/>
    <x v="12"/>
    <x v="5"/>
    <n v="77070"/>
    <x v="2"/>
    <s v="TEC-AC-10004901"/>
    <x v="2"/>
    <x v="11"/>
    <x v="642"/>
    <n v="39.991999999999997"/>
    <n v="1"/>
    <n v="0.2"/>
    <n v="6.9985999999999997"/>
  </r>
  <r>
    <n v="9791"/>
    <x v="4918"/>
    <x v="3"/>
    <x v="996"/>
    <d v="2014-02-04T00:00:00"/>
    <s v="Standard Class"/>
    <s v="CJ-12010"/>
    <s v="Caroline Jumper"/>
    <x v="0"/>
    <s v="United States"/>
    <x v="12"/>
    <x v="5"/>
    <n v="77070"/>
    <x v="2"/>
    <s v="FUR-CH-10001714"/>
    <x v="0"/>
    <x v="1"/>
    <x v="1295"/>
    <n v="211.24600000000001"/>
    <n v="2"/>
    <n v="0.3"/>
    <n v="-66.391599999999997"/>
  </r>
  <r>
    <n v="9792"/>
    <x v="4919"/>
    <x v="2"/>
    <x v="371"/>
    <d v="2011-05-23T00:00:00"/>
    <s v="Second Class"/>
    <s v="KH-16360"/>
    <s v="Katherine Hughes"/>
    <x v="0"/>
    <s v="United States"/>
    <x v="12"/>
    <x v="5"/>
    <n v="77070"/>
    <x v="2"/>
    <s v="OFF-EN-10003134"/>
    <x v="1"/>
    <x v="12"/>
    <x v="33"/>
    <n v="56.064"/>
    <n v="6"/>
    <n v="0.2"/>
    <n v="21.024000000000001"/>
  </r>
  <r>
    <n v="9793"/>
    <x v="4919"/>
    <x v="2"/>
    <x v="371"/>
    <d v="2011-05-23T00:00:00"/>
    <s v="Second Class"/>
    <s v="KH-16360"/>
    <s v="Katherine Hughes"/>
    <x v="0"/>
    <s v="United States"/>
    <x v="12"/>
    <x v="5"/>
    <n v="77070"/>
    <x v="2"/>
    <s v="FUR-CH-10003396"/>
    <x v="0"/>
    <x v="1"/>
    <x v="385"/>
    <n v="107.77200000000001"/>
    <n v="2"/>
    <n v="0.3"/>
    <n v="-29.252400000000002"/>
  </r>
  <r>
    <n v="9794"/>
    <x v="4919"/>
    <x v="2"/>
    <x v="371"/>
    <d v="2011-05-23T00:00:00"/>
    <s v="Second Class"/>
    <s v="KH-16360"/>
    <s v="Katherine Hughes"/>
    <x v="0"/>
    <s v="United States"/>
    <x v="12"/>
    <x v="5"/>
    <n v="77070"/>
    <x v="2"/>
    <s v="OFF-PA-10001560"/>
    <x v="1"/>
    <x v="10"/>
    <x v="664"/>
    <n v="4.8319999999999999"/>
    <n v="1"/>
    <n v="0.2"/>
    <n v="1.6308"/>
  </r>
  <r>
    <n v="9795"/>
    <x v="4919"/>
    <x v="2"/>
    <x v="371"/>
    <d v="2011-05-23T00:00:00"/>
    <s v="Second Class"/>
    <s v="KH-16360"/>
    <s v="Katherine Hughes"/>
    <x v="0"/>
    <s v="United States"/>
    <x v="12"/>
    <x v="5"/>
    <n v="77070"/>
    <x v="2"/>
    <s v="OFF-BI-10000977"/>
    <x v="1"/>
    <x v="8"/>
    <x v="982"/>
    <n v="18.239999999999998"/>
    <n v="3"/>
    <n v="0.8"/>
    <n v="-31.007999999999999"/>
  </r>
  <r>
    <n v="9796"/>
    <x v="4920"/>
    <x v="0"/>
    <x v="206"/>
    <d v="2013-05-29T00:00:00"/>
    <s v="Standard Class"/>
    <s v="SH-19975"/>
    <s v="Sally Hughsby"/>
    <x v="1"/>
    <s v="United States"/>
    <x v="22"/>
    <x v="10"/>
    <n v="60610"/>
    <x v="2"/>
    <s v="OFF-BI-10003429"/>
    <x v="1"/>
    <x v="8"/>
    <x v="844"/>
    <n v="3.798"/>
    <n v="3"/>
    <n v="0.8"/>
    <n v="-5.8868999999999998"/>
  </r>
  <r>
    <n v="9797"/>
    <x v="4921"/>
    <x v="1"/>
    <x v="1026"/>
    <d v="2012-01-17T00:00:00"/>
    <s v="Standard Class"/>
    <s v="CS-12490"/>
    <s v="Cindy Schnelling"/>
    <x v="1"/>
    <s v="United States"/>
    <x v="167"/>
    <x v="24"/>
    <n v="43615"/>
    <x v="3"/>
    <s v="OFF-AR-10001374"/>
    <x v="1"/>
    <x v="6"/>
    <x v="310"/>
    <n v="10.368"/>
    <n v="2"/>
    <n v="0.2"/>
    <n v="1.5551999999999999"/>
  </r>
  <r>
    <n v="9798"/>
    <x v="4921"/>
    <x v="1"/>
    <x v="1026"/>
    <d v="2012-01-17T00:00:00"/>
    <s v="Standard Class"/>
    <s v="CS-12490"/>
    <s v="Cindy Schnelling"/>
    <x v="1"/>
    <s v="United States"/>
    <x v="167"/>
    <x v="24"/>
    <n v="43615"/>
    <x v="3"/>
    <s v="TEC-PH-10004977"/>
    <x v="2"/>
    <x v="7"/>
    <x v="34"/>
    <n v="235.18799999999999"/>
    <n v="2"/>
    <n v="0.4"/>
    <n v="-43.117800000000003"/>
  </r>
  <r>
    <n v="9799"/>
    <x v="4921"/>
    <x v="1"/>
    <x v="1026"/>
    <d v="2012-01-17T00:00:00"/>
    <s v="Standard Class"/>
    <s v="CS-12490"/>
    <s v="Cindy Schnelling"/>
    <x v="1"/>
    <s v="United States"/>
    <x v="167"/>
    <x v="24"/>
    <n v="43615"/>
    <x v="3"/>
    <s v="TEC-PH-10000912"/>
    <x v="2"/>
    <x v="7"/>
    <x v="1330"/>
    <n v="26.376000000000001"/>
    <n v="4"/>
    <n v="0.4"/>
    <n v="2.6375999999999999"/>
  </r>
  <r>
    <n v="9800"/>
    <x v="4921"/>
    <x v="1"/>
    <x v="1026"/>
    <d v="2012-01-17T00:00:00"/>
    <s v="Standard Class"/>
    <s v="CS-12490"/>
    <s v="Cindy Schnelling"/>
    <x v="1"/>
    <s v="United States"/>
    <x v="167"/>
    <x v="24"/>
    <n v="43615"/>
    <x v="3"/>
    <s v="TEC-AC-10000487"/>
    <x v="2"/>
    <x v="11"/>
    <x v="1673"/>
    <n v="10.384"/>
    <n v="2"/>
    <n v="0.2"/>
    <n v="2.2065999999999999"/>
  </r>
  <r>
    <n v="9801"/>
    <x v="4921"/>
    <x v="1"/>
    <x v="1026"/>
    <d v="2012-01-17T00:00:00"/>
    <s v="Standard Class"/>
    <s v="CS-12490"/>
    <s v="Cindy Schnelling"/>
    <x v="1"/>
    <s v="United States"/>
    <x v="167"/>
    <x v="24"/>
    <n v="43615"/>
    <x v="3"/>
    <s v="TEC-PH-10002262"/>
    <x v="2"/>
    <x v="7"/>
    <x v="472"/>
    <n v="107.11799999999999"/>
    <n v="3"/>
    <n v="0.4"/>
    <n v="-21.4236"/>
  </r>
  <r>
    <n v="9802"/>
    <x v="4922"/>
    <x v="3"/>
    <x v="365"/>
    <d v="2014-07-10T00:00:00"/>
    <s v="Standard Class"/>
    <s v="JK-15730"/>
    <s v="Joe Kamberova"/>
    <x v="0"/>
    <s v="United States"/>
    <x v="529"/>
    <x v="1"/>
    <n v="95240"/>
    <x v="1"/>
    <s v="OFF-SU-10000898"/>
    <x v="1"/>
    <x v="14"/>
    <x v="1181"/>
    <n v="97.3"/>
    <n v="7"/>
    <n v="0"/>
    <n v="28.216999999999999"/>
  </r>
  <r>
    <n v="9803"/>
    <x v="4923"/>
    <x v="1"/>
    <x v="1074"/>
    <d v="2012-07-20T00:00:00"/>
    <s v="Second Class"/>
    <s v="PJ-19015"/>
    <s v="Pauline Johnson"/>
    <x v="0"/>
    <s v="United States"/>
    <x v="20"/>
    <x v="15"/>
    <n v="10024"/>
    <x v="3"/>
    <s v="OFF-BI-10004182"/>
    <x v="1"/>
    <x v="8"/>
    <x v="73"/>
    <n v="3.3279999999999998"/>
    <n v="2"/>
    <n v="0.2"/>
    <n v="1.2063999999999999"/>
  </r>
  <r>
    <n v="9804"/>
    <x v="4923"/>
    <x v="1"/>
    <x v="1074"/>
    <d v="2012-07-20T00:00:00"/>
    <s v="Second Class"/>
    <s v="PJ-19015"/>
    <s v="Pauline Johnson"/>
    <x v="0"/>
    <s v="United States"/>
    <x v="20"/>
    <x v="15"/>
    <n v="10024"/>
    <x v="3"/>
    <s v="TEC-PH-10002468"/>
    <x v="2"/>
    <x v="7"/>
    <x v="1210"/>
    <n v="135.99"/>
    <n v="1"/>
    <n v="0"/>
    <n v="36.717300000000002"/>
  </r>
  <r>
    <n v="9805"/>
    <x v="4923"/>
    <x v="1"/>
    <x v="1074"/>
    <d v="2012-07-20T00:00:00"/>
    <s v="Second Class"/>
    <s v="PJ-19015"/>
    <s v="Pauline Johnson"/>
    <x v="0"/>
    <s v="United States"/>
    <x v="20"/>
    <x v="15"/>
    <n v="10024"/>
    <x v="3"/>
    <s v="FUR-FU-10002364"/>
    <x v="0"/>
    <x v="5"/>
    <x v="1231"/>
    <n v="7.38"/>
    <n v="1"/>
    <n v="0"/>
    <n v="2.1402000000000001"/>
  </r>
  <r>
    <n v="9806"/>
    <x v="4924"/>
    <x v="0"/>
    <x v="147"/>
    <d v="2013-10-27T00:00:00"/>
    <s v="Standard Class"/>
    <s v="AP-10720"/>
    <s v="Anne Pryor"/>
    <x v="2"/>
    <s v="United States"/>
    <x v="2"/>
    <x v="2"/>
    <n v="33311"/>
    <x v="0"/>
    <s v="FUR-FU-10002878"/>
    <x v="0"/>
    <x v="5"/>
    <x v="1125"/>
    <n v="45.567999999999998"/>
    <n v="2"/>
    <n v="0.2"/>
    <n v="9.6831999999999994"/>
  </r>
  <r>
    <n v="9807"/>
    <x v="4924"/>
    <x v="0"/>
    <x v="147"/>
    <d v="2013-10-27T00:00:00"/>
    <s v="Standard Class"/>
    <s v="AP-10720"/>
    <s v="Anne Pryor"/>
    <x v="2"/>
    <s v="United States"/>
    <x v="2"/>
    <x v="2"/>
    <n v="33311"/>
    <x v="0"/>
    <s v="OFF-BI-10004817"/>
    <x v="1"/>
    <x v="8"/>
    <x v="1199"/>
    <n v="28.751999999999999"/>
    <n v="8"/>
    <n v="0.7"/>
    <n v="-21.084800000000001"/>
  </r>
  <r>
    <n v="9808"/>
    <x v="4925"/>
    <x v="3"/>
    <x v="944"/>
    <d v="2014-02-08T00:00:00"/>
    <s v="Second Class"/>
    <s v="JW-15955"/>
    <s v="Joni Wasserman"/>
    <x v="0"/>
    <s v="United States"/>
    <x v="253"/>
    <x v="3"/>
    <n v="27604"/>
    <x v="0"/>
    <s v="FUR-CH-10001146"/>
    <x v="0"/>
    <x v="1"/>
    <x v="64"/>
    <n v="194.84800000000001"/>
    <n v="4"/>
    <n v="0.2"/>
    <n v="12.178000000000001"/>
  </r>
  <r>
    <n v="9809"/>
    <x v="4926"/>
    <x v="3"/>
    <x v="246"/>
    <d v="2014-07-27T00:00:00"/>
    <s v="Standard Class"/>
    <s v="PT-19090"/>
    <s v="Pete Takahito"/>
    <x v="0"/>
    <s v="United States"/>
    <x v="22"/>
    <x v="10"/>
    <n v="60623"/>
    <x v="2"/>
    <s v="OFF-BI-10001116"/>
    <x v="1"/>
    <x v="8"/>
    <x v="1066"/>
    <n v="2.1120000000000001"/>
    <n v="2"/>
    <n v="0.8"/>
    <n v="-3.3792"/>
  </r>
  <r>
    <n v="9810"/>
    <x v="4927"/>
    <x v="2"/>
    <x v="845"/>
    <d v="2011-11-11T00:00:00"/>
    <s v="Second Class"/>
    <s v="TB-21595"/>
    <s v="Troy Blackwell"/>
    <x v="0"/>
    <s v="United States"/>
    <x v="32"/>
    <x v="21"/>
    <n v="97206"/>
    <x v="1"/>
    <s v="OFF-PA-10000304"/>
    <x v="1"/>
    <x v="10"/>
    <x v="88"/>
    <n v="25.92"/>
    <n v="5"/>
    <n v="0.2"/>
    <n v="9.0719999999999992"/>
  </r>
  <r>
    <n v="9811"/>
    <x v="4927"/>
    <x v="2"/>
    <x v="845"/>
    <d v="2011-11-11T00:00:00"/>
    <s v="Second Class"/>
    <s v="TB-21595"/>
    <s v="Troy Blackwell"/>
    <x v="0"/>
    <s v="United States"/>
    <x v="32"/>
    <x v="21"/>
    <n v="97206"/>
    <x v="1"/>
    <s v="OFF-AR-10002240"/>
    <x v="1"/>
    <x v="6"/>
    <x v="962"/>
    <n v="120.768"/>
    <n v="4"/>
    <n v="0.2"/>
    <n v="9.0576000000000008"/>
  </r>
  <r>
    <n v="9812"/>
    <x v="4928"/>
    <x v="0"/>
    <x v="581"/>
    <d v="2013-01-12T00:00:00"/>
    <s v="First Class"/>
    <s v="CB-12025"/>
    <s v="Cassandra Brandow"/>
    <x v="0"/>
    <s v="United States"/>
    <x v="522"/>
    <x v="30"/>
    <n v="7017"/>
    <x v="3"/>
    <s v="OFF-PA-10001246"/>
    <x v="1"/>
    <x v="10"/>
    <x v="1392"/>
    <n v="25.92"/>
    <n v="4"/>
    <n v="0"/>
    <n v="12.441599999999999"/>
  </r>
  <r>
    <n v="9813"/>
    <x v="4928"/>
    <x v="0"/>
    <x v="581"/>
    <d v="2013-01-12T00:00:00"/>
    <s v="First Class"/>
    <s v="CB-12025"/>
    <s v="Cassandra Brandow"/>
    <x v="0"/>
    <s v="United States"/>
    <x v="522"/>
    <x v="30"/>
    <n v="7017"/>
    <x v="3"/>
    <s v="OFF-AR-10000658"/>
    <x v="1"/>
    <x v="6"/>
    <x v="328"/>
    <n v="34.65"/>
    <n v="3"/>
    <n v="0"/>
    <n v="9.702"/>
  </r>
  <r>
    <n v="9814"/>
    <x v="4928"/>
    <x v="0"/>
    <x v="581"/>
    <d v="2013-01-12T00:00:00"/>
    <s v="First Class"/>
    <s v="CB-12025"/>
    <s v="Cassandra Brandow"/>
    <x v="0"/>
    <s v="United States"/>
    <x v="522"/>
    <x v="30"/>
    <n v="7017"/>
    <x v="3"/>
    <s v="OFF-PA-10000100"/>
    <x v="1"/>
    <x v="10"/>
    <x v="825"/>
    <n v="204.95"/>
    <n v="5"/>
    <n v="0"/>
    <n v="100.4255"/>
  </r>
  <r>
    <n v="9815"/>
    <x v="4928"/>
    <x v="0"/>
    <x v="581"/>
    <d v="2013-01-12T00:00:00"/>
    <s v="First Class"/>
    <s v="CB-12025"/>
    <s v="Cassandra Brandow"/>
    <x v="0"/>
    <s v="United States"/>
    <x v="522"/>
    <x v="30"/>
    <n v="7017"/>
    <x v="3"/>
    <s v="OFF-BI-10004233"/>
    <x v="1"/>
    <x v="8"/>
    <x v="1377"/>
    <n v="79.95"/>
    <n v="5"/>
    <n v="0"/>
    <n v="38.375999999999998"/>
  </r>
  <r>
    <n v="9816"/>
    <x v="4929"/>
    <x v="1"/>
    <x v="1214"/>
    <d v="2012-12-06T00:00:00"/>
    <s v="Standard Class"/>
    <s v="AG-10495"/>
    <s v="Andrew Gjertsen"/>
    <x v="1"/>
    <s v="United States"/>
    <x v="84"/>
    <x v="2"/>
    <n v="33710"/>
    <x v="0"/>
    <s v="OFF-PA-10002581"/>
    <x v="1"/>
    <x v="10"/>
    <x v="1300"/>
    <n v="173.488"/>
    <n v="7"/>
    <n v="0.2"/>
    <n v="54.215000000000003"/>
  </r>
  <r>
    <n v="9817"/>
    <x v="4929"/>
    <x v="1"/>
    <x v="1214"/>
    <d v="2012-12-06T00:00:00"/>
    <s v="Standard Class"/>
    <s v="AG-10495"/>
    <s v="Andrew Gjertsen"/>
    <x v="1"/>
    <s v="United States"/>
    <x v="84"/>
    <x v="2"/>
    <n v="33710"/>
    <x v="0"/>
    <s v="OFF-ST-10000046"/>
    <x v="1"/>
    <x v="4"/>
    <x v="757"/>
    <n v="516.96"/>
    <n v="4"/>
    <n v="0.2"/>
    <n v="-6.4619999999999997"/>
  </r>
  <r>
    <n v="9818"/>
    <x v="4929"/>
    <x v="1"/>
    <x v="1214"/>
    <d v="2012-12-06T00:00:00"/>
    <s v="Standard Class"/>
    <s v="AG-10495"/>
    <s v="Andrew Gjertsen"/>
    <x v="1"/>
    <s v="United States"/>
    <x v="84"/>
    <x v="2"/>
    <n v="33710"/>
    <x v="0"/>
    <s v="FUR-FU-10001185"/>
    <x v="0"/>
    <x v="5"/>
    <x v="1414"/>
    <n v="173.208"/>
    <n v="7"/>
    <n v="0.2"/>
    <n v="45.467100000000002"/>
  </r>
  <r>
    <n v="9819"/>
    <x v="4929"/>
    <x v="1"/>
    <x v="1214"/>
    <d v="2012-12-06T00:00:00"/>
    <s v="Standard Class"/>
    <s v="AG-10495"/>
    <s v="Andrew Gjertsen"/>
    <x v="1"/>
    <s v="United States"/>
    <x v="84"/>
    <x v="2"/>
    <n v="33710"/>
    <x v="0"/>
    <s v="OFF-AR-10003856"/>
    <x v="1"/>
    <x v="6"/>
    <x v="444"/>
    <n v="4.4480000000000004"/>
    <n v="2"/>
    <n v="0.2"/>
    <n v="0.33360000000000001"/>
  </r>
  <r>
    <n v="9820"/>
    <x v="4929"/>
    <x v="1"/>
    <x v="1214"/>
    <d v="2012-12-06T00:00:00"/>
    <s v="Standard Class"/>
    <s v="AG-10495"/>
    <s v="Andrew Gjertsen"/>
    <x v="1"/>
    <s v="United States"/>
    <x v="84"/>
    <x v="2"/>
    <n v="33710"/>
    <x v="0"/>
    <s v="OFF-LA-10001982"/>
    <x v="1"/>
    <x v="2"/>
    <x v="1529"/>
    <n v="9"/>
    <n v="3"/>
    <n v="0.2"/>
    <n v="3.15"/>
  </r>
  <r>
    <n v="9821"/>
    <x v="4929"/>
    <x v="1"/>
    <x v="1214"/>
    <d v="2012-12-06T00:00:00"/>
    <s v="Standard Class"/>
    <s v="AG-10495"/>
    <s v="Andrew Gjertsen"/>
    <x v="1"/>
    <s v="United States"/>
    <x v="84"/>
    <x v="2"/>
    <n v="33710"/>
    <x v="0"/>
    <s v="OFF-PA-10001215"/>
    <x v="1"/>
    <x v="10"/>
    <x v="1717"/>
    <n v="42.24"/>
    <n v="10"/>
    <n v="0.2"/>
    <n v="13.2"/>
  </r>
  <r>
    <n v="9822"/>
    <x v="4929"/>
    <x v="1"/>
    <x v="1214"/>
    <d v="2012-12-06T00:00:00"/>
    <s v="Standard Class"/>
    <s v="AG-10495"/>
    <s v="Andrew Gjertsen"/>
    <x v="1"/>
    <s v="United States"/>
    <x v="84"/>
    <x v="2"/>
    <n v="33710"/>
    <x v="0"/>
    <s v="OFF-BI-10002429"/>
    <x v="1"/>
    <x v="8"/>
    <x v="467"/>
    <n v="18.263999999999999"/>
    <n v="2"/>
    <n v="0.7"/>
    <n v="-13.393599999999999"/>
  </r>
  <r>
    <n v="9823"/>
    <x v="4930"/>
    <x v="2"/>
    <x v="860"/>
    <d v="2011-08-19T00:00:00"/>
    <s v="Standard Class"/>
    <s v="BD-11605"/>
    <s v="Brian Dahlen"/>
    <x v="0"/>
    <s v="United States"/>
    <x v="8"/>
    <x v="1"/>
    <n v="94122"/>
    <x v="1"/>
    <s v="OFF-AP-10003287"/>
    <x v="1"/>
    <x v="9"/>
    <x v="538"/>
    <n v="152.91"/>
    <n v="3"/>
    <n v="0"/>
    <n v="42.814799999999998"/>
  </r>
  <r>
    <n v="9824"/>
    <x v="4930"/>
    <x v="2"/>
    <x v="860"/>
    <d v="2011-08-19T00:00:00"/>
    <s v="Standard Class"/>
    <s v="BD-11605"/>
    <s v="Brian Dahlen"/>
    <x v="0"/>
    <s v="United States"/>
    <x v="8"/>
    <x v="1"/>
    <n v="94122"/>
    <x v="1"/>
    <s v="OFF-PA-10000167"/>
    <x v="1"/>
    <x v="10"/>
    <x v="1071"/>
    <n v="92.94"/>
    <n v="3"/>
    <n v="0"/>
    <n v="41.823"/>
  </r>
  <r>
    <n v="9825"/>
    <x v="4930"/>
    <x v="2"/>
    <x v="860"/>
    <d v="2011-08-19T00:00:00"/>
    <s v="Standard Class"/>
    <s v="BD-11605"/>
    <s v="Brian Dahlen"/>
    <x v="0"/>
    <s v="United States"/>
    <x v="8"/>
    <x v="1"/>
    <n v="94122"/>
    <x v="1"/>
    <s v="OFF-BI-10002309"/>
    <x v="1"/>
    <x v="8"/>
    <x v="78"/>
    <n v="17.856000000000002"/>
    <n v="4"/>
    <n v="0.2"/>
    <n v="6.2496"/>
  </r>
  <r>
    <n v="9826"/>
    <x v="4930"/>
    <x v="2"/>
    <x v="860"/>
    <d v="2011-08-19T00:00:00"/>
    <s v="Standard Class"/>
    <s v="BD-11605"/>
    <s v="Brian Dahlen"/>
    <x v="0"/>
    <s v="United States"/>
    <x v="8"/>
    <x v="1"/>
    <n v="94122"/>
    <x v="1"/>
    <s v="OFF-BI-10003638"/>
    <x v="1"/>
    <x v="8"/>
    <x v="607"/>
    <n v="46.44"/>
    <n v="3"/>
    <n v="0.2"/>
    <n v="15.093"/>
  </r>
  <r>
    <n v="9827"/>
    <x v="4930"/>
    <x v="2"/>
    <x v="860"/>
    <d v="2011-08-19T00:00:00"/>
    <s v="Standard Class"/>
    <s v="BD-11605"/>
    <s v="Brian Dahlen"/>
    <x v="0"/>
    <s v="United States"/>
    <x v="8"/>
    <x v="1"/>
    <n v="94122"/>
    <x v="1"/>
    <s v="FUR-CH-10003833"/>
    <x v="0"/>
    <x v="1"/>
    <x v="1200"/>
    <n v="195.136"/>
    <n v="4"/>
    <n v="0.2"/>
    <n v="-12.196"/>
  </r>
  <r>
    <n v="9828"/>
    <x v="4931"/>
    <x v="3"/>
    <x v="249"/>
    <d v="2014-06-27T00:00:00"/>
    <s v="Standard Class"/>
    <s v="JS-15685"/>
    <s v="Jim Sink"/>
    <x v="1"/>
    <s v="United States"/>
    <x v="20"/>
    <x v="15"/>
    <n v="10035"/>
    <x v="3"/>
    <s v="OFF-ST-10001511"/>
    <x v="1"/>
    <x v="4"/>
    <x v="551"/>
    <n v="129.30000000000001"/>
    <n v="2"/>
    <n v="0"/>
    <n v="6.4649999999999999"/>
  </r>
  <r>
    <n v="9829"/>
    <x v="4931"/>
    <x v="3"/>
    <x v="249"/>
    <d v="2014-06-27T00:00:00"/>
    <s v="Standard Class"/>
    <s v="JS-15685"/>
    <s v="Jim Sink"/>
    <x v="1"/>
    <s v="United States"/>
    <x v="20"/>
    <x v="15"/>
    <n v="10035"/>
    <x v="3"/>
    <s v="OFF-BI-10004728"/>
    <x v="1"/>
    <x v="8"/>
    <x v="539"/>
    <n v="11.568"/>
    <n v="3"/>
    <n v="0.2"/>
    <n v="3.7595999999999998"/>
  </r>
  <r>
    <n v="9830"/>
    <x v="4932"/>
    <x v="3"/>
    <x v="11"/>
    <d v="2014-07-24T00:00:00"/>
    <s v="Standard Class"/>
    <s v="NF-18385"/>
    <s v="Natalie Fritzler"/>
    <x v="0"/>
    <s v="United States"/>
    <x v="35"/>
    <x v="3"/>
    <n v="28205"/>
    <x v="0"/>
    <s v="FUR-CH-10004218"/>
    <x v="0"/>
    <x v="1"/>
    <x v="38"/>
    <n v="242.352"/>
    <n v="3"/>
    <n v="0.2"/>
    <n v="15.147"/>
  </r>
  <r>
    <n v="9831"/>
    <x v="4933"/>
    <x v="2"/>
    <x v="757"/>
    <d v="2011-12-18T00:00:00"/>
    <s v="Second Class"/>
    <s v="SC-20305"/>
    <s v="Sean Christensen"/>
    <x v="0"/>
    <s v="United States"/>
    <x v="486"/>
    <x v="5"/>
    <n v="77705"/>
    <x v="2"/>
    <s v="TEC-AC-10004171"/>
    <x v="2"/>
    <x v="11"/>
    <x v="1312"/>
    <n v="319.96800000000002"/>
    <n v="4"/>
    <n v="0.2"/>
    <n v="95.990399999999994"/>
  </r>
  <r>
    <n v="9832"/>
    <x v="4933"/>
    <x v="2"/>
    <x v="757"/>
    <d v="2011-12-18T00:00:00"/>
    <s v="Second Class"/>
    <s v="SC-20305"/>
    <s v="Sean Christensen"/>
    <x v="0"/>
    <s v="United States"/>
    <x v="486"/>
    <x v="5"/>
    <n v="77705"/>
    <x v="2"/>
    <s v="FUR-FU-10001706"/>
    <x v="0"/>
    <x v="5"/>
    <x v="50"/>
    <n v="8.6240000000000006"/>
    <n v="7"/>
    <n v="0.6"/>
    <n v="-2.5872000000000002"/>
  </r>
  <r>
    <n v="9833"/>
    <x v="4934"/>
    <x v="2"/>
    <x v="598"/>
    <d v="2011-05-22T00:00:00"/>
    <s v="Second Class"/>
    <s v="GA-14515"/>
    <s v="George Ashbrook"/>
    <x v="0"/>
    <s v="United States"/>
    <x v="61"/>
    <x v="5"/>
    <n v="75220"/>
    <x v="2"/>
    <s v="OFF-PA-10001526"/>
    <x v="1"/>
    <x v="10"/>
    <x v="1030"/>
    <n v="3.984"/>
    <n v="1"/>
    <n v="0.2"/>
    <n v="1.4441999999999999"/>
  </r>
  <r>
    <n v="9834"/>
    <x v="4935"/>
    <x v="3"/>
    <x v="32"/>
    <d v="2014-09-20T00:00:00"/>
    <s v="Standard Class"/>
    <s v="CY-12745"/>
    <s v="Craig Yedwab"/>
    <x v="1"/>
    <s v="United States"/>
    <x v="24"/>
    <x v="24"/>
    <n v="45503"/>
    <x v="3"/>
    <s v="TEC-AC-10002001"/>
    <x v="2"/>
    <x v="11"/>
    <x v="262"/>
    <n v="895.94399999999996"/>
    <n v="7"/>
    <n v="0.2"/>
    <n v="190.38810000000001"/>
  </r>
  <r>
    <n v="9835"/>
    <x v="4936"/>
    <x v="0"/>
    <x v="1155"/>
    <d v="2013-10-13T00:00:00"/>
    <s v="First Class"/>
    <s v="WB-21850"/>
    <s v="William Brown"/>
    <x v="0"/>
    <s v="United States"/>
    <x v="189"/>
    <x v="5"/>
    <n v="77571"/>
    <x v="2"/>
    <s v="FUR-FU-10004963"/>
    <x v="0"/>
    <x v="5"/>
    <x v="1434"/>
    <n v="14"/>
    <n v="4"/>
    <n v="0.6"/>
    <n v="-6.3"/>
  </r>
  <r>
    <n v="9836"/>
    <x v="4936"/>
    <x v="0"/>
    <x v="1155"/>
    <d v="2013-10-13T00:00:00"/>
    <s v="First Class"/>
    <s v="WB-21850"/>
    <s v="William Brown"/>
    <x v="0"/>
    <s v="United States"/>
    <x v="189"/>
    <x v="5"/>
    <n v="77571"/>
    <x v="2"/>
    <s v="OFF-BI-10001597"/>
    <x v="1"/>
    <x v="8"/>
    <x v="790"/>
    <n v="16.391999999999999"/>
    <n v="2"/>
    <n v="0.8"/>
    <n v="-26.2272"/>
  </r>
  <r>
    <n v="9837"/>
    <x v="4937"/>
    <x v="0"/>
    <x v="477"/>
    <d v="2013-02-10T00:00:00"/>
    <s v="Standard Class"/>
    <s v="DL-12865"/>
    <s v="Dan Lawera"/>
    <x v="0"/>
    <s v="United States"/>
    <x v="85"/>
    <x v="1"/>
    <n v="90805"/>
    <x v="1"/>
    <s v="OFF-PA-10000141"/>
    <x v="1"/>
    <x v="10"/>
    <x v="821"/>
    <n v="10.9"/>
    <n v="5"/>
    <n v="0"/>
    <n v="5.1230000000000002"/>
  </r>
  <r>
    <n v="9838"/>
    <x v="4937"/>
    <x v="0"/>
    <x v="477"/>
    <d v="2013-02-10T00:00:00"/>
    <s v="Standard Class"/>
    <s v="DL-12865"/>
    <s v="Dan Lawera"/>
    <x v="0"/>
    <s v="United States"/>
    <x v="85"/>
    <x v="1"/>
    <n v="90805"/>
    <x v="1"/>
    <s v="OFF-LA-10003923"/>
    <x v="1"/>
    <x v="2"/>
    <x v="424"/>
    <n v="29.6"/>
    <n v="2"/>
    <n v="0"/>
    <n v="14.8"/>
  </r>
  <r>
    <n v="9839"/>
    <x v="4937"/>
    <x v="0"/>
    <x v="477"/>
    <d v="2013-02-10T00:00:00"/>
    <s v="Standard Class"/>
    <s v="DL-12865"/>
    <s v="Dan Lawera"/>
    <x v="0"/>
    <s v="United States"/>
    <x v="85"/>
    <x v="1"/>
    <n v="90805"/>
    <x v="1"/>
    <s v="OFF-LA-10001771"/>
    <x v="1"/>
    <x v="2"/>
    <x v="1119"/>
    <n v="4.9800000000000004"/>
    <n v="1"/>
    <n v="0"/>
    <n v="2.2907999999999999"/>
  </r>
  <r>
    <n v="9840"/>
    <x v="4937"/>
    <x v="0"/>
    <x v="477"/>
    <d v="2013-02-10T00:00:00"/>
    <s v="Standard Class"/>
    <s v="DL-12865"/>
    <s v="Dan Lawera"/>
    <x v="0"/>
    <s v="United States"/>
    <x v="85"/>
    <x v="1"/>
    <n v="90805"/>
    <x v="1"/>
    <s v="TEC-CO-10001943"/>
    <x v="2"/>
    <x v="16"/>
    <x v="1666"/>
    <n v="479.976"/>
    <n v="3"/>
    <n v="0.2"/>
    <n v="161.99189999999999"/>
  </r>
  <r>
    <n v="9841"/>
    <x v="4937"/>
    <x v="0"/>
    <x v="477"/>
    <d v="2013-02-10T00:00:00"/>
    <s v="Standard Class"/>
    <s v="DL-12865"/>
    <s v="Dan Lawera"/>
    <x v="0"/>
    <s v="United States"/>
    <x v="85"/>
    <x v="1"/>
    <n v="90805"/>
    <x v="1"/>
    <s v="TEC-PH-10003356"/>
    <x v="2"/>
    <x v="7"/>
    <x v="1689"/>
    <n v="44.735999999999997"/>
    <n v="8"/>
    <n v="0.2"/>
    <n v="4.4736000000000002"/>
  </r>
  <r>
    <n v="9842"/>
    <x v="4937"/>
    <x v="0"/>
    <x v="477"/>
    <d v="2013-02-10T00:00:00"/>
    <s v="Standard Class"/>
    <s v="DL-12865"/>
    <s v="Dan Lawera"/>
    <x v="0"/>
    <s v="United States"/>
    <x v="85"/>
    <x v="1"/>
    <n v="90805"/>
    <x v="1"/>
    <s v="OFF-AR-10002255"/>
    <x v="1"/>
    <x v="6"/>
    <x v="814"/>
    <n v="5.76"/>
    <n v="2"/>
    <n v="0"/>
    <n v="1.6704000000000001"/>
  </r>
  <r>
    <n v="9843"/>
    <x v="4937"/>
    <x v="0"/>
    <x v="477"/>
    <d v="2013-02-10T00:00:00"/>
    <s v="Standard Class"/>
    <s v="DL-12865"/>
    <s v="Dan Lawera"/>
    <x v="0"/>
    <s v="United States"/>
    <x v="85"/>
    <x v="1"/>
    <n v="90805"/>
    <x v="1"/>
    <s v="FUR-CH-10000665"/>
    <x v="0"/>
    <x v="1"/>
    <x v="656"/>
    <n v="483.13600000000002"/>
    <n v="4"/>
    <n v="0.2"/>
    <n v="60.392000000000003"/>
  </r>
  <r>
    <n v="9844"/>
    <x v="4938"/>
    <x v="2"/>
    <x v="561"/>
    <d v="2011-06-06T00:00:00"/>
    <s v="First Class"/>
    <s v="RE-19450"/>
    <s v="Richard Eichhorn"/>
    <x v="0"/>
    <s v="United States"/>
    <x v="27"/>
    <x v="10"/>
    <n v="62521"/>
    <x v="2"/>
    <s v="OFF-LA-10001771"/>
    <x v="1"/>
    <x v="2"/>
    <x v="1119"/>
    <n v="15.936"/>
    <n v="4"/>
    <n v="0.2"/>
    <n v="5.1791999999999998"/>
  </r>
  <r>
    <n v="9845"/>
    <x v="4938"/>
    <x v="2"/>
    <x v="561"/>
    <d v="2011-06-06T00:00:00"/>
    <s v="First Class"/>
    <s v="RE-19450"/>
    <s v="Richard Eichhorn"/>
    <x v="0"/>
    <s v="United States"/>
    <x v="27"/>
    <x v="10"/>
    <n v="62521"/>
    <x v="2"/>
    <s v="FUR-FU-10001475"/>
    <x v="0"/>
    <x v="5"/>
    <x v="499"/>
    <n v="61.543999999999997"/>
    <n v="7"/>
    <n v="0.6"/>
    <n v="-40.003599999999999"/>
  </r>
  <r>
    <n v="9846"/>
    <x v="4938"/>
    <x v="2"/>
    <x v="561"/>
    <d v="2011-06-06T00:00:00"/>
    <s v="First Class"/>
    <s v="RE-19450"/>
    <s v="Richard Eichhorn"/>
    <x v="0"/>
    <s v="United States"/>
    <x v="27"/>
    <x v="10"/>
    <n v="62521"/>
    <x v="2"/>
    <s v="OFF-ST-10000877"/>
    <x v="1"/>
    <x v="4"/>
    <x v="1104"/>
    <n v="132.696"/>
    <n v="3"/>
    <n v="0.2"/>
    <n v="9.9521999999999995"/>
  </r>
  <r>
    <n v="9847"/>
    <x v="4939"/>
    <x v="3"/>
    <x v="264"/>
    <d v="2014-05-09T00:00:00"/>
    <s v="Second Class"/>
    <s v="MH-17290"/>
    <s v="Marc Harrigan"/>
    <x v="2"/>
    <s v="United States"/>
    <x v="1"/>
    <x v="1"/>
    <n v="90008"/>
    <x v="1"/>
    <s v="OFF-AP-10001492"/>
    <x v="1"/>
    <x v="9"/>
    <x v="22"/>
    <n v="43.1"/>
    <n v="5"/>
    <n v="0"/>
    <n v="11.206"/>
  </r>
  <r>
    <n v="9848"/>
    <x v="4939"/>
    <x v="3"/>
    <x v="264"/>
    <d v="2014-05-09T00:00:00"/>
    <s v="Second Class"/>
    <s v="MH-17290"/>
    <s v="Marc Harrigan"/>
    <x v="2"/>
    <s v="United States"/>
    <x v="1"/>
    <x v="1"/>
    <n v="90008"/>
    <x v="1"/>
    <s v="FUR-FU-10004188"/>
    <x v="0"/>
    <x v="5"/>
    <x v="734"/>
    <n v="511.5"/>
    <n v="5"/>
    <n v="0"/>
    <n v="132.99"/>
  </r>
  <r>
    <n v="9849"/>
    <x v="4939"/>
    <x v="3"/>
    <x v="264"/>
    <d v="2014-05-09T00:00:00"/>
    <s v="Second Class"/>
    <s v="MH-17290"/>
    <s v="Marc Harrigan"/>
    <x v="2"/>
    <s v="United States"/>
    <x v="1"/>
    <x v="1"/>
    <n v="90008"/>
    <x v="1"/>
    <s v="OFF-BI-10004330"/>
    <x v="1"/>
    <x v="8"/>
    <x v="795"/>
    <n v="147.91999999999999"/>
    <n v="5"/>
    <n v="0.2"/>
    <n v="46.225000000000001"/>
  </r>
  <r>
    <n v="9850"/>
    <x v="4940"/>
    <x v="2"/>
    <x v="791"/>
    <d v="2011-04-18T00:00:00"/>
    <s v="Standard Class"/>
    <s v="EH-13765"/>
    <s v="Edward Hooks"/>
    <x v="1"/>
    <s v="United States"/>
    <x v="529"/>
    <x v="1"/>
    <n v="95240"/>
    <x v="1"/>
    <s v="OFF-AR-10002987"/>
    <x v="1"/>
    <x v="6"/>
    <x v="1553"/>
    <n v="39.68"/>
    <n v="2"/>
    <n v="0"/>
    <n v="16.268799999999999"/>
  </r>
  <r>
    <n v="9851"/>
    <x v="4941"/>
    <x v="0"/>
    <x v="440"/>
    <d v="2013-07-05T00:00:00"/>
    <s v="Standard Class"/>
    <s v="EH-13765"/>
    <s v="Edward Hooks"/>
    <x v="1"/>
    <s v="United States"/>
    <x v="20"/>
    <x v="15"/>
    <n v="10009"/>
    <x v="3"/>
    <s v="FUR-FU-10000732"/>
    <x v="0"/>
    <x v="5"/>
    <x v="540"/>
    <n v="12.56"/>
    <n v="2"/>
    <n v="0"/>
    <n v="4.0191999999999997"/>
  </r>
  <r>
    <n v="9852"/>
    <x v="4941"/>
    <x v="0"/>
    <x v="440"/>
    <d v="2013-07-05T00:00:00"/>
    <s v="Standard Class"/>
    <s v="EH-13765"/>
    <s v="Edward Hooks"/>
    <x v="1"/>
    <s v="United States"/>
    <x v="20"/>
    <x v="15"/>
    <n v="10009"/>
    <x v="3"/>
    <s v="OFF-BI-10001670"/>
    <x v="1"/>
    <x v="8"/>
    <x v="438"/>
    <n v="90.48"/>
    <n v="3"/>
    <n v="0.2"/>
    <n v="33.93"/>
  </r>
  <r>
    <n v="9853"/>
    <x v="4941"/>
    <x v="0"/>
    <x v="440"/>
    <d v="2013-07-05T00:00:00"/>
    <s v="Standard Class"/>
    <s v="EH-13765"/>
    <s v="Edward Hooks"/>
    <x v="1"/>
    <s v="United States"/>
    <x v="20"/>
    <x v="15"/>
    <n v="10009"/>
    <x v="3"/>
    <s v="OFF-PA-10000533"/>
    <x v="1"/>
    <x v="10"/>
    <x v="1196"/>
    <n v="13.08"/>
    <n v="2"/>
    <n v="0"/>
    <n v="6.0167999999999999"/>
  </r>
  <r>
    <n v="9854"/>
    <x v="4941"/>
    <x v="0"/>
    <x v="440"/>
    <d v="2013-07-05T00:00:00"/>
    <s v="Standard Class"/>
    <s v="EH-13765"/>
    <s v="Edward Hooks"/>
    <x v="1"/>
    <s v="United States"/>
    <x v="20"/>
    <x v="15"/>
    <n v="10009"/>
    <x v="3"/>
    <s v="FUR-FU-10002253"/>
    <x v="0"/>
    <x v="5"/>
    <x v="587"/>
    <n v="214.7"/>
    <n v="5"/>
    <n v="0"/>
    <n v="83.733000000000004"/>
  </r>
  <r>
    <n v="9855"/>
    <x v="4942"/>
    <x v="3"/>
    <x v="249"/>
    <d v="2014-06-24T00:00:00"/>
    <s v="Standard Class"/>
    <s v="GA-14515"/>
    <s v="George Ashbrook"/>
    <x v="0"/>
    <s v="United States"/>
    <x v="8"/>
    <x v="1"/>
    <n v="94109"/>
    <x v="1"/>
    <s v="FUR-FU-10002396"/>
    <x v="0"/>
    <x v="5"/>
    <x v="1581"/>
    <n v="50.32"/>
    <n v="4"/>
    <n v="0"/>
    <n v="21.134399999999999"/>
  </r>
  <r>
    <n v="9856"/>
    <x v="4942"/>
    <x v="3"/>
    <x v="249"/>
    <d v="2014-06-24T00:00:00"/>
    <s v="Standard Class"/>
    <s v="GA-14515"/>
    <s v="George Ashbrook"/>
    <x v="0"/>
    <s v="United States"/>
    <x v="8"/>
    <x v="1"/>
    <n v="94109"/>
    <x v="1"/>
    <s v="OFF-PA-10004438"/>
    <x v="1"/>
    <x v="10"/>
    <x v="1472"/>
    <n v="24.56"/>
    <n v="2"/>
    <n v="0"/>
    <n v="11.543200000000001"/>
  </r>
  <r>
    <n v="9857"/>
    <x v="4943"/>
    <x v="2"/>
    <x v="1232"/>
    <d v="2011-11-11T00:00:00"/>
    <s v="Standard Class"/>
    <s v="GA-14515"/>
    <s v="George Ashbrook"/>
    <x v="0"/>
    <s v="United States"/>
    <x v="38"/>
    <x v="32"/>
    <n v="31907"/>
    <x v="0"/>
    <s v="OFF-PA-10000587"/>
    <x v="1"/>
    <x v="10"/>
    <x v="57"/>
    <n v="43.68"/>
    <n v="6"/>
    <n v="0"/>
    <n v="20.9664"/>
  </r>
  <r>
    <n v="9858"/>
    <x v="4944"/>
    <x v="1"/>
    <x v="514"/>
    <d v="2012-03-30T00:00:00"/>
    <s v="Standard Class"/>
    <s v="EB-13840"/>
    <s v="Ellis Ballard"/>
    <x v="1"/>
    <s v="United States"/>
    <x v="4"/>
    <x v="4"/>
    <n v="98103"/>
    <x v="1"/>
    <s v="FUR-TA-10001889"/>
    <x v="0"/>
    <x v="3"/>
    <x v="406"/>
    <n v="3393.68"/>
    <n v="8"/>
    <n v="0"/>
    <n v="610.86239999999998"/>
  </r>
  <r>
    <n v="9859"/>
    <x v="4945"/>
    <x v="3"/>
    <x v="424"/>
    <d v="2014-01-21T00:00:00"/>
    <s v="Standard Class"/>
    <s v="HR-14770"/>
    <s v="Hallie Redmond"/>
    <x v="2"/>
    <s v="United States"/>
    <x v="102"/>
    <x v="14"/>
    <n v="47374"/>
    <x v="2"/>
    <s v="OFF-ST-10001590"/>
    <x v="1"/>
    <x v="4"/>
    <x v="146"/>
    <n v="67.400000000000006"/>
    <n v="5"/>
    <n v="0"/>
    <n v="17.524000000000001"/>
  </r>
  <r>
    <n v="9860"/>
    <x v="4945"/>
    <x v="3"/>
    <x v="424"/>
    <d v="2014-01-21T00:00:00"/>
    <s v="Standard Class"/>
    <s v="HR-14770"/>
    <s v="Hallie Redmond"/>
    <x v="2"/>
    <s v="United States"/>
    <x v="102"/>
    <x v="14"/>
    <n v="47374"/>
    <x v="2"/>
    <s v="OFF-FA-10003472"/>
    <x v="1"/>
    <x v="13"/>
    <x v="240"/>
    <n v="2.52"/>
    <n v="2"/>
    <n v="0"/>
    <n v="0.1008"/>
  </r>
  <r>
    <n v="9861"/>
    <x v="4945"/>
    <x v="3"/>
    <x v="424"/>
    <d v="2014-01-21T00:00:00"/>
    <s v="Standard Class"/>
    <s v="HR-14770"/>
    <s v="Hallie Redmond"/>
    <x v="2"/>
    <s v="United States"/>
    <x v="102"/>
    <x v="14"/>
    <n v="47374"/>
    <x v="2"/>
    <s v="TEC-PH-10000169"/>
    <x v="2"/>
    <x v="7"/>
    <x v="1029"/>
    <n v="67.8"/>
    <n v="4"/>
    <n v="0"/>
    <n v="1.3560000000000001"/>
  </r>
  <r>
    <n v="9862"/>
    <x v="4945"/>
    <x v="3"/>
    <x v="424"/>
    <d v="2014-01-21T00:00:00"/>
    <s v="Standard Class"/>
    <s v="HR-14770"/>
    <s v="Hallie Redmond"/>
    <x v="2"/>
    <s v="United States"/>
    <x v="102"/>
    <x v="14"/>
    <n v="47374"/>
    <x v="2"/>
    <s v="OFF-ST-10002562"/>
    <x v="1"/>
    <x v="4"/>
    <x v="33"/>
    <n v="18.760000000000002"/>
    <n v="2"/>
    <n v="0"/>
    <n v="5.2527999999999997"/>
  </r>
  <r>
    <n v="9863"/>
    <x v="4945"/>
    <x v="3"/>
    <x v="424"/>
    <d v="2014-01-21T00:00:00"/>
    <s v="Standard Class"/>
    <s v="HR-14770"/>
    <s v="Hallie Redmond"/>
    <x v="2"/>
    <s v="United States"/>
    <x v="102"/>
    <x v="14"/>
    <n v="47374"/>
    <x v="2"/>
    <s v="TEC-AC-10001445"/>
    <x v="2"/>
    <x v="11"/>
    <x v="422"/>
    <n v="12.12"/>
    <n v="4"/>
    <n v="0"/>
    <n v="2.5451999999999999"/>
  </r>
  <r>
    <n v="9864"/>
    <x v="4945"/>
    <x v="3"/>
    <x v="424"/>
    <d v="2014-01-21T00:00:00"/>
    <s v="Standard Class"/>
    <s v="HR-14770"/>
    <s v="Hallie Redmond"/>
    <x v="2"/>
    <s v="United States"/>
    <x v="102"/>
    <x v="14"/>
    <n v="47374"/>
    <x v="2"/>
    <s v="OFF-PA-10004156"/>
    <x v="1"/>
    <x v="10"/>
    <x v="743"/>
    <n v="11.34"/>
    <n v="1"/>
    <n v="0"/>
    <n v="5.5566000000000004"/>
  </r>
  <r>
    <n v="9865"/>
    <x v="4945"/>
    <x v="3"/>
    <x v="424"/>
    <d v="2014-01-21T00:00:00"/>
    <s v="Standard Class"/>
    <s v="HR-14770"/>
    <s v="Hallie Redmond"/>
    <x v="2"/>
    <s v="United States"/>
    <x v="102"/>
    <x v="14"/>
    <n v="47374"/>
    <x v="2"/>
    <s v="TEC-AC-10004469"/>
    <x v="2"/>
    <x v="11"/>
    <x v="238"/>
    <n v="159.80000000000001"/>
    <n v="4"/>
    <n v="0"/>
    <n v="70.311999999999998"/>
  </r>
  <r>
    <n v="9866"/>
    <x v="4945"/>
    <x v="3"/>
    <x v="424"/>
    <d v="2014-01-21T00:00:00"/>
    <s v="Standard Class"/>
    <s v="HR-14770"/>
    <s v="Hallie Redmond"/>
    <x v="2"/>
    <s v="United States"/>
    <x v="102"/>
    <x v="14"/>
    <n v="47374"/>
    <x v="2"/>
    <s v="FUR-FU-10001037"/>
    <x v="0"/>
    <x v="5"/>
    <x v="1160"/>
    <n v="18.96"/>
    <n v="2"/>
    <n v="0"/>
    <n v="8.532"/>
  </r>
  <r>
    <n v="9867"/>
    <x v="4946"/>
    <x v="1"/>
    <x v="514"/>
    <d v="2012-03-28T00:00:00"/>
    <s v="Second Class"/>
    <s v="SM-20950"/>
    <s v="Suzanne McNair"/>
    <x v="1"/>
    <s v="United States"/>
    <x v="20"/>
    <x v="15"/>
    <n v="10009"/>
    <x v="3"/>
    <s v="OFF-ST-10002615"/>
    <x v="1"/>
    <x v="4"/>
    <x v="1427"/>
    <n v="1085.42"/>
    <n v="7"/>
    <n v="0"/>
    <n v="282.20920000000001"/>
  </r>
  <r>
    <n v="9868"/>
    <x v="4946"/>
    <x v="1"/>
    <x v="514"/>
    <d v="2012-03-28T00:00:00"/>
    <s v="Second Class"/>
    <s v="SM-20950"/>
    <s v="Suzanne McNair"/>
    <x v="1"/>
    <s v="United States"/>
    <x v="20"/>
    <x v="15"/>
    <n v="10009"/>
    <x v="3"/>
    <s v="OFF-AP-10000595"/>
    <x v="1"/>
    <x v="9"/>
    <x v="1496"/>
    <n v="13.11"/>
    <n v="3"/>
    <n v="0"/>
    <n v="3.4085999999999999"/>
  </r>
  <r>
    <n v="9869"/>
    <x v="4947"/>
    <x v="2"/>
    <x v="301"/>
    <d v="2011-03-11T00:00:00"/>
    <s v="First Class"/>
    <s v="EA-14035"/>
    <s v="Erin Ashbrook"/>
    <x v="1"/>
    <s v="United States"/>
    <x v="530"/>
    <x v="24"/>
    <n v="45040"/>
    <x v="3"/>
    <s v="FUR-FU-10002253"/>
    <x v="0"/>
    <x v="5"/>
    <x v="587"/>
    <n v="68.703999999999994"/>
    <n v="2"/>
    <n v="0.2"/>
    <n v="16.3172"/>
  </r>
  <r>
    <n v="9870"/>
    <x v="4947"/>
    <x v="2"/>
    <x v="301"/>
    <d v="2011-03-11T00:00:00"/>
    <s v="First Class"/>
    <s v="EA-14035"/>
    <s v="Erin Ashbrook"/>
    <x v="1"/>
    <s v="United States"/>
    <x v="530"/>
    <x v="24"/>
    <n v="45040"/>
    <x v="3"/>
    <s v="OFF-BI-10000494"/>
    <x v="1"/>
    <x v="8"/>
    <x v="1563"/>
    <n v="3.1320000000000001"/>
    <n v="2"/>
    <n v="0.7"/>
    <n v="-2.61"/>
  </r>
  <r>
    <n v="9871"/>
    <x v="4947"/>
    <x v="2"/>
    <x v="301"/>
    <d v="2011-03-11T00:00:00"/>
    <s v="First Class"/>
    <s v="EA-14035"/>
    <s v="Erin Ashbrook"/>
    <x v="1"/>
    <s v="United States"/>
    <x v="530"/>
    <x v="24"/>
    <n v="45040"/>
    <x v="3"/>
    <s v="OFF-BI-10001658"/>
    <x v="1"/>
    <x v="8"/>
    <x v="439"/>
    <n v="22.428000000000001"/>
    <n v="3"/>
    <n v="0.7"/>
    <n v="-17.942399999999999"/>
  </r>
  <r>
    <n v="9872"/>
    <x v="4948"/>
    <x v="3"/>
    <x v="833"/>
    <d v="2014-07-10T00:00:00"/>
    <s v="Same Day"/>
    <s v="MH-17455"/>
    <s v="Mark Hamilton"/>
    <x v="0"/>
    <s v="United States"/>
    <x v="22"/>
    <x v="10"/>
    <n v="60623"/>
    <x v="2"/>
    <s v="OFF-ST-10003208"/>
    <x v="1"/>
    <x v="4"/>
    <x v="243"/>
    <n v="290.33600000000001"/>
    <n v="2"/>
    <n v="0.2"/>
    <n v="32.662799999999997"/>
  </r>
  <r>
    <n v="9873"/>
    <x v="4948"/>
    <x v="3"/>
    <x v="833"/>
    <d v="2014-07-10T00:00:00"/>
    <s v="Same Day"/>
    <s v="MH-17455"/>
    <s v="Mark Hamilton"/>
    <x v="0"/>
    <s v="United States"/>
    <x v="22"/>
    <x v="10"/>
    <n v="60623"/>
    <x v="2"/>
    <s v="OFF-AR-10004790"/>
    <x v="1"/>
    <x v="6"/>
    <x v="33"/>
    <n v="19.152000000000001"/>
    <n v="2"/>
    <n v="0.2"/>
    <n v="1.1970000000000001"/>
  </r>
  <r>
    <n v="9874"/>
    <x v="4949"/>
    <x v="0"/>
    <x v="107"/>
    <d v="2013-12-15T00:00:00"/>
    <s v="Standard Class"/>
    <s v="SL-20155"/>
    <s v="Sara Luxemburg"/>
    <x v="2"/>
    <s v="United States"/>
    <x v="20"/>
    <x v="15"/>
    <n v="10024"/>
    <x v="3"/>
    <s v="OFF-PA-10004609"/>
    <x v="1"/>
    <x v="10"/>
    <x v="1494"/>
    <n v="6.48"/>
    <n v="1"/>
    <n v="0"/>
    <n v="3.1103999999999998"/>
  </r>
  <r>
    <n v="9875"/>
    <x v="4950"/>
    <x v="0"/>
    <x v="897"/>
    <d v="2013-09-25T00:00:00"/>
    <s v="Second Class"/>
    <s v="NP-18685"/>
    <s v="Nora Pelletier"/>
    <x v="2"/>
    <s v="United States"/>
    <x v="215"/>
    <x v="24"/>
    <n v="44134"/>
    <x v="3"/>
    <s v="OFF-EN-10003055"/>
    <x v="1"/>
    <x v="12"/>
    <x v="873"/>
    <n v="63.968000000000004"/>
    <n v="2"/>
    <n v="0.2"/>
    <n v="19.989999999999998"/>
  </r>
  <r>
    <n v="9876"/>
    <x v="4951"/>
    <x v="1"/>
    <x v="1233"/>
    <d v="2013-05-01T00:00:00"/>
    <s v="Standard Class"/>
    <s v="RF-19840"/>
    <s v="Roy FranzÃ¶sisch"/>
    <x v="0"/>
    <s v="United States"/>
    <x v="20"/>
    <x v="15"/>
    <n v="10035"/>
    <x v="3"/>
    <s v="OFF-SU-10003936"/>
    <x v="1"/>
    <x v="14"/>
    <x v="1826"/>
    <n v="6.36"/>
    <n v="2"/>
    <n v="0"/>
    <n v="6.3600000000000004E-2"/>
  </r>
  <r>
    <n v="9877"/>
    <x v="4952"/>
    <x v="3"/>
    <x v="693"/>
    <d v="2014-04-22T00:00:00"/>
    <s v="First Class"/>
    <s v="BE-11455"/>
    <s v="Brad Eason"/>
    <x v="2"/>
    <s v="United States"/>
    <x v="138"/>
    <x v="24"/>
    <n v="44105"/>
    <x v="3"/>
    <s v="OFF-ST-10000078"/>
    <x v="1"/>
    <x v="4"/>
    <x v="1218"/>
    <n v="848.54399999999998"/>
    <n v="4"/>
    <n v="0.2"/>
    <n v="-21.2136"/>
  </r>
  <r>
    <n v="9878"/>
    <x v="4952"/>
    <x v="3"/>
    <x v="693"/>
    <d v="2014-04-22T00:00:00"/>
    <s v="First Class"/>
    <s v="BE-11455"/>
    <s v="Brad Eason"/>
    <x v="2"/>
    <s v="United States"/>
    <x v="138"/>
    <x v="24"/>
    <n v="44105"/>
    <x v="3"/>
    <s v="OFF-BI-10000174"/>
    <x v="1"/>
    <x v="8"/>
    <x v="1435"/>
    <n v="8.6999999999999993"/>
    <n v="5"/>
    <n v="0.7"/>
    <n v="-6.38"/>
  </r>
  <r>
    <n v="9879"/>
    <x v="4952"/>
    <x v="3"/>
    <x v="693"/>
    <d v="2014-04-22T00:00:00"/>
    <s v="First Class"/>
    <s v="BE-11455"/>
    <s v="Brad Eason"/>
    <x v="2"/>
    <s v="United States"/>
    <x v="138"/>
    <x v="24"/>
    <n v="44105"/>
    <x v="3"/>
    <s v="TEC-PH-10004080"/>
    <x v="2"/>
    <x v="7"/>
    <x v="1768"/>
    <n v="122.38200000000001"/>
    <n v="3"/>
    <n v="0.4"/>
    <n v="-24.476400000000002"/>
  </r>
  <r>
    <n v="9880"/>
    <x v="4953"/>
    <x v="0"/>
    <x v="1036"/>
    <d v="2013-08-26T00:00:00"/>
    <s v="Standard Class"/>
    <s v="JK-15370"/>
    <s v="Jay Kimmel"/>
    <x v="0"/>
    <s v="United States"/>
    <x v="20"/>
    <x v="15"/>
    <n v="10035"/>
    <x v="3"/>
    <s v="FUR-CH-10002961"/>
    <x v="0"/>
    <x v="1"/>
    <x v="939"/>
    <n v="573.17399999999998"/>
    <n v="7"/>
    <n v="0.1"/>
    <n v="63.686"/>
  </r>
  <r>
    <n v="9881"/>
    <x v="4954"/>
    <x v="1"/>
    <x v="352"/>
    <d v="2012-05-31T00:00:00"/>
    <s v="First Class"/>
    <s v="CC-12100"/>
    <s v="Chad Cunningham"/>
    <x v="2"/>
    <s v="United States"/>
    <x v="138"/>
    <x v="24"/>
    <n v="44105"/>
    <x v="3"/>
    <s v="OFF-PA-10000474"/>
    <x v="1"/>
    <x v="10"/>
    <x v="33"/>
    <n v="85.055999999999997"/>
    <n v="3"/>
    <n v="0.2"/>
    <n v="28.706399999999999"/>
  </r>
  <r>
    <n v="9882"/>
    <x v="4955"/>
    <x v="2"/>
    <x v="1132"/>
    <d v="2011-08-13T00:00:00"/>
    <s v="First Class"/>
    <s v="LL-16840"/>
    <s v="Lauren Leatherbury"/>
    <x v="0"/>
    <s v="United States"/>
    <x v="318"/>
    <x v="32"/>
    <n v="30188"/>
    <x v="0"/>
    <s v="OFF-BI-10000138"/>
    <x v="1"/>
    <x v="8"/>
    <x v="600"/>
    <n v="14.04"/>
    <n v="3"/>
    <n v="0"/>
    <n v="6.7392000000000003"/>
  </r>
  <r>
    <n v="9883"/>
    <x v="4955"/>
    <x v="2"/>
    <x v="1132"/>
    <d v="2011-08-13T00:00:00"/>
    <s v="First Class"/>
    <s v="LL-16840"/>
    <s v="Lauren Leatherbury"/>
    <x v="0"/>
    <s v="United States"/>
    <x v="318"/>
    <x v="32"/>
    <n v="30188"/>
    <x v="0"/>
    <s v="TEC-AC-10000023"/>
    <x v="2"/>
    <x v="11"/>
    <x v="900"/>
    <n v="272.61"/>
    <n v="13"/>
    <n v="0"/>
    <n v="98.139600000000002"/>
  </r>
  <r>
    <n v="9884"/>
    <x v="4956"/>
    <x v="2"/>
    <x v="1234"/>
    <d v="2011-08-04T00:00:00"/>
    <s v="Standard Class"/>
    <s v="KE-16420"/>
    <s v="Katrina Edelman"/>
    <x v="1"/>
    <s v="United States"/>
    <x v="1"/>
    <x v="1"/>
    <n v="90008"/>
    <x v="1"/>
    <s v="OFF-EN-10001415"/>
    <x v="1"/>
    <x v="12"/>
    <x v="33"/>
    <n v="11.16"/>
    <n v="2"/>
    <n v="0"/>
    <n v="5.58"/>
  </r>
  <r>
    <n v="9885"/>
    <x v="4956"/>
    <x v="2"/>
    <x v="1234"/>
    <d v="2011-08-04T00:00:00"/>
    <s v="Standard Class"/>
    <s v="KE-16420"/>
    <s v="Katrina Edelman"/>
    <x v="1"/>
    <s v="United States"/>
    <x v="1"/>
    <x v="1"/>
    <n v="90008"/>
    <x v="1"/>
    <s v="TEC-AC-10001284"/>
    <x v="2"/>
    <x v="11"/>
    <x v="1172"/>
    <n v="62.31"/>
    <n v="3"/>
    <n v="0"/>
    <n v="22.4316"/>
  </r>
  <r>
    <n v="9886"/>
    <x v="4956"/>
    <x v="2"/>
    <x v="1234"/>
    <d v="2011-08-04T00:00:00"/>
    <s v="Standard Class"/>
    <s v="KE-16420"/>
    <s v="Katrina Edelman"/>
    <x v="1"/>
    <s v="United States"/>
    <x v="1"/>
    <x v="1"/>
    <n v="90008"/>
    <x v="1"/>
    <s v="TEC-AC-10000736"/>
    <x v="2"/>
    <x v="11"/>
    <x v="1085"/>
    <n v="159.97999999999999"/>
    <n v="2"/>
    <n v="0"/>
    <n v="57.592799999999997"/>
  </r>
  <r>
    <n v="9887"/>
    <x v="4957"/>
    <x v="2"/>
    <x v="1213"/>
    <d v="2011-01-28T00:00:00"/>
    <s v="Standard Class"/>
    <s v="SG-20605"/>
    <s v="Speros Goranitis"/>
    <x v="0"/>
    <s v="United States"/>
    <x v="240"/>
    <x v="14"/>
    <n v="47905"/>
    <x v="2"/>
    <s v="OFF-FA-10003467"/>
    <x v="1"/>
    <x v="13"/>
    <x v="489"/>
    <n v="5.94"/>
    <n v="3"/>
    <n v="0"/>
    <n v="0"/>
  </r>
  <r>
    <n v="9888"/>
    <x v="4958"/>
    <x v="3"/>
    <x v="386"/>
    <d v="2014-10-16T00:00:00"/>
    <s v="First Class"/>
    <s v="CA-12265"/>
    <s v="Christina Anderson"/>
    <x v="0"/>
    <s v="United States"/>
    <x v="20"/>
    <x v="15"/>
    <n v="10024"/>
    <x v="3"/>
    <s v="OFF-PA-10000477"/>
    <x v="1"/>
    <x v="10"/>
    <x v="1205"/>
    <n v="9.9600000000000009"/>
    <n v="2"/>
    <n v="0"/>
    <n v="4.6811999999999996"/>
  </r>
  <r>
    <n v="9889"/>
    <x v="4959"/>
    <x v="1"/>
    <x v="816"/>
    <d v="2012-12-08T00:00:00"/>
    <s v="Standard Class"/>
    <s v="RD-19585"/>
    <s v="Rob Dowd"/>
    <x v="0"/>
    <s v="United States"/>
    <x v="456"/>
    <x v="15"/>
    <n v="13501"/>
    <x v="3"/>
    <s v="TEC-AC-10000736"/>
    <x v="2"/>
    <x v="11"/>
    <x v="1085"/>
    <n v="79.989999999999995"/>
    <n v="1"/>
    <n v="0"/>
    <n v="28.796399999999998"/>
  </r>
  <r>
    <n v="9890"/>
    <x v="4960"/>
    <x v="3"/>
    <x v="498"/>
    <d v="2014-03-21T00:00:00"/>
    <s v="First Class"/>
    <s v="VG-21805"/>
    <s v="Vivek Grady"/>
    <x v="1"/>
    <s v="United States"/>
    <x v="80"/>
    <x v="30"/>
    <n v="8701"/>
    <x v="3"/>
    <s v="OFF-AR-10002467"/>
    <x v="1"/>
    <x v="6"/>
    <x v="1681"/>
    <n v="8.94"/>
    <n v="3"/>
    <n v="0"/>
    <n v="2.4138000000000002"/>
  </r>
  <r>
    <n v="9891"/>
    <x v="4961"/>
    <x v="0"/>
    <x v="197"/>
    <d v="2013-07-29T00:00:00"/>
    <s v="Second Class"/>
    <s v="SH-19975"/>
    <s v="Sally Hughsby"/>
    <x v="1"/>
    <s v="United States"/>
    <x v="158"/>
    <x v="6"/>
    <n v="53209"/>
    <x v="2"/>
    <s v="OFF-PA-10004996"/>
    <x v="1"/>
    <x v="10"/>
    <x v="1519"/>
    <n v="20.62"/>
    <n v="2"/>
    <n v="0"/>
    <n v="9.6913999999999998"/>
  </r>
  <r>
    <n v="9892"/>
    <x v="4961"/>
    <x v="0"/>
    <x v="197"/>
    <d v="2013-07-29T00:00:00"/>
    <s v="Second Class"/>
    <s v="SH-19975"/>
    <s v="Sally Hughsby"/>
    <x v="1"/>
    <s v="United States"/>
    <x v="158"/>
    <x v="6"/>
    <n v="53209"/>
    <x v="2"/>
    <s v="TEC-AC-10003116"/>
    <x v="2"/>
    <x v="11"/>
    <x v="920"/>
    <n v="124.25"/>
    <n v="7"/>
    <n v="0"/>
    <n v="48.457500000000003"/>
  </r>
  <r>
    <n v="9893"/>
    <x v="4961"/>
    <x v="0"/>
    <x v="197"/>
    <d v="2013-07-29T00:00:00"/>
    <s v="Second Class"/>
    <s v="SH-19975"/>
    <s v="Sally Hughsby"/>
    <x v="1"/>
    <s v="United States"/>
    <x v="158"/>
    <x v="6"/>
    <n v="53209"/>
    <x v="2"/>
    <s v="TEC-PH-10002262"/>
    <x v="2"/>
    <x v="7"/>
    <x v="472"/>
    <n v="297.55"/>
    <n v="5"/>
    <n v="0"/>
    <n v="83.313999999999993"/>
  </r>
  <r>
    <n v="9894"/>
    <x v="4961"/>
    <x v="0"/>
    <x v="197"/>
    <d v="2013-07-29T00:00:00"/>
    <s v="Second Class"/>
    <s v="SH-19975"/>
    <s v="Sally Hughsby"/>
    <x v="1"/>
    <s v="United States"/>
    <x v="158"/>
    <x v="6"/>
    <n v="53209"/>
    <x v="2"/>
    <s v="FUR-CH-10004626"/>
    <x v="0"/>
    <x v="1"/>
    <x v="1697"/>
    <n v="403.56"/>
    <n v="4"/>
    <n v="0"/>
    <n v="96.854399999999998"/>
  </r>
  <r>
    <n v="9895"/>
    <x v="4961"/>
    <x v="0"/>
    <x v="197"/>
    <d v="2013-07-29T00:00:00"/>
    <s v="Second Class"/>
    <s v="SH-19975"/>
    <s v="Sally Hughsby"/>
    <x v="1"/>
    <s v="United States"/>
    <x v="158"/>
    <x v="6"/>
    <n v="53209"/>
    <x v="2"/>
    <s v="FUR-FU-10001756"/>
    <x v="0"/>
    <x v="5"/>
    <x v="282"/>
    <n v="95.2"/>
    <n v="5"/>
    <n v="0"/>
    <n v="27.608000000000001"/>
  </r>
  <r>
    <n v="9896"/>
    <x v="4962"/>
    <x v="2"/>
    <x v="467"/>
    <d v="2011-01-10T00:00:00"/>
    <s v="Standard Class"/>
    <s v="MM-17920"/>
    <s v="Michael Moore"/>
    <x v="0"/>
    <s v="United States"/>
    <x v="22"/>
    <x v="10"/>
    <n v="60623"/>
    <x v="2"/>
    <s v="TEC-AC-10004859"/>
    <x v="2"/>
    <x v="11"/>
    <x v="1545"/>
    <n v="153.82400000000001"/>
    <n v="11"/>
    <n v="0.2"/>
    <n v="38.456000000000003"/>
  </r>
  <r>
    <n v="9897"/>
    <x v="4963"/>
    <x v="2"/>
    <x v="1103"/>
    <d v="2011-06-20T00:00:00"/>
    <s v="Second Class"/>
    <s v="JF-15415"/>
    <s v="Jennifer Ferguson"/>
    <x v="0"/>
    <s v="United States"/>
    <x v="22"/>
    <x v="10"/>
    <n v="60653"/>
    <x v="2"/>
    <s v="OFF-PA-10001725"/>
    <x v="1"/>
    <x v="10"/>
    <x v="1648"/>
    <n v="62.015999999999998"/>
    <n v="2"/>
    <n v="0.2"/>
    <n v="22.480799999999999"/>
  </r>
  <r>
    <n v="9898"/>
    <x v="4964"/>
    <x v="0"/>
    <x v="112"/>
    <d v="2013-11-06T00:00:00"/>
    <s v="Standard Class"/>
    <s v="LP-17095"/>
    <s v="Liz Preis"/>
    <x v="0"/>
    <s v="United States"/>
    <x v="54"/>
    <x v="24"/>
    <n v="45014"/>
    <x v="3"/>
    <s v="FUR-FU-10004306"/>
    <x v="0"/>
    <x v="5"/>
    <x v="616"/>
    <n v="466.32"/>
    <n v="3"/>
    <n v="0.2"/>
    <n v="34.973999999999997"/>
  </r>
  <r>
    <n v="9899"/>
    <x v="4964"/>
    <x v="0"/>
    <x v="112"/>
    <d v="2013-11-06T00:00:00"/>
    <s v="Standard Class"/>
    <s v="LP-17095"/>
    <s v="Liz Preis"/>
    <x v="0"/>
    <s v="United States"/>
    <x v="54"/>
    <x v="24"/>
    <n v="45014"/>
    <x v="3"/>
    <s v="FUR-FU-10004845"/>
    <x v="0"/>
    <x v="5"/>
    <x v="1684"/>
    <n v="82.64"/>
    <n v="2"/>
    <n v="0.2"/>
    <n v="0"/>
  </r>
  <r>
    <n v="9900"/>
    <x v="4965"/>
    <x v="2"/>
    <x v="1176"/>
    <d v="2011-03-04T00:00:00"/>
    <s v="Standard Class"/>
    <s v="MP-18175"/>
    <s v="Mike Pelletier"/>
    <x v="2"/>
    <s v="United States"/>
    <x v="24"/>
    <x v="24"/>
    <n v="45503"/>
    <x v="3"/>
    <s v="FUR-TA-10000198"/>
    <x v="0"/>
    <x v="3"/>
    <x v="589"/>
    <n v="330.58800000000002"/>
    <n v="1"/>
    <n v="0.4"/>
    <n v="-143.25479999999999"/>
  </r>
  <r>
    <n v="9901"/>
    <x v="4966"/>
    <x v="3"/>
    <x v="170"/>
    <d v="2014-08-26T00:00:00"/>
    <s v="Standard Class"/>
    <s v="SC-20845"/>
    <s v="Sung Chung"/>
    <x v="0"/>
    <s v="United States"/>
    <x v="103"/>
    <x v="22"/>
    <n v="80027"/>
    <x v="1"/>
    <s v="OFF-ST-10000036"/>
    <x v="1"/>
    <x v="4"/>
    <x v="590"/>
    <n v="237.096"/>
    <n v="3"/>
    <n v="0.2"/>
    <n v="20.745899999999999"/>
  </r>
  <r>
    <n v="9902"/>
    <x v="4966"/>
    <x v="3"/>
    <x v="170"/>
    <d v="2014-08-26T00:00:00"/>
    <s v="Standard Class"/>
    <s v="SC-20845"/>
    <s v="Sung Chung"/>
    <x v="0"/>
    <s v="United States"/>
    <x v="103"/>
    <x v="22"/>
    <n v="80027"/>
    <x v="1"/>
    <s v="FUR-FU-10001037"/>
    <x v="0"/>
    <x v="5"/>
    <x v="1160"/>
    <n v="22.751999999999999"/>
    <n v="3"/>
    <n v="0.2"/>
    <n v="7.11"/>
  </r>
  <r>
    <n v="9903"/>
    <x v="4966"/>
    <x v="3"/>
    <x v="170"/>
    <d v="2014-08-26T00:00:00"/>
    <s v="Standard Class"/>
    <s v="SC-20845"/>
    <s v="Sung Chung"/>
    <x v="0"/>
    <s v="United States"/>
    <x v="103"/>
    <x v="22"/>
    <n v="80027"/>
    <x v="1"/>
    <s v="OFF-PA-10001950"/>
    <x v="1"/>
    <x v="10"/>
    <x v="144"/>
    <n v="6.6719999999999997"/>
    <n v="1"/>
    <n v="0.2"/>
    <n v="2.085"/>
  </r>
  <r>
    <n v="9904"/>
    <x v="4967"/>
    <x v="2"/>
    <x v="607"/>
    <d v="2011-11-18T00:00:00"/>
    <s v="Standard Class"/>
    <s v="DP-13000"/>
    <s v="Darren Powers"/>
    <x v="0"/>
    <s v="United States"/>
    <x v="238"/>
    <x v="5"/>
    <n v="75007"/>
    <x v="2"/>
    <s v="FUR-FU-10004587"/>
    <x v="0"/>
    <x v="5"/>
    <x v="1353"/>
    <n v="25.128"/>
    <n v="3"/>
    <n v="0.6"/>
    <n v="-6.9101999999999997"/>
  </r>
  <r>
    <n v="9905"/>
    <x v="4967"/>
    <x v="2"/>
    <x v="607"/>
    <d v="2011-11-18T00:00:00"/>
    <s v="Standard Class"/>
    <s v="DP-13000"/>
    <s v="Darren Powers"/>
    <x v="0"/>
    <s v="United States"/>
    <x v="238"/>
    <x v="5"/>
    <n v="75007"/>
    <x v="2"/>
    <s v="TEC-AC-10002567"/>
    <x v="2"/>
    <x v="11"/>
    <x v="423"/>
    <n v="127.98399999999999"/>
    <n v="2"/>
    <n v="0.2"/>
    <n v="25.596800000000002"/>
  </r>
  <r>
    <n v="9906"/>
    <x v="4968"/>
    <x v="1"/>
    <x v="1023"/>
    <d v="2012-09-15T00:00:00"/>
    <s v="First Class"/>
    <s v="KD-16615"/>
    <s v="Ken Dana"/>
    <x v="1"/>
    <s v="United States"/>
    <x v="125"/>
    <x v="1"/>
    <n v="92804"/>
    <x v="1"/>
    <s v="FUR-FU-10004973"/>
    <x v="0"/>
    <x v="5"/>
    <x v="1134"/>
    <n v="131.88"/>
    <n v="7"/>
    <n v="0"/>
    <n v="55.389600000000002"/>
  </r>
  <r>
    <n v="9907"/>
    <x v="4968"/>
    <x v="1"/>
    <x v="1023"/>
    <d v="2012-09-15T00:00:00"/>
    <s v="First Class"/>
    <s v="KD-16615"/>
    <s v="Ken Dana"/>
    <x v="1"/>
    <s v="United States"/>
    <x v="125"/>
    <x v="1"/>
    <n v="92804"/>
    <x v="1"/>
    <s v="OFF-BI-10001628"/>
    <x v="1"/>
    <x v="8"/>
    <x v="1103"/>
    <n v="25.032"/>
    <n v="3"/>
    <n v="0.2"/>
    <n v="7.8224999999999998"/>
  </r>
  <r>
    <n v="9908"/>
    <x v="4968"/>
    <x v="1"/>
    <x v="1023"/>
    <d v="2012-09-15T00:00:00"/>
    <s v="First Class"/>
    <s v="KD-16615"/>
    <s v="Ken Dana"/>
    <x v="1"/>
    <s v="United States"/>
    <x v="125"/>
    <x v="1"/>
    <n v="92804"/>
    <x v="1"/>
    <s v="FUR-CH-10000155"/>
    <x v="0"/>
    <x v="1"/>
    <x v="1157"/>
    <n v="717.72"/>
    <n v="3"/>
    <n v="0.2"/>
    <n v="71.772000000000006"/>
  </r>
  <r>
    <n v="9909"/>
    <x v="4968"/>
    <x v="1"/>
    <x v="1023"/>
    <d v="2012-09-15T00:00:00"/>
    <s v="First Class"/>
    <s v="KD-16615"/>
    <s v="Ken Dana"/>
    <x v="1"/>
    <s v="United States"/>
    <x v="125"/>
    <x v="1"/>
    <n v="92804"/>
    <x v="1"/>
    <s v="FUR-FU-10002379"/>
    <x v="0"/>
    <x v="5"/>
    <x v="1462"/>
    <n v="207.35"/>
    <n v="5"/>
    <n v="0"/>
    <n v="24.882000000000001"/>
  </r>
  <r>
    <n v="9910"/>
    <x v="4968"/>
    <x v="1"/>
    <x v="1023"/>
    <d v="2012-09-15T00:00:00"/>
    <s v="First Class"/>
    <s v="KD-16615"/>
    <s v="Ken Dana"/>
    <x v="1"/>
    <s v="United States"/>
    <x v="125"/>
    <x v="1"/>
    <n v="92804"/>
    <x v="1"/>
    <s v="FUR-FU-10004018"/>
    <x v="0"/>
    <x v="5"/>
    <x v="927"/>
    <n v="44.67"/>
    <n v="3"/>
    <n v="0"/>
    <n v="12.0609"/>
  </r>
  <r>
    <n v="9911"/>
    <x v="4968"/>
    <x v="1"/>
    <x v="1023"/>
    <d v="2012-09-15T00:00:00"/>
    <s v="First Class"/>
    <s v="KD-16615"/>
    <s v="Ken Dana"/>
    <x v="1"/>
    <s v="United States"/>
    <x v="125"/>
    <x v="1"/>
    <n v="92804"/>
    <x v="1"/>
    <s v="OFF-PA-10000994"/>
    <x v="1"/>
    <x v="10"/>
    <x v="904"/>
    <n v="209.7"/>
    <n v="2"/>
    <n v="0"/>
    <n v="100.65600000000001"/>
  </r>
  <r>
    <n v="9912"/>
    <x v="4969"/>
    <x v="2"/>
    <x v="267"/>
    <d v="2011-09-04T00:00:00"/>
    <s v="Standard Class"/>
    <s v="RP-19855"/>
    <s v="Roy Phan"/>
    <x v="1"/>
    <s v="United States"/>
    <x v="102"/>
    <x v="0"/>
    <n v="40475"/>
    <x v="0"/>
    <s v="OFF-BI-10002852"/>
    <x v="1"/>
    <x v="8"/>
    <x v="91"/>
    <n v="115.36"/>
    <n v="7"/>
    <n v="0"/>
    <n v="56.526400000000002"/>
  </r>
  <r>
    <n v="9913"/>
    <x v="4970"/>
    <x v="1"/>
    <x v="998"/>
    <d v="2012-12-10T00:00:00"/>
    <s v="First Class"/>
    <s v="KN-16390"/>
    <s v="Katherine Nockton"/>
    <x v="1"/>
    <s v="United States"/>
    <x v="443"/>
    <x v="1"/>
    <n v="93101"/>
    <x v="1"/>
    <s v="FUR-CH-10001714"/>
    <x v="0"/>
    <x v="1"/>
    <x v="1295"/>
    <n v="362.13600000000002"/>
    <n v="3"/>
    <n v="0.2"/>
    <n v="-54.320399999999999"/>
  </r>
  <r>
    <n v="9914"/>
    <x v="4970"/>
    <x v="1"/>
    <x v="998"/>
    <d v="2012-12-10T00:00:00"/>
    <s v="First Class"/>
    <s v="KN-16390"/>
    <s v="Katherine Nockton"/>
    <x v="1"/>
    <s v="United States"/>
    <x v="443"/>
    <x v="1"/>
    <n v="93101"/>
    <x v="1"/>
    <s v="OFF-LA-10000414"/>
    <x v="1"/>
    <x v="2"/>
    <x v="1634"/>
    <n v="31.05"/>
    <n v="3"/>
    <n v="0"/>
    <n v="14.904"/>
  </r>
  <r>
    <n v="9915"/>
    <x v="4971"/>
    <x v="3"/>
    <x v="926"/>
    <d v="2014-01-02T00:00:00"/>
    <s v="Second Class"/>
    <s v="TM-21010"/>
    <s v="Tamara Manning"/>
    <x v="0"/>
    <s v="United States"/>
    <x v="292"/>
    <x v="23"/>
    <n v="52302"/>
    <x v="2"/>
    <s v="OFF-PA-10003848"/>
    <x v="1"/>
    <x v="10"/>
    <x v="1442"/>
    <n v="12.96"/>
    <n v="2"/>
    <n v="0"/>
    <n v="6.2207999999999997"/>
  </r>
  <r>
    <n v="9916"/>
    <x v="4971"/>
    <x v="3"/>
    <x v="926"/>
    <d v="2014-01-02T00:00:00"/>
    <s v="Second Class"/>
    <s v="TM-21010"/>
    <s v="Tamara Manning"/>
    <x v="0"/>
    <s v="United States"/>
    <x v="292"/>
    <x v="23"/>
    <n v="52302"/>
    <x v="2"/>
    <s v="OFF-PA-10000176"/>
    <x v="1"/>
    <x v="10"/>
    <x v="634"/>
    <n v="94.85"/>
    <n v="5"/>
    <n v="0"/>
    <n v="45.527999999999999"/>
  </r>
  <r>
    <n v="9917"/>
    <x v="4971"/>
    <x v="3"/>
    <x v="926"/>
    <d v="2014-01-02T00:00:00"/>
    <s v="Second Class"/>
    <s v="TM-21010"/>
    <s v="Tamara Manning"/>
    <x v="0"/>
    <s v="United States"/>
    <x v="292"/>
    <x v="23"/>
    <n v="52302"/>
    <x v="2"/>
    <s v="OFF-ST-10001590"/>
    <x v="1"/>
    <x v="4"/>
    <x v="146"/>
    <n v="13.48"/>
    <n v="1"/>
    <n v="0"/>
    <n v="3.5047999999999999"/>
  </r>
  <r>
    <n v="9918"/>
    <x v="4971"/>
    <x v="3"/>
    <x v="926"/>
    <d v="2014-01-02T00:00:00"/>
    <s v="Second Class"/>
    <s v="TM-21010"/>
    <s v="Tamara Manning"/>
    <x v="0"/>
    <s v="United States"/>
    <x v="292"/>
    <x v="23"/>
    <n v="52302"/>
    <x v="2"/>
    <s v="FUR-FU-10000010"/>
    <x v="0"/>
    <x v="5"/>
    <x v="522"/>
    <n v="14.91"/>
    <n v="3"/>
    <n v="0"/>
    <n v="4.6220999999999997"/>
  </r>
  <r>
    <n v="9919"/>
    <x v="4972"/>
    <x v="1"/>
    <x v="496"/>
    <d v="2012-09-29T00:00:00"/>
    <s v="Standard Class"/>
    <s v="JF-15190"/>
    <s v="Jamie Frazer"/>
    <x v="0"/>
    <s v="United States"/>
    <x v="20"/>
    <x v="15"/>
    <n v="10035"/>
    <x v="3"/>
    <s v="OFF-EN-10003055"/>
    <x v="1"/>
    <x v="12"/>
    <x v="873"/>
    <n v="39.979999999999997"/>
    <n v="1"/>
    <n v="0"/>
    <n v="17.991"/>
  </r>
  <r>
    <n v="9920"/>
    <x v="4973"/>
    <x v="0"/>
    <x v="543"/>
    <d v="2013-03-20T00:00:00"/>
    <s v="Standard Class"/>
    <s v="MY-18295"/>
    <s v="Muhammed Yedwab"/>
    <x v="1"/>
    <s v="United States"/>
    <x v="518"/>
    <x v="5"/>
    <n v="77803"/>
    <x v="2"/>
    <s v="FUR-CH-10000863"/>
    <x v="0"/>
    <x v="1"/>
    <x v="83"/>
    <n v="528.42999999999995"/>
    <n v="5"/>
    <n v="0.3"/>
    <n v="-143.43100000000001"/>
  </r>
  <r>
    <n v="9921"/>
    <x v="4973"/>
    <x v="0"/>
    <x v="543"/>
    <d v="2013-03-20T00:00:00"/>
    <s v="Standard Class"/>
    <s v="MY-18295"/>
    <s v="Muhammed Yedwab"/>
    <x v="1"/>
    <s v="United States"/>
    <x v="518"/>
    <x v="5"/>
    <n v="77803"/>
    <x v="2"/>
    <s v="OFF-BI-10004233"/>
    <x v="1"/>
    <x v="8"/>
    <x v="1377"/>
    <n v="22.385999999999999"/>
    <n v="7"/>
    <n v="0.8"/>
    <n v="-35.817599999999999"/>
  </r>
  <r>
    <n v="9922"/>
    <x v="4974"/>
    <x v="2"/>
    <x v="156"/>
    <d v="2011-11-30T00:00:00"/>
    <s v="Standard Class"/>
    <s v="AT-10435"/>
    <s v="Alyssa Tate"/>
    <x v="2"/>
    <s v="United States"/>
    <x v="59"/>
    <x v="24"/>
    <n v="44312"/>
    <x v="3"/>
    <s v="OFF-BI-10003350"/>
    <x v="1"/>
    <x v="8"/>
    <x v="834"/>
    <n v="5.742"/>
    <n v="3"/>
    <n v="0.7"/>
    <n v="-4.5936000000000003"/>
  </r>
  <r>
    <n v="9923"/>
    <x v="4975"/>
    <x v="3"/>
    <x v="636"/>
    <d v="2014-11-05T00:00:00"/>
    <s v="Standard Class"/>
    <s v="JF-15490"/>
    <s v="Jeremy Farry"/>
    <x v="0"/>
    <s v="United States"/>
    <x v="22"/>
    <x v="10"/>
    <n v="60653"/>
    <x v="2"/>
    <s v="TEC-AC-10001990"/>
    <x v="2"/>
    <x v="11"/>
    <x v="861"/>
    <n v="191.96799999999999"/>
    <n v="4"/>
    <n v="0.2"/>
    <n v="28.795200000000001"/>
  </r>
  <r>
    <n v="9924"/>
    <x v="4976"/>
    <x v="1"/>
    <x v="305"/>
    <d v="2012-03-23T00:00:00"/>
    <s v="First Class"/>
    <s v="DH-13075"/>
    <s v="Dave Hallsten"/>
    <x v="1"/>
    <s v="United States"/>
    <x v="20"/>
    <x v="15"/>
    <n v="10035"/>
    <x v="3"/>
    <s v="OFF-BI-10003982"/>
    <x v="1"/>
    <x v="8"/>
    <x v="346"/>
    <n v="49.847999999999999"/>
    <n v="3"/>
    <n v="0.2"/>
    <n v="16.823699999999999"/>
  </r>
  <r>
    <n v="9925"/>
    <x v="4976"/>
    <x v="1"/>
    <x v="305"/>
    <d v="2012-03-23T00:00:00"/>
    <s v="First Class"/>
    <s v="DH-13075"/>
    <s v="Dave Hallsten"/>
    <x v="1"/>
    <s v="United States"/>
    <x v="20"/>
    <x v="15"/>
    <n v="10035"/>
    <x v="3"/>
    <s v="OFF-EN-10004386"/>
    <x v="1"/>
    <x v="12"/>
    <x v="242"/>
    <n v="23.99"/>
    <n v="1"/>
    <n v="0"/>
    <n v="11.994999999999999"/>
  </r>
  <r>
    <n v="9926"/>
    <x v="4976"/>
    <x v="1"/>
    <x v="305"/>
    <d v="2012-03-23T00:00:00"/>
    <s v="First Class"/>
    <s v="DH-13075"/>
    <s v="Dave Hallsten"/>
    <x v="1"/>
    <s v="United States"/>
    <x v="20"/>
    <x v="15"/>
    <n v="10035"/>
    <x v="3"/>
    <s v="OFF-BI-10003656"/>
    <x v="1"/>
    <x v="8"/>
    <x v="13"/>
    <n v="1087.9359999999999"/>
    <n v="8"/>
    <n v="0.2"/>
    <n v="353.57920000000001"/>
  </r>
  <r>
    <n v="9927"/>
    <x v="4976"/>
    <x v="1"/>
    <x v="305"/>
    <d v="2012-03-23T00:00:00"/>
    <s v="First Class"/>
    <s v="DH-13075"/>
    <s v="Dave Hallsten"/>
    <x v="1"/>
    <s v="United States"/>
    <x v="20"/>
    <x v="15"/>
    <n v="10035"/>
    <x v="3"/>
    <s v="TEC-PH-10002310"/>
    <x v="2"/>
    <x v="7"/>
    <x v="950"/>
    <n v="199.98"/>
    <n v="2"/>
    <n v="0"/>
    <n v="53.994599999999998"/>
  </r>
  <r>
    <n v="9928"/>
    <x v="4976"/>
    <x v="1"/>
    <x v="305"/>
    <d v="2012-03-23T00:00:00"/>
    <s v="First Class"/>
    <s v="DH-13075"/>
    <s v="Dave Hallsten"/>
    <x v="1"/>
    <s v="United States"/>
    <x v="20"/>
    <x v="15"/>
    <n v="10035"/>
    <x v="3"/>
    <s v="OFF-ST-10001172"/>
    <x v="1"/>
    <x v="4"/>
    <x v="1197"/>
    <n v="83.92"/>
    <n v="4"/>
    <n v="0"/>
    <n v="20.140799999999999"/>
  </r>
  <r>
    <n v="9929"/>
    <x v="4977"/>
    <x v="0"/>
    <x v="913"/>
    <d v="2013-05-09T00:00:00"/>
    <s v="Same Day"/>
    <s v="IM-15055"/>
    <s v="Ionia McGrath"/>
    <x v="0"/>
    <s v="United States"/>
    <x v="8"/>
    <x v="1"/>
    <n v="94122"/>
    <x v="1"/>
    <s v="FUR-FU-10000260"/>
    <x v="0"/>
    <x v="5"/>
    <x v="74"/>
    <n v="24.27"/>
    <n v="3"/>
    <n v="0"/>
    <n v="8.7371999999999996"/>
  </r>
  <r>
    <n v="9930"/>
    <x v="4977"/>
    <x v="0"/>
    <x v="913"/>
    <d v="2013-05-09T00:00:00"/>
    <s v="Same Day"/>
    <s v="IM-15055"/>
    <s v="Ionia McGrath"/>
    <x v="0"/>
    <s v="United States"/>
    <x v="8"/>
    <x v="1"/>
    <n v="94122"/>
    <x v="1"/>
    <s v="TEC-CO-10003763"/>
    <x v="2"/>
    <x v="16"/>
    <x v="1270"/>
    <n v="2799.96"/>
    <n v="5"/>
    <n v="0.2"/>
    <n v="944.98649999999998"/>
  </r>
  <r>
    <n v="9931"/>
    <x v="4978"/>
    <x v="1"/>
    <x v="50"/>
    <d v="2012-11-17T00:00:00"/>
    <s v="Standard Class"/>
    <s v="KH-16510"/>
    <s v="Keith Herrera"/>
    <x v="0"/>
    <s v="United States"/>
    <x v="272"/>
    <x v="1"/>
    <n v="92404"/>
    <x v="1"/>
    <s v="OFF-BI-10001267"/>
    <x v="1"/>
    <x v="8"/>
    <x v="1466"/>
    <n v="9.8719999999999999"/>
    <n v="2"/>
    <n v="0.2"/>
    <n v="3.4552"/>
  </r>
  <r>
    <n v="9932"/>
    <x v="4978"/>
    <x v="1"/>
    <x v="50"/>
    <d v="2012-11-17T00:00:00"/>
    <s v="Standard Class"/>
    <s v="KH-16510"/>
    <s v="Keith Herrera"/>
    <x v="0"/>
    <s v="United States"/>
    <x v="272"/>
    <x v="1"/>
    <n v="92404"/>
    <x v="1"/>
    <s v="FUR-BO-10004357"/>
    <x v="0"/>
    <x v="0"/>
    <x v="1349"/>
    <n v="683.33199999999999"/>
    <n v="4"/>
    <n v="0.15"/>
    <n v="-40.195999999999998"/>
  </r>
  <r>
    <n v="9933"/>
    <x v="4978"/>
    <x v="1"/>
    <x v="50"/>
    <d v="2012-11-17T00:00:00"/>
    <s v="Standard Class"/>
    <s v="KH-16510"/>
    <s v="Keith Herrera"/>
    <x v="0"/>
    <s v="United States"/>
    <x v="272"/>
    <x v="1"/>
    <n v="92404"/>
    <x v="1"/>
    <s v="OFF-PA-10004610"/>
    <x v="1"/>
    <x v="10"/>
    <x v="1511"/>
    <n v="29.96"/>
    <n v="7"/>
    <n v="0"/>
    <n v="13.481999999999999"/>
  </r>
  <r>
    <n v="9934"/>
    <x v="4979"/>
    <x v="2"/>
    <x v="384"/>
    <d v="2011-07-14T00:00:00"/>
    <s v="First Class"/>
    <s v="JK-15205"/>
    <s v="Jamie Kunitz"/>
    <x v="0"/>
    <s v="United States"/>
    <x v="221"/>
    <x v="15"/>
    <n v="14304"/>
    <x v="3"/>
    <s v="TEC-PH-10004912"/>
    <x v="2"/>
    <x v="7"/>
    <x v="1492"/>
    <n v="164.85"/>
    <n v="3"/>
    <n v="0"/>
    <n v="47.8065"/>
  </r>
  <r>
    <n v="9935"/>
    <x v="4980"/>
    <x v="0"/>
    <x v="281"/>
    <d v="2013-04-13T00:00:00"/>
    <s v="Standard Class"/>
    <s v="AS-10240"/>
    <s v="Alan Shonely"/>
    <x v="0"/>
    <s v="United States"/>
    <x v="10"/>
    <x v="9"/>
    <n v="19120"/>
    <x v="3"/>
    <s v="OFF-AP-10003278"/>
    <x v="1"/>
    <x v="9"/>
    <x v="1784"/>
    <n v="33.527999999999999"/>
    <n v="3"/>
    <n v="0.2"/>
    <n v="2.5146000000000002"/>
  </r>
  <r>
    <n v="9936"/>
    <x v="4980"/>
    <x v="0"/>
    <x v="281"/>
    <d v="2013-04-13T00:00:00"/>
    <s v="Standard Class"/>
    <s v="AS-10240"/>
    <s v="Alan Shonely"/>
    <x v="0"/>
    <s v="United States"/>
    <x v="10"/>
    <x v="9"/>
    <n v="19120"/>
    <x v="3"/>
    <s v="OFF-ST-10001627"/>
    <x v="1"/>
    <x v="4"/>
    <x v="1840"/>
    <n v="36.744"/>
    <n v="3"/>
    <n v="0.2"/>
    <n v="3.6743999999999999"/>
  </r>
  <r>
    <n v="9937"/>
    <x v="4981"/>
    <x v="3"/>
    <x v="92"/>
    <d v="2014-06-29T00:00:00"/>
    <s v="Standard Class"/>
    <s v="SC-20575"/>
    <s v="Sonia Cooley"/>
    <x v="0"/>
    <s v="United States"/>
    <x v="395"/>
    <x v="34"/>
    <n v="2920"/>
    <x v="3"/>
    <s v="OFF-BI-10002735"/>
    <x v="1"/>
    <x v="8"/>
    <x v="141"/>
    <n v="102.93"/>
    <n v="3"/>
    <n v="0"/>
    <n v="48.377099999999999"/>
  </r>
  <r>
    <n v="9938"/>
    <x v="4982"/>
    <x v="0"/>
    <x v="1235"/>
    <d v="2013-07-06T00:00:00"/>
    <s v="Second Class"/>
    <s v="CP-12340"/>
    <s v="Christine Phan"/>
    <x v="1"/>
    <s v="United States"/>
    <x v="1"/>
    <x v="1"/>
    <n v="90049"/>
    <x v="1"/>
    <s v="FUR-TA-10001676"/>
    <x v="0"/>
    <x v="3"/>
    <x v="957"/>
    <n v="71.087999999999994"/>
    <n v="2"/>
    <n v="0.2"/>
    <n v="-1.7771999999999999"/>
  </r>
  <r>
    <n v="9939"/>
    <x v="4983"/>
    <x v="0"/>
    <x v="939"/>
    <d v="2013-12-18T00:00:00"/>
    <s v="Standard Class"/>
    <s v="NS-18640"/>
    <s v="Noel Staavos"/>
    <x v="1"/>
    <s v="United States"/>
    <x v="20"/>
    <x v="15"/>
    <n v="10009"/>
    <x v="3"/>
    <s v="FUR-FU-10004864"/>
    <x v="0"/>
    <x v="5"/>
    <x v="1710"/>
    <n v="60.35"/>
    <n v="5"/>
    <n v="0"/>
    <n v="19.915500000000002"/>
  </r>
  <r>
    <n v="9940"/>
    <x v="4983"/>
    <x v="0"/>
    <x v="939"/>
    <d v="2013-12-18T00:00:00"/>
    <s v="Standard Class"/>
    <s v="NS-18640"/>
    <s v="Noel Staavos"/>
    <x v="1"/>
    <s v="United States"/>
    <x v="20"/>
    <x v="15"/>
    <n v="10009"/>
    <x v="3"/>
    <s v="OFF-SU-10000952"/>
    <x v="1"/>
    <x v="14"/>
    <x v="1256"/>
    <n v="35.520000000000003"/>
    <n v="4"/>
    <n v="0"/>
    <n v="9.9456000000000007"/>
  </r>
  <r>
    <n v="9941"/>
    <x v="4983"/>
    <x v="0"/>
    <x v="939"/>
    <d v="2013-12-18T00:00:00"/>
    <s v="Standard Class"/>
    <s v="NS-18640"/>
    <s v="Noel Staavos"/>
    <x v="1"/>
    <s v="United States"/>
    <x v="20"/>
    <x v="15"/>
    <n v="10009"/>
    <x v="3"/>
    <s v="OFF-AR-10000462"/>
    <x v="1"/>
    <x v="6"/>
    <x v="885"/>
    <n v="11.2"/>
    <n v="7"/>
    <n v="0"/>
    <n v="4.8159999999999998"/>
  </r>
  <r>
    <n v="9942"/>
    <x v="4984"/>
    <x v="3"/>
    <x v="221"/>
    <d v="2014-01-12T00:00:00"/>
    <s v="Standard Class"/>
    <s v="JL-15835"/>
    <s v="John Lee"/>
    <x v="0"/>
    <s v="United States"/>
    <x v="8"/>
    <x v="1"/>
    <n v="94122"/>
    <x v="1"/>
    <s v="TEC-AC-10001772"/>
    <x v="2"/>
    <x v="11"/>
    <x v="400"/>
    <n v="223.58"/>
    <n v="14"/>
    <n v="0"/>
    <n v="87.196200000000005"/>
  </r>
  <r>
    <n v="9943"/>
    <x v="4985"/>
    <x v="2"/>
    <x v="129"/>
    <d v="2012-03-01T00:00:00"/>
    <s v="Standard Class"/>
    <s v="MD-17350"/>
    <s v="Maribeth Dona"/>
    <x v="0"/>
    <s v="United States"/>
    <x v="125"/>
    <x v="1"/>
    <n v="92804"/>
    <x v="1"/>
    <s v="OFF-ST-10001128"/>
    <x v="1"/>
    <x v="4"/>
    <x v="1418"/>
    <n v="998.82"/>
    <n v="9"/>
    <n v="0"/>
    <n v="29.964600000000001"/>
  </r>
  <r>
    <n v="9944"/>
    <x v="4985"/>
    <x v="2"/>
    <x v="129"/>
    <d v="2012-03-01T00:00:00"/>
    <s v="Standard Class"/>
    <s v="MD-17350"/>
    <s v="Maribeth Dona"/>
    <x v="0"/>
    <s v="United States"/>
    <x v="125"/>
    <x v="1"/>
    <n v="92804"/>
    <x v="1"/>
    <s v="OFF-SU-10002537"/>
    <x v="1"/>
    <x v="14"/>
    <x v="676"/>
    <n v="51.15"/>
    <n v="5"/>
    <n v="0"/>
    <n v="13.298999999999999"/>
  </r>
  <r>
    <n v="9945"/>
    <x v="4986"/>
    <x v="1"/>
    <x v="1236"/>
    <d v="2012-04-17T00:00:00"/>
    <s v="Second Class"/>
    <s v="RD-19660"/>
    <s v="Robert Dilbeck"/>
    <x v="2"/>
    <s v="United States"/>
    <x v="4"/>
    <x v="4"/>
    <n v="98103"/>
    <x v="1"/>
    <s v="OFF-ST-10000419"/>
    <x v="1"/>
    <x v="4"/>
    <x v="1015"/>
    <n v="40.74"/>
    <n v="3"/>
    <n v="0"/>
    <n v="0.40739999999999998"/>
  </r>
  <r>
    <n v="9946"/>
    <x v="4987"/>
    <x v="2"/>
    <x v="1086"/>
    <d v="2011-06-03T00:00:00"/>
    <s v="Standard Class"/>
    <s v="NH-18610"/>
    <s v="Nicole Hansen"/>
    <x v="1"/>
    <s v="United States"/>
    <x v="10"/>
    <x v="9"/>
    <n v="19120"/>
    <x v="3"/>
    <s v="OFF-PA-10000327"/>
    <x v="1"/>
    <x v="10"/>
    <x v="1428"/>
    <n v="3.4239999999999999"/>
    <n v="1"/>
    <n v="0.2"/>
    <n v="1.07"/>
  </r>
  <r>
    <n v="9947"/>
    <x v="4987"/>
    <x v="2"/>
    <x v="1086"/>
    <d v="2011-06-03T00:00:00"/>
    <s v="Standard Class"/>
    <s v="NH-18610"/>
    <s v="Nicole Hansen"/>
    <x v="1"/>
    <s v="United States"/>
    <x v="10"/>
    <x v="9"/>
    <n v="19120"/>
    <x v="3"/>
    <s v="TEC-AC-10004353"/>
    <x v="2"/>
    <x v="11"/>
    <x v="717"/>
    <n v="151.19999999999999"/>
    <n v="3"/>
    <n v="0.2"/>
    <n v="32.130000000000003"/>
  </r>
  <r>
    <n v="9948"/>
    <x v="4988"/>
    <x v="3"/>
    <x v="702"/>
    <d v="2014-04-06T00:00:00"/>
    <s v="Second Class"/>
    <s v="HW-14935"/>
    <s v="Helen Wasserman"/>
    <x v="1"/>
    <s v="United States"/>
    <x v="245"/>
    <x v="14"/>
    <n v="46203"/>
    <x v="2"/>
    <s v="FUR-CH-10003746"/>
    <x v="0"/>
    <x v="1"/>
    <x v="617"/>
    <n v="1925.88"/>
    <n v="6"/>
    <n v="0"/>
    <n v="539.24639999999999"/>
  </r>
  <r>
    <n v="9949"/>
    <x v="4988"/>
    <x v="3"/>
    <x v="702"/>
    <d v="2014-04-06T00:00:00"/>
    <s v="Second Class"/>
    <s v="HW-14935"/>
    <s v="Helen Wasserman"/>
    <x v="1"/>
    <s v="United States"/>
    <x v="245"/>
    <x v="14"/>
    <n v="46203"/>
    <x v="2"/>
    <s v="OFF-AP-10002945"/>
    <x v="1"/>
    <x v="9"/>
    <x v="225"/>
    <n v="2405.1999999999998"/>
    <n v="8"/>
    <n v="0"/>
    <n v="793.71600000000001"/>
  </r>
  <r>
    <n v="9950"/>
    <x v="4988"/>
    <x v="3"/>
    <x v="702"/>
    <d v="2014-04-06T00:00:00"/>
    <s v="Second Class"/>
    <s v="HW-14935"/>
    <s v="Helen Wasserman"/>
    <x v="1"/>
    <s v="United States"/>
    <x v="245"/>
    <x v="14"/>
    <n v="46203"/>
    <x v="2"/>
    <s v="TEC-AC-10004568"/>
    <x v="2"/>
    <x v="11"/>
    <x v="1109"/>
    <n v="83.97"/>
    <n v="3"/>
    <n v="0"/>
    <n v="15.9543"/>
  </r>
  <r>
    <n v="9951"/>
    <x v="4988"/>
    <x v="3"/>
    <x v="702"/>
    <d v="2014-04-06T00:00:00"/>
    <s v="Second Class"/>
    <s v="HW-14935"/>
    <s v="Helen Wasserman"/>
    <x v="1"/>
    <s v="United States"/>
    <x v="245"/>
    <x v="14"/>
    <n v="46203"/>
    <x v="2"/>
    <s v="TEC-AC-10001714"/>
    <x v="2"/>
    <x v="11"/>
    <x v="678"/>
    <n v="39.89"/>
    <n v="1"/>
    <n v="0"/>
    <n v="14.7593"/>
  </r>
  <r>
    <n v="9952"/>
    <x v="4988"/>
    <x v="3"/>
    <x v="702"/>
    <d v="2014-04-06T00:00:00"/>
    <s v="Second Class"/>
    <s v="HW-14935"/>
    <s v="Helen Wasserman"/>
    <x v="1"/>
    <s v="United States"/>
    <x v="245"/>
    <x v="14"/>
    <n v="46203"/>
    <x v="2"/>
    <s v="OFF-BI-10002072"/>
    <x v="1"/>
    <x v="8"/>
    <x v="830"/>
    <n v="17.38"/>
    <n v="2"/>
    <n v="0"/>
    <n v="8.69"/>
  </r>
  <r>
    <n v="9953"/>
    <x v="4989"/>
    <x v="1"/>
    <x v="639"/>
    <d v="2012-12-16T00:00:00"/>
    <s v="Second Class"/>
    <s v="DB-12970"/>
    <s v="Darren Budd"/>
    <x v="1"/>
    <s v="United States"/>
    <x v="1"/>
    <x v="1"/>
    <n v="90045"/>
    <x v="1"/>
    <s v="OFF-BI-10001153"/>
    <x v="1"/>
    <x v="8"/>
    <x v="300"/>
    <n v="55.264000000000003"/>
    <n v="2"/>
    <n v="0.2"/>
    <n v="20.724"/>
  </r>
  <r>
    <n v="9954"/>
    <x v="4989"/>
    <x v="1"/>
    <x v="639"/>
    <d v="2012-12-16T00:00:00"/>
    <s v="Second Class"/>
    <s v="DB-12970"/>
    <s v="Darren Budd"/>
    <x v="1"/>
    <s v="United States"/>
    <x v="1"/>
    <x v="1"/>
    <n v="90045"/>
    <x v="1"/>
    <s v="OFF-PA-10004983"/>
    <x v="1"/>
    <x v="10"/>
    <x v="1323"/>
    <n v="6.48"/>
    <n v="1"/>
    <n v="0"/>
    <n v="3.1103999999999998"/>
  </r>
  <r>
    <n v="9955"/>
    <x v="4989"/>
    <x v="1"/>
    <x v="639"/>
    <d v="2012-12-16T00:00:00"/>
    <s v="Second Class"/>
    <s v="DB-12970"/>
    <s v="Darren Budd"/>
    <x v="1"/>
    <s v="United States"/>
    <x v="1"/>
    <x v="1"/>
    <n v="90045"/>
    <x v="1"/>
    <s v="OFF-BI-10000948"/>
    <x v="1"/>
    <x v="8"/>
    <x v="1373"/>
    <n v="34.247999999999998"/>
    <n v="3"/>
    <n v="0.2"/>
    <n v="11.5587"/>
  </r>
  <r>
    <n v="9956"/>
    <x v="4989"/>
    <x v="1"/>
    <x v="639"/>
    <d v="2012-12-16T00:00:00"/>
    <s v="Second Class"/>
    <s v="DB-12970"/>
    <s v="Darren Budd"/>
    <x v="1"/>
    <s v="United States"/>
    <x v="1"/>
    <x v="1"/>
    <n v="90045"/>
    <x v="1"/>
    <s v="FUR-TA-10002622"/>
    <x v="0"/>
    <x v="3"/>
    <x v="960"/>
    <n v="273.56799999999998"/>
    <n v="2"/>
    <n v="0.2"/>
    <n v="10.258800000000001"/>
  </r>
  <r>
    <n v="9957"/>
    <x v="4990"/>
    <x v="2"/>
    <x v="7"/>
    <d v="2011-11-17T00:00:00"/>
    <s v="Standard Class"/>
    <s v="KN-16705"/>
    <s v="Kristina Nunn"/>
    <x v="2"/>
    <s v="United States"/>
    <x v="106"/>
    <x v="15"/>
    <n v="10801"/>
    <x v="3"/>
    <s v="OFF-PA-10001776"/>
    <x v="1"/>
    <x v="10"/>
    <x v="1263"/>
    <n v="46.35"/>
    <n v="5"/>
    <n v="0"/>
    <n v="21.784500000000001"/>
  </r>
  <r>
    <n v="9958"/>
    <x v="4990"/>
    <x v="2"/>
    <x v="7"/>
    <d v="2011-11-17T00:00:00"/>
    <s v="Standard Class"/>
    <s v="KN-16705"/>
    <s v="Kristina Nunn"/>
    <x v="2"/>
    <s v="United States"/>
    <x v="106"/>
    <x v="15"/>
    <n v="10801"/>
    <x v="3"/>
    <s v="OFF-PA-10004039"/>
    <x v="1"/>
    <x v="10"/>
    <x v="1538"/>
    <n v="223.92"/>
    <n v="4"/>
    <n v="0"/>
    <n v="109.7208"/>
  </r>
  <r>
    <n v="9959"/>
    <x v="4990"/>
    <x v="2"/>
    <x v="7"/>
    <d v="2011-11-17T00:00:00"/>
    <s v="Standard Class"/>
    <s v="KN-16705"/>
    <s v="Kristina Nunn"/>
    <x v="2"/>
    <s v="United States"/>
    <x v="106"/>
    <x v="15"/>
    <n v="10801"/>
    <x v="3"/>
    <s v="OFF-SU-10001574"/>
    <x v="1"/>
    <x v="14"/>
    <x v="498"/>
    <n v="7.3"/>
    <n v="2"/>
    <n v="0"/>
    <n v="2.19"/>
  </r>
  <r>
    <n v="9960"/>
    <x v="4991"/>
    <x v="3"/>
    <x v="833"/>
    <d v="2014-12-10T00:00:00"/>
    <s v="Standard Class"/>
    <s v="AJ-10945"/>
    <s v="Ashley Jarboe"/>
    <x v="0"/>
    <s v="United States"/>
    <x v="432"/>
    <x v="16"/>
    <n v="85224"/>
    <x v="1"/>
    <s v="OFF-AR-10001761"/>
    <x v="1"/>
    <x v="6"/>
    <x v="1642"/>
    <n v="9.3439999999999994"/>
    <n v="2"/>
    <n v="0.2"/>
    <n v="1.8688"/>
  </r>
  <r>
    <n v="9961"/>
    <x v="4992"/>
    <x v="3"/>
    <x v="118"/>
    <d v="2014-09-19T00:00:00"/>
    <s v="Second Class"/>
    <s v="CL-12700"/>
    <s v="Craig Leslie"/>
    <x v="2"/>
    <s v="United States"/>
    <x v="159"/>
    <x v="0"/>
    <n v="41042"/>
    <x v="0"/>
    <s v="TEC-AC-10002305"/>
    <x v="2"/>
    <x v="11"/>
    <x v="1521"/>
    <n v="18"/>
    <n v="1"/>
    <n v="0"/>
    <n v="3.24"/>
  </r>
  <r>
    <n v="9962"/>
    <x v="4993"/>
    <x v="1"/>
    <x v="531"/>
    <d v="2012-03-22T00:00:00"/>
    <s v="First Class"/>
    <s v="CM-12655"/>
    <s v="Corinna Mitchell"/>
    <x v="2"/>
    <s v="United States"/>
    <x v="12"/>
    <x v="5"/>
    <n v="77041"/>
    <x v="2"/>
    <s v="OFF-PA-10000675"/>
    <x v="1"/>
    <x v="10"/>
    <x v="1106"/>
    <n v="65.584000000000003"/>
    <n v="2"/>
    <n v="0.2"/>
    <n v="23.7742"/>
  </r>
  <r>
    <n v="9963"/>
    <x v="4993"/>
    <x v="1"/>
    <x v="531"/>
    <d v="2012-03-22T00:00:00"/>
    <s v="First Class"/>
    <s v="CM-12655"/>
    <s v="Corinna Mitchell"/>
    <x v="2"/>
    <s v="United States"/>
    <x v="12"/>
    <x v="5"/>
    <n v="77041"/>
    <x v="2"/>
    <s v="FUR-BO-10004218"/>
    <x v="0"/>
    <x v="0"/>
    <x v="1584"/>
    <n v="383.46559999999999"/>
    <n v="4"/>
    <n v="0.32"/>
    <n v="-67.670400000000001"/>
  </r>
  <r>
    <n v="9964"/>
    <x v="4994"/>
    <x v="1"/>
    <x v="353"/>
    <d v="2012-07-26T00:00:00"/>
    <s v="Same Day"/>
    <s v="AS-10240"/>
    <s v="Alan Shonely"/>
    <x v="0"/>
    <s v="United States"/>
    <x v="10"/>
    <x v="9"/>
    <n v="19140"/>
    <x v="3"/>
    <s v="OFF-PA-10003072"/>
    <x v="1"/>
    <x v="10"/>
    <x v="918"/>
    <n v="10.368"/>
    <n v="2"/>
    <n v="0.2"/>
    <n v="3.6288"/>
  </r>
  <r>
    <n v="9965"/>
    <x v="4995"/>
    <x v="0"/>
    <x v="5"/>
    <d v="2013-11-12T00:00:00"/>
    <s v="Second Class"/>
    <s v="HE-14800"/>
    <s v="Harold Engle"/>
    <x v="1"/>
    <s v="United States"/>
    <x v="46"/>
    <x v="13"/>
    <n v="19711"/>
    <x v="3"/>
    <s v="FUR-FU-10002671"/>
    <x v="0"/>
    <x v="5"/>
    <x v="275"/>
    <n v="13.4"/>
    <n v="1"/>
    <n v="0"/>
    <n v="6.4320000000000004"/>
  </r>
  <r>
    <n v="9966"/>
    <x v="4995"/>
    <x v="0"/>
    <x v="5"/>
    <d v="2013-11-12T00:00:00"/>
    <s v="Second Class"/>
    <s v="HE-14800"/>
    <s v="Harold Engle"/>
    <x v="1"/>
    <s v="United States"/>
    <x v="46"/>
    <x v="13"/>
    <n v="19711"/>
    <x v="3"/>
    <s v="OFF-PA-10000349"/>
    <x v="1"/>
    <x v="10"/>
    <x v="33"/>
    <n v="4.9800000000000004"/>
    <n v="1"/>
    <n v="0"/>
    <n v="2.3405999999999998"/>
  </r>
  <r>
    <n v="9967"/>
    <x v="4995"/>
    <x v="0"/>
    <x v="5"/>
    <d v="2013-11-12T00:00:00"/>
    <s v="Second Class"/>
    <s v="HE-14800"/>
    <s v="Harold Engle"/>
    <x v="1"/>
    <s v="United States"/>
    <x v="46"/>
    <x v="13"/>
    <n v="19711"/>
    <x v="3"/>
    <s v="OFF-EN-10004483"/>
    <x v="1"/>
    <x v="12"/>
    <x v="1335"/>
    <n v="109.69"/>
    <n v="7"/>
    <n v="0"/>
    <n v="51.554299999999998"/>
  </r>
  <r>
    <n v="9968"/>
    <x v="4996"/>
    <x v="3"/>
    <x v="157"/>
    <d v="2014-12-18T00:00:00"/>
    <s v="Standard Class"/>
    <s v="RB-19435"/>
    <s v="Richard Bierner"/>
    <x v="0"/>
    <s v="United States"/>
    <x v="135"/>
    <x v="30"/>
    <n v="7060"/>
    <x v="3"/>
    <s v="OFF-BI-10004209"/>
    <x v="1"/>
    <x v="8"/>
    <x v="1206"/>
    <n v="40.200000000000003"/>
    <n v="5"/>
    <n v="0"/>
    <n v="18.09"/>
  </r>
  <r>
    <n v="9969"/>
    <x v="4996"/>
    <x v="3"/>
    <x v="157"/>
    <d v="2014-12-18T00:00:00"/>
    <s v="Standard Class"/>
    <s v="RB-19435"/>
    <s v="Richard Bierner"/>
    <x v="0"/>
    <s v="United States"/>
    <x v="135"/>
    <x v="30"/>
    <n v="7060"/>
    <x v="3"/>
    <s v="OFF-BI-10004600"/>
    <x v="1"/>
    <x v="8"/>
    <x v="1477"/>
    <n v="735.98"/>
    <n v="2"/>
    <n v="0"/>
    <n v="331.19099999999997"/>
  </r>
  <r>
    <n v="9970"/>
    <x v="4996"/>
    <x v="3"/>
    <x v="157"/>
    <d v="2014-12-18T00:00:00"/>
    <s v="Standard Class"/>
    <s v="RB-19435"/>
    <s v="Richard Bierner"/>
    <x v="0"/>
    <s v="United States"/>
    <x v="135"/>
    <x v="30"/>
    <n v="7060"/>
    <x v="3"/>
    <s v="OFF-AP-10003622"/>
    <x v="1"/>
    <x v="9"/>
    <x v="188"/>
    <n v="22.75"/>
    <n v="7"/>
    <n v="0"/>
    <n v="6.5975000000000001"/>
  </r>
  <r>
    <n v="9971"/>
    <x v="4997"/>
    <x v="1"/>
    <x v="1141"/>
    <d v="2012-02-07T00:00:00"/>
    <s v="Standard Class"/>
    <s v="MP-17470"/>
    <s v="Mark Packer"/>
    <x v="2"/>
    <s v="United States"/>
    <x v="214"/>
    <x v="32"/>
    <n v="30080"/>
    <x v="0"/>
    <s v="OFF-BI-10002867"/>
    <x v="1"/>
    <x v="8"/>
    <x v="963"/>
    <n v="119.56"/>
    <n v="2"/>
    <n v="0"/>
    <n v="54.997599999999998"/>
  </r>
  <r>
    <n v="9972"/>
    <x v="4997"/>
    <x v="1"/>
    <x v="1141"/>
    <d v="2012-02-07T00:00:00"/>
    <s v="Standard Class"/>
    <s v="MP-17470"/>
    <s v="Mark Packer"/>
    <x v="2"/>
    <s v="United States"/>
    <x v="214"/>
    <x v="32"/>
    <n v="30080"/>
    <x v="0"/>
    <s v="OFF-AR-10000538"/>
    <x v="1"/>
    <x v="6"/>
    <x v="1245"/>
    <n v="140.75"/>
    <n v="5"/>
    <n v="0"/>
    <n v="42.225000000000001"/>
  </r>
  <r>
    <n v="9973"/>
    <x v="4998"/>
    <x v="0"/>
    <x v="108"/>
    <d v="2013-09-18T00:00:00"/>
    <s v="Standard Class"/>
    <s v="RC-19960"/>
    <s v="Ryan Crowe"/>
    <x v="0"/>
    <s v="United States"/>
    <x v="12"/>
    <x v="5"/>
    <n v="77041"/>
    <x v="2"/>
    <s v="OFF-EN-10000056"/>
    <x v="1"/>
    <x v="12"/>
    <x v="627"/>
    <n v="99.567999999999998"/>
    <n v="2"/>
    <n v="0.2"/>
    <n v="33.604199999999999"/>
  </r>
  <r>
    <n v="9974"/>
    <x v="4999"/>
    <x v="0"/>
    <x v="409"/>
    <d v="2013-11-12T00:00:00"/>
    <s v="Standard Class"/>
    <s v="AP-10720"/>
    <s v="Anne Pryor"/>
    <x v="2"/>
    <s v="United States"/>
    <x v="1"/>
    <x v="1"/>
    <n v="90032"/>
    <x v="1"/>
    <s v="TEC-PH-10004080"/>
    <x v="2"/>
    <x v="7"/>
    <x v="1768"/>
    <n v="271.95999999999998"/>
    <n v="5"/>
    <n v="0.2"/>
    <n v="27.196000000000002"/>
  </r>
  <r>
    <n v="9975"/>
    <x v="4999"/>
    <x v="0"/>
    <x v="409"/>
    <d v="2013-11-12T00:00:00"/>
    <s v="Standard Class"/>
    <s v="AP-10720"/>
    <s v="Anne Pryor"/>
    <x v="2"/>
    <s v="United States"/>
    <x v="1"/>
    <x v="1"/>
    <n v="90032"/>
    <x v="1"/>
    <s v="OFF-AR-10004752"/>
    <x v="1"/>
    <x v="6"/>
    <x v="1105"/>
    <n v="18.690000000000001"/>
    <n v="7"/>
    <n v="0"/>
    <n v="5.2332000000000001"/>
  </r>
  <r>
    <n v="9976"/>
    <x v="4999"/>
    <x v="0"/>
    <x v="409"/>
    <d v="2013-11-12T00:00:00"/>
    <s v="Standard Class"/>
    <s v="AP-10720"/>
    <s v="Anne Pryor"/>
    <x v="2"/>
    <s v="United States"/>
    <x v="1"/>
    <x v="1"/>
    <n v="90032"/>
    <x v="1"/>
    <s v="OFF-PA-10000743"/>
    <x v="1"/>
    <x v="10"/>
    <x v="573"/>
    <n v="13.36"/>
    <n v="2"/>
    <n v="0"/>
    <n v="6.4127999999999998"/>
  </r>
  <r>
    <n v="9977"/>
    <x v="4999"/>
    <x v="0"/>
    <x v="409"/>
    <d v="2013-11-12T00:00:00"/>
    <s v="Standard Class"/>
    <s v="AP-10720"/>
    <s v="Anne Pryor"/>
    <x v="2"/>
    <s v="United States"/>
    <x v="1"/>
    <x v="1"/>
    <n v="90032"/>
    <x v="1"/>
    <s v="TEC-PH-10002496"/>
    <x v="2"/>
    <x v="7"/>
    <x v="490"/>
    <n v="249.584"/>
    <n v="2"/>
    <n v="0.2"/>
    <n v="31.198"/>
  </r>
  <r>
    <n v="9978"/>
    <x v="4999"/>
    <x v="0"/>
    <x v="409"/>
    <d v="2013-11-12T00:00:00"/>
    <s v="Standard Class"/>
    <s v="AP-10720"/>
    <s v="Anne Pryor"/>
    <x v="2"/>
    <s v="United States"/>
    <x v="1"/>
    <x v="1"/>
    <n v="90032"/>
    <x v="1"/>
    <s v="OFF-FA-10003467"/>
    <x v="1"/>
    <x v="13"/>
    <x v="489"/>
    <n v="13.86"/>
    <n v="7"/>
    <n v="0"/>
    <n v="0"/>
  </r>
  <r>
    <n v="9979"/>
    <x v="4999"/>
    <x v="0"/>
    <x v="409"/>
    <d v="2013-11-12T00:00:00"/>
    <s v="Standard Class"/>
    <s v="AP-10720"/>
    <s v="Anne Pryor"/>
    <x v="2"/>
    <s v="United States"/>
    <x v="1"/>
    <x v="1"/>
    <n v="90032"/>
    <x v="1"/>
    <s v="OFF-BI-10003727"/>
    <x v="1"/>
    <x v="8"/>
    <x v="797"/>
    <n v="13.375999999999999"/>
    <n v="4"/>
    <n v="0.2"/>
    <n v="4.6816000000000004"/>
  </r>
  <r>
    <n v="9980"/>
    <x v="4999"/>
    <x v="0"/>
    <x v="409"/>
    <d v="2013-11-12T00:00:00"/>
    <s v="Standard Class"/>
    <s v="AP-10720"/>
    <s v="Anne Pryor"/>
    <x v="2"/>
    <s v="United States"/>
    <x v="1"/>
    <x v="1"/>
    <n v="90032"/>
    <x v="1"/>
    <s v="OFF-BI-10002026"/>
    <x v="1"/>
    <x v="8"/>
    <x v="1749"/>
    <n v="437.47199999999998"/>
    <n v="14"/>
    <n v="0.2"/>
    <n v="153.11519999999999"/>
  </r>
  <r>
    <n v="9981"/>
    <x v="5000"/>
    <x v="1"/>
    <x v="684"/>
    <d v="2012-09-09T00:00:00"/>
    <s v="Second Class"/>
    <s v="SW-20455"/>
    <s v="Shaun Weien"/>
    <x v="0"/>
    <s v="United States"/>
    <x v="240"/>
    <x v="28"/>
    <n v="70506"/>
    <x v="0"/>
    <s v="FUR-TA-10001039"/>
    <x v="0"/>
    <x v="3"/>
    <x v="824"/>
    <n v="85.98"/>
    <n v="1"/>
    <n v="0"/>
    <n v="22.354800000000001"/>
  </r>
  <r>
    <n v="9982"/>
    <x v="5001"/>
    <x v="3"/>
    <x v="646"/>
    <d v="2014-07-08T00:00:00"/>
    <s v="First Class"/>
    <s v="TB-21055"/>
    <s v="Ted Butterfield"/>
    <x v="0"/>
    <s v="United States"/>
    <x v="54"/>
    <x v="24"/>
    <n v="45014"/>
    <x v="3"/>
    <s v="OFF-LA-10004484"/>
    <x v="1"/>
    <x v="2"/>
    <x v="612"/>
    <n v="16.52"/>
    <n v="5"/>
    <n v="0.2"/>
    <n v="5.3689999999999998"/>
  </r>
  <r>
    <n v="9983"/>
    <x v="5002"/>
    <x v="0"/>
    <x v="897"/>
    <d v="2013-09-29T00:00:00"/>
    <s v="Standard Class"/>
    <s v="RC-19960"/>
    <s v="Ryan Crowe"/>
    <x v="0"/>
    <s v="United States"/>
    <x v="354"/>
    <x v="12"/>
    <n v="49505"/>
    <x v="2"/>
    <s v="OFF-PA-10002195"/>
    <x v="1"/>
    <x v="10"/>
    <x v="719"/>
    <n v="35.56"/>
    <n v="7"/>
    <n v="0"/>
    <n v="16.713200000000001"/>
  </r>
  <r>
    <n v="9984"/>
    <x v="5002"/>
    <x v="0"/>
    <x v="897"/>
    <d v="2013-09-29T00:00:00"/>
    <s v="Standard Class"/>
    <s v="RC-19960"/>
    <s v="Ryan Crowe"/>
    <x v="0"/>
    <s v="United States"/>
    <x v="354"/>
    <x v="12"/>
    <n v="49505"/>
    <x v="2"/>
    <s v="TEC-PH-10001305"/>
    <x v="2"/>
    <x v="7"/>
    <x v="1671"/>
    <n v="97.98"/>
    <n v="2"/>
    <n v="0"/>
    <n v="27.4344"/>
  </r>
  <r>
    <n v="9985"/>
    <x v="5003"/>
    <x v="1"/>
    <x v="961"/>
    <d v="2012-05-23T00:00:00"/>
    <s v="Standard Class"/>
    <s v="DV-13465"/>
    <s v="Dianna Vittorini"/>
    <x v="0"/>
    <s v="United States"/>
    <x v="85"/>
    <x v="15"/>
    <n v="11561"/>
    <x v="3"/>
    <s v="OFF-LA-10003766"/>
    <x v="1"/>
    <x v="2"/>
    <x v="360"/>
    <n v="31.5"/>
    <n v="10"/>
    <n v="0"/>
    <n v="15.12"/>
  </r>
  <r>
    <n v="9986"/>
    <x v="5003"/>
    <x v="1"/>
    <x v="961"/>
    <d v="2012-05-23T00:00:00"/>
    <s v="Standard Class"/>
    <s v="DV-13465"/>
    <s v="Dianna Vittorini"/>
    <x v="0"/>
    <s v="United States"/>
    <x v="85"/>
    <x v="15"/>
    <n v="11561"/>
    <x v="3"/>
    <s v="OFF-SU-10000898"/>
    <x v="1"/>
    <x v="14"/>
    <x v="1181"/>
    <n v="55.6"/>
    <n v="4"/>
    <n v="0"/>
    <n v="16.123999999999999"/>
  </r>
  <r>
    <n v="9987"/>
    <x v="5004"/>
    <x v="0"/>
    <x v="321"/>
    <d v="2013-04-10T00:00:00"/>
    <s v="Standard Class"/>
    <s v="ML-17410"/>
    <s v="Maris LaWare"/>
    <x v="0"/>
    <s v="United States"/>
    <x v="1"/>
    <x v="1"/>
    <n v="90008"/>
    <x v="1"/>
    <s v="TEC-AC-10003399"/>
    <x v="2"/>
    <x v="11"/>
    <x v="1497"/>
    <n v="36.24"/>
    <n v="1"/>
    <n v="0"/>
    <n v="15.220800000000001"/>
  </r>
  <r>
    <n v="9988"/>
    <x v="5005"/>
    <x v="3"/>
    <x v="701"/>
    <d v="2014-11-22T00:00:00"/>
    <s v="Standard Class"/>
    <s v="RA-19885"/>
    <s v="Ruben Ausman"/>
    <x v="1"/>
    <s v="United States"/>
    <x v="417"/>
    <x v="32"/>
    <n v="30605"/>
    <x v="0"/>
    <s v="TEC-AC-10001539"/>
    <x v="2"/>
    <x v="11"/>
    <x v="1576"/>
    <n v="79.989999999999995"/>
    <n v="1"/>
    <n v="0"/>
    <n v="28.796399999999998"/>
  </r>
  <r>
    <n v="9989"/>
    <x v="5005"/>
    <x v="3"/>
    <x v="701"/>
    <d v="2014-11-22T00:00:00"/>
    <s v="Standard Class"/>
    <s v="RA-19885"/>
    <s v="Ruben Ausman"/>
    <x v="1"/>
    <s v="United States"/>
    <x v="417"/>
    <x v="32"/>
    <n v="30605"/>
    <x v="0"/>
    <s v="TEC-PH-10004006"/>
    <x v="2"/>
    <x v="7"/>
    <x v="1764"/>
    <n v="206.1"/>
    <n v="5"/>
    <n v="0"/>
    <n v="55.646999999999998"/>
  </r>
  <r>
    <n v="9990"/>
    <x v="5006"/>
    <x v="2"/>
    <x v="1237"/>
    <d v="2011-01-24T00:00:00"/>
    <s v="Second Class"/>
    <s v="TB-21400"/>
    <s v="Tom Boeckenhauer"/>
    <x v="0"/>
    <s v="United States"/>
    <x v="100"/>
    <x v="2"/>
    <n v="33180"/>
    <x v="0"/>
    <s v="FUR-FU-10001889"/>
    <x v="0"/>
    <x v="5"/>
    <x v="1149"/>
    <n v="25.248000000000001"/>
    <n v="3"/>
    <n v="0.2"/>
    <n v="4.1028000000000002"/>
  </r>
  <r>
    <n v="9991"/>
    <x v="5007"/>
    <x v="3"/>
    <x v="425"/>
    <d v="2014-04-03T00:00:00"/>
    <s v="Standard Class"/>
    <s v="DB-13060"/>
    <s v="Dave Brooks"/>
    <x v="0"/>
    <s v="United States"/>
    <x v="116"/>
    <x v="1"/>
    <n v="92627"/>
    <x v="1"/>
    <s v="FUR-FU-10000747"/>
    <x v="0"/>
    <x v="5"/>
    <x v="1742"/>
    <n v="91.96"/>
    <n v="2"/>
    <n v="0"/>
    <n v="15.6332"/>
  </r>
  <r>
    <n v="9992"/>
    <x v="5007"/>
    <x v="3"/>
    <x v="425"/>
    <d v="2014-04-03T00:00:00"/>
    <s v="Standard Class"/>
    <s v="DB-13060"/>
    <s v="Dave Brooks"/>
    <x v="0"/>
    <s v="United States"/>
    <x v="116"/>
    <x v="1"/>
    <n v="92627"/>
    <x v="1"/>
    <s v="TEC-PH-10003645"/>
    <x v="2"/>
    <x v="7"/>
    <x v="294"/>
    <n v="258.57600000000002"/>
    <n v="2"/>
    <n v="0.2"/>
    <n v="19.3932"/>
  </r>
  <r>
    <n v="9993"/>
    <x v="5007"/>
    <x v="3"/>
    <x v="425"/>
    <d v="2014-04-03T00:00:00"/>
    <s v="Standard Class"/>
    <s v="DB-13060"/>
    <s v="Dave Brooks"/>
    <x v="0"/>
    <s v="United States"/>
    <x v="116"/>
    <x v="1"/>
    <n v="92627"/>
    <x v="1"/>
    <s v="OFF-PA-10004041"/>
    <x v="1"/>
    <x v="10"/>
    <x v="940"/>
    <n v="29.6"/>
    <n v="4"/>
    <n v="0"/>
    <n v="13.32"/>
  </r>
  <r>
    <n v="9994"/>
    <x v="5008"/>
    <x v="3"/>
    <x v="464"/>
    <d v="2014-10-05T00:00:00"/>
    <s v="Second Class"/>
    <s v="CC-12220"/>
    <s v="Chris Cortes"/>
    <x v="0"/>
    <s v="United States"/>
    <x v="223"/>
    <x v="1"/>
    <n v="92683"/>
    <x v="1"/>
    <s v="OFF-AP-10002684"/>
    <x v="1"/>
    <x v="9"/>
    <x v="165"/>
    <n v="243.16"/>
    <n v="2"/>
    <n v="0"/>
    <n v="72.947999999999993"/>
  </r>
  <r>
    <m/>
    <x v="5009"/>
    <x v="4"/>
    <x v="1238"/>
    <m/>
    <m/>
    <m/>
    <m/>
    <x v="3"/>
    <m/>
    <x v="531"/>
    <x v="49"/>
    <m/>
    <x v="4"/>
    <m/>
    <x v="3"/>
    <x v="17"/>
    <x v="184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
  <location ref="M4:N52" firstHeaderRow="1" firstDataRow="1" firstDataCol="1"/>
  <pivotFields count="25">
    <pivotField showAll="0"/>
    <pivotField showAll="0"/>
    <pivotField showAll="0">
      <items count="6">
        <item x="2"/>
        <item x="1"/>
        <item h="1" x="0"/>
        <item x="3"/>
        <item h="1"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axis="axisRow"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1"/>
  </rowFields>
  <rowItems count="48">
    <i>
      <x v="3"/>
    </i>
    <i>
      <x v="30"/>
    </i>
    <i>
      <x v="41"/>
    </i>
    <i>
      <x v="45"/>
    </i>
    <i>
      <x v="36"/>
    </i>
    <i>
      <x v="11"/>
    </i>
    <i>
      <x v="8"/>
    </i>
    <i>
      <x v="33"/>
    </i>
    <i>
      <x v="31"/>
    </i>
    <i>
      <x v="20"/>
    </i>
    <i>
      <x v="21"/>
    </i>
    <i>
      <x v="9"/>
    </i>
    <i>
      <x v="44"/>
    </i>
    <i>
      <x v="15"/>
    </i>
    <i>
      <x v="6"/>
    </i>
    <i>
      <x v="40"/>
    </i>
    <i>
      <x v="1"/>
    </i>
    <i>
      <x v="4"/>
    </i>
    <i>
      <x v="12"/>
    </i>
    <i>
      <x v="47"/>
    </i>
    <i>
      <x v="28"/>
    </i>
    <i>
      <x v="34"/>
    </i>
    <i>
      <x v="35"/>
    </i>
    <i>
      <x v="19"/>
    </i>
    <i>
      <x v="42"/>
    </i>
    <i>
      <x v="2"/>
    </i>
    <i>
      <x v="26"/>
    </i>
    <i>
      <x v="18"/>
    </i>
    <i>
      <x v="16"/>
    </i>
    <i>
      <x v="38"/>
    </i>
    <i>
      <x/>
    </i>
    <i>
      <x v="23"/>
    </i>
    <i>
      <x v="5"/>
    </i>
    <i>
      <x v="22"/>
    </i>
    <i>
      <x v="25"/>
    </i>
    <i>
      <x v="7"/>
    </i>
    <i>
      <x v="37"/>
    </i>
    <i>
      <x v="29"/>
    </i>
    <i>
      <x v="13"/>
    </i>
    <i>
      <x v="10"/>
    </i>
    <i>
      <x v="43"/>
    </i>
    <i>
      <x v="27"/>
    </i>
    <i>
      <x v="24"/>
    </i>
    <i>
      <x v="32"/>
    </i>
    <i>
      <x v="46"/>
    </i>
    <i>
      <x v="14"/>
    </i>
    <i>
      <x v="39"/>
    </i>
    <i t="grand">
      <x/>
    </i>
  </rowItems>
  <colItems count="1">
    <i/>
  </colItems>
  <dataFields count="1">
    <dataField name="Sum of Sales" fld="18" baseField="0" baseItem="0" numFmtId="169"/>
  </dataFields>
  <formats count="2">
    <format dxfId="231">
      <pivotArea outline="0" collapsedLevelsAreSubtotals="1" fieldPosition="0"/>
    </format>
    <format dxfId="2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location ref="AH5:AJ16" firstHeaderRow="0"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items count="6">
        <item x="2"/>
        <item x="3"/>
        <item x="0"/>
        <item x="1"/>
        <item x="4"/>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0"/>
  </rowFields>
  <rowItems count="11">
    <i>
      <x v="80"/>
    </i>
    <i>
      <x v="207"/>
    </i>
    <i>
      <x v="266"/>
    </i>
    <i>
      <x v="329"/>
    </i>
    <i>
      <x v="330"/>
    </i>
    <i>
      <x v="374"/>
    </i>
    <i>
      <x v="434"/>
    </i>
    <i>
      <x v="437"/>
    </i>
    <i>
      <x v="438"/>
    </i>
    <i>
      <x v="452"/>
    </i>
    <i t="grand">
      <x/>
    </i>
  </rowItems>
  <colFields count="1">
    <field x="-2"/>
  </colFields>
  <colItems count="2">
    <i>
      <x/>
    </i>
    <i i="1">
      <x v="1"/>
    </i>
  </colItems>
  <dataFields count="2">
    <dataField name="Sum of Sales" fld="18" baseField="0" baseItem="0"/>
    <dataField name="Sum of Profit" fld="21" baseField="0" baseItem="0"/>
  </dataFields>
  <formats count="3">
    <format dxfId="234">
      <pivotArea collapsedLevelsAreSubtotals="1" fieldPosition="0">
        <references count="1">
          <reference field="10" count="10">
            <x v="80"/>
            <x v="94"/>
            <x v="123"/>
            <x v="207"/>
            <x v="266"/>
            <x v="329"/>
            <x v="374"/>
            <x v="437"/>
            <x v="438"/>
            <x v="452"/>
          </reference>
        </references>
      </pivotArea>
    </format>
    <format dxfId="233">
      <pivotArea collapsedLevelsAreSubtotals="1" fieldPosition="0">
        <references count="1">
          <reference field="10" count="10">
            <x v="80"/>
            <x v="207"/>
            <x v="266"/>
            <x v="300"/>
            <x v="329"/>
            <x v="374"/>
            <x v="434"/>
            <x v="437"/>
            <x v="438"/>
            <x v="452"/>
          </reference>
        </references>
      </pivotArea>
    </format>
    <format dxfId="232">
      <pivotArea collapsedLevelsAreSubtotals="1" fieldPosition="0">
        <references count="1">
          <reference field="10" count="10">
            <x v="16"/>
            <x v="80"/>
            <x v="123"/>
            <x v="207"/>
            <x v="266"/>
            <x v="329"/>
            <x v="374"/>
            <x v="437"/>
            <x v="438"/>
            <x v="452"/>
          </reference>
        </references>
      </pivotArea>
    </format>
  </formats>
  <chartFormats count="1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1"/>
          </reference>
        </references>
      </pivotArea>
    </chartFormat>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1"/>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7"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Category">
  <location ref="F3:G7" firstHeaderRow="1"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6"/>
  </dataFields>
  <formats count="3">
    <format dxfId="237">
      <pivotArea collapsedLevelsAreSubtotals="1" fieldPosition="0">
        <references count="1">
          <reference field="15" count="3">
            <x v="0"/>
            <x v="1"/>
            <x v="2"/>
          </reference>
        </references>
      </pivotArea>
    </format>
    <format dxfId="236">
      <pivotArea outline="0" collapsedLevelsAreSubtotals="1" fieldPosition="0"/>
    </format>
    <format dxfId="235">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5" count="1" selected="0">
            <x v="0"/>
          </reference>
        </references>
      </pivotArea>
    </chartFormat>
    <chartFormat chart="12" format="7">
      <pivotArea type="data" outline="0" fieldPosition="0">
        <references count="2">
          <reference field="4294967294" count="1" selected="0">
            <x v="0"/>
          </reference>
          <reference field="15" count="1" selected="0">
            <x v="1"/>
          </reference>
        </references>
      </pivotArea>
    </chartFormat>
    <chartFormat chart="12" format="8">
      <pivotArea type="data" outline="0" fieldPosition="0">
        <references count="2">
          <reference field="4294967294" count="1" selected="0">
            <x v="0"/>
          </reference>
          <reference field="15" count="1" selected="0">
            <x v="2"/>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ub Category">
  <location ref="J3:K9" firstHeaderRow="1"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6"/>
  </rowFields>
  <rowItems count="6">
    <i>
      <x v="13"/>
    </i>
    <i>
      <x v="5"/>
    </i>
    <i>
      <x v="3"/>
    </i>
    <i>
      <x v="16"/>
    </i>
    <i>
      <x v="14"/>
    </i>
    <i t="grand">
      <x/>
    </i>
  </rowItems>
  <colItems count="1">
    <i/>
  </colItems>
  <dataFields count="1">
    <dataField name="Sum of Sales" fld="18" baseField="0" baseItem="0" numFmtId="167"/>
  </dataFields>
  <formats count="2">
    <format dxfId="239">
      <pivotArea outline="0" collapsedLevelsAreSubtotals="1" fieldPosition="0"/>
    </format>
    <format dxfId="238">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Months">
  <location ref="Y5:Z18" firstHeaderRow="1" firstDataRow="1" firstDataCol="1"/>
  <pivotFields count="25">
    <pivotField showAll="0"/>
    <pivotField dataField="1" showAll="0"/>
    <pivotField showAll="0">
      <items count="6">
        <item x="2"/>
        <item x="1"/>
        <item h="1"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orders" fld="1"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origin">
  <location ref="AY5:AZ10" firstHeaderRow="1"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F21:G25" firstHeaderRow="1"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3">
    <format dxfId="61">
      <pivotArea outline="0" collapsedLevelsAreSubtotals="1" fieldPosition="0"/>
    </format>
    <format dxfId="62">
      <pivotArea collapsedLevelsAreSubtotals="1" fieldPosition="0">
        <references count="1">
          <reference field="15" count="0"/>
        </references>
      </pivotArea>
    </format>
    <format dxfId="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6A526F-0FD5-47CA-97E6-60A4511CE8F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YEAR">
  <location ref="AQ5:AR9"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1">
    <field x="23"/>
  </rowFields>
  <rowItems count="4">
    <i>
      <x v="1"/>
    </i>
    <i>
      <x v="2"/>
    </i>
    <i>
      <x v="4"/>
    </i>
    <i t="grand">
      <x/>
    </i>
  </rowItems>
  <colItems count="1">
    <i/>
  </colItems>
  <dataFields count="1">
    <dataField name="Count of Order ID" fld="1" subtotal="count" baseField="0" baseItem="0"/>
  </dataFields>
  <chartFormats count="1">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s">
  <location ref="AK5:AL18" firstHeaderRow="1" firstDataRow="1" firstDataCol="1"/>
  <pivotFields count="25">
    <pivotField showAll="0"/>
    <pivotField showAll="0"/>
    <pivotField showAll="0">
      <items count="6">
        <item x="2"/>
        <item x="1"/>
        <item h="1"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5">
    <format dxfId="244">
      <pivotArea field="3" type="button" dataOnly="0" labelOnly="1" outline="0" axis="axisRow" fieldPosition="0"/>
    </format>
    <format dxfId="243">
      <pivotArea dataOnly="0" labelOnly="1" fieldPosition="0">
        <references count="1">
          <reference field="3" count="12">
            <x v="1"/>
            <x v="2"/>
            <x v="3"/>
            <x v="4"/>
            <x v="5"/>
            <x v="6"/>
            <x v="7"/>
            <x v="8"/>
            <x v="9"/>
            <x v="10"/>
            <x v="11"/>
            <x v="12"/>
          </reference>
        </references>
      </pivotArea>
    </format>
    <format dxfId="242">
      <pivotArea dataOnly="0" labelOnly="1" grandRow="1" outline="0" fieldPosition="0"/>
    </format>
    <format dxfId="241">
      <pivotArea outline="0" collapsedLevelsAreSubtotals="1" fieldPosition="0"/>
    </format>
    <format dxfId="240">
      <pivotArea dataOnly="0" labelOnly="1" outline="0" axis="axisValues" fieldPosition="0"/>
    </format>
  </formats>
  <chartFormats count="3">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FE28DD-4512-4C01-975F-C06448B573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EGMENT">
  <location ref="BC6:BE8" firstHeaderRow="0"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8"/>
  </rowFields>
  <rowItems count="2">
    <i>
      <x/>
    </i>
    <i t="grand">
      <x/>
    </i>
  </rowItems>
  <colFields count="1">
    <field x="-2"/>
  </colFields>
  <colItems count="2">
    <i>
      <x/>
    </i>
    <i i="1">
      <x v="1"/>
    </i>
  </colItems>
  <dataFields count="2">
    <dataField name="Sum of Sales" fld="18" baseField="0" baseItem="0"/>
    <dataField name="Sum of Profit" fld="21" baseField="0" baseItem="0"/>
  </dataFields>
  <formats count="1">
    <format dxfId="245">
      <pivotArea collapsedLevelsAreSubtotals="1" fieldPosition="0">
        <references count="1">
          <reference field="8" count="0"/>
        </references>
      </pivotArea>
    </format>
  </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8" rowHeaderCaption="Months">
  <location ref="S5:T18" firstHeaderRow="1" firstDataRow="1" firstDataCol="1"/>
  <pivotFields count="25">
    <pivotField showAll="0"/>
    <pivotField showAll="0"/>
    <pivotField showAll="0">
      <items count="6">
        <item x="2"/>
        <item x="1"/>
        <item h="1"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9"/>
  </dataFields>
  <formats count="2">
    <format dxfId="247">
      <pivotArea outline="0" collapsedLevelsAreSubtotals="1" fieldPosition="0"/>
    </format>
    <format dxfId="246">
      <pivotArea collapsedLevelsAreSubtotals="1" fieldPosition="0">
        <references count="1">
          <reference field="3" count="12">
            <x v="1"/>
            <x v="2"/>
            <x v="3"/>
            <x v="4"/>
            <x v="5"/>
            <x v="6"/>
            <x v="7"/>
            <x v="8"/>
            <x v="9"/>
            <x v="10"/>
            <x v="11"/>
            <x v="12"/>
          </reference>
        </references>
      </pivotArea>
    </format>
  </formats>
  <chartFormats count="3">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9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s">
  <location ref="V5:W18" firstHeaderRow="1" firstDataRow="1" firstDataCol="1"/>
  <pivotFields count="25">
    <pivotField showAll="0"/>
    <pivotField showAll="0"/>
    <pivotField showAll="0">
      <items count="6">
        <item x="2"/>
        <item x="1"/>
        <item h="1"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9"/>
  </dataFields>
  <formats count="1">
    <format dxfId="248">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onths">
  <location ref="AB5:AC18" firstHeaderRow="1" firstDataRow="1" firstDataCol="1"/>
  <pivotFields count="25">
    <pivotField showAll="0"/>
    <pivotField showAll="0"/>
    <pivotField showAll="0">
      <items count="6">
        <item x="2"/>
        <item x="1"/>
        <item h="1"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it Margin" fld="24" baseField="0" baseItem="0"/>
  </dataFields>
  <formats count="1">
    <format dxfId="249">
      <pivotArea collapsedLevelsAreSubtotals="1" fieldPosition="0">
        <references count="2">
          <reference field="4294967294" count="1" selected="0">
            <x v="0"/>
          </reference>
          <reference field="3" count="12">
            <x v="1"/>
            <x v="2"/>
            <x v="3"/>
            <x v="4"/>
            <x v="5"/>
            <x v="6"/>
            <x v="7"/>
            <x v="8"/>
            <x v="9"/>
            <x v="10"/>
            <x v="11"/>
            <x v="12"/>
          </reference>
        </references>
      </pivotArea>
    </format>
  </formats>
  <chartFormats count="3">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1E3B5EB-E1F7-4AA6-BF40-3C03FAFB20D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Months">
  <location ref="AE5:AF9" firstHeaderRow="1" firstDataRow="1" firstDataCol="1"/>
  <pivotFields count="25">
    <pivotField showAll="0"/>
    <pivotField showAll="0"/>
    <pivotField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Row" showAll="0">
      <items count="8">
        <item h="1" sd="0" x="0"/>
        <item x="1"/>
        <item x="2"/>
        <item x="3"/>
        <item x="4"/>
        <item sd="0" x="5"/>
        <item h="1" sd="0" x="6"/>
        <item t="default"/>
      </items>
    </pivotField>
    <pivotField dragToRow="0" dragToCol="0" dragToPage="0" showAll="0" defaultSubtotal="0"/>
  </pivotFields>
  <rowFields count="1">
    <field x="23"/>
  </rowFields>
  <rowItems count="4">
    <i>
      <x v="1"/>
    </i>
    <i>
      <x v="2"/>
    </i>
    <i>
      <x v="4"/>
    </i>
    <i t="grand">
      <x/>
    </i>
  </rowItems>
  <colItems count="1">
    <i/>
  </colItems>
  <dataFields count="1">
    <dataField name="Sum of Quantity" fld="19" baseField="0" baseItem="0"/>
  </dataFields>
  <chartFormats count="3">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Months" fieldListSortAscending="1">
  <location ref="AQ17:AV20" firstHeaderRow="0" firstDataRow="1" firstDataCol="1"/>
  <pivotFields count="25">
    <pivotField showAll="0"/>
    <pivotField dataField="1" showAll="0"/>
    <pivotField axis="axisRow" showAll="0" defaultSubtotal="0">
      <items count="5">
        <item x="1"/>
        <item x="2"/>
        <item h="1" x="0"/>
        <item x="3"/>
        <item h="1" x="4"/>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ataField="1" dragToRow="0" dragToCol="0" dragToPage="0" showAll="0" defaultSubtotal="0"/>
  </pivotFields>
  <rowFields count="1">
    <field x="2"/>
  </rowFields>
  <rowItems count="3">
    <i>
      <x/>
    </i>
    <i>
      <x v="1"/>
    </i>
    <i>
      <x v="3"/>
    </i>
  </rowItems>
  <colFields count="1">
    <field x="-2"/>
  </colFields>
  <colItems count="5">
    <i>
      <x/>
    </i>
    <i i="1">
      <x v="1"/>
    </i>
    <i i="2">
      <x v="2"/>
    </i>
    <i i="3">
      <x v="3"/>
    </i>
    <i i="4">
      <x v="4"/>
    </i>
  </colItems>
  <dataFields count="5">
    <dataField name="Sum of Sales" fld="18" baseField="0" baseItem="0"/>
    <dataField name=" Orders" fld="1" subtotal="count" baseField="0" baseItem="0"/>
    <dataField name="Sum of Profit" fld="21" baseField="2" baseItem="0"/>
    <dataField name="Quantities" fld="19" baseField="0" baseItem="0"/>
    <dataField name="Profit Margin" fld="24" baseField="0" baseItem="0"/>
  </dataFields>
  <formats count="2">
    <format dxfId="94">
      <pivotArea outline="0" collapsedLevelsAreSubtotals="1" fieldPosition="0">
        <references count="1">
          <reference field="4294967294" count="1" selected="0">
            <x v="2"/>
          </reference>
        </references>
      </pivotArea>
    </format>
    <format dxfId="93">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s">
  <location ref="A3:C16" firstHeaderRow="0" firstDataRow="1" firstDataCol="1"/>
  <pivotFields count="25">
    <pivotField showAll="0"/>
    <pivotField showAll="0"/>
    <pivotField showAll="0">
      <items count="6">
        <item x="2"/>
        <item x="1"/>
        <item h="1"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5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D60C3D0-6DDF-4689-90D7-4F92503CAF3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YEAR">
  <location ref="BJ7:BK11" firstHeaderRow="1" firstDataRow="1" firstDataCol="1"/>
  <pivotFields count="25">
    <pivotField showAll="0"/>
    <pivotField showAll="0"/>
    <pivotField axis="axisRow" showAll="0">
      <items count="6">
        <item x="2"/>
        <item x="1"/>
        <item h="1"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items count="1843">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699"/>
        <item x="1355"/>
        <item x="98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70"/>
        <item x="1278"/>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1066"/>
        <item x="935"/>
        <item x="323"/>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x="1841"/>
        <item t="default"/>
      </items>
    </pivotField>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3"/>
    </i>
    <i t="grand">
      <x/>
    </i>
  </rowItems>
  <colItems count="1">
    <i/>
  </colItems>
  <dataFields count="1">
    <dataField name="Sum of Proit Margin" fld="24" baseField="0" baseItem="0"/>
  </dataFields>
  <formats count="3">
    <format dxfId="253">
      <pivotArea grandRow="1" outline="0" collapsedLevelsAreSubtotals="1" fieldPosition="0"/>
    </format>
    <format dxfId="252">
      <pivotArea dataOnly="0" labelOnly="1" grandRow="1" outline="0" fieldPosition="0"/>
    </format>
    <format dxfId="251">
      <pivotArea collapsedLevelsAreSubtotals="1" fieldPosition="0">
        <references count="1">
          <reference field="2" count="0"/>
        </references>
      </pivotArea>
    </format>
  </format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4" name="PivotTable13"/>
    <pivotTable tabId="4" name="PivotTable1"/>
    <pivotTable tabId="4" name="PivotTable14"/>
    <pivotTable tabId="4" name="PivotTable15"/>
    <pivotTable tabId="4" name="PivotTable16"/>
    <pivotTable tabId="4" name="PivotTable18"/>
    <pivotTable tabId="4" name="PivotTable19"/>
    <pivotTable tabId="4" name="PivotTable2"/>
    <pivotTable tabId="4" name="PivotTable22"/>
    <pivotTable tabId="4" name="PivotTable26"/>
    <pivotTable tabId="4" name="PivotTable3"/>
    <pivotTable tabId="4" name="PivotTable5"/>
    <pivotTable tabId="4" name="PivotTable8"/>
    <pivotTable tabId="4" name="PivotTable4"/>
    <pivotTable tabId="4" name="PivotTable6"/>
    <pivotTable tabId="4" name="PivotTable9"/>
    <pivotTable tabId="4" name="PivotTable10"/>
  </pivotTables>
  <data>
    <tabular pivotCacheId="1743608221">
      <items count="4">
        <i x="0" s="1"/>
        <i x="1"/>
        <i x="2"/>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4" name="PivotTable13"/>
    <pivotTable tabId="4" name="PivotTable1"/>
    <pivotTable tabId="4" name="PivotTable14"/>
    <pivotTable tabId="4" name="PivotTable15"/>
    <pivotTable tabId="4" name="PivotTable16"/>
    <pivotTable tabId="4" name="PivotTable18"/>
    <pivotTable tabId="4" name="PivotTable19"/>
    <pivotTable tabId="4" name="PivotTable2"/>
    <pivotTable tabId="4" name="PivotTable22"/>
    <pivotTable tabId="4" name="PivotTable26"/>
    <pivotTable tabId="4" name="PivotTable3"/>
    <pivotTable tabId="4" name="PivotTable5"/>
    <pivotTable tabId="4" name="PivotTable8"/>
    <pivotTable tabId="4" name="PivotTable4"/>
    <pivotTable tabId="4" name="PivotTable6"/>
    <pivotTable tabId="4" name="PivotTable9"/>
    <pivotTable tabId="4" name="PivotTable10"/>
  </pivotTables>
  <data>
    <tabular pivotCacheId="1743608221">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3000000}" sourceName="Year">
  <pivotTables>
    <pivotTable tabId="4" name="PivotTable13"/>
    <pivotTable tabId="4" name="PivotTable1"/>
    <pivotTable tabId="4" name="PivotTable14"/>
    <pivotTable tabId="4" name="PivotTable15"/>
    <pivotTable tabId="4" name="PivotTable16"/>
    <pivotTable tabId="4" name="PivotTable18"/>
    <pivotTable tabId="4" name="PivotTable19"/>
    <pivotTable tabId="4" name="PivotTable2"/>
    <pivotTable tabId="4" name="PivotTable22"/>
    <pivotTable tabId="4" name="PivotTable3"/>
    <pivotTable tabId="4" name="PivotTable5"/>
    <pivotTable tabId="4" name="PivotTable8"/>
    <pivotTable tabId="4" name="PivotTable26"/>
    <pivotTable tabId="4" name="PivotTable4"/>
    <pivotTable tabId="4" name="PivotTable6"/>
    <pivotTable tabId="4" name="PivotTable9"/>
    <pivotTable tabId="4" name="PivotTable10"/>
  </pivotTables>
  <data>
    <tabular pivotCacheId="1743608221">
      <items count="5">
        <i x="2" s="1"/>
        <i x="1" s="1"/>
        <i x="0"/>
        <i x="3" s="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34950"/>
  <slicer name="Region" xr10:uid="{00000000-0014-0000-FFFF-FFFF02000000}" cache="Slicer_Region" caption="Region" rowHeight="234950"/>
  <slicer name="Year" xr10:uid="{00000000-0014-0000-FFFF-FFFF03000000}"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4000000}" cache="Slicer_Segment" caption="Segment" style="SlicerStyleOther2" rowHeight="234950"/>
  <slicer name="Year 1" xr10:uid="{00000000-0014-0000-FFFF-FFFF06000000}" cache="Slicer_Year1"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M15" sqref="M15"/>
    </sheetView>
  </sheetViews>
  <sheetFormatPr defaultColWidth="14.44140625" defaultRowHeight="14.4"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41528</v>
      </c>
      <c r="E2" s="1">
        <v>41619</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41528</v>
      </c>
      <c r="E3" s="1">
        <v>41619</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41223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41223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40792</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40792</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40792</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40792</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40792</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40792</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40792</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41437</v>
      </c>
      <c r="E15" s="1">
        <v>41590</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40552</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40552</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40552</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41559</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41559</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41529</v>
      </c>
      <c r="E37" s="1">
        <v>41590</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41529</v>
      </c>
      <c r="E38" s="1">
        <v>41590</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41952</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41611</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41611</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40675</v>
      </c>
      <c r="E69" s="1">
        <v>40828</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40675</v>
      </c>
      <c r="E70" s="1">
        <v>40828</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41400</v>
      </c>
      <c r="E71" s="1">
        <v>41461</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40944</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40944</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40944</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41924</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41924</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41924</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40555</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40887</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40887</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40977</v>
      </c>
      <c r="E85" s="1">
        <v>41130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41709</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41709</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41429</v>
      </c>
      <c r="E90" s="1">
        <v>41582</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41031</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41031</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41031</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41831</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41923</v>
      </c>
      <c r="E98" s="1">
        <v>41984</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41464</v>
      </c>
      <c r="E100" s="1">
        <v>41617</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41342</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41342</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41342</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41317</v>
      </c>
      <c r="E104" s="1">
        <v>41406</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41375</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41375</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40942</v>
      </c>
      <c r="E119" s="1">
        <v>41063</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41033</v>
      </c>
      <c r="E120" s="1">
        <v>41186</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41801</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41801</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41466</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41466</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41700</v>
      </c>
      <c r="E132" s="1">
        <v>41792</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41700</v>
      </c>
      <c r="E133" s="1">
        <v>41792</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41700</v>
      </c>
      <c r="E134" s="1">
        <v>41792</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41434</v>
      </c>
      <c r="E142" s="1">
        <v>41495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41099</v>
      </c>
      <c r="E147" s="1">
        <v>41252</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41437</v>
      </c>
      <c r="E149" s="1">
        <v>41559</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41437</v>
      </c>
      <c r="E150" s="1">
        <v>41559</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41437</v>
      </c>
      <c r="E151" s="1">
        <v>41559</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41437</v>
      </c>
      <c r="E152" s="1">
        <v>41559</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40945</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40945</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40945</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40974</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40546</v>
      </c>
      <c r="E159" s="1">
        <v>40697</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41613</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41497</v>
      </c>
      <c r="E165" s="1">
        <v>41619</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40764</v>
      </c>
      <c r="E166" s="1">
        <v>40886</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40764</v>
      </c>
      <c r="E167" s="1">
        <v>40886</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40764</v>
      </c>
      <c r="E168" s="1">
        <v>40886</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40764</v>
      </c>
      <c r="E169" s="1">
        <v>40886</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40764</v>
      </c>
      <c r="E170" s="1">
        <v>40886</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40764</v>
      </c>
      <c r="E171" s="1">
        <v>40886</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40764</v>
      </c>
      <c r="E172" s="1">
        <v>40886</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40671</v>
      </c>
      <c r="E173" s="1">
        <v>40794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40671</v>
      </c>
      <c r="E174" s="1">
        <v>40794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40671</v>
      </c>
      <c r="E175" s="1">
        <v>40794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40675</v>
      </c>
      <c r="E182" s="1">
        <v>40798</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40675</v>
      </c>
      <c r="E183" s="1">
        <v>40798</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41345</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41253</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41253</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41253</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41253</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41253</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41071</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41831</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40610</v>
      </c>
      <c r="E203" s="1">
        <v>40671</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40610</v>
      </c>
      <c r="E204" s="1">
        <v>40671</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41735</v>
      </c>
      <c r="E206" s="1">
        <v>41857</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41924</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41682</v>
      </c>
      <c r="E208" s="1">
        <v>41863</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41682</v>
      </c>
      <c r="E209" s="1">
        <v>41863</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41682</v>
      </c>
      <c r="E210" s="1">
        <v>41863</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41682</v>
      </c>
      <c r="E211" s="1">
        <v>41863</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41682</v>
      </c>
      <c r="E212" s="1">
        <v>41863</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41154</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40940</v>
      </c>
      <c r="E214" s="1">
        <v>41153</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40940</v>
      </c>
      <c r="E215" s="1">
        <v>41153</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40940</v>
      </c>
      <c r="E216" s="1">
        <v>41153</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40940</v>
      </c>
      <c r="E217" s="1">
        <v>41153</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40940</v>
      </c>
      <c r="E218" s="1">
        <v>41153</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41316</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41316</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41160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41160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41160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41002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41002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41855</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41855</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41855</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41855</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41855</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41400</v>
      </c>
      <c r="E239" s="1">
        <v>41553</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41400</v>
      </c>
      <c r="E240" s="1">
        <v>41553</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41400</v>
      </c>
      <c r="E241" s="1">
        <v>41553</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41400</v>
      </c>
      <c r="E242" s="1">
        <v>41553</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41400</v>
      </c>
      <c r="E243" s="1">
        <v>41553</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41400</v>
      </c>
      <c r="E244" s="1">
        <v>41553</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41400</v>
      </c>
      <c r="E245" s="1">
        <v>41553</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40549</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40549</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40549</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40549</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40549</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41590</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41617</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41617</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41590</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41590</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41011</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41011</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41011</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41011</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41682</v>
      </c>
      <c r="E260" s="1">
        <v>41741</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41682</v>
      </c>
      <c r="E261" s="1">
        <v>41741</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41682</v>
      </c>
      <c r="E262" s="1">
        <v>41741</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41888</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41461</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41193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41924</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41924</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42064</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40950</v>
      </c>
      <c r="E284" s="1">
        <v>41071</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40949</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40949</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40949</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41375</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41375</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41375</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41375</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41375</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41004</v>
      </c>
      <c r="E306" s="1">
        <v>41157</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41000</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40549</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40549</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40612</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40794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40794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40644</v>
      </c>
      <c r="E319" s="1">
        <v>40797</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40644</v>
      </c>
      <c r="E320" s="1">
        <v>40797</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40644</v>
      </c>
      <c r="E321" s="1">
        <v>40797</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40644</v>
      </c>
      <c r="E322" s="1">
        <v>40797</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40644</v>
      </c>
      <c r="E323" s="1">
        <v>40797</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41740</v>
      </c>
      <c r="E327" s="1">
        <v>41801</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41314</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41314</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41314</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41314</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41314</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40917</v>
      </c>
      <c r="E336" s="1">
        <v>41008</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40917</v>
      </c>
      <c r="E337" s="1">
        <v>41008</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40917</v>
      </c>
      <c r="E338" s="1">
        <v>41008</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40884</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40884</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41889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41889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41889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41314</v>
      </c>
      <c r="E351" s="1">
        <v>41373</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41314</v>
      </c>
      <c r="E352" s="1">
        <v>41373</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41314</v>
      </c>
      <c r="E353" s="1">
        <v>41373</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41314</v>
      </c>
      <c r="E354" s="1">
        <v>41373</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41314</v>
      </c>
      <c r="E355" s="1">
        <v>41373</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41521</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41521</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41521</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41521</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41885</v>
      </c>
      <c r="E361" s="1">
        <v>41976</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41885</v>
      </c>
      <c r="E362" s="1">
        <v>41976</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41680</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41680</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41680</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41680</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41765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41765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41315</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41679</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40951</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40951</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40980</v>
      </c>
      <c r="E388" s="1">
        <v>41102</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40980</v>
      </c>
      <c r="E389" s="1">
        <v>41102</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40730</v>
      </c>
      <c r="E395" s="1">
        <v>40822</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41646</v>
      </c>
      <c r="E396" s="1">
        <v>41797</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41010</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41587</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41587</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41587</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41587</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41894</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41894</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41894</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41894</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41894</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41894</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41894</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41894</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41894</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41740</v>
      </c>
      <c r="E416" s="1">
        <v>41862</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41740</v>
      </c>
      <c r="E417" s="1">
        <v>41862</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41831</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41762</v>
      </c>
      <c r="E421" s="1">
        <v>41915</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41762</v>
      </c>
      <c r="E422" s="1">
        <v>41915</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40886</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41680</v>
      </c>
      <c r="E430" s="1">
        <v>41892</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41461</v>
      </c>
      <c r="E435" s="1">
        <v>41492</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41434</v>
      </c>
      <c r="E442" s="1">
        <v>41495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41434</v>
      </c>
      <c r="E443" s="1">
        <v>41495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41434</v>
      </c>
      <c r="E444" s="1">
        <v>41495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41434</v>
      </c>
      <c r="E445" s="1">
        <v>41495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41434</v>
      </c>
      <c r="E446" s="1">
        <v>41495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41434</v>
      </c>
      <c r="E447" s="1">
        <v>41495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41309</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41309</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41309</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41309</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41309</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41309</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41315</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41315</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41643</v>
      </c>
      <c r="E470" s="1">
        <v>41763</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40797</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40797</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40797</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40797</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40797</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40797</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41344</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41340</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41340</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40704</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41949</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41949</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41949</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40792</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40792</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40792</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41552</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41282</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41282</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41282</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41282</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41400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41400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41400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41400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41400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41306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40977</v>
      </c>
      <c r="E530" s="1">
        <v>41099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40977</v>
      </c>
      <c r="E531" s="1">
        <v>41099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40977</v>
      </c>
      <c r="E532" s="1">
        <v>41099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41101</v>
      </c>
      <c r="E533" s="1">
        <v>41163</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41860</v>
      </c>
      <c r="E534" s="1">
        <v>41982</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41311</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41311</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41585</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41738</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40980</v>
      </c>
      <c r="E539" s="1">
        <v>41133</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41102</v>
      </c>
      <c r="E540" s="1">
        <v>41225</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41102</v>
      </c>
      <c r="E541" s="1">
        <v>41225</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40635</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40852</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40852</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40852</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41982</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41736</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40727</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41584</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41584</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41584</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41102</v>
      </c>
      <c r="E565" s="1">
        <v>41164</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41102</v>
      </c>
      <c r="E566" s="1">
        <v>41164</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41863</v>
      </c>
      <c r="E567" s="1">
        <v>41955</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41680</v>
      </c>
      <c r="E568" s="1">
        <v>41892</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41680</v>
      </c>
      <c r="E569" s="1">
        <v>41892</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41680</v>
      </c>
      <c r="E570" s="1">
        <v>41892</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41680</v>
      </c>
      <c r="E571" s="1">
        <v>41892</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42125</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42125</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42125</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42125</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41375</v>
      </c>
      <c r="E576" s="1">
        <v>41497</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41191</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41682</v>
      </c>
      <c r="E583" s="1">
        <v>41802</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41682</v>
      </c>
      <c r="E584" s="1">
        <v>41802</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41682</v>
      </c>
      <c r="E585" s="1">
        <v>41802</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41682</v>
      </c>
      <c r="E586" s="1">
        <v>41802</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41682</v>
      </c>
      <c r="E587" s="1">
        <v>41802</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40975</v>
      </c>
      <c r="E588" s="1">
        <v>41159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40975</v>
      </c>
      <c r="E589" s="1">
        <v>41159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40817</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40817</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41310</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41310</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41617</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41617</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40980</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40980</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40980</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40980</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41009</v>
      </c>
      <c r="E637" s="1">
        <v>41162</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41737</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41737</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41949</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42156</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41309</v>
      </c>
      <c r="E648" s="1">
        <v>41521</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41309</v>
      </c>
      <c r="E649" s="1">
        <v>41521</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41405</v>
      </c>
      <c r="E666" s="1">
        <v>41405</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41888</v>
      </c>
      <c r="E667" s="1">
        <v>41949</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41888</v>
      </c>
      <c r="E668" s="1">
        <v>41949</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41888</v>
      </c>
      <c r="E669" s="1">
        <v>41949</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41918</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41918</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41918</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41802</v>
      </c>
      <c r="E675" s="1">
        <v>41894</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41802</v>
      </c>
      <c r="E676" s="1">
        <v>41894</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41802</v>
      </c>
      <c r="E677" s="1">
        <v>41894</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41770</v>
      </c>
      <c r="E685" s="1">
        <v>41770</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41770</v>
      </c>
      <c r="E686" s="1">
        <v>41770</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40670</v>
      </c>
      <c r="E687" s="1">
        <v>40762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40670</v>
      </c>
      <c r="E688" s="1">
        <v>40762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40670</v>
      </c>
      <c r="E689" s="1">
        <v>40762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40943</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40943</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41707</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41405</v>
      </c>
      <c r="E704" s="1">
        <v>41528</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41156</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40886</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40886</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40886</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40586</v>
      </c>
      <c r="E709" s="1">
        <v>40645</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40586</v>
      </c>
      <c r="E710" s="1">
        <v>40645</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40586</v>
      </c>
      <c r="E711" s="1">
        <v>40645</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40667</v>
      </c>
      <c r="E712" s="1">
        <v>40728</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41738</v>
      </c>
      <c r="E713" s="1">
        <v>41860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40550</v>
      </c>
      <c r="E717" s="1">
        <v>40701</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40878</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40580</v>
      </c>
      <c r="E720" s="1">
        <v>40730</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40580</v>
      </c>
      <c r="E721" s="1">
        <v>40730</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40734</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41493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41376</v>
      </c>
      <c r="E729" s="1">
        <v>41467</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41376</v>
      </c>
      <c r="E730" s="1">
        <v>41467</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41376</v>
      </c>
      <c r="E731" s="1">
        <v>41467</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41376</v>
      </c>
      <c r="E732" s="1">
        <v>41467</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41376</v>
      </c>
      <c r="E733" s="1">
        <v>41467</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40764</v>
      </c>
      <c r="E740" s="1">
        <v>40886</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40664</v>
      </c>
      <c r="E741" s="1">
        <v>40787</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40664</v>
      </c>
      <c r="E742" s="1">
        <v>40787</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40664</v>
      </c>
      <c r="E743" s="1">
        <v>40787</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41314</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41314</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41314</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41314</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41708</v>
      </c>
      <c r="E751" s="1">
        <v>41830</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41708</v>
      </c>
      <c r="E752" s="1">
        <v>41830</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41708</v>
      </c>
      <c r="E753" s="1">
        <v>41830</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41708</v>
      </c>
      <c r="E754" s="1">
        <v>41830</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41490</v>
      </c>
      <c r="E755" s="1">
        <v>41551</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41102</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40940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40940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41038</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41740</v>
      </c>
      <c r="E763" s="1">
        <v>41862</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41123</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41792</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41792</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41792</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41792</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41792</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41792</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40701</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40978</v>
      </c>
      <c r="E783" s="1">
        <v>41070</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40978</v>
      </c>
      <c r="E784" s="1">
        <v>41070</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40978</v>
      </c>
      <c r="E785" s="1">
        <v>41070</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40978</v>
      </c>
      <c r="E786" s="1">
        <v>41070</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40980</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40554</v>
      </c>
      <c r="E807" s="1">
        <v>40735</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40554</v>
      </c>
      <c r="E808" s="1">
        <v>40735</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40970</v>
      </c>
      <c r="E809" s="1">
        <v>41031</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40970</v>
      </c>
      <c r="E810" s="1">
        <v>41031</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40581</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40581</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40581</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40581</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40581</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40791</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40791</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40764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41770</v>
      </c>
      <c r="E839" s="1">
        <v>41984</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41489</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41497</v>
      </c>
      <c r="E844" s="1">
        <v>41558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41497</v>
      </c>
      <c r="E845" s="1">
        <v>41558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41497</v>
      </c>
      <c r="E846" s="1">
        <v>41558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41497</v>
      </c>
      <c r="E847" s="1">
        <v>41558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41671</v>
      </c>
      <c r="E850" s="1">
        <v>41821</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40757</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41400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40610</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40610</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40610</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41947</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41947</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40792</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40792</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41395</v>
      </c>
      <c r="E864" s="1">
        <v>41456</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41395</v>
      </c>
      <c r="E865" s="1">
        <v>41456</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41395</v>
      </c>
      <c r="E866" s="1">
        <v>41456</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40848</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40848</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41343</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40698</v>
      </c>
      <c r="E870" s="1">
        <v>40820</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41373</v>
      </c>
      <c r="E871" s="1">
        <v>41434</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41373</v>
      </c>
      <c r="E872" s="1">
        <v>41434</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40828</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40828</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41651</v>
      </c>
      <c r="E881" s="1">
        <v>41710</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41651</v>
      </c>
      <c r="E882" s="1">
        <v>41710</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41162</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40638</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41705</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40798</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41374</v>
      </c>
      <c r="E898" s="1">
        <v>41465</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41650</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41582</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41984</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41984</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41521</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41521</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41521</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42095</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42095</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42095</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41707</v>
      </c>
      <c r="E911" s="1">
        <v>41860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41707</v>
      </c>
      <c r="E912" s="1">
        <v>41860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41707</v>
      </c>
      <c r="E913" s="1">
        <v>41860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41096</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41428</v>
      </c>
      <c r="E920" s="1">
        <v>41611</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41428</v>
      </c>
      <c r="E921" s="1">
        <v>41611</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40675</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41217</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41217</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41217</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41039</v>
      </c>
      <c r="E929" s="1">
        <v>41162</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41039</v>
      </c>
      <c r="E930" s="1">
        <v>41162</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41707</v>
      </c>
      <c r="E934" s="1">
        <v>41829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41801</v>
      </c>
      <c r="E939" s="1">
        <v>41831</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40974</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40974</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40974</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41710</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41710</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41710</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41710</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41710</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41855</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42036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42036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41651</v>
      </c>
      <c r="E957" s="1">
        <v>41771</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40920</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41314</v>
      </c>
      <c r="E964" s="1">
        <v>41403</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41916</v>
      </c>
      <c r="E966" s="1">
        <v>41977</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41916</v>
      </c>
      <c r="E967" s="1">
        <v>41977</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41916</v>
      </c>
      <c r="E968" s="1">
        <v>41977</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41916</v>
      </c>
      <c r="E969" s="1">
        <v>41977</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41916</v>
      </c>
      <c r="E970" s="1">
        <v>41977</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41916</v>
      </c>
      <c r="E971" s="1">
        <v>41977</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41800</v>
      </c>
      <c r="E976" s="1">
        <v>41892</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41800</v>
      </c>
      <c r="E977" s="1">
        <v>41892</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41919</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41852</v>
      </c>
      <c r="E979" s="1">
        <v>41944</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41280</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41164</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41374</v>
      </c>
      <c r="E982" s="1">
        <v>41527</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41800</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41800</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41800</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41185</v>
      </c>
      <c r="E989" s="1">
        <v>41185</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41556</v>
      </c>
      <c r="E993" s="1">
        <v>41617</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40979</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40979</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40979</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40979</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41071</v>
      </c>
      <c r="E1008" s="1">
        <v>41163</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41071</v>
      </c>
      <c r="E1009" s="1">
        <v>41163</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42036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41678</v>
      </c>
      <c r="E1011" s="1">
        <v>41737</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41067</v>
      </c>
      <c r="E1018" s="1">
        <v>41189</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41067</v>
      </c>
      <c r="E1019" s="1">
        <v>41189</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41067</v>
      </c>
      <c r="E1020" s="1">
        <v>41189</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41067</v>
      </c>
      <c r="E1021" s="1">
        <v>41189</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40973</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40973</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40973</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41579</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41579</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41579</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40854</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40854</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40854</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40854</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40854</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41464</v>
      </c>
      <c r="E1043" s="1">
        <v>41556</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41464</v>
      </c>
      <c r="E1044" s="1">
        <v>41556</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41919</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41919</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41520</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41520</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40549</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40549</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40975</v>
      </c>
      <c r="E1052" s="1">
        <v>41036</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40975</v>
      </c>
      <c r="E1053" s="1">
        <v>41036</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40975</v>
      </c>
      <c r="E1054" s="1">
        <v>41036</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41125</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41125</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41125</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41125</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41955</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41955</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41317</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41315</v>
      </c>
      <c r="E1069" s="1">
        <v>41343</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41649</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41338</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41284</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41011</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41011</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41308</v>
      </c>
      <c r="E1084" s="1">
        <v>41428</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41308</v>
      </c>
      <c r="E1085" s="1">
        <v>41428</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41308</v>
      </c>
      <c r="E1086" s="1">
        <v>41428</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41308</v>
      </c>
      <c r="E1087" s="1">
        <v>41428</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41765</v>
      </c>
      <c r="E1091" s="1">
        <v>41949</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41765</v>
      </c>
      <c r="E1092" s="1">
        <v>41949</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41072</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41072</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41008</v>
      </c>
      <c r="E1119" s="1">
        <v>41130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41008</v>
      </c>
      <c r="E1120" s="1">
        <v>41130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41008</v>
      </c>
      <c r="E1121" s="1">
        <v>41130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41008</v>
      </c>
      <c r="E1122" s="1">
        <v>41130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40942</v>
      </c>
      <c r="E1129" s="1">
        <v>41093</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40942</v>
      </c>
      <c r="E1130" s="1">
        <v>41093</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41467</v>
      </c>
      <c r="E1134" s="1">
        <v>41498</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41553</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41553</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40612</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40612</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40612</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40612</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40612</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41126</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41821</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41821</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41340</v>
      </c>
      <c r="E1160" s="1">
        <v>41493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41766</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41766</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40552</v>
      </c>
      <c r="E1163" s="1">
        <v>40672</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40758</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40758</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40758</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40638</v>
      </c>
      <c r="E1167" s="1">
        <v>40760</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40950</v>
      </c>
      <c r="E1168" s="1">
        <v>40950</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41894</v>
      </c>
      <c r="E1169" s="1">
        <v>41955</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41894</v>
      </c>
      <c r="E1170" s="1">
        <v>41955</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41894</v>
      </c>
      <c r="E1171" s="1">
        <v>41955</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41894</v>
      </c>
      <c r="E1172" s="1">
        <v>41955</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40819</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41373</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41317</v>
      </c>
      <c r="E1179" s="1">
        <v>41437</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41317</v>
      </c>
      <c r="E1180" s="1">
        <v>41437</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41642</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41642</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41642</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41642</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41642</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41521</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41521</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41521</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41678</v>
      </c>
      <c r="E1207" s="1">
        <v>41767</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41921</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41921</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41921</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41921</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41921</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41921</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41921</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41921</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40884</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40884</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41406</v>
      </c>
      <c r="E1224" s="1">
        <v>41437</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41406</v>
      </c>
      <c r="E1225" s="1">
        <v>41437</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41406</v>
      </c>
      <c r="E1226" s="1">
        <v>41437</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41406</v>
      </c>
      <c r="E1227" s="1">
        <v>41437</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41406</v>
      </c>
      <c r="E1228" s="1">
        <v>41437</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41406</v>
      </c>
      <c r="E1229" s="1">
        <v>41437</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41831</v>
      </c>
      <c r="E1230" s="1">
        <v>41984</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41831</v>
      </c>
      <c r="E1231" s="1">
        <v>41984</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41831</v>
      </c>
      <c r="E1232" s="1">
        <v>41984</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40950</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40950</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41311</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40855</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40855</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40855</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41403</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41006</v>
      </c>
      <c r="E1254" s="1">
        <v>41159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41946</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41946</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41946</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41946</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41405</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41858</v>
      </c>
      <c r="E1264" s="1">
        <v>41919</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41315</v>
      </c>
      <c r="E1265" s="1">
        <v>41343</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41315</v>
      </c>
      <c r="E1266" s="1">
        <v>41343</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41707</v>
      </c>
      <c r="E1267" s="1">
        <v>41860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41765</v>
      </c>
      <c r="E1271" s="1">
        <v>41888</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41338</v>
      </c>
      <c r="E1279" s="1">
        <v>41491</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40764</v>
      </c>
      <c r="E1280" s="1">
        <v>40856</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40764</v>
      </c>
      <c r="E1281" s="1">
        <v>40856</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41434</v>
      </c>
      <c r="E1282" s="1">
        <v>41464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41916</v>
      </c>
      <c r="E1283" s="1">
        <v>41977</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41916</v>
      </c>
      <c r="E1284" s="1">
        <v>41977</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41916</v>
      </c>
      <c r="E1285" s="1">
        <v>41977</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41072</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41371</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41006</v>
      </c>
      <c r="E1288" s="1">
        <v>41128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40917</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40917</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40917</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42095</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42095</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41529</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41009</v>
      </c>
      <c r="E1301" s="1">
        <v>41100</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41736</v>
      </c>
      <c r="E1305" s="1">
        <v>41858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41736</v>
      </c>
      <c r="E1306" s="1">
        <v>41858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41559</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41559</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41315</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41955</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40550</v>
      </c>
      <c r="E1320" s="1">
        <v>40670</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40550</v>
      </c>
      <c r="E1321" s="1">
        <v>40670</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41731</v>
      </c>
      <c r="E1322" s="1">
        <v>41884</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41731</v>
      </c>
      <c r="E1323" s="1">
        <v>41884</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41732</v>
      </c>
      <c r="E1324" s="1">
        <v>41885</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41953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40612</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41309</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41704</v>
      </c>
      <c r="E1332" s="1">
        <v>41826</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41704</v>
      </c>
      <c r="E1333" s="1">
        <v>41826</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40699</v>
      </c>
      <c r="E1336" s="1">
        <v>40821</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41702</v>
      </c>
      <c r="E1338" s="1">
        <v>41855</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41643</v>
      </c>
      <c r="E1339" s="1">
        <v>41702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41643</v>
      </c>
      <c r="E1340" s="1">
        <v>41702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41643</v>
      </c>
      <c r="E1341" s="1">
        <v>41702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41699</v>
      </c>
      <c r="E1342" s="1">
        <v>41760</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41699</v>
      </c>
      <c r="E1343" s="1">
        <v>41760</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41699</v>
      </c>
      <c r="E1344" s="1">
        <v>41760</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40914</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40914</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40612</v>
      </c>
      <c r="E1352" s="1">
        <v>40765</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41278</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41917</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41917</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41917</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40670</v>
      </c>
      <c r="E1357" s="1">
        <v>40670</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40670</v>
      </c>
      <c r="E1358" s="1">
        <v>40670</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41430</v>
      </c>
      <c r="E1359" s="1">
        <v>41491</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40553</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41984</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41984</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41984</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41984</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41984</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41889</v>
      </c>
      <c r="E1370" s="1">
        <v>41980</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41854</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40547</v>
      </c>
      <c r="E1374" s="1">
        <v>40698</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40547</v>
      </c>
      <c r="E1375" s="1">
        <v>40698</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40641</v>
      </c>
      <c r="E1377" s="1">
        <v>40794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40641</v>
      </c>
      <c r="E1378" s="1">
        <v>40794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40641</v>
      </c>
      <c r="E1379" s="1">
        <v>40794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40641</v>
      </c>
      <c r="E1380" s="1">
        <v>40794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40641</v>
      </c>
      <c r="E1381" s="1">
        <v>40794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40641</v>
      </c>
      <c r="E1382" s="1">
        <v>40794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41373</v>
      </c>
      <c r="E1383" s="1">
        <v>41556</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41396</v>
      </c>
      <c r="E1384" s="1">
        <v>41396</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41396</v>
      </c>
      <c r="E1385" s="1">
        <v>41396</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41396</v>
      </c>
      <c r="E1386" s="1">
        <v>41396</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41396</v>
      </c>
      <c r="E1387" s="1">
        <v>41396</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41396</v>
      </c>
      <c r="E1388" s="1">
        <v>41396</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41396</v>
      </c>
      <c r="E1389" s="1">
        <v>41396</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41396</v>
      </c>
      <c r="E1390" s="1">
        <v>41396</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41396</v>
      </c>
      <c r="E1391" s="1">
        <v>41396</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41396</v>
      </c>
      <c r="E1392" s="1">
        <v>41396</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41396</v>
      </c>
      <c r="E1393" s="1">
        <v>41396</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41396</v>
      </c>
      <c r="E1394" s="1">
        <v>41396</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41736</v>
      </c>
      <c r="E1395" s="1">
        <v>41766</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41316</v>
      </c>
      <c r="E1402" s="1">
        <v>41436</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41316</v>
      </c>
      <c r="E1403" s="1">
        <v>41436</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40698</v>
      </c>
      <c r="E1406" s="1">
        <v>40759</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40698</v>
      </c>
      <c r="E1407" s="1">
        <v>40759</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40698</v>
      </c>
      <c r="E1408" s="1">
        <v>40759</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41342</v>
      </c>
      <c r="E1409" s="1">
        <v>41464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41342</v>
      </c>
      <c r="E1410" s="1">
        <v>41464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41284</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41770</v>
      </c>
      <c r="E1412" s="1">
        <v>41984</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41554</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41554</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40670</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41641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41641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41010</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41010</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41010</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41010</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41651</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41798</v>
      </c>
      <c r="E1444" s="1">
        <v>41890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40918</v>
      </c>
      <c r="E1445" s="1">
        <v>41070</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40913</v>
      </c>
      <c r="E1451" s="1">
        <v>41095</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41315</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40638</v>
      </c>
      <c r="E1461" s="1">
        <v>40638</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40920</v>
      </c>
      <c r="E1462" s="1">
        <v>41133</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41611</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41924</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41924</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41924</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41980</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40920</v>
      </c>
      <c r="E1475" s="1">
        <v>40951</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41345</v>
      </c>
      <c r="E1481" s="1">
        <v>41529</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41345</v>
      </c>
      <c r="E1482" s="1">
        <v>41529</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41345</v>
      </c>
      <c r="E1483" s="1">
        <v>41529</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40614</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40979</v>
      </c>
      <c r="E1488" s="1">
        <v>41101</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40979</v>
      </c>
      <c r="E1489" s="1">
        <v>41101</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40979</v>
      </c>
      <c r="E1490" s="1">
        <v>41101</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40706</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41644</v>
      </c>
      <c r="E1492" s="1">
        <v>41795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41740</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41768</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41768</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41768</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41317</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41317</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40916</v>
      </c>
      <c r="E1506" s="1">
        <v>41098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40916</v>
      </c>
      <c r="E1507" s="1">
        <v>41098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41955</v>
      </c>
      <c r="E1510" s="1">
        <v>41955</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41677</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41677</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41955</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40635</v>
      </c>
      <c r="E1519" s="1">
        <v>40726</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40635</v>
      </c>
      <c r="E1520" s="1">
        <v>40726</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41975</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41072</v>
      </c>
      <c r="E1523" s="1">
        <v>41225</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41072</v>
      </c>
      <c r="E1524" s="1">
        <v>41225</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41072</v>
      </c>
      <c r="E1525" s="1">
        <v>41225</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41072</v>
      </c>
      <c r="E1526" s="1">
        <v>41225</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41072</v>
      </c>
      <c r="E1527" s="1">
        <v>41225</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41101</v>
      </c>
      <c r="E1530" s="1">
        <v>41193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41101</v>
      </c>
      <c r="E1531" s="1">
        <v>41193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41648</v>
      </c>
      <c r="E1533" s="1">
        <v>41799</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41648</v>
      </c>
      <c r="E1534" s="1">
        <v>41799</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41406</v>
      </c>
      <c r="E1535" s="1">
        <v>41529</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41945</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41344</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41344</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40850</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40850</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40665</v>
      </c>
      <c r="E1545" s="1">
        <v>40788</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40665</v>
      </c>
      <c r="E1546" s="1">
        <v>40788</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41000</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40701</v>
      </c>
      <c r="E1551" s="1">
        <v>40762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40607</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41062</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41768</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41552</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41552</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41551</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40790</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41799</v>
      </c>
      <c r="E1563" s="1">
        <v>41829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41646</v>
      </c>
      <c r="E1564" s="1">
        <v>41646</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41163</v>
      </c>
      <c r="E1565" s="1">
        <v>41163</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40636</v>
      </c>
      <c r="E1566" s="1">
        <v>40636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41979</v>
      </c>
      <c r="E1570" s="1">
        <v>41979</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41651</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41308</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41160</v>
      </c>
      <c r="E1581" s="1">
        <v>41251</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41160</v>
      </c>
      <c r="E1582" s="1">
        <v>41251</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41160</v>
      </c>
      <c r="E1583" s="1">
        <v>41251</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41160</v>
      </c>
      <c r="E1584" s="1">
        <v>41251</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41160</v>
      </c>
      <c r="E1585" s="1">
        <v>41251</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41160</v>
      </c>
      <c r="E1586" s="1">
        <v>41251</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41160</v>
      </c>
      <c r="E1587" s="1">
        <v>41251</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41160</v>
      </c>
      <c r="E1588" s="1">
        <v>41251</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41160</v>
      </c>
      <c r="E1589" s="1">
        <v>41251</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41160</v>
      </c>
      <c r="E1590" s="1">
        <v>41251</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41887</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41522</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41651</v>
      </c>
      <c r="E1605" s="1">
        <v>41771</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41190</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41190</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41190</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41587</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41587</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41889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41889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41889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41889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41522</v>
      </c>
      <c r="E1632" s="1">
        <v>41522</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41522</v>
      </c>
      <c r="E1633" s="1">
        <v>41522</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41522</v>
      </c>
      <c r="E1634" s="1">
        <v>41522</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41522</v>
      </c>
      <c r="E1635" s="1">
        <v>41522</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41522</v>
      </c>
      <c r="E1636" s="1">
        <v>41522</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40586</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40586</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40586</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41311</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41311</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41311</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41311</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40645</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40919</v>
      </c>
      <c r="E1648" s="1">
        <v>40979</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40919</v>
      </c>
      <c r="E1649" s="1">
        <v>40979</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40882</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41831</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41831</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41644</v>
      </c>
      <c r="E1663" s="1">
        <v>41825</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41644</v>
      </c>
      <c r="E1664" s="1">
        <v>41825</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41183</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41736</v>
      </c>
      <c r="E1674" s="1">
        <v>41858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41225</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40733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40733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40733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40733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41315</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41497</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41955</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41955</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41924</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41924</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40608</v>
      </c>
      <c r="E1701" s="1">
        <v>40730</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40604</v>
      </c>
      <c r="E1705" s="1">
        <v>40726</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41520</v>
      </c>
      <c r="E1706" s="1">
        <v>41520</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41801</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41801</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41801</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41801</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41801</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41801</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41001</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41861</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41279</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41457</v>
      </c>
      <c r="E1730" s="1">
        <v>41457</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41457</v>
      </c>
      <c r="E1731" s="1">
        <v>41457</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40612</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40612</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41585</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41585</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41678</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41678</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41678</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40977</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40977</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40977</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40794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41740</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41740</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41740</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41740</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40792</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41710</v>
      </c>
      <c r="E1754" s="1">
        <v>41802</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41710</v>
      </c>
      <c r="E1755" s="1">
        <v>41802</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41710</v>
      </c>
      <c r="E1756" s="1">
        <v>41802</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41133</v>
      </c>
      <c r="E1757" s="1">
        <v>41225</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41133</v>
      </c>
      <c r="E1758" s="1">
        <v>41225</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40852</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40695</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41038</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41038</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41038</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41402</v>
      </c>
      <c r="E1765" s="1">
        <v>41525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41402</v>
      </c>
      <c r="E1766" s="1">
        <v>41525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41402</v>
      </c>
      <c r="E1767" s="1">
        <v>41525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41402</v>
      </c>
      <c r="E1768" s="1">
        <v>41525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41885</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41885</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40607</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40607</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40607</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40607</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41619</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41619</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41159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41159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40643</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40555</v>
      </c>
      <c r="E1793" s="1">
        <v>40614</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40555</v>
      </c>
      <c r="E1794" s="1">
        <v>40614</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40767</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41434</v>
      </c>
      <c r="E1796" s="1">
        <v>41587</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41493</v>
      </c>
      <c r="E1800" s="1">
        <v>41615</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41525</v>
      </c>
      <c r="E1801" s="1">
        <v>41586</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41525</v>
      </c>
      <c r="E1802" s="1">
        <v>41586</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41580</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40792</v>
      </c>
      <c r="E1813" s="1">
        <v>40853</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41005</v>
      </c>
      <c r="E1817" s="1">
        <v>41005</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41005</v>
      </c>
      <c r="E1818" s="1">
        <v>41005</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41488</v>
      </c>
      <c r="E1829" s="1">
        <v>41580</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41040</v>
      </c>
      <c r="E1834" s="1">
        <v>41163</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41678</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41678</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40551</v>
      </c>
      <c r="E1839" s="1">
        <v>40671</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40551</v>
      </c>
      <c r="E1840" s="1">
        <v>40671</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40551</v>
      </c>
      <c r="E1841" s="1">
        <v>40671</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40551</v>
      </c>
      <c r="E1842" s="1">
        <v>40671</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41154</v>
      </c>
      <c r="E1844" s="1">
        <v>41215</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41154</v>
      </c>
      <c r="E1845" s="1">
        <v>41215</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41706</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41952</v>
      </c>
      <c r="E1849" s="1">
        <v>41952</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41952</v>
      </c>
      <c r="E1850" s="1">
        <v>41952</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40977</v>
      </c>
      <c r="E1860" s="1">
        <v>41038</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40977</v>
      </c>
      <c r="E1861" s="1">
        <v>41038</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40888</v>
      </c>
      <c r="E1864" s="1">
        <v>40888</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40915</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40915</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40639</v>
      </c>
      <c r="E1876" s="1">
        <v>40792</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41581</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42064</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42064</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41702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41032</v>
      </c>
      <c r="E1882" s="1">
        <v>41032</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41032</v>
      </c>
      <c r="E1883" s="1">
        <v>41032</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41032</v>
      </c>
      <c r="E1884" s="1">
        <v>41032</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41710</v>
      </c>
      <c r="E1896" s="1">
        <v>41802</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41365</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41739</v>
      </c>
      <c r="E1898" s="1">
        <v>41830</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40583</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40583</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40583</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41371</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40970</v>
      </c>
      <c r="E1910" s="1">
        <v>41001</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41736</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41736</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41644</v>
      </c>
      <c r="E1916" s="1">
        <v>41795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41644</v>
      </c>
      <c r="E1917" s="1">
        <v>41795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41644</v>
      </c>
      <c r="E1918" s="1">
        <v>41795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41132</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40919</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40978</v>
      </c>
      <c r="E1923" s="1">
        <v>41162</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41524</v>
      </c>
      <c r="E1924" s="1">
        <v>41585</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41524</v>
      </c>
      <c r="E1925" s="1">
        <v>41585</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41802</v>
      </c>
      <c r="E1926" s="1">
        <v>41863</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41915</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41553</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41682</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41828</v>
      </c>
      <c r="E1934" s="1">
        <v>41951</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41828</v>
      </c>
      <c r="E1935" s="1">
        <v>41951</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41741</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41741</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41524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41524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41524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41524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41679</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41679</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41679</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41707</v>
      </c>
      <c r="E1948" s="1">
        <v>41829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41707</v>
      </c>
      <c r="E1949" s="1">
        <v>41829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41707</v>
      </c>
      <c r="E1950" s="1">
        <v>41829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41707</v>
      </c>
      <c r="E1951" s="1">
        <v>41829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41707</v>
      </c>
      <c r="E1952" s="1">
        <v>41829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41707</v>
      </c>
      <c r="E1953" s="1">
        <v>41829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41707</v>
      </c>
      <c r="E1954" s="1">
        <v>41829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41707</v>
      </c>
      <c r="E1955" s="1">
        <v>41829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41707</v>
      </c>
      <c r="E1956" s="1">
        <v>41829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41707</v>
      </c>
      <c r="E1957" s="1">
        <v>41829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41707</v>
      </c>
      <c r="E1958" s="1">
        <v>41829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41707</v>
      </c>
      <c r="E1959" s="1">
        <v>41829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41952</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41952</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41952</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41952</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41952</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41952</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41952</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41952</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41825</v>
      </c>
      <c r="E1972" s="1">
        <v>41978</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41825</v>
      </c>
      <c r="E1973" s="1">
        <v>41978</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41126</v>
      </c>
      <c r="E1980" s="1">
        <v>41248</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40614</v>
      </c>
      <c r="E1984" s="1">
        <v>40798</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41163</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41163</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41163</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41163</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41642</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41705</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41705</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41705</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41710</v>
      </c>
      <c r="E1997" s="1">
        <v>41771</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41710</v>
      </c>
      <c r="E1998" s="1">
        <v>41771</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40726</v>
      </c>
      <c r="E1999" s="1">
        <v>40818</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40726</v>
      </c>
      <c r="E2000" s="1">
        <v>40818</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40726</v>
      </c>
      <c r="E2001" s="1">
        <v>40818</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41977</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41977</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41977</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41000</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41000</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41737</v>
      </c>
      <c r="E2009" s="1">
        <v>41767</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41225</v>
      </c>
      <c r="E2013" s="1">
        <v>41225</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41225</v>
      </c>
      <c r="E2014" s="1">
        <v>41225</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41587</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41587</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41559</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41559</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40949</v>
      </c>
      <c r="E2044" s="1">
        <v>41131</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41220</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41220</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41220</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41220</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41220</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41220</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41317</v>
      </c>
      <c r="E2056" s="1">
        <v>41498</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40644</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40644</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40644</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40644</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40644</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40644</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40644</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40644</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40644</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41345</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41862</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41862</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40555</v>
      </c>
      <c r="E2077" s="1">
        <v>40675</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41673</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41860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41860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40819</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40819</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40673</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41253</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41852</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41923</v>
      </c>
      <c r="E2123" s="1">
        <v>41984</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41682</v>
      </c>
      <c r="E2126" s="1">
        <v>41802</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41682</v>
      </c>
      <c r="E2127" s="1">
        <v>41802</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41009</v>
      </c>
      <c r="E2129" s="1">
        <v>41162</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41009</v>
      </c>
      <c r="E2130" s="1">
        <v>41162</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41011</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41011</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41011</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41395</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41395</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40853</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40853</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40853</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41314</v>
      </c>
      <c r="E2144" s="1">
        <v>41434</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41314</v>
      </c>
      <c r="E2145" s="1">
        <v>41434</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41314</v>
      </c>
      <c r="E2146" s="1">
        <v>41434</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41643</v>
      </c>
      <c r="E2151" s="1">
        <v>41794</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41279</v>
      </c>
      <c r="E2156" s="1">
        <v>41430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41373</v>
      </c>
      <c r="E2161" s="1">
        <v>41556</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41456</v>
      </c>
      <c r="E2163" s="1">
        <v>41609</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40551</v>
      </c>
      <c r="E2174" s="1">
        <v>40610</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41402</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40976</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41491</v>
      </c>
      <c r="E2181" s="1">
        <v>41613</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41491</v>
      </c>
      <c r="E2182" s="1">
        <v>41613</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41491</v>
      </c>
      <c r="E2183" s="1">
        <v>41613</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41491</v>
      </c>
      <c r="E2184" s="1">
        <v>41613</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41491</v>
      </c>
      <c r="E2185" s="1">
        <v>41613</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41491</v>
      </c>
      <c r="E2186" s="1">
        <v>41613</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41678</v>
      </c>
      <c r="E2187" s="1">
        <v>41767</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41951</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41951</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41951</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41590</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41590</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41590</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41590</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41590</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41317</v>
      </c>
      <c r="E2198" s="1">
        <v>41467</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40645</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40943</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40943</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40549</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40549</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41069</v>
      </c>
      <c r="E2204" s="1">
        <v>41252</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41069</v>
      </c>
      <c r="E2205" s="1">
        <v>41252</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41036</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41587</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41286</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41680</v>
      </c>
      <c r="E2215" s="1">
        <v>41708</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41680</v>
      </c>
      <c r="E2216" s="1">
        <v>41708</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41680</v>
      </c>
      <c r="E2217" s="1">
        <v>41708</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41680</v>
      </c>
      <c r="E2218" s="1">
        <v>41708</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41678</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41678</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41678</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41072</v>
      </c>
      <c r="E2223" s="1">
        <v>41072</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41072</v>
      </c>
      <c r="E2224" s="1">
        <v>41072</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41072</v>
      </c>
      <c r="E2225" s="1">
        <v>41072</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41647</v>
      </c>
      <c r="E2226" s="1">
        <v>41798</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41737</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41737</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41315</v>
      </c>
      <c r="E2230" s="1">
        <v>41435</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40667</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40667</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41677</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41919</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41802</v>
      </c>
      <c r="E2236" s="1">
        <v>41955</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41317</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40918</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40918</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41132</v>
      </c>
      <c r="E2261" s="1">
        <v>41193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41132</v>
      </c>
      <c r="E2262" s="1">
        <v>41193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41822</v>
      </c>
      <c r="E2264" s="1">
        <v>41914</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41710</v>
      </c>
      <c r="E2272" s="1">
        <v>41863</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41063</v>
      </c>
      <c r="E2274" s="1">
        <v>41216</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41063</v>
      </c>
      <c r="E2275" s="1">
        <v>41216</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40612</v>
      </c>
      <c r="E2276" s="1">
        <v>40765</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40612</v>
      </c>
      <c r="E2277" s="1">
        <v>40765</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40550</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40550</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40550</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41709</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41709</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41709</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41373</v>
      </c>
      <c r="E2284" s="1">
        <v>41434</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41032</v>
      </c>
      <c r="E2285" s="1">
        <v>41155</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41032</v>
      </c>
      <c r="E2286" s="1">
        <v>41155</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41430</v>
      </c>
      <c r="E2287" s="1">
        <v>41522</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41676</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41949</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41883</v>
      </c>
      <c r="E2291" s="1">
        <v>41974</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40919</v>
      </c>
      <c r="E2295" s="1">
        <v>41071</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40919</v>
      </c>
      <c r="E2297" s="1">
        <v>41040</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40919</v>
      </c>
      <c r="E2298" s="1">
        <v>41040</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40919</v>
      </c>
      <c r="E2299" s="1">
        <v>41040</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40919</v>
      </c>
      <c r="E2300" s="1">
        <v>41040</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40919</v>
      </c>
      <c r="E2301" s="1">
        <v>41040</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41068</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41801</v>
      </c>
      <c r="E2309" s="1">
        <v>41923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41979</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41979</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41979</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41979</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41979</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41334</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41334</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41334</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41334</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40643</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41955</v>
      </c>
      <c r="E2337" s="1">
        <v>41955</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41955</v>
      </c>
      <c r="E2338" s="1">
        <v>41955</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40969</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40969</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41710</v>
      </c>
      <c r="E2350" s="1">
        <v>41741</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41710</v>
      </c>
      <c r="E2351" s="1">
        <v>41741</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41710</v>
      </c>
      <c r="E2352" s="1">
        <v>41741</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41710</v>
      </c>
      <c r="E2353" s="1">
        <v>41741</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41710</v>
      </c>
      <c r="E2354" s="1">
        <v>41741</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40948</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40948</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40948</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40948</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41945</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41858</v>
      </c>
      <c r="E2372" s="1">
        <v>41919</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41493</v>
      </c>
      <c r="E2373" s="1">
        <v>41615</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41493</v>
      </c>
      <c r="E2374" s="1">
        <v>41615</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41493</v>
      </c>
      <c r="E2375" s="1">
        <v>41615</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41493</v>
      </c>
      <c r="E2376" s="1">
        <v>41615</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41072</v>
      </c>
      <c r="E2380" s="1">
        <v>41225</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41460</v>
      </c>
      <c r="E2381" s="1">
        <v>41583</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41460</v>
      </c>
      <c r="E2382" s="1">
        <v>41583</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41460</v>
      </c>
      <c r="E2383" s="1">
        <v>41583</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41072</v>
      </c>
      <c r="E2391" s="1">
        <v>41194</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41072</v>
      </c>
      <c r="E2392" s="1">
        <v>41194</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41072</v>
      </c>
      <c r="E2393" s="1">
        <v>41194</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41072</v>
      </c>
      <c r="E2394" s="1">
        <v>41194</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41921</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41921</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41674</v>
      </c>
      <c r="E2403" s="1">
        <v>41763</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41674</v>
      </c>
      <c r="E2404" s="1">
        <v>41763</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41374</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41861</v>
      </c>
      <c r="E2406" s="1">
        <v>41983</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41861</v>
      </c>
      <c r="E2407" s="1">
        <v>41983</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41861</v>
      </c>
      <c r="E2408" s="1">
        <v>41983</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40551</v>
      </c>
      <c r="E2412" s="1">
        <v>40702</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41096</v>
      </c>
      <c r="E2413" s="1">
        <v>41158</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40888</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40888</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41699</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41067</v>
      </c>
      <c r="E2417" s="1">
        <v>41220</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41923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41923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41614</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41614</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41614</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42064</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40547</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41676</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41736</v>
      </c>
      <c r="E2438" s="1">
        <v>41950</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40918</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41285</v>
      </c>
      <c r="E2449" s="1">
        <v>41466</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41436</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41220</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41220</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41741</v>
      </c>
      <c r="E2464" s="1">
        <v>41924</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41741</v>
      </c>
      <c r="E2465" s="1">
        <v>41924</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41741</v>
      </c>
      <c r="E2466" s="1">
        <v>41924</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41741</v>
      </c>
      <c r="E2467" s="1">
        <v>41924</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41887</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41887</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41887</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41887</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41375</v>
      </c>
      <c r="E2475" s="1">
        <v>41466</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41375</v>
      </c>
      <c r="E2476" s="1">
        <v>41466</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41375</v>
      </c>
      <c r="E2477" s="1">
        <v>41466</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41375</v>
      </c>
      <c r="E2478" s="1">
        <v>41466</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41768</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41738</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41738</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41738</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41738</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40940</v>
      </c>
      <c r="E2488" s="1">
        <v>41000</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40940</v>
      </c>
      <c r="E2489" s="1">
        <v>41000</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40940</v>
      </c>
      <c r="E2490" s="1">
        <v>41000</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41162</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41162</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41587</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41587</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40918</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40918</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40946</v>
      </c>
      <c r="E2509" s="1">
        <v>40946</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41885</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41885</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41710</v>
      </c>
      <c r="E2514" s="1">
        <v>41832</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41619</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41619</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40672</v>
      </c>
      <c r="E2517" s="1">
        <v>40825</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41703</v>
      </c>
      <c r="E2519" s="1">
        <v>41856</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41064</v>
      </c>
      <c r="E2526" s="1">
        <v>41186</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41064</v>
      </c>
      <c r="E2527" s="1">
        <v>41186</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41064</v>
      </c>
      <c r="E2528" s="1">
        <v>41186</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41064</v>
      </c>
      <c r="E2529" s="1">
        <v>41186</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41064</v>
      </c>
      <c r="E2530" s="1">
        <v>41186</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41069</v>
      </c>
      <c r="E2537" s="1">
        <v>41130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41279</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40553</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41527</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41005</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41005</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41005</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41681</v>
      </c>
      <c r="E2568" s="1">
        <v>41740</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41681</v>
      </c>
      <c r="E2569" s="1">
        <v>41740</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41860</v>
      </c>
      <c r="E2570" s="1">
        <v>41982</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41919</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40545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40545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40545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40545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40545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40545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40545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40979</v>
      </c>
      <c r="E2587" s="1">
        <v>41193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41646</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41646</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41430</v>
      </c>
      <c r="E2590" s="1">
        <v>41552</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41430</v>
      </c>
      <c r="E2591" s="1">
        <v>41552</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41400</v>
      </c>
      <c r="E2603" s="1">
        <v>41400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41400</v>
      </c>
      <c r="E2604" s="1">
        <v>41400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41400</v>
      </c>
      <c r="E2605" s="1">
        <v>41400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41400</v>
      </c>
      <c r="E2606" s="1">
        <v>41400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41397</v>
      </c>
      <c r="E2608" s="1">
        <v>41581</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41430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40607</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40607</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41674</v>
      </c>
      <c r="E2618" s="1">
        <v>41794</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41674</v>
      </c>
      <c r="E2619" s="1">
        <v>41794</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40614</v>
      </c>
      <c r="E2624" s="1">
        <v>40706</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41191</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41036</v>
      </c>
      <c r="E2636" s="1">
        <v>41189</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41036</v>
      </c>
      <c r="E2637" s="1">
        <v>41189</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40733</v>
      </c>
      <c r="E2647" s="1">
        <v>40886</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40733</v>
      </c>
      <c r="E2648" s="1">
        <v>40886</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40733</v>
      </c>
      <c r="E2649" s="1">
        <v>40886</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40733</v>
      </c>
      <c r="E2650" s="1">
        <v>40886</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40733</v>
      </c>
      <c r="E2651" s="1">
        <v>40886</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41315</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41710</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41710</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41310</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41310</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41310</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41315</v>
      </c>
      <c r="E2668" s="1">
        <v>41315</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41315</v>
      </c>
      <c r="E2669" s="1">
        <v>41315</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40886</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40886</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40886</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40886</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41741</v>
      </c>
      <c r="E2676" s="1">
        <v>41741</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41710</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41710</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41464</v>
      </c>
      <c r="E2687" s="1">
        <v>41617</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41464</v>
      </c>
      <c r="E2688" s="1">
        <v>41617</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41402</v>
      </c>
      <c r="E2689" s="1">
        <v>41433</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41254</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40581</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41771</v>
      </c>
      <c r="E2692" s="1">
        <v>41894</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41342</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41342</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41457</v>
      </c>
      <c r="E2697" s="1">
        <v>41519</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41980</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41062</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41062</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41225</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41983</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41678</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40920</v>
      </c>
      <c r="E2716" s="1">
        <v>41072</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40645</v>
      </c>
      <c r="E2717" s="1">
        <v>40767</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41679</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40733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40706</v>
      </c>
      <c r="E2721" s="1">
        <v>40767</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40644</v>
      </c>
      <c r="E2722" s="1">
        <v>40766</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40644</v>
      </c>
      <c r="E2723" s="1">
        <v>40766</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40643</v>
      </c>
      <c r="E2725" s="1">
        <v>40765</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40643</v>
      </c>
      <c r="E2726" s="1">
        <v>40765</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41862</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41862</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40581</v>
      </c>
      <c r="E2734" s="1">
        <v>40701</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40581</v>
      </c>
      <c r="E2735" s="1">
        <v>40701</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40644</v>
      </c>
      <c r="E2744" s="1">
        <v>40766</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41981</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40882</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41011</v>
      </c>
      <c r="E2750" s="1">
        <v>41133</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40761</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40855</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41614</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41611</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41611</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40943</v>
      </c>
      <c r="E2770" s="1">
        <v>41094</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40943</v>
      </c>
      <c r="E2771" s="1">
        <v>41094</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40943</v>
      </c>
      <c r="E2772" s="1">
        <v>41094</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41373</v>
      </c>
      <c r="E2773" s="1">
        <v>41587</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41955</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41984</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41644</v>
      </c>
      <c r="E2780" s="1">
        <v>41795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41644</v>
      </c>
      <c r="E2781" s="1">
        <v>41795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41825</v>
      </c>
      <c r="E2782" s="1">
        <v>41887</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41619</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41436</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40586</v>
      </c>
      <c r="E2789" s="1">
        <v>40706</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40586</v>
      </c>
      <c r="E2790" s="1">
        <v>40706</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40586</v>
      </c>
      <c r="E2791" s="1">
        <v>40706</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40881</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40881</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40881</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40881</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40919</v>
      </c>
      <c r="E2803" s="1">
        <v>41010</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41740</v>
      </c>
      <c r="E2804" s="1">
        <v>41893</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41248</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41248</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41099</v>
      </c>
      <c r="E2807" s="1">
        <v>41222</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40917</v>
      </c>
      <c r="E2817" s="1">
        <v>41130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40917</v>
      </c>
      <c r="E2818" s="1">
        <v>41130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40917</v>
      </c>
      <c r="E2819" s="1">
        <v>41130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40917</v>
      </c>
      <c r="E2820" s="1">
        <v>41130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41430</v>
      </c>
      <c r="E2821" s="1">
        <v>41522</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41430</v>
      </c>
      <c r="E2822" s="1">
        <v>41522</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41791</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40554</v>
      </c>
      <c r="E2833" s="1">
        <v>40674</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40554</v>
      </c>
      <c r="E2834" s="1">
        <v>40674</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41641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41641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41984</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41984</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41984</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41553</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40977</v>
      </c>
      <c r="E2841" s="1">
        <v>41130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41648</v>
      </c>
      <c r="E2843" s="1">
        <v>41768</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41952</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41886</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41886</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41376</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41339</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41647</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41619</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41335</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41709</v>
      </c>
      <c r="E2891" s="1">
        <v>41831</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40548</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40548</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40606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41365</v>
      </c>
      <c r="E2899" s="1">
        <v>41518</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41252</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41252</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41982</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41312</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41312</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41740</v>
      </c>
      <c r="E2908" s="1">
        <v>41923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41740</v>
      </c>
      <c r="E2909" s="1">
        <v>41923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41740</v>
      </c>
      <c r="E2910" s="1">
        <v>41923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41040</v>
      </c>
      <c r="E2912" s="1">
        <v>41163</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41253</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41253</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41253</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40980</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40640</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40583</v>
      </c>
      <c r="E2926" s="1">
        <v>40672</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40583</v>
      </c>
      <c r="E2927" s="1">
        <v>40672</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41950</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41765</v>
      </c>
      <c r="E2929" s="1">
        <v>41949</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41467</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41467</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41467</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41467</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41467</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41467</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41467</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41643</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41643</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41643</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41405</v>
      </c>
      <c r="E2947" s="1">
        <v>41436</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41766</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41917</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41675</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41675</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41831</v>
      </c>
      <c r="E2970" s="1">
        <v>41923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41831</v>
      </c>
      <c r="E2971" s="1">
        <v>41923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41831</v>
      </c>
      <c r="E2972" s="1">
        <v>41923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41831</v>
      </c>
      <c r="E2973" s="1">
        <v>41923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41831</v>
      </c>
      <c r="E2974" s="1">
        <v>41923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41095</v>
      </c>
      <c r="E2976" s="1">
        <v>41248</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41095</v>
      </c>
      <c r="E2977" s="1">
        <v>41248</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41771</v>
      </c>
      <c r="E2978" s="1">
        <v>41771</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41739</v>
      </c>
      <c r="E2979" s="1">
        <v>41892</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41249</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41249</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40884</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40884</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40706</v>
      </c>
      <c r="E2985" s="1">
        <v>40859</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40706</v>
      </c>
      <c r="E2986" s="1">
        <v>40859</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41343</v>
      </c>
      <c r="E2994" s="1">
        <v>41465</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41976</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41556</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41036</v>
      </c>
      <c r="E3004" s="1">
        <v>41189</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41587</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41437</v>
      </c>
      <c r="E3010" s="1">
        <v>41467</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41132</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41132</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41132</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41132</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41132</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41132</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41219</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41219</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41219</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41219</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41219</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41739</v>
      </c>
      <c r="E3041" s="1">
        <v>41892</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41430</v>
      </c>
      <c r="E3042" s="1">
        <v>41552</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41982</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41982</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41982</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40944</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41831</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41831</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40643</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41702</v>
      </c>
      <c r="E3050" s="1">
        <v>41763</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41702</v>
      </c>
      <c r="E3051" s="1">
        <v>41763</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41830</v>
      </c>
      <c r="E3052" s="1">
        <v>41983</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41830</v>
      </c>
      <c r="E3053" s="1">
        <v>41983</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41830</v>
      </c>
      <c r="E3054" s="1">
        <v>41983</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41551</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41551</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40917</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41497</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41732</v>
      </c>
      <c r="E3063" s="1">
        <v>41854</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41651</v>
      </c>
      <c r="E3071" s="1">
        <v>41651</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41334</v>
      </c>
      <c r="E3075" s="1">
        <v>41395</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40978</v>
      </c>
      <c r="E3076" s="1">
        <v>41131</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41768</v>
      </c>
      <c r="E3081" s="1">
        <v>41799</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41768</v>
      </c>
      <c r="E3082" s="1">
        <v>41799</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41704</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41704</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40635</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41914</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41914</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41914</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41914</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41643</v>
      </c>
      <c r="E3090" s="1">
        <v>41702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41643</v>
      </c>
      <c r="E3091" s="1">
        <v>41702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41367</v>
      </c>
      <c r="E3092" s="1">
        <v>41520</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41367</v>
      </c>
      <c r="E3093" s="1">
        <v>41520</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41367</v>
      </c>
      <c r="E3094" s="1">
        <v>41520</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41675</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41675</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41529</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41950</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41219</v>
      </c>
      <c r="E3120" s="1">
        <v>41249</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41219</v>
      </c>
      <c r="E3121" s="1">
        <v>41249</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41219</v>
      </c>
      <c r="E3122" s="1">
        <v>41249</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41219</v>
      </c>
      <c r="E3123" s="1">
        <v>41249</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41219</v>
      </c>
      <c r="E3124" s="1">
        <v>41249</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41219</v>
      </c>
      <c r="E3125" s="1">
        <v>41249</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41219</v>
      </c>
      <c r="E3126" s="1">
        <v>41249</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41219</v>
      </c>
      <c r="E3127" s="1">
        <v>41249</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41708</v>
      </c>
      <c r="E3129" s="1">
        <v>41830</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41434</v>
      </c>
      <c r="E3146" s="1">
        <v>41617</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41975</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41975</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40609</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41492</v>
      </c>
      <c r="E3150" s="1">
        <v>41584</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40610</v>
      </c>
      <c r="E3157" s="1">
        <v>40671</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40886</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41285</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41370</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41370</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41984</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41952</v>
      </c>
      <c r="E3179" s="1">
        <v>41952</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41802</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41802</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41802</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41923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41923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41923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41923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40735</v>
      </c>
      <c r="E3187" s="1">
        <v>40797</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40735</v>
      </c>
      <c r="E3188" s="1">
        <v>40797</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41708</v>
      </c>
      <c r="E3193" s="1">
        <v>41892</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41765</v>
      </c>
      <c r="E3194" s="1">
        <v>41888</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40552</v>
      </c>
      <c r="E3195" s="1">
        <v>40642</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40552</v>
      </c>
      <c r="E3196" s="1">
        <v>40642</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41525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41189</v>
      </c>
      <c r="E3199" s="1">
        <v>41189</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40555</v>
      </c>
      <c r="E3200" s="1">
        <v>40736</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40827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40827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40827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40827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40827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40827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41518</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41518</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41311</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41311</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41889</v>
      </c>
      <c r="E3217" s="1">
        <v>41950</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40949</v>
      </c>
      <c r="E3221" s="1">
        <v>41131</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40949</v>
      </c>
      <c r="E3222" s="1">
        <v>41131</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40949</v>
      </c>
      <c r="E3223" s="1">
        <v>41131</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40584</v>
      </c>
      <c r="E3224" s="1">
        <v>40673</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40584</v>
      </c>
      <c r="E3225" s="1">
        <v>40673</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40584</v>
      </c>
      <c r="E3226" s="1">
        <v>40673</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40584</v>
      </c>
      <c r="E3227" s="1">
        <v>40673</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40584</v>
      </c>
      <c r="E3228" s="1">
        <v>40673</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40584</v>
      </c>
      <c r="E3229" s="1">
        <v>40673</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40584</v>
      </c>
      <c r="E3230" s="1">
        <v>40673</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40855</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41679</v>
      </c>
      <c r="E3232" s="1">
        <v>41799</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41338</v>
      </c>
      <c r="E3238" s="1">
        <v>41338</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41338</v>
      </c>
      <c r="E3239" s="1">
        <v>41338</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41276</v>
      </c>
      <c r="E3243" s="1">
        <v>41335</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41643</v>
      </c>
      <c r="E3244" s="1">
        <v>41794</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41682</v>
      </c>
      <c r="E3245" s="1">
        <v>41802</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41682</v>
      </c>
      <c r="E3246" s="1">
        <v>41802</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41955</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41955</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41955</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41524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41524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41160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41559</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41559</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41397</v>
      </c>
      <c r="E3266" s="1">
        <v>41520</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40857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40857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41154</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41887</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41709</v>
      </c>
      <c r="E3276" s="1">
        <v>41831</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41709</v>
      </c>
      <c r="E3277" s="1">
        <v>41831</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40667</v>
      </c>
      <c r="E3278" s="1">
        <v>40790</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40667</v>
      </c>
      <c r="E3279" s="1">
        <v>40790</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40667</v>
      </c>
      <c r="E3280" s="1">
        <v>40790</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40667</v>
      </c>
      <c r="E3281" s="1">
        <v>40790</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40667</v>
      </c>
      <c r="E3282" s="1">
        <v>40790</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40704</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40886</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41405</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41680</v>
      </c>
      <c r="E3297" s="1">
        <v>41739</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41040</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40553</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40553</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41222</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41222</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41314</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41314</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41314</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41314</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41314</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41314</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41801</v>
      </c>
      <c r="E3350" s="1">
        <v>41862</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41860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41460</v>
      </c>
      <c r="E3360" s="1">
        <v>41583</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41460</v>
      </c>
      <c r="E3361" s="1">
        <v>41583</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41005</v>
      </c>
      <c r="E3362" s="1">
        <v>41127</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41005</v>
      </c>
      <c r="E3363" s="1">
        <v>41127</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40545</v>
      </c>
      <c r="E3367" s="1">
        <v>40604</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40793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40793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41649</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41649</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41011</v>
      </c>
      <c r="E3375" s="1">
        <v>41194</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41011</v>
      </c>
      <c r="E3376" s="1">
        <v>41194</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41011</v>
      </c>
      <c r="E3377" s="1">
        <v>41194</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41011</v>
      </c>
      <c r="E3378" s="1">
        <v>41194</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41316</v>
      </c>
      <c r="E3379" s="1">
        <v>41405</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41011</v>
      </c>
      <c r="E3384" s="1">
        <v>41164</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41011</v>
      </c>
      <c r="E3385" s="1">
        <v>41164</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41011</v>
      </c>
      <c r="E3386" s="1">
        <v>41164</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41861</v>
      </c>
      <c r="E3387" s="1">
        <v>41983</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41861</v>
      </c>
      <c r="E3388" s="1">
        <v>41983</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41861</v>
      </c>
      <c r="E3389" s="1">
        <v>41983</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41861</v>
      </c>
      <c r="E3390" s="1">
        <v>41983</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41861</v>
      </c>
      <c r="E3391" s="1">
        <v>41983</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40794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40794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41949</v>
      </c>
      <c r="E3396" s="1">
        <v>41949</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41677</v>
      </c>
      <c r="E3397" s="1">
        <v>41889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41677</v>
      </c>
      <c r="E3398" s="1">
        <v>41889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41677</v>
      </c>
      <c r="E3399" s="1">
        <v>41889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41004</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41644</v>
      </c>
      <c r="E3411" s="1">
        <v>41825</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41342</v>
      </c>
      <c r="E3417" s="1">
        <v>41342</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41342</v>
      </c>
      <c r="E3418" s="1">
        <v>41342</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40944</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40944</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41069</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41370</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41370</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41370</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41370</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41370</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41736</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41736</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41736</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41894</v>
      </c>
      <c r="E3432" s="1">
        <v>41924</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41894</v>
      </c>
      <c r="E3433" s="1">
        <v>41924</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41894</v>
      </c>
      <c r="E3434" s="1">
        <v>41924</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41802</v>
      </c>
      <c r="E3435" s="1">
        <v>41924</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41802</v>
      </c>
      <c r="E3436" s="1">
        <v>41924</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40850</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41341</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41249</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41463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41979</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41496</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40764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40764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40764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40942</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41159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41801</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41286</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41741</v>
      </c>
      <c r="E3466" s="1">
        <v>41802</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41191</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41191</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41191</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41064</v>
      </c>
      <c r="E3471" s="1">
        <v>41186</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41317</v>
      </c>
      <c r="E3472" s="1">
        <v>41437</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41732</v>
      </c>
      <c r="E3475" s="1">
        <v>41946</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41732</v>
      </c>
      <c r="E3476" s="1">
        <v>41946</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41286</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41286</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40672</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41529</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41529</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41529</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40728</v>
      </c>
      <c r="E3483" s="1">
        <v>40820</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41286</v>
      </c>
      <c r="E3488" s="1">
        <v>41286</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41799</v>
      </c>
      <c r="E3489" s="1">
        <v>41982</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40946</v>
      </c>
      <c r="E3490" s="1">
        <v>41067</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40946</v>
      </c>
      <c r="E3491" s="1">
        <v>41067</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40946</v>
      </c>
      <c r="E3492" s="1">
        <v>41067</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40946</v>
      </c>
      <c r="E3493" s="1">
        <v>41067</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40946</v>
      </c>
      <c r="E3494" s="1">
        <v>41067</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41525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41525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41525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41374</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41374</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41374</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41947</v>
      </c>
      <c r="E3504" s="1">
        <v>41947</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41947</v>
      </c>
      <c r="E3505" s="1">
        <v>41947</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41768</v>
      </c>
      <c r="E3514" s="1">
        <v>41829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41768</v>
      </c>
      <c r="E3515" s="1">
        <v>41829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41768</v>
      </c>
      <c r="E3516" s="1">
        <v>41829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41555</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41555</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41555</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41186</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41434</v>
      </c>
      <c r="E3525" s="1">
        <v>41587</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41955</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41955</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41955</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40791</v>
      </c>
      <c r="E3539" s="1">
        <v>40791</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40791</v>
      </c>
      <c r="E3540" s="1">
        <v>40791</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40791</v>
      </c>
      <c r="E3541" s="1">
        <v>40791</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40791</v>
      </c>
      <c r="E3542" s="1">
        <v>40791</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41681</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41681</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41681</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41681</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41337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41337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41337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41682</v>
      </c>
      <c r="E3558" s="1">
        <v>41802</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41682</v>
      </c>
      <c r="E3559" s="1">
        <v>41802</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41862</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41862</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41768</v>
      </c>
      <c r="E3562" s="1">
        <v>41921</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41768</v>
      </c>
      <c r="E3563" s="1">
        <v>41921</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41768</v>
      </c>
      <c r="E3564" s="1">
        <v>41921</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41768</v>
      </c>
      <c r="E3565" s="1">
        <v>41921</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41371</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41371</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41860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41556</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41736</v>
      </c>
      <c r="E3570" s="1">
        <v>41736</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41736</v>
      </c>
      <c r="E3571" s="1">
        <v>41736</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41736</v>
      </c>
      <c r="E3572" s="1">
        <v>41736</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41736</v>
      </c>
      <c r="E3573" s="1">
        <v>41736</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41766</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41492</v>
      </c>
      <c r="E3578" s="1">
        <v>41614</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41492</v>
      </c>
      <c r="E3579" s="1">
        <v>41614</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41680</v>
      </c>
      <c r="E3583" s="1">
        <v>41861</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41194</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41194</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41194</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41194</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41738</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41651</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41651</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41437</v>
      </c>
      <c r="E3594" s="1">
        <v>41498</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41617</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41617</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41924</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41646</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40607</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40607</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40607</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41317</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40980</v>
      </c>
      <c r="E3614" s="1">
        <v>41133</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40980</v>
      </c>
      <c r="E3615" s="1">
        <v>41133</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41434</v>
      </c>
      <c r="E3618" s="1">
        <v>41556</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41768</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41768</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41768</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40794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41651</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41651</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41734</v>
      </c>
      <c r="E3633" s="1">
        <v>41887</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41734</v>
      </c>
      <c r="E3634" s="1">
        <v>41887</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41924</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41924</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41924</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41924</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41648</v>
      </c>
      <c r="E3656" s="1">
        <v>41799</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41644</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41246</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41246</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41246</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41736</v>
      </c>
      <c r="E3664" s="1">
        <v>41919</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41736</v>
      </c>
      <c r="E3665" s="1">
        <v>41919</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40767</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40767</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40767</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40767</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40767</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40767</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40767</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40767</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41521</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41521</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41831</v>
      </c>
      <c r="E3676" s="1">
        <v>41984</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41831</v>
      </c>
      <c r="E3677" s="1">
        <v>41984</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41041</v>
      </c>
      <c r="E3678" s="1">
        <v>41164</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41159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41159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41159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41159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41159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41159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41159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41159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41159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41704</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41704</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40950</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40950</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40950</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40950</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41518</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40767</v>
      </c>
      <c r="E3716" s="1">
        <v>40828</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40767</v>
      </c>
      <c r="E3717" s="1">
        <v>40828</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41704</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41000</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41794</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41699</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41614</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41614</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41614</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41823</v>
      </c>
      <c r="E3736" s="1">
        <v>41976</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41823</v>
      </c>
      <c r="E3737" s="1">
        <v>41976</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41559</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41559</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41559</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41367</v>
      </c>
      <c r="E3757" s="1">
        <v>41458</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41367</v>
      </c>
      <c r="E3758" s="1">
        <v>41458</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41277</v>
      </c>
      <c r="E3759" s="1">
        <v>41397</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41133</v>
      </c>
      <c r="E3769" s="1">
        <v>41194</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40702</v>
      </c>
      <c r="E3774" s="1">
        <v>40855</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40851</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40851</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40851</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40851</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40973</v>
      </c>
      <c r="E3779" s="1">
        <v>41126</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41651</v>
      </c>
      <c r="E3780" s="1">
        <v>41710</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41159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41647</v>
      </c>
      <c r="E3786" s="1">
        <v>41767</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41285</v>
      </c>
      <c r="E3788" s="1">
        <v>41405</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41403</v>
      </c>
      <c r="E3789" s="1">
        <v>41556</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41403</v>
      </c>
      <c r="E3790" s="1">
        <v>41556</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40670</v>
      </c>
      <c r="E3792" s="1">
        <v>40854</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40920</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40604</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40604</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40604</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41770</v>
      </c>
      <c r="E3800" s="1">
        <v>41801</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41770</v>
      </c>
      <c r="E3801" s="1">
        <v>41801</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41254</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41254</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41254</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41254</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41254</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41254</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41793</v>
      </c>
      <c r="E3814" s="1">
        <v>41793</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41040</v>
      </c>
      <c r="E3815" s="1">
        <v>41163</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41524</v>
      </c>
      <c r="E3816" s="1">
        <v>41524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41524</v>
      </c>
      <c r="E3817" s="1">
        <v>41524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40734</v>
      </c>
      <c r="E3828" s="1">
        <v>40887</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41856</v>
      </c>
      <c r="E3829" s="1">
        <v>41978</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41856</v>
      </c>
      <c r="E3830" s="1">
        <v>41978</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41856</v>
      </c>
      <c r="E3831" s="1">
        <v>41978</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41856</v>
      </c>
      <c r="E3832" s="1">
        <v>41978</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40759</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40759</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40582</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40582</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40582</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40582</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40761</v>
      </c>
      <c r="E3843" s="1">
        <v>40883</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41011</v>
      </c>
      <c r="E3852" s="1">
        <v>41164</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41826</v>
      </c>
      <c r="E3855" s="1">
        <v>41949</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41826</v>
      </c>
      <c r="E3856" s="1">
        <v>41949</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40607</v>
      </c>
      <c r="E3863" s="1">
        <v>40821</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40607</v>
      </c>
      <c r="E3864" s="1">
        <v>40821</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40980</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41434</v>
      </c>
      <c r="E3875" s="1">
        <v>41495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41434</v>
      </c>
      <c r="E3876" s="1">
        <v>41495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41434</v>
      </c>
      <c r="E3877" s="1">
        <v>41495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41434</v>
      </c>
      <c r="E3878" s="1">
        <v>41495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41344</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40667</v>
      </c>
      <c r="E3880" s="1">
        <v>40728</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40667</v>
      </c>
      <c r="E3881" s="1">
        <v>40728</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40670</v>
      </c>
      <c r="E3886" s="1">
        <v>40884</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41700</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41367</v>
      </c>
      <c r="E3888" s="1">
        <v>41520</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40580</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40580</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40580</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41286</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41286</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41286</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41675</v>
      </c>
      <c r="E3897" s="1">
        <v>41795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41863</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41863</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41651</v>
      </c>
      <c r="E3900" s="1">
        <v>41771</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41863</v>
      </c>
      <c r="E3901" s="1">
        <v>41924</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40969</v>
      </c>
      <c r="E3902" s="1">
        <v>41122</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40949</v>
      </c>
      <c r="E3904" s="1">
        <v>41100</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41033</v>
      </c>
      <c r="E3905" s="1">
        <v>41186</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41033</v>
      </c>
      <c r="E3906" s="1">
        <v>41186</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41033</v>
      </c>
      <c r="E3907" s="1">
        <v>41186</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41033</v>
      </c>
      <c r="E3908" s="1">
        <v>41186</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41033</v>
      </c>
      <c r="E3909" s="1">
        <v>41186</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41033</v>
      </c>
      <c r="E3910" s="1">
        <v>41186</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41033</v>
      </c>
      <c r="E3911" s="1">
        <v>41186</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41033</v>
      </c>
      <c r="E3912" s="1">
        <v>41186</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41826</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40920</v>
      </c>
      <c r="E3921" s="1">
        <v>41102</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40920</v>
      </c>
      <c r="E3922" s="1">
        <v>41102</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41340</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41679</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41679</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41342</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41342</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41707</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41707</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41707</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41590</v>
      </c>
      <c r="E3941" s="1">
        <v>41590</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41281</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41308</v>
      </c>
      <c r="E3954" s="1">
        <v>41520</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40790</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40790</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41371</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41339</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41339</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41339</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40888</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41309</v>
      </c>
      <c r="E3968" s="1">
        <v>41459</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40914</v>
      </c>
      <c r="E3970" s="1">
        <v>41035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40914</v>
      </c>
      <c r="E3971" s="1">
        <v>41035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41337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41337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41337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41337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41708</v>
      </c>
      <c r="E3979" s="1">
        <v>41861</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41708</v>
      </c>
      <c r="E3980" s="1">
        <v>41861</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41493</v>
      </c>
      <c r="E3984" s="1">
        <v>41554</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41493</v>
      </c>
      <c r="E3985" s="1">
        <v>41554</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41493</v>
      </c>
      <c r="E3986" s="1">
        <v>41554</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41886</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41886</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40613</v>
      </c>
      <c r="E3992" s="1">
        <v>40766</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40913</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40913</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40913</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41124</v>
      </c>
      <c r="E3996" s="1">
        <v>41246</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41124</v>
      </c>
      <c r="E3997" s="1">
        <v>41246</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41124</v>
      </c>
      <c r="E3998" s="1">
        <v>41246</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41124</v>
      </c>
      <c r="E3999" s="1">
        <v>41246</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41124</v>
      </c>
      <c r="E4000" s="1">
        <v>41246</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40857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40857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41367</v>
      </c>
      <c r="E4004" s="1">
        <v>41520</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41367</v>
      </c>
      <c r="E4005" s="1">
        <v>41520</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41367</v>
      </c>
      <c r="E4006" s="1">
        <v>41520</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41194</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41194</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41194</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41671</v>
      </c>
      <c r="E4011" s="1">
        <v>41791</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41981</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41981</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41981</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41981</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41284</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41284</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41284</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40940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40940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40940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40940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40940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40940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40940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40943</v>
      </c>
      <c r="E4047" s="1">
        <v>41094</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40612</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40612</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40612</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40612</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40612</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40612</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41316</v>
      </c>
      <c r="E4062" s="1">
        <v>41497</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41581</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40554</v>
      </c>
      <c r="E4067" s="1">
        <v>40674</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40554</v>
      </c>
      <c r="E4068" s="1">
        <v>40674</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40554</v>
      </c>
      <c r="E4069" s="1">
        <v>40674</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40554</v>
      </c>
      <c r="E4070" s="1">
        <v>40674</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41283</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41283</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41283</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41072</v>
      </c>
      <c r="E4074" s="1">
        <v>41133</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41646</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41646</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41860</v>
      </c>
      <c r="E4086" s="1">
        <v>41921</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41402</v>
      </c>
      <c r="E4087" s="1">
        <v>41463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41402</v>
      </c>
      <c r="E4088" s="1">
        <v>41463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41402</v>
      </c>
      <c r="E4089" s="1">
        <v>41463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41309</v>
      </c>
      <c r="E4091" s="1">
        <v>41429</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41309</v>
      </c>
      <c r="E4092" s="1">
        <v>41429</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41309</v>
      </c>
      <c r="E4093" s="1">
        <v>41429</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41099</v>
      </c>
      <c r="E4109" s="1">
        <v>41099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41099</v>
      </c>
      <c r="E4110" s="1">
        <v>41099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40944</v>
      </c>
      <c r="E4115" s="1">
        <v>41095</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40944</v>
      </c>
      <c r="E4116" s="1">
        <v>41095</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41768</v>
      </c>
      <c r="E4122" s="1">
        <v>41952</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41978</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41978</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41978</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40852</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41647</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41825</v>
      </c>
      <c r="E4128" s="1">
        <v>41917</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40946</v>
      </c>
      <c r="E4133" s="1">
        <v>41159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40946</v>
      </c>
      <c r="E4134" s="1">
        <v>41159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40764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40764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41708</v>
      </c>
      <c r="E4137" s="1">
        <v>41892</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41708</v>
      </c>
      <c r="E4138" s="1">
        <v>41892</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41671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41682</v>
      </c>
      <c r="E4141" s="1">
        <v>41771</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41682</v>
      </c>
      <c r="E4142" s="1">
        <v>41771</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41822</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41822</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41822</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41011</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41860</v>
      </c>
      <c r="E4153" s="1">
        <v>41982</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41860</v>
      </c>
      <c r="E4154" s="1">
        <v>41982</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41860</v>
      </c>
      <c r="E4155" s="1">
        <v>41982</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41730</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41730</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41041</v>
      </c>
      <c r="E4158" s="1">
        <v>41164</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41041</v>
      </c>
      <c r="E4159" s="1">
        <v>41164</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40554</v>
      </c>
      <c r="E4160" s="1">
        <v>40766</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41124</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40857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40857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41312</v>
      </c>
      <c r="E4174" s="1">
        <v>41312</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41312</v>
      </c>
      <c r="E4175" s="1">
        <v>41312</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41312</v>
      </c>
      <c r="E4176" s="1">
        <v>41312</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40728</v>
      </c>
      <c r="E4178" s="1">
        <v>40881</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40728</v>
      </c>
      <c r="E4179" s="1">
        <v>40881</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41823</v>
      </c>
      <c r="E4181" s="1">
        <v>41946</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41861</v>
      </c>
      <c r="E4182" s="1">
        <v>41983</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41830</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41830</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41830</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41437</v>
      </c>
      <c r="E4186" s="1">
        <v>41498</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41315</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41128</v>
      </c>
      <c r="E4193" s="1">
        <v>41128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41521</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41376</v>
      </c>
      <c r="E4199" s="1">
        <v>41529</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41376</v>
      </c>
      <c r="E4200" s="1">
        <v>41529</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41194</v>
      </c>
      <c r="E4201" s="1">
        <v>41194</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41194</v>
      </c>
      <c r="E4202" s="1">
        <v>41194</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41194</v>
      </c>
      <c r="E4203" s="1">
        <v>41194</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41194</v>
      </c>
      <c r="E4204" s="1">
        <v>41194</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40585</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40585</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40585</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40585</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40585</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40585</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40585</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41924</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40791</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40791</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40791</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41397</v>
      </c>
      <c r="E4216" s="1">
        <v>41520</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40645</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41674</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41674</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41979</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41979</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41979</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41979</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41979</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41284</v>
      </c>
      <c r="E4226" s="1">
        <v>41374</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41984</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41030</v>
      </c>
      <c r="E4229" s="1">
        <v>41183</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41797</v>
      </c>
      <c r="E4231" s="1">
        <v>41950</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41797</v>
      </c>
      <c r="E4232" s="1">
        <v>41950</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41797</v>
      </c>
      <c r="E4233" s="1">
        <v>41950</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41797</v>
      </c>
      <c r="E4234" s="1">
        <v>41950</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41797</v>
      </c>
      <c r="E4235" s="1">
        <v>41950</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41738</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42125</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41398</v>
      </c>
      <c r="E4244" s="1">
        <v>41429</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41398</v>
      </c>
      <c r="E4245" s="1">
        <v>41429</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41771</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41771</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41771</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41317</v>
      </c>
      <c r="E4250" s="1">
        <v>41437</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41317</v>
      </c>
      <c r="E4251" s="1">
        <v>41437</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41008</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41709</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41981</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41740</v>
      </c>
      <c r="E4265" s="1">
        <v>41893</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41436</v>
      </c>
      <c r="E4266" s="1">
        <v>41558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41436</v>
      </c>
      <c r="E4267" s="1">
        <v>41558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41436</v>
      </c>
      <c r="E4268" s="1">
        <v>41558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41436</v>
      </c>
      <c r="E4269" s="1">
        <v>41558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41436</v>
      </c>
      <c r="E4270" s="1">
        <v>41558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41159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42095</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41924</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41924</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41924</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41946</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41736</v>
      </c>
      <c r="E4297" s="1">
        <v>41950</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41768</v>
      </c>
      <c r="E4298" s="1">
        <v>41952</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41404</v>
      </c>
      <c r="E4305" s="1">
        <v>41404</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40644</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40644</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40644</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40644</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40644</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40764</v>
      </c>
      <c r="E4315" s="1">
        <v>40886</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40915</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40915</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40915</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40947</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41863</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40969</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40969</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41674</v>
      </c>
      <c r="E4330" s="1">
        <v>41855</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41739</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41739</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41679</v>
      </c>
      <c r="E4333" s="1">
        <v>41829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41679</v>
      </c>
      <c r="E4334" s="1">
        <v>41829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40920</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40920</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41679</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41977</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41977</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41955</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41955</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41011</v>
      </c>
      <c r="E4357" s="1">
        <v>41102</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41011</v>
      </c>
      <c r="E4358" s="1">
        <v>41102</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41982</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41982</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41436</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41436</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41436</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40951</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40951</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41344</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41344</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40854</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40854</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40583</v>
      </c>
      <c r="E4405" s="1">
        <v>40642</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41036</v>
      </c>
      <c r="E4406" s="1">
        <v>41189</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41036</v>
      </c>
      <c r="E4407" s="1">
        <v>41189</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40699</v>
      </c>
      <c r="E4411" s="1">
        <v>40852</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40699</v>
      </c>
      <c r="E4412" s="1">
        <v>40852</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40706</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40706</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41916</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40636</v>
      </c>
      <c r="E4423" s="1">
        <v>40789</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41375</v>
      </c>
      <c r="E4432" s="1">
        <v>41528</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41375</v>
      </c>
      <c r="E4433" s="1">
        <v>41528</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41375</v>
      </c>
      <c r="E4434" s="1">
        <v>41528</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41375</v>
      </c>
      <c r="E4435" s="1">
        <v>41528</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41375</v>
      </c>
      <c r="E4436" s="1">
        <v>41528</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41369</v>
      </c>
      <c r="E4437" s="1">
        <v>41522</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41369</v>
      </c>
      <c r="E4438" s="1">
        <v>41522</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41369</v>
      </c>
      <c r="E4439" s="1">
        <v>41522</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41699</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41699</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41401</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41401</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41401</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41401</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40977</v>
      </c>
      <c r="E4457" s="1">
        <v>41130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40977</v>
      </c>
      <c r="E4458" s="1">
        <v>41130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41680</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41680</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41680</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41680</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41680</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41680</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41098</v>
      </c>
      <c r="E4467" s="1">
        <v>41221</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41682</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41682</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41682</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41682</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41887</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41375</v>
      </c>
      <c r="E4482" s="1">
        <v>41528</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41375</v>
      </c>
      <c r="E4483" s="1">
        <v>41528</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41375</v>
      </c>
      <c r="E4484" s="1">
        <v>41528</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41375</v>
      </c>
      <c r="E4485" s="1">
        <v>41528</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41375</v>
      </c>
      <c r="E4486" s="1">
        <v>41528</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41375</v>
      </c>
      <c r="E4487" s="1">
        <v>41528</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41375</v>
      </c>
      <c r="E4488" s="1">
        <v>41528</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41038</v>
      </c>
      <c r="E4489" s="1">
        <v>41222</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41038</v>
      </c>
      <c r="E4490" s="1">
        <v>41222</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41038</v>
      </c>
      <c r="E4491" s="1">
        <v>41222</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40555</v>
      </c>
      <c r="E4493" s="1">
        <v>40614</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40555</v>
      </c>
      <c r="E4494" s="1">
        <v>40614</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40555</v>
      </c>
      <c r="E4495" s="1">
        <v>40614</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40555</v>
      </c>
      <c r="E4496" s="1">
        <v>40614</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41710</v>
      </c>
      <c r="E4499" s="1">
        <v>41924</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41582</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41582</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40640</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40640</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41343</v>
      </c>
      <c r="E4514" s="1">
        <v>41374</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41464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41316</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41315</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41949</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40585</v>
      </c>
      <c r="E4525" s="1">
        <v>40705</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40585</v>
      </c>
      <c r="E4526" s="1">
        <v>40705</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41952</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41889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41889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41889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41889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40942</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40942</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41643</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41250</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41250</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41250</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41250</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41250</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41250</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41250</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41644</v>
      </c>
      <c r="E4552" s="1">
        <v>41703</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40940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40940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41308</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41030</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40760</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41011</v>
      </c>
      <c r="E4562" s="1">
        <v>41164</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41011</v>
      </c>
      <c r="E4563" s="1">
        <v>41164</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41011</v>
      </c>
      <c r="E4564" s="1">
        <v>41164</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41649</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40798</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41741</v>
      </c>
      <c r="E4567" s="1">
        <v>41955</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41741</v>
      </c>
      <c r="E4568" s="1">
        <v>41955</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41741</v>
      </c>
      <c r="E4569" s="1">
        <v>41955</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41132</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40851</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41158</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40582</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41068</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41584</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41709</v>
      </c>
      <c r="E4586" s="1">
        <v>41770</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41709</v>
      </c>
      <c r="E4587" s="1">
        <v>41770</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41709</v>
      </c>
      <c r="E4588" s="1">
        <v>41770</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41709</v>
      </c>
      <c r="E4589" s="1">
        <v>41770</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41709</v>
      </c>
      <c r="E4590" s="1">
        <v>41770</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41709</v>
      </c>
      <c r="E4591" s="1">
        <v>41770</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41437</v>
      </c>
      <c r="E4598" s="1">
        <v>41590</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41679</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41679</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40945</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40945</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40945</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40945</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41923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41821</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41821</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41434</v>
      </c>
      <c r="E4616" s="1">
        <v>41587</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41434</v>
      </c>
      <c r="E4617" s="1">
        <v>41587</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41008</v>
      </c>
      <c r="E4618" s="1">
        <v>41099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41039</v>
      </c>
      <c r="E4623" s="1">
        <v>41131</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41921</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41921</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41921</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41921</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41737</v>
      </c>
      <c r="E4633" s="1">
        <v>41890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41737</v>
      </c>
      <c r="E4634" s="1">
        <v>41890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41617</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41617</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40947</v>
      </c>
      <c r="E4645" s="1">
        <v>41068</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40947</v>
      </c>
      <c r="E4646" s="1">
        <v>41068</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40669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41310</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41886</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41886</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40821</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40973</v>
      </c>
      <c r="E4658" s="1">
        <v>41095</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40973</v>
      </c>
      <c r="E4659" s="1">
        <v>41095</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40973</v>
      </c>
      <c r="E4660" s="1">
        <v>41095</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40973</v>
      </c>
      <c r="E4661" s="1">
        <v>41095</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40973</v>
      </c>
      <c r="E4662" s="1">
        <v>41095</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40973</v>
      </c>
      <c r="E4663" s="1">
        <v>41095</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40973</v>
      </c>
      <c r="E4664" s="1">
        <v>41095</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41548</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41548</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41825</v>
      </c>
      <c r="E4670" s="1">
        <v>41978</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41825</v>
      </c>
      <c r="E4671" s="1">
        <v>41978</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41825</v>
      </c>
      <c r="E4672" s="1">
        <v>41978</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41282</v>
      </c>
      <c r="E4673" s="1">
        <v>41463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41282</v>
      </c>
      <c r="E4674" s="1">
        <v>41463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41282</v>
      </c>
      <c r="E4675" s="1">
        <v>41463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41282</v>
      </c>
      <c r="E4676" s="1">
        <v>41463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41317</v>
      </c>
      <c r="E4684" s="1">
        <v>41317</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41373</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41373</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41373</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41373</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41281</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41978</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41978</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41978</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41978</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41646</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41646</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41646</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41646</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41248</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41741</v>
      </c>
      <c r="E4718" s="1">
        <v>41863</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41223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40730</v>
      </c>
      <c r="E4723" s="1">
        <v>40853</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41679</v>
      </c>
      <c r="E4724" s="1">
        <v>41860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41619</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41619</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40735</v>
      </c>
      <c r="E4730" s="1">
        <v>40888</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41490</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41793</v>
      </c>
      <c r="E4745" s="1">
        <v>41793</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41793</v>
      </c>
      <c r="E4746" s="1">
        <v>41793</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41793</v>
      </c>
      <c r="E4747" s="1">
        <v>41793</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41793</v>
      </c>
      <c r="E4748" s="1">
        <v>41793</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41367</v>
      </c>
      <c r="E4749" s="1">
        <v>41367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41367</v>
      </c>
      <c r="E4750" s="1">
        <v>41367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41496</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41559</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41731</v>
      </c>
      <c r="E4756" s="1">
        <v>41884</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41731</v>
      </c>
      <c r="E4757" s="1">
        <v>41884</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41644</v>
      </c>
      <c r="E4759" s="1">
        <v>41795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40613</v>
      </c>
      <c r="E4760" s="1">
        <v>40735</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40613</v>
      </c>
      <c r="E4761" s="1">
        <v>40735</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40613</v>
      </c>
      <c r="E4762" s="1">
        <v>40735</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41760</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41760</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41155</v>
      </c>
      <c r="E4768" s="1">
        <v>41246</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41155</v>
      </c>
      <c r="E4769" s="1">
        <v>41246</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41704</v>
      </c>
      <c r="E4770" s="1">
        <v>41735</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40613</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41862</v>
      </c>
      <c r="E4780" s="1">
        <v>41984</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40762</v>
      </c>
      <c r="E4781" s="1">
        <v>40823</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40735</v>
      </c>
      <c r="E4782" s="1">
        <v>40888</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40735</v>
      </c>
      <c r="E4783" s="1">
        <v>40888</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40735</v>
      </c>
      <c r="E4784" s="1">
        <v>40888</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41225</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41225</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41225</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41225</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41225</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41225</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41225</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41225</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41225</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41006</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41522</v>
      </c>
      <c r="E4816" s="1">
        <v>41583</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41888</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41094</v>
      </c>
      <c r="E4822" s="1">
        <v>41217</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41094</v>
      </c>
      <c r="E4823" s="1">
        <v>41217</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41585</v>
      </c>
      <c r="E4824" s="1">
        <v>41615</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40554</v>
      </c>
      <c r="E4829" s="1">
        <v>40766</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40554</v>
      </c>
      <c r="E4830" s="1">
        <v>40766</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40735</v>
      </c>
      <c r="E4832" s="1">
        <v>40888</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40735</v>
      </c>
      <c r="E4833" s="1">
        <v>40888</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40735</v>
      </c>
      <c r="E4834" s="1">
        <v>40888</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40735</v>
      </c>
      <c r="E4835" s="1">
        <v>40888</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41800</v>
      </c>
      <c r="E4836" s="1">
        <v>41953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41800</v>
      </c>
      <c r="E4837" s="1">
        <v>41953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41800</v>
      </c>
      <c r="E4838" s="1">
        <v>41953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41676</v>
      </c>
      <c r="E4839" s="1">
        <v>41735</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41676</v>
      </c>
      <c r="E4840" s="1">
        <v>41735</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41676</v>
      </c>
      <c r="E4841" s="1">
        <v>41735</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41769</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41497</v>
      </c>
      <c r="E4845" s="1">
        <v>41558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40667</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40764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40764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40764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40764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40851</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41646</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40586</v>
      </c>
      <c r="E4877" s="1">
        <v>40736</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40612</v>
      </c>
      <c r="E4878" s="1">
        <v>40796</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40612</v>
      </c>
      <c r="E4879" s="1">
        <v>40796</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41282</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41709</v>
      </c>
      <c r="E4881" s="1">
        <v>41801</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41709</v>
      </c>
      <c r="E4882" s="1">
        <v>41801</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41709</v>
      </c>
      <c r="E4883" s="1">
        <v>41801</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41709</v>
      </c>
      <c r="E4884" s="1">
        <v>41801</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41885</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41885</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41317</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41317</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41317</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41317</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41854</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41854</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40555</v>
      </c>
      <c r="E4906" s="1">
        <v>40614</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41983</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41983</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41306</v>
      </c>
      <c r="E4920" s="1">
        <v>41456</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41306</v>
      </c>
      <c r="E4921" s="1">
        <v>41456</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41952</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41682</v>
      </c>
      <c r="E4929" s="1">
        <v>41832</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41682</v>
      </c>
      <c r="E4930" s="1">
        <v>41832</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40583</v>
      </c>
      <c r="E4931" s="1">
        <v>40611</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40583</v>
      </c>
      <c r="E4932" s="1">
        <v>40611</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41009</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41009</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41009</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41821</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41062</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41062</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41062</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41434</v>
      </c>
      <c r="E4946" s="1">
        <v>41464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41434</v>
      </c>
      <c r="E4947" s="1">
        <v>41464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41434</v>
      </c>
      <c r="E4948" s="1">
        <v>41464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40643</v>
      </c>
      <c r="E4949" s="1">
        <v>40796</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41710</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41710</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41316</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41158</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41894</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40792</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40792</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40792</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40727</v>
      </c>
      <c r="E4963" s="1">
        <v>40758</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40727</v>
      </c>
      <c r="E4964" s="1">
        <v>40758</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40727</v>
      </c>
      <c r="E4965" s="1">
        <v>40758</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40947</v>
      </c>
      <c r="E4968" s="1">
        <v>41037</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40947</v>
      </c>
      <c r="E4969" s="1">
        <v>41037</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40947</v>
      </c>
      <c r="E4970" s="1">
        <v>41037</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40947</v>
      </c>
      <c r="E4971" s="1">
        <v>41037</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41466</v>
      </c>
      <c r="E4972" s="1">
        <v>41558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41466</v>
      </c>
      <c r="E4973" s="1">
        <v>41558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41466</v>
      </c>
      <c r="E4974" s="1">
        <v>41558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41466</v>
      </c>
      <c r="E4975" s="1">
        <v>41558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41497</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41102</v>
      </c>
      <c r="E4978" s="1">
        <v>41164</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41102</v>
      </c>
      <c r="E4979" s="1">
        <v>41164</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41102</v>
      </c>
      <c r="E4980" s="1">
        <v>41164</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41559</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41559</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41559</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41466</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41069</v>
      </c>
      <c r="E4986" s="1">
        <v>41191</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40611</v>
      </c>
      <c r="E4987" s="1">
        <v>40611</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41648</v>
      </c>
      <c r="E4991" s="1">
        <v>41768</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41648</v>
      </c>
      <c r="E4992" s="1">
        <v>41768</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41863</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40644</v>
      </c>
      <c r="E4997" s="1">
        <v>40827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41946</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41946</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41366</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41366</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41856</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41496</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40579</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41193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41163</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41163</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41099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41099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41099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41978</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41737</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41737</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41737</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41737</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40583</v>
      </c>
      <c r="E5030" s="1">
        <v>40733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41700</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41700</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41700</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41699</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41699</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41160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40698</v>
      </c>
      <c r="E5037" s="1">
        <v>40881</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40698</v>
      </c>
      <c r="E5038" s="1">
        <v>40881</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41220</v>
      </c>
      <c r="E5040" s="1">
        <v>41250</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41220</v>
      </c>
      <c r="E5041" s="1">
        <v>41250</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41220</v>
      </c>
      <c r="E5042" s="1">
        <v>41250</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41101</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40969</v>
      </c>
      <c r="E5055" s="1">
        <v>41122</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40969</v>
      </c>
      <c r="E5056" s="1">
        <v>41122</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40969</v>
      </c>
      <c r="E5057" s="1">
        <v>41122</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41130</v>
      </c>
      <c r="E5058" s="1">
        <v>41222</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41130</v>
      </c>
      <c r="E5059" s="1">
        <v>41222</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41490</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41437</v>
      </c>
      <c r="E5061" s="1">
        <v>41498</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41437</v>
      </c>
      <c r="E5062" s="1">
        <v>41498</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41126</v>
      </c>
      <c r="E5063" s="1">
        <v>41248</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41126</v>
      </c>
      <c r="E5064" s="1">
        <v>41248</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41126</v>
      </c>
      <c r="E5065" s="1">
        <v>41248</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41651</v>
      </c>
      <c r="E5067" s="1">
        <v>41863</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41651</v>
      </c>
      <c r="E5068" s="1">
        <v>41863</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40885</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40885</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40885</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40885</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40885</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41040</v>
      </c>
      <c r="E5075" s="1">
        <v>41040</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41984</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41461</v>
      </c>
      <c r="E5086" s="1">
        <v>41553</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41032</v>
      </c>
      <c r="E5088" s="1">
        <v>41155</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41032</v>
      </c>
      <c r="E5089" s="1">
        <v>41155</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41032</v>
      </c>
      <c r="E5090" s="1">
        <v>41155</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41767</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41767</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42095</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40706</v>
      </c>
      <c r="E5095" s="1">
        <v>40828</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40706</v>
      </c>
      <c r="E5096" s="1">
        <v>40828</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40706</v>
      </c>
      <c r="E5097" s="1">
        <v>40828</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40706</v>
      </c>
      <c r="E5098" s="1">
        <v>40828</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40706</v>
      </c>
      <c r="E5099" s="1">
        <v>40828</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40706</v>
      </c>
      <c r="E5100" s="1">
        <v>40828</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41098</v>
      </c>
      <c r="E5101" s="1">
        <v>41251</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41984</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40978</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40978</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40978</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40759</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40759</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40759</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40759</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42156</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41651</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41651</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41800</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41800</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41132</v>
      </c>
      <c r="E5142" s="1">
        <v>41254</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41309</v>
      </c>
      <c r="E5143" s="1">
        <v>41429</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41309</v>
      </c>
      <c r="E5144" s="1">
        <v>41429</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41309</v>
      </c>
      <c r="E5145" s="1">
        <v>41429</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41700</v>
      </c>
      <c r="E5146" s="1">
        <v>41853</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41700</v>
      </c>
      <c r="E5147" s="1">
        <v>41853</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41700</v>
      </c>
      <c r="E5148" s="1">
        <v>41853</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41823</v>
      </c>
      <c r="E5152" s="1">
        <v>41946</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40701</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40701</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41098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41098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41646</v>
      </c>
      <c r="E5158" s="1">
        <v>41766</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41646</v>
      </c>
      <c r="E5159" s="1">
        <v>41766</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41646</v>
      </c>
      <c r="E5160" s="1">
        <v>41766</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40671</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41067</v>
      </c>
      <c r="E5165" s="1">
        <v>41220</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40827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40827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40827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40827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40827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40827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41124</v>
      </c>
      <c r="E5175" s="1">
        <v>41185</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41436</v>
      </c>
      <c r="E5178" s="1">
        <v>41528</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40980</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41795</v>
      </c>
      <c r="E5193" s="1">
        <v>41917</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40555</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40555</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40555</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40555</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40821</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40821</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41367</v>
      </c>
      <c r="E5200" s="1">
        <v>41520</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41367</v>
      </c>
      <c r="E5201" s="1">
        <v>41520</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41367</v>
      </c>
      <c r="E5202" s="1">
        <v>41520</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41367</v>
      </c>
      <c r="E5203" s="1">
        <v>41520</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41252</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41252</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41252</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41252</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41252</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41252</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41244</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41248</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41921</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41949</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41679</v>
      </c>
      <c r="E5221" s="1">
        <v>41679</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40555</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41617</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41617</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41767</v>
      </c>
      <c r="E5244" s="1">
        <v>41890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41341</v>
      </c>
      <c r="E5246" s="1">
        <v>41402</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41341</v>
      </c>
      <c r="E5247" s="1">
        <v>41402</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41341</v>
      </c>
      <c r="E5248" s="1">
        <v>41402</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41740</v>
      </c>
      <c r="E5250" s="1">
        <v>41801</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40950</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40727</v>
      </c>
      <c r="E5255" s="1">
        <v>40850</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41032</v>
      </c>
      <c r="E5256" s="1">
        <v>41093</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41032</v>
      </c>
      <c r="E5257" s="1">
        <v>41093</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41525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41730</v>
      </c>
      <c r="E5259" s="1">
        <v>41883</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41983</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40733</v>
      </c>
      <c r="E5262" s="1">
        <v>40825</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40733</v>
      </c>
      <c r="E5263" s="1">
        <v>40825</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40733</v>
      </c>
      <c r="E5264" s="1">
        <v>40825</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40733</v>
      </c>
      <c r="E5265" s="1">
        <v>40825</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40733</v>
      </c>
      <c r="E5266" s="1">
        <v>40825</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41649</v>
      </c>
      <c r="E5267" s="1">
        <v>41739</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41649</v>
      </c>
      <c r="E5268" s="1">
        <v>41739</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41649</v>
      </c>
      <c r="E5269" s="1">
        <v>41739</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41982</v>
      </c>
      <c r="E5271" s="1">
        <v>41982</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41982</v>
      </c>
      <c r="E5272" s="1">
        <v>41982</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41101</v>
      </c>
      <c r="E5276" s="1">
        <v>41163</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40736</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41860</v>
      </c>
      <c r="E5281" s="1">
        <v>41982</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41861</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41038</v>
      </c>
      <c r="E5283" s="1">
        <v>41191</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41038</v>
      </c>
      <c r="E5284" s="1">
        <v>41191</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41795</v>
      </c>
      <c r="E5287" s="1">
        <v>41825</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41795</v>
      </c>
      <c r="E5288" s="1">
        <v>41825</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41795</v>
      </c>
      <c r="E5289" s="1">
        <v>41825</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41644</v>
      </c>
      <c r="E5290" s="1">
        <v>41795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40764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40764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40764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41762</v>
      </c>
      <c r="E5297" s="1">
        <v>41915</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41647</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41647</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41370</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41370</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41370</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41644</v>
      </c>
      <c r="E5315" s="1">
        <v>41795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41644</v>
      </c>
      <c r="E5316" s="1">
        <v>41795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41338</v>
      </c>
      <c r="E5317" s="1">
        <v>41522</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41708</v>
      </c>
      <c r="E5318" s="1">
        <v>41800</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41708</v>
      </c>
      <c r="E5319" s="1">
        <v>41800</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41708</v>
      </c>
      <c r="E5320" s="1">
        <v>41800</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41708</v>
      </c>
      <c r="E5321" s="1">
        <v>41800</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41708</v>
      </c>
      <c r="E5322" s="1">
        <v>41800</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41708</v>
      </c>
      <c r="E5323" s="1">
        <v>41800</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41708</v>
      </c>
      <c r="E5324" s="1">
        <v>41800</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41011</v>
      </c>
      <c r="E5326" s="1">
        <v>41164</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41011</v>
      </c>
      <c r="E5327" s="1">
        <v>41164</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40725</v>
      </c>
      <c r="E5329" s="1">
        <v>40787</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41032</v>
      </c>
      <c r="E5330" s="1">
        <v>41155</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41403</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41403</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41403</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40552</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40552</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40552</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41163</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41163</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41163</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41163</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41223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41000</v>
      </c>
      <c r="E5350" s="1">
        <v>41183</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41000</v>
      </c>
      <c r="E5351" s="1">
        <v>41183</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41924</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41464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41464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41373</v>
      </c>
      <c r="E5355" s="1">
        <v>41464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41374</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40671</v>
      </c>
      <c r="E5359" s="1">
        <v>40855</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40671</v>
      </c>
      <c r="E5360" s="1">
        <v>40855</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40671</v>
      </c>
      <c r="E5361" s="1">
        <v>40855</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41918</v>
      </c>
      <c r="E5363" s="1">
        <v>41949</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41699</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41699</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41949</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41949</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41949</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41952</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41886</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41886</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41645</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41645</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40675</v>
      </c>
      <c r="E5379" s="1">
        <v>40736</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40675</v>
      </c>
      <c r="E5380" s="1">
        <v>40736</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41434</v>
      </c>
      <c r="E5383" s="1">
        <v>41495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41434</v>
      </c>
      <c r="E5384" s="1">
        <v>41495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41434</v>
      </c>
      <c r="E5385" s="1">
        <v>41495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41736</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41736</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41343</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41551</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41894</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41894</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41894</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41894</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41617</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40704</v>
      </c>
      <c r="E5419" s="1">
        <v>40765</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41278</v>
      </c>
      <c r="E5422" s="1">
        <v>41337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41278</v>
      </c>
      <c r="E5423" s="1">
        <v>41337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41699</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41740</v>
      </c>
      <c r="E5425" s="1">
        <v>41801</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41376</v>
      </c>
      <c r="E5427" s="1">
        <v>41467</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41376</v>
      </c>
      <c r="E5428" s="1">
        <v>41467</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41342</v>
      </c>
      <c r="E5430" s="1">
        <v>41403</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40672</v>
      </c>
      <c r="E5431" s="1">
        <v>40733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40670</v>
      </c>
      <c r="E5438" s="1">
        <v>40762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40670</v>
      </c>
      <c r="E5439" s="1">
        <v>40762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40670</v>
      </c>
      <c r="E5440" s="1">
        <v>40762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41398</v>
      </c>
      <c r="E5441" s="1">
        <v>41551</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41921</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41283</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41283</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40886</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40886</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40886</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40886</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41703</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41703</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42064</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42064</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41768</v>
      </c>
      <c r="E5460" s="1">
        <v>41829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41768</v>
      </c>
      <c r="E5461" s="1">
        <v>41829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41769</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41553</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41400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41892</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41892</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41892</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41892</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41761</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41674</v>
      </c>
      <c r="E5489" s="1">
        <v>41763</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41674</v>
      </c>
      <c r="E5490" s="1">
        <v>41763</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41674</v>
      </c>
      <c r="E5491" s="1">
        <v>41763</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41674</v>
      </c>
      <c r="E5492" s="1">
        <v>41763</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41008</v>
      </c>
      <c r="E5497" s="1">
        <v>41130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41709</v>
      </c>
      <c r="E5504" s="1">
        <v>41831</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41709</v>
      </c>
      <c r="E5505" s="1">
        <v>41831</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41709</v>
      </c>
      <c r="E5506" s="1">
        <v>41831</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41709</v>
      </c>
      <c r="E5507" s="1">
        <v>41831</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41527</v>
      </c>
      <c r="E5508" s="1">
        <v>41527</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41521</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41131</v>
      </c>
      <c r="E5510" s="1">
        <v>41253</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40577</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40577</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40914</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40914</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40914</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41771</v>
      </c>
      <c r="E5519" s="1">
        <v>41924</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41771</v>
      </c>
      <c r="E5520" s="1">
        <v>41924</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41771</v>
      </c>
      <c r="E5521" s="1">
        <v>41924</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41771</v>
      </c>
      <c r="E5522" s="1">
        <v>41924</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41771</v>
      </c>
      <c r="E5523" s="1">
        <v>41924</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41492</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41492</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41590</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41644</v>
      </c>
      <c r="E5527" s="1">
        <v>41795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41126</v>
      </c>
      <c r="E5529" s="1">
        <v>41187</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41828</v>
      </c>
      <c r="E5531" s="1">
        <v>41981</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41710</v>
      </c>
      <c r="E5532" s="1">
        <v>41832</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41461</v>
      </c>
      <c r="E5533" s="1">
        <v>41492</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41461</v>
      </c>
      <c r="E5534" s="1">
        <v>41492</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41461</v>
      </c>
      <c r="E5535" s="1">
        <v>41492</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41461</v>
      </c>
      <c r="E5536" s="1">
        <v>41492</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41461</v>
      </c>
      <c r="E5537" s="1">
        <v>41492</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41461</v>
      </c>
      <c r="E5538" s="1">
        <v>41492</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41461</v>
      </c>
      <c r="E5539" s="1">
        <v>41492</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41860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41860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40555</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40555</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40888</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40888</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40888</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40888</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40888</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41708</v>
      </c>
      <c r="E5557" s="1">
        <v>41830</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41072</v>
      </c>
      <c r="E5560" s="1">
        <v>41194</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41072</v>
      </c>
      <c r="E5561" s="1">
        <v>41194</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41072</v>
      </c>
      <c r="E5562" s="1">
        <v>41194</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41643</v>
      </c>
      <c r="E5563" s="1">
        <v>41702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41643</v>
      </c>
      <c r="E5564" s="1">
        <v>41702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41643</v>
      </c>
      <c r="E5565" s="1">
        <v>41702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40675</v>
      </c>
      <c r="E5573" s="1">
        <v>40798</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40675</v>
      </c>
      <c r="E5574" s="1">
        <v>40798</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40675</v>
      </c>
      <c r="E5575" s="1">
        <v>40798</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40675</v>
      </c>
      <c r="E5576" s="1">
        <v>40798</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40675</v>
      </c>
      <c r="E5577" s="1">
        <v>40798</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41921</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41921</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41921</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41769</v>
      </c>
      <c r="E5583" s="1">
        <v>41892</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41552</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41651</v>
      </c>
      <c r="E5586" s="1">
        <v>41771</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41651</v>
      </c>
      <c r="E5587" s="1">
        <v>41771</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41651</v>
      </c>
      <c r="E5588" s="1">
        <v>41771</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41529</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41529</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40612</v>
      </c>
      <c r="E5601" s="1">
        <v>40612</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40612</v>
      </c>
      <c r="E5602" s="1">
        <v>40612</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40612</v>
      </c>
      <c r="E5603" s="1">
        <v>40612</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40980</v>
      </c>
      <c r="E5606" s="1">
        <v>41102</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41643</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41072</v>
      </c>
      <c r="E5610" s="1">
        <v>41225</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41648</v>
      </c>
      <c r="E5611" s="1">
        <v>41799</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41039</v>
      </c>
      <c r="E5612" s="1">
        <v>41100</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41457</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41646</v>
      </c>
      <c r="E5619" s="1">
        <v>41766</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41284</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41284</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41284</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41284</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40553</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40553</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41677</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41677</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40879</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40879</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40879</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41041</v>
      </c>
      <c r="E5636" s="1">
        <v>41072</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41738</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41738</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41702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41702</v>
      </c>
      <c r="E5643" s="1">
        <v>41794</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41309</v>
      </c>
      <c r="E5644" s="1">
        <v>41429</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41000</v>
      </c>
      <c r="E5648" s="1">
        <v>41153</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41709</v>
      </c>
      <c r="E5649" s="1">
        <v>41862</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41830</v>
      </c>
      <c r="E5654" s="1">
        <v>41983</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40644</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41315</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41315</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41614</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41614</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41614</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41158</v>
      </c>
      <c r="E5672" s="1">
        <v>41219</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41158</v>
      </c>
      <c r="E5673" s="1">
        <v>41219</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41740</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41740</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40580</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40580</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41030</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41372</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41372</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41284</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41284</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40578</v>
      </c>
      <c r="E5684" s="1">
        <v>40759</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40578</v>
      </c>
      <c r="E5685" s="1">
        <v>40759</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40578</v>
      </c>
      <c r="E5686" s="1">
        <v>40759</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41040</v>
      </c>
      <c r="E5687" s="1">
        <v>41040</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41194</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41194</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41194</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41194</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41194</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41430</v>
      </c>
      <c r="E5697" s="1">
        <v>41491</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41436</v>
      </c>
      <c r="E5700" s="1">
        <v>41436</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41740</v>
      </c>
      <c r="E5701" s="1">
        <v>41893</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40613</v>
      </c>
      <c r="E5707" s="1">
        <v>40766</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41126</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41126</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41126</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41126</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41126</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41647</v>
      </c>
      <c r="E5714" s="1">
        <v>41647</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40546</v>
      </c>
      <c r="E5715" s="1">
        <v>40666</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41162</v>
      </c>
      <c r="E5717" s="1">
        <v>41253</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41162</v>
      </c>
      <c r="E5718" s="1">
        <v>41253</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41162</v>
      </c>
      <c r="E5719" s="1">
        <v>41253</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41162</v>
      </c>
      <c r="E5720" s="1">
        <v>41253</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41702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41284</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41004</v>
      </c>
      <c r="E5728" s="1">
        <v>41126</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41894</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41894</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41894</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41894</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41894</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41705</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41705</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41705</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40609</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41821</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41643</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41643</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41643</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41643</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41643</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41643</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41643</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41529</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41529</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41529</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40669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41335</v>
      </c>
      <c r="E5755" s="1">
        <v>41549</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40972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41221</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40979</v>
      </c>
      <c r="E5765" s="1">
        <v>41040</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41191</v>
      </c>
      <c r="E5766" s="1">
        <v>41252</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40766</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41527</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40911</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40911</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40920</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41283</v>
      </c>
      <c r="E5775" s="1">
        <v>41464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41406</v>
      </c>
      <c r="E5778" s="1">
        <v>41529</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41406</v>
      </c>
      <c r="E5779" s="1">
        <v>41559</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40943</v>
      </c>
      <c r="E5782" s="1">
        <v>41156</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41708</v>
      </c>
      <c r="E5786" s="1">
        <v>41892</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41708</v>
      </c>
      <c r="E5787" s="1">
        <v>41892</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41708</v>
      </c>
      <c r="E5788" s="1">
        <v>41892</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41708</v>
      </c>
      <c r="E5789" s="1">
        <v>41892</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41947</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41947</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41708</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41708</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41708</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41708</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41708</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40612</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40612</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40612</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40612</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40854</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40854</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41403</v>
      </c>
      <c r="E5808" s="1">
        <v>41495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41403</v>
      </c>
      <c r="E5809" s="1">
        <v>41495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41403</v>
      </c>
      <c r="E5810" s="1">
        <v>41495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41427</v>
      </c>
      <c r="E5811" s="1">
        <v>41580</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40946</v>
      </c>
      <c r="E5815" s="1">
        <v>40975</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40579</v>
      </c>
      <c r="E5826" s="1">
        <v>40579</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41738</v>
      </c>
      <c r="E5827" s="1">
        <v>41829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41738</v>
      </c>
      <c r="E5828" s="1">
        <v>41829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41738</v>
      </c>
      <c r="E5829" s="1">
        <v>41829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41738</v>
      </c>
      <c r="E5830" s="1">
        <v>41829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41376</v>
      </c>
      <c r="E5831" s="1">
        <v>41498</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41376</v>
      </c>
      <c r="E5832" s="1">
        <v>41498</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41158</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41158</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41158</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41741</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40972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41193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41193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41193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41193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41193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40825</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41037</v>
      </c>
      <c r="E5856" s="1">
        <v>41221</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41037</v>
      </c>
      <c r="E5857" s="1">
        <v>41221</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41037</v>
      </c>
      <c r="E5858" s="1">
        <v>41221</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41037</v>
      </c>
      <c r="E5859" s="1">
        <v>41221</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41738</v>
      </c>
      <c r="E5860" s="1">
        <v>41860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40919</v>
      </c>
      <c r="E5861" s="1">
        <v>41132</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41004</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41310</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41310</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41310</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40671</v>
      </c>
      <c r="E5866" s="1">
        <v>40732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40671</v>
      </c>
      <c r="E5867" s="1">
        <v>40732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40671</v>
      </c>
      <c r="E5868" s="1">
        <v>40732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41365</v>
      </c>
      <c r="E5869" s="1">
        <v>41487</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41365</v>
      </c>
      <c r="E5870" s="1">
        <v>41487</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41497</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41765</v>
      </c>
      <c r="E5875" s="1">
        <v>41765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41765</v>
      </c>
      <c r="E5876" s="1">
        <v>41765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41094</v>
      </c>
      <c r="E5877" s="1">
        <v>41156</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41434</v>
      </c>
      <c r="E5881" s="1">
        <v>41617</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41892</v>
      </c>
      <c r="E5889" s="1">
        <v>41983</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41095</v>
      </c>
      <c r="E5890" s="1">
        <v>41248</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41952</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41921</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40554</v>
      </c>
      <c r="E5897" s="1">
        <v>40766</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40554</v>
      </c>
      <c r="E5898" s="1">
        <v>40766</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41551</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41551</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41345</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41831</v>
      </c>
      <c r="E5904" s="1">
        <v>41831</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41831</v>
      </c>
      <c r="E5905" s="1">
        <v>41831</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41831</v>
      </c>
      <c r="E5906" s="1">
        <v>41831</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41831</v>
      </c>
      <c r="E5907" s="1">
        <v>41831</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41831</v>
      </c>
      <c r="E5908" s="1">
        <v>41831</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41345</v>
      </c>
      <c r="E5909" s="1">
        <v>41498</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41345</v>
      </c>
      <c r="E5910" s="1">
        <v>41498</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41345</v>
      </c>
      <c r="E5911" s="1">
        <v>41498</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41345</v>
      </c>
      <c r="E5912" s="1">
        <v>41498</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41286</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41735</v>
      </c>
      <c r="E5927" s="1">
        <v>41888</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40759</v>
      </c>
      <c r="E5928" s="1">
        <v>40881</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40857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40857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41858</v>
      </c>
      <c r="E5931" s="1">
        <v>41919</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41858</v>
      </c>
      <c r="E5932" s="1">
        <v>41919</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41858</v>
      </c>
      <c r="E5933" s="1">
        <v>41919</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41858</v>
      </c>
      <c r="E5934" s="1">
        <v>41919</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41858</v>
      </c>
      <c r="E5935" s="1">
        <v>41919</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41858</v>
      </c>
      <c r="E5936" s="1">
        <v>41919</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41401</v>
      </c>
      <c r="E5937" s="1">
        <v>41401</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41401</v>
      </c>
      <c r="E5938" s="1">
        <v>41401</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41401</v>
      </c>
      <c r="E5939" s="1">
        <v>41401</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41463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41793</v>
      </c>
      <c r="E5950" s="1">
        <v>41793</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41793</v>
      </c>
      <c r="E5951" s="1">
        <v>41793</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41793</v>
      </c>
      <c r="E5952" s="1">
        <v>41793</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41793</v>
      </c>
      <c r="E5953" s="1">
        <v>41793</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41914</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41822</v>
      </c>
      <c r="E5974" s="1">
        <v>41975</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41527</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40733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40733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40733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40733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40828</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40828</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40828</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41860</v>
      </c>
      <c r="E6006" s="1">
        <v>41982</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40950</v>
      </c>
      <c r="E6007" s="1">
        <v>41101</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41674</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41334</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41334</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41334</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41334</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41334</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41581</v>
      </c>
      <c r="E6015" s="1">
        <v>41611</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41581</v>
      </c>
      <c r="E6016" s="1">
        <v>41611</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40698</v>
      </c>
      <c r="E6017" s="1">
        <v>40881</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40698</v>
      </c>
      <c r="E6018" s="1">
        <v>40881</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40698</v>
      </c>
      <c r="E6019" s="1">
        <v>40881</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40698</v>
      </c>
      <c r="E6020" s="1">
        <v>40881</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40673</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41671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41403</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41403</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41403</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41403</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41366</v>
      </c>
      <c r="E6044" s="1">
        <v>41488</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40977</v>
      </c>
      <c r="E6047" s="1">
        <v>41130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41553</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41101</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41101</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40577</v>
      </c>
      <c r="E6059" s="1">
        <v>40758</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40577</v>
      </c>
      <c r="E6060" s="1">
        <v>40758</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40969</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41186</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41186</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41033</v>
      </c>
      <c r="E6067" s="1">
        <v>41094</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41365</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41365</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41365</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41314</v>
      </c>
      <c r="E6078" s="1">
        <v>41495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41314</v>
      </c>
      <c r="E6079" s="1">
        <v>41495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41314</v>
      </c>
      <c r="E6080" s="1">
        <v>41495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41314</v>
      </c>
      <c r="E6081" s="1">
        <v>41495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41798</v>
      </c>
      <c r="E6082" s="1">
        <v>41890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41617</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41617</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41771</v>
      </c>
      <c r="E6124" s="1">
        <v>41924</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41038</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41735</v>
      </c>
      <c r="E6126" s="1">
        <v>41857</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41735</v>
      </c>
      <c r="E6127" s="1">
        <v>41857</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41735</v>
      </c>
      <c r="E6128" s="1">
        <v>41857</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41278</v>
      </c>
      <c r="E6129" s="1">
        <v>41459</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41702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41702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41405</v>
      </c>
      <c r="E6136" s="1">
        <v>41405</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41285</v>
      </c>
      <c r="E6139" s="1">
        <v>41405</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41919</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41919</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41919</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41919</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41677</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41521</v>
      </c>
      <c r="E6152" s="1">
        <v>41612</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41736</v>
      </c>
      <c r="E6154" s="1">
        <v>41889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41372</v>
      </c>
      <c r="E6159" s="1">
        <v>41433</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41372</v>
      </c>
      <c r="E6160" s="1">
        <v>41433</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41376</v>
      </c>
      <c r="E6161" s="1">
        <v>41559</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40582</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40582</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40582</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41098</v>
      </c>
      <c r="E6187" s="1">
        <v>41251</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41763</v>
      </c>
      <c r="E6191" s="1">
        <v>41886</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41682</v>
      </c>
      <c r="E6206" s="1">
        <v>41741</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41739</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40857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40980</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40980</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40947</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41039</v>
      </c>
      <c r="E6227" s="1">
        <v>41162</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41039</v>
      </c>
      <c r="E6228" s="1">
        <v>41162</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40585</v>
      </c>
      <c r="E6229" s="1">
        <v>40735</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41980</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41982</v>
      </c>
      <c r="E6233" s="1">
        <v>41982</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41982</v>
      </c>
      <c r="E6234" s="1">
        <v>41982</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41982</v>
      </c>
      <c r="E6235" s="1">
        <v>41982</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41982</v>
      </c>
      <c r="E6236" s="1">
        <v>41982</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41982</v>
      </c>
      <c r="E6237" s="1">
        <v>41982</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41316</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41645</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41765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41765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41765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41765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40586</v>
      </c>
      <c r="E6253" s="1">
        <v>40645</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40728</v>
      </c>
      <c r="E6254" s="1">
        <v>40728</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40728</v>
      </c>
      <c r="E6255" s="1">
        <v>40728</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41130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41921</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41069</v>
      </c>
      <c r="E6258" s="1">
        <v>41130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41709</v>
      </c>
      <c r="E6259" s="1">
        <v>41831</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41248</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41795</v>
      </c>
      <c r="E6265" s="1">
        <v>41948</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41465</v>
      </c>
      <c r="E6266" s="1">
        <v>41465</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40613</v>
      </c>
      <c r="E6267" s="1">
        <v>40766</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40613</v>
      </c>
      <c r="E6268" s="1">
        <v>40766</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40918</v>
      </c>
      <c r="E6269" s="1">
        <v>41009</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40918</v>
      </c>
      <c r="E6270" s="1">
        <v>41009</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41710</v>
      </c>
      <c r="E6271" s="1">
        <v>41832</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41710</v>
      </c>
      <c r="E6272" s="1">
        <v>41832</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41710</v>
      </c>
      <c r="E6273" s="1">
        <v>41832</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41285</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40762</v>
      </c>
      <c r="E6289" s="1">
        <v>40884</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40762</v>
      </c>
      <c r="E6290" s="1">
        <v>40884</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41710</v>
      </c>
      <c r="E6293" s="1">
        <v>41802</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41651</v>
      </c>
      <c r="E6301" s="1">
        <v>41741</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40883</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40883</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41795</v>
      </c>
      <c r="E6306" s="1">
        <v>41795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41405</v>
      </c>
      <c r="E6307" s="1">
        <v>41466</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41405</v>
      </c>
      <c r="E6308" s="1">
        <v>41466</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41405</v>
      </c>
      <c r="E6309" s="1">
        <v>41466</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41405</v>
      </c>
      <c r="E6310" s="1">
        <v>41466</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41405</v>
      </c>
      <c r="E6311" s="1">
        <v>41466</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41405</v>
      </c>
      <c r="E6312" s="1">
        <v>41466</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40856</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41708</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40608</v>
      </c>
      <c r="E6324" s="1">
        <v>40730</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40950</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40950</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40854</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40854</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41464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41464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41800</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41800</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41800</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41699</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41093</v>
      </c>
      <c r="E6344" s="1">
        <v>41185</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41093</v>
      </c>
      <c r="E6345" s="1">
        <v>41185</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41093</v>
      </c>
      <c r="E6346" s="1">
        <v>41185</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41093</v>
      </c>
      <c r="E6347" s="1">
        <v>41185</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40913</v>
      </c>
      <c r="E6349" s="1">
        <v>41065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40913</v>
      </c>
      <c r="E6350" s="1">
        <v>41065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40913</v>
      </c>
      <c r="E6351" s="1">
        <v>41065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41738</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41740</v>
      </c>
      <c r="E6353" s="1">
        <v>41893</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41069</v>
      </c>
      <c r="E6355" s="1">
        <v>41252</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41069</v>
      </c>
      <c r="E6356" s="1">
        <v>41252</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40704</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41194</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41763</v>
      </c>
      <c r="E6367" s="1">
        <v>41794</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41763</v>
      </c>
      <c r="E6368" s="1">
        <v>41794</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41763</v>
      </c>
      <c r="E6369" s="1">
        <v>41794</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41374</v>
      </c>
      <c r="E6371" s="1">
        <v>41496</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41739</v>
      </c>
      <c r="E6373" s="1">
        <v>41800</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41739</v>
      </c>
      <c r="E6374" s="1">
        <v>41800</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41739</v>
      </c>
      <c r="E6375" s="1">
        <v>41800</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40607</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40607</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41496</v>
      </c>
      <c r="E6378" s="1">
        <v>41588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41947</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41947</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40759</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41337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41337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40665</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40665</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41092</v>
      </c>
      <c r="E6391" s="1">
        <v>41215</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41092</v>
      </c>
      <c r="E6392" s="1">
        <v>41215</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41650</v>
      </c>
      <c r="E6399" s="1">
        <v>41770</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41828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41828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41828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41645</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41645</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41645</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41041</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41648</v>
      </c>
      <c r="E6407" s="1">
        <v>41707</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41648</v>
      </c>
      <c r="E6408" s="1">
        <v>41707</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41520</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41520</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41285</v>
      </c>
      <c r="E6420" s="1">
        <v>41436</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41285</v>
      </c>
      <c r="E6421" s="1">
        <v>41436</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41285</v>
      </c>
      <c r="E6422" s="1">
        <v>41436</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41285</v>
      </c>
      <c r="E6423" s="1">
        <v>41436</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40551</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40613</v>
      </c>
      <c r="E6431" s="1">
        <v>40735</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40613</v>
      </c>
      <c r="E6432" s="1">
        <v>40735</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40613</v>
      </c>
      <c r="E6433" s="1">
        <v>40735</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40613</v>
      </c>
      <c r="E6434" s="1">
        <v>40735</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40643</v>
      </c>
      <c r="E6441" s="1">
        <v>40704</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41032</v>
      </c>
      <c r="E6447" s="1">
        <v>41185</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41762</v>
      </c>
      <c r="E6448" s="1">
        <v>41823</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41762</v>
      </c>
      <c r="E6449" s="1">
        <v>41823</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41762</v>
      </c>
      <c r="E6450" s="1">
        <v>41823</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41131</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41647</v>
      </c>
      <c r="E6456" s="1">
        <v>41737</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41647</v>
      </c>
      <c r="E6457" s="1">
        <v>41737</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40671</v>
      </c>
      <c r="E6458" s="1">
        <v>40855</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40671</v>
      </c>
      <c r="E6459" s="1">
        <v>40855</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41345</v>
      </c>
      <c r="E6469" s="1">
        <v>41529</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41345</v>
      </c>
      <c r="E6470" s="1">
        <v>41529</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41345</v>
      </c>
      <c r="E6471" s="1">
        <v>41529</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40948</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40948</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40822</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41735</v>
      </c>
      <c r="E6477" s="1">
        <v>41949</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41735</v>
      </c>
      <c r="E6478" s="1">
        <v>41949</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41735</v>
      </c>
      <c r="E6479" s="1">
        <v>41949</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41735</v>
      </c>
      <c r="E6480" s="1">
        <v>41949</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41735</v>
      </c>
      <c r="E6481" s="1">
        <v>41949</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41735</v>
      </c>
      <c r="E6482" s="1">
        <v>41949</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41735</v>
      </c>
      <c r="E6483" s="1">
        <v>41949</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41735</v>
      </c>
      <c r="E6484" s="1">
        <v>41949</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41735</v>
      </c>
      <c r="E6485" s="1">
        <v>41918</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41735</v>
      </c>
      <c r="E6486" s="1">
        <v>41918</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41735</v>
      </c>
      <c r="E6487" s="1">
        <v>41918</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41681</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41681</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41681</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40585</v>
      </c>
      <c r="E6503" s="1">
        <v>40705</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40585</v>
      </c>
      <c r="E6504" s="1">
        <v>40705</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40585</v>
      </c>
      <c r="E6505" s="1">
        <v>40705</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41281</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41618</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41618</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41823</v>
      </c>
      <c r="E6513" s="1">
        <v>41946</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41823</v>
      </c>
      <c r="E6514" s="1">
        <v>41946</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41823</v>
      </c>
      <c r="E6515" s="1">
        <v>41946</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41823</v>
      </c>
      <c r="E6516" s="1">
        <v>41946</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41493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41493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41493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41493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41771</v>
      </c>
      <c r="E6533" s="1">
        <v>41894</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41771</v>
      </c>
      <c r="E6534" s="1">
        <v>41894</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41771</v>
      </c>
      <c r="E6535" s="1">
        <v>41894</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40546</v>
      </c>
      <c r="E6549" s="1">
        <v>40666</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40546</v>
      </c>
      <c r="E6550" s="1">
        <v>40666</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40916</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40919</v>
      </c>
      <c r="E6552" s="1">
        <v>40979</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41035</v>
      </c>
      <c r="E6560" s="1">
        <v>41188</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41643</v>
      </c>
      <c r="E6563" s="1">
        <v>41702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40729</v>
      </c>
      <c r="E6564" s="1">
        <v>40882</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40729</v>
      </c>
      <c r="E6565" s="1">
        <v>40882</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40729</v>
      </c>
      <c r="E6566" s="1">
        <v>40882</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40729</v>
      </c>
      <c r="E6567" s="1">
        <v>40882</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41792</v>
      </c>
      <c r="E6568" s="1">
        <v>41884</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41792</v>
      </c>
      <c r="E6569" s="1">
        <v>41884</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41583</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41286</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41286</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41732</v>
      </c>
      <c r="E6577" s="1">
        <v>41885</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41732</v>
      </c>
      <c r="E6578" s="1">
        <v>41885</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41072</v>
      </c>
      <c r="E6579" s="1">
        <v>41225</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41616</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41065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41065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41004</v>
      </c>
      <c r="E6596" s="1">
        <v>41218</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40883</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40883</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40586</v>
      </c>
      <c r="E6601" s="1">
        <v>40736</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40586</v>
      </c>
      <c r="E6602" s="1">
        <v>40736</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40586</v>
      </c>
      <c r="E6603" s="1">
        <v>40736</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40586</v>
      </c>
      <c r="E6604" s="1">
        <v>40736</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41280</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41280</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41280</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41280</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41280</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41185</v>
      </c>
      <c r="E6611" s="1">
        <v>41185</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40703</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40703</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40949</v>
      </c>
      <c r="E6631" s="1">
        <v>41070</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41460</v>
      </c>
      <c r="E6634" s="1">
        <v>41522</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41825</v>
      </c>
      <c r="E6636" s="1">
        <v>41825</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41825</v>
      </c>
      <c r="E6637" s="1">
        <v>41825</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41825</v>
      </c>
      <c r="E6638" s="1">
        <v>41825</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41651</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41651</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40585</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41798</v>
      </c>
      <c r="E6642" s="1">
        <v>41920</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41798</v>
      </c>
      <c r="E6643" s="1">
        <v>41920</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41798</v>
      </c>
      <c r="E6644" s="1">
        <v>41920</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41190</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41190</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41190</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41982</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41982</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41982</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41982</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41982</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41982</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41190</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41190</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41190</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41681</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41681</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41222</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41038</v>
      </c>
      <c r="E6675" s="1">
        <v>41252</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41707</v>
      </c>
      <c r="E6681" s="1">
        <v>41860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41707</v>
      </c>
      <c r="E6682" s="1">
        <v>41860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41707</v>
      </c>
      <c r="E6683" s="1">
        <v>41860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41671</v>
      </c>
      <c r="E6684" s="1">
        <v>41699</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40674</v>
      </c>
      <c r="E6685" s="1">
        <v>40827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41946</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41710</v>
      </c>
      <c r="E6691" s="1">
        <v>41924</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41647</v>
      </c>
      <c r="E6692" s="1">
        <v>41798</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41647</v>
      </c>
      <c r="E6693" s="1">
        <v>41798</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41981</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41649</v>
      </c>
      <c r="E6695" s="1">
        <v>41708</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41345</v>
      </c>
      <c r="E6697" s="1">
        <v>41498</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41345</v>
      </c>
      <c r="E6698" s="1">
        <v>41498</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41345</v>
      </c>
      <c r="E6699" s="1">
        <v>41498</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41587</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41559</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41521</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41521</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41521</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41768</v>
      </c>
      <c r="E6725" s="1">
        <v>41829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41951</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41405</v>
      </c>
      <c r="E6730" s="1">
        <v>41558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40640</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40640</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41582</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41582</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41582</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41582</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41980</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41281</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41281</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41281</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41281</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41281</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41710</v>
      </c>
      <c r="E6761" s="1">
        <v>41894</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41646</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41342</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41342</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41342</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40885</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41924</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41924</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41405</v>
      </c>
      <c r="E6774" s="1">
        <v>41528</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41405</v>
      </c>
      <c r="E6775" s="1">
        <v>41528</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41405</v>
      </c>
      <c r="E6776" s="1">
        <v>41528</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41434</v>
      </c>
      <c r="E6778" s="1">
        <v>41617</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41373</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41373</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41373</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41373</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41099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41671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41671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41671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41671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41671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40673</v>
      </c>
      <c r="E6806" s="1">
        <v>40704</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41033</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41033</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42036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42036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42036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42036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41709</v>
      </c>
      <c r="E6824" s="1">
        <v>41862</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41343</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41343</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41343</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41343</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41343</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41067</v>
      </c>
      <c r="E6839" s="1">
        <v>41250</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41792</v>
      </c>
      <c r="E6840" s="1">
        <v>41914</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41792</v>
      </c>
      <c r="E6841" s="1">
        <v>41914</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41072</v>
      </c>
      <c r="E6842" s="1">
        <v>41102</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40701</v>
      </c>
      <c r="E6847" s="1">
        <v>40884</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41552</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41487</v>
      </c>
      <c r="E6852" s="1">
        <v>41609</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41487</v>
      </c>
      <c r="E6853" s="1">
        <v>41609</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41682</v>
      </c>
      <c r="E6865" s="1">
        <v>41894</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41437</v>
      </c>
      <c r="E6873" s="1">
        <v>41529</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41434</v>
      </c>
      <c r="E6877" s="1">
        <v>41587</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41434</v>
      </c>
      <c r="E6878" s="1">
        <v>41587</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40920</v>
      </c>
      <c r="E6881" s="1">
        <v>41041</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40920</v>
      </c>
      <c r="E6882" s="1">
        <v>41041</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40920</v>
      </c>
      <c r="E6883" s="1">
        <v>41041</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40920</v>
      </c>
      <c r="E6884" s="1">
        <v>41041</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40920</v>
      </c>
      <c r="E6885" s="1">
        <v>41041</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41005</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41952</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41952</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41703</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41703</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41099</v>
      </c>
      <c r="E6902" s="1">
        <v>41222</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41707</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41707</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41707</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41832</v>
      </c>
      <c r="E6907" s="1">
        <v>41894</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41374</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41955</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41706</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41678</v>
      </c>
      <c r="E6913" s="1">
        <v>41798</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41703</v>
      </c>
      <c r="E6914" s="1">
        <v>41795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41249</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41763</v>
      </c>
      <c r="E6923" s="1">
        <v>41947</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41011</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41011</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41372</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41651</v>
      </c>
      <c r="E6937" s="1">
        <v>41741</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41342</v>
      </c>
      <c r="E6938" s="1">
        <v>41403</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41436</v>
      </c>
      <c r="E6940" s="1">
        <v>41558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41646</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41646</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41646</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41646</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41284</v>
      </c>
      <c r="E6947" s="1">
        <v>41404</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41163</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40949</v>
      </c>
      <c r="E6954" s="1">
        <v>40978</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40949</v>
      </c>
      <c r="E6955" s="1">
        <v>40978</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40949</v>
      </c>
      <c r="E6956" s="1">
        <v>40978</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40944</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41548</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40946</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40946</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40735</v>
      </c>
      <c r="E6982" s="1">
        <v>40766</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40735</v>
      </c>
      <c r="E6983" s="1">
        <v>40766</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41314</v>
      </c>
      <c r="E6984" s="1">
        <v>41434</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41314</v>
      </c>
      <c r="E6985" s="1">
        <v>41434</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41314</v>
      </c>
      <c r="E6986" s="1">
        <v>41434</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41314</v>
      </c>
      <c r="E6987" s="1">
        <v>41434</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41314</v>
      </c>
      <c r="E6988" s="1">
        <v>41434</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41314</v>
      </c>
      <c r="E6989" s="1">
        <v>41434</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41984</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41132</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41132</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41132</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41132</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41132</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40972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40919</v>
      </c>
      <c r="E7007" s="1">
        <v>41040</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41924</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40850</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40850</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40850</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40850</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41822</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41822</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41792</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41619</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41619</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41619</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41619</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41619</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41619</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41923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40579</v>
      </c>
      <c r="E7038" s="1">
        <v>40638</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41375</v>
      </c>
      <c r="E7047" s="1">
        <v>41558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40759</v>
      </c>
      <c r="E7048" s="1">
        <v>40881</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40759</v>
      </c>
      <c r="E7049" s="1">
        <v>40881</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40970</v>
      </c>
      <c r="E7063" s="1">
        <v>41031</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41648</v>
      </c>
      <c r="E7065" s="1">
        <v>41799</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41761</v>
      </c>
      <c r="E7066" s="1">
        <v>41914</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40706</v>
      </c>
      <c r="E7067" s="1">
        <v>40767</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41370</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40794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41434</v>
      </c>
      <c r="E7072" s="1">
        <v>41587</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41342</v>
      </c>
      <c r="E7079" s="1">
        <v>41464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41342</v>
      </c>
      <c r="E7080" s="1">
        <v>41464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41342</v>
      </c>
      <c r="E7081" s="1">
        <v>41464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41342</v>
      </c>
      <c r="E7082" s="1">
        <v>41464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41342</v>
      </c>
      <c r="E7083" s="1">
        <v>41464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41342</v>
      </c>
      <c r="E7084" s="1">
        <v>41464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41737</v>
      </c>
      <c r="E7089" s="1">
        <v>41828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41153</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41153</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41153</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41153</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41154</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41831</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41313</v>
      </c>
      <c r="E7103" s="1">
        <v>41433</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41768</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41430</v>
      </c>
      <c r="E7116" s="1">
        <v>41460</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41430</v>
      </c>
      <c r="E7117" s="1">
        <v>41460</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41682</v>
      </c>
      <c r="E7123" s="1">
        <v>41894</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41682</v>
      </c>
      <c r="E7124" s="1">
        <v>41894</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41160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41160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41682</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41682</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41682</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41682</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41682</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41860</v>
      </c>
      <c r="E7142" s="1">
        <v>41860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41860</v>
      </c>
      <c r="E7143" s="1">
        <v>41860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41976</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41976</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41976</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41976</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40796</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41194</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41278</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41278</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40640</v>
      </c>
      <c r="E7163" s="1">
        <v>40793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40640</v>
      </c>
      <c r="E7164" s="1">
        <v>40793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41892</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41948</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41948</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40725</v>
      </c>
      <c r="E7182" s="1">
        <v>40756</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41644</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41315</v>
      </c>
      <c r="E7193" s="1">
        <v>41465</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41315</v>
      </c>
      <c r="E7194" s="1">
        <v>41465</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41610</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41610</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41221</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41221</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41376</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41376</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40940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41191</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41708</v>
      </c>
      <c r="E7207" s="1">
        <v>41830</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41708</v>
      </c>
      <c r="E7208" s="1">
        <v>41830</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41617</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41617</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41617</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41339</v>
      </c>
      <c r="E7212" s="1">
        <v>41461</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41339</v>
      </c>
      <c r="E7213" s="1">
        <v>41461</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41339</v>
      </c>
      <c r="E7214" s="1">
        <v>41461</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40973</v>
      </c>
      <c r="E7218" s="1">
        <v>41065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40973</v>
      </c>
      <c r="E7219" s="1">
        <v>41065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40973</v>
      </c>
      <c r="E7220" s="1">
        <v>41065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40973</v>
      </c>
      <c r="E7221" s="1">
        <v>41065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41913</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41641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41707</v>
      </c>
      <c r="E7224" s="1">
        <v>41829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41642</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41642</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41520</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41520</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41520</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40736</v>
      </c>
      <c r="E7238" s="1">
        <v>40828</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41585</v>
      </c>
      <c r="E7239" s="1">
        <v>41585</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41914</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40758</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40758</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40758</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41005</v>
      </c>
      <c r="E7251" s="1">
        <v>41158</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41005</v>
      </c>
      <c r="E7252" s="1">
        <v>41158</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41342</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41400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41400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41400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41400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41400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41400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41400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41400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41949</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41588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41588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40585</v>
      </c>
      <c r="E7278" s="1">
        <v>40705</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41921</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41921</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40583</v>
      </c>
      <c r="E7290" s="1">
        <v>40733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41771</v>
      </c>
      <c r="E7294" s="1">
        <v>41924</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40638</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40638</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41184</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41768</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41768</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40578</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41436</v>
      </c>
      <c r="E7308" s="1">
        <v>41497</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41436</v>
      </c>
      <c r="E7309" s="1">
        <v>41497</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41436</v>
      </c>
      <c r="E7310" s="1">
        <v>41497</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41949</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41190</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41162</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41162</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41162</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41339</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41978</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41738</v>
      </c>
      <c r="E7323" s="1">
        <v>41860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41738</v>
      </c>
      <c r="E7324" s="1">
        <v>41860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41802</v>
      </c>
      <c r="E7325" s="1">
        <v>41894</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41802</v>
      </c>
      <c r="E7326" s="1">
        <v>41894</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41217</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41217</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40551</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40551</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40551</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40727</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41822</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41306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40969</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40969</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41406</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41406</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41406</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41406</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41406</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41155</v>
      </c>
      <c r="E7371" s="1">
        <v>41216</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40554</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41852</v>
      </c>
      <c r="E7373" s="1">
        <v>41913</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41852</v>
      </c>
      <c r="E7374" s="1">
        <v>41913</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41852</v>
      </c>
      <c r="E7375" s="1">
        <v>41913</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41852</v>
      </c>
      <c r="E7376" s="1">
        <v>41913</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41709</v>
      </c>
      <c r="E7378" s="1">
        <v>41801</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41741</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41741</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41771</v>
      </c>
      <c r="E7393" s="1">
        <v>41863</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41703</v>
      </c>
      <c r="E7394" s="1">
        <v>41825</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41703</v>
      </c>
      <c r="E7395" s="1">
        <v>41825</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41703</v>
      </c>
      <c r="E7396" s="1">
        <v>41825</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40884</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40884</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41828</v>
      </c>
      <c r="E7404" s="1">
        <v>41951</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41461</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40759</v>
      </c>
      <c r="E7411" s="1">
        <v>40881</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41735</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41735</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41735</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41947</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41947</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40794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40794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41707</v>
      </c>
      <c r="E7441" s="1">
        <v>41829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41707</v>
      </c>
      <c r="E7442" s="1">
        <v>41829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40798</v>
      </c>
      <c r="E7444" s="1">
        <v>40859</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40798</v>
      </c>
      <c r="E7445" s="1">
        <v>40859</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41731</v>
      </c>
      <c r="E7446" s="1">
        <v>41853</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41731</v>
      </c>
      <c r="E7447" s="1">
        <v>41853</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41731</v>
      </c>
      <c r="E7448" s="1">
        <v>41853</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41731</v>
      </c>
      <c r="E7449" s="1">
        <v>41853</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41984</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41677</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41402</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41402</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41217</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41217</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40911</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41984</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41312</v>
      </c>
      <c r="E7474" s="1">
        <v>41371</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41582</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40725</v>
      </c>
      <c r="E7476" s="1">
        <v>40848</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40725</v>
      </c>
      <c r="E7477" s="1">
        <v>40848</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40725</v>
      </c>
      <c r="E7478" s="1">
        <v>40848</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40725</v>
      </c>
      <c r="E7479" s="1">
        <v>40848</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40725</v>
      </c>
      <c r="E7480" s="1">
        <v>40848</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40725</v>
      </c>
      <c r="E7481" s="1">
        <v>40848</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40725</v>
      </c>
      <c r="E7482" s="1">
        <v>40848</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41314</v>
      </c>
      <c r="E7483" s="1">
        <v>41373</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42064</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42064</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41801</v>
      </c>
      <c r="E7491" s="1">
        <v>41923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41191</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41982</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41982</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41982</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41366</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41888</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40585</v>
      </c>
      <c r="E7508" s="1">
        <v>40705</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40585</v>
      </c>
      <c r="E7509" s="1">
        <v>40705</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41924</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41924</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41924</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41924</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41924</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41924</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41924</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41434</v>
      </c>
      <c r="E7523" s="1">
        <v>41617</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41434</v>
      </c>
      <c r="E7524" s="1">
        <v>41617</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41434</v>
      </c>
      <c r="E7525" s="1">
        <v>41617</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40825</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40825</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41673</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41673</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41643</v>
      </c>
      <c r="E7537" s="1">
        <v>41855</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41741</v>
      </c>
      <c r="E7538" s="1">
        <v>41894</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41710</v>
      </c>
      <c r="E7540" s="1">
        <v>41832</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41710</v>
      </c>
      <c r="E7541" s="1">
        <v>41832</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41710</v>
      </c>
      <c r="E7542" s="1">
        <v>41832</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41710</v>
      </c>
      <c r="E7543" s="1">
        <v>41832</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41710</v>
      </c>
      <c r="E7544" s="1">
        <v>41832</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41710</v>
      </c>
      <c r="E7545" s="1">
        <v>41832</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41710</v>
      </c>
      <c r="E7546" s="1">
        <v>41832</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41434</v>
      </c>
      <c r="E7551" s="1">
        <v>41495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40821</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40821</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41710</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41710</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40554</v>
      </c>
      <c r="E7560" s="1">
        <v>40674</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40554</v>
      </c>
      <c r="E7561" s="1">
        <v>40674</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40554</v>
      </c>
      <c r="E7562" s="1">
        <v>40674</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41671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41373</v>
      </c>
      <c r="E7564" s="1">
        <v>41495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41800</v>
      </c>
      <c r="E7565" s="1">
        <v>41861</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41276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41276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40675</v>
      </c>
      <c r="E7570" s="1">
        <v>40828</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40675</v>
      </c>
      <c r="E7571" s="1">
        <v>40828</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40675</v>
      </c>
      <c r="E7572" s="1">
        <v>40828</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41133</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41133</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40585</v>
      </c>
      <c r="E7578" s="1">
        <v>40735</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40585</v>
      </c>
      <c r="E7579" s="1">
        <v>40735</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41434</v>
      </c>
      <c r="E7592" s="1">
        <v>41556</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41434</v>
      </c>
      <c r="E7593" s="1">
        <v>41556</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41434</v>
      </c>
      <c r="E7594" s="1">
        <v>41556</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41434</v>
      </c>
      <c r="E7595" s="1">
        <v>41556</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41524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41280</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41280</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41280</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41734</v>
      </c>
      <c r="E7610" s="1">
        <v>41856</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41734</v>
      </c>
      <c r="E7611" s="1">
        <v>41856</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41123</v>
      </c>
      <c r="E7613" s="1">
        <v>41215</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41123</v>
      </c>
      <c r="E7614" s="1">
        <v>41215</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41123</v>
      </c>
      <c r="E7615" s="1">
        <v>41215</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40645</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41590</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41590</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40547</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40547</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40547</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42036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42036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42036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42036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42036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41885</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41885</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41885</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41885</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41465</v>
      </c>
      <c r="E7643" s="1">
        <v>41496</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41465</v>
      </c>
      <c r="E7644" s="1">
        <v>41496</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41465</v>
      </c>
      <c r="E7645" s="1">
        <v>41496</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41465</v>
      </c>
      <c r="E7646" s="1">
        <v>41496</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41033</v>
      </c>
      <c r="E7647" s="1">
        <v>41217</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41890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41890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40951</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40951</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41706</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41676</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40756</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40756</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41680</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41404</v>
      </c>
      <c r="E7667" s="1">
        <v>41527</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41404</v>
      </c>
      <c r="E7668" s="1">
        <v>41527</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41404</v>
      </c>
      <c r="E7669" s="1">
        <v>41527</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41825</v>
      </c>
      <c r="E7677" s="1">
        <v>41917</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40765</v>
      </c>
      <c r="E7678" s="1">
        <v>40765</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41091</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41091</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41091</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41091</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41091</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40913</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40913</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40969</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40969</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41705</v>
      </c>
      <c r="E7697" s="1">
        <v>41797</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41705</v>
      </c>
      <c r="E7698" s="1">
        <v>41797</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41342</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41342</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41342</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41342</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41342</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40943</v>
      </c>
      <c r="E7712" s="1">
        <v>41094</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40675</v>
      </c>
      <c r="E7716" s="1">
        <v>40736</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41740</v>
      </c>
      <c r="E7717" s="1">
        <v>41893</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41061</v>
      </c>
      <c r="E7718" s="1">
        <v>41244</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41061</v>
      </c>
      <c r="E7719" s="1">
        <v>41244</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41921</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41030</v>
      </c>
      <c r="E7721" s="1">
        <v>41183</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41030</v>
      </c>
      <c r="E7722" s="1">
        <v>41183</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41030</v>
      </c>
      <c r="E7723" s="1">
        <v>41183</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41191</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41345</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41315</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41704</v>
      </c>
      <c r="E7734" s="1">
        <v>41888</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41828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40945</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40980</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40706</v>
      </c>
      <c r="E7762" s="1">
        <v>40859</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41741</v>
      </c>
      <c r="E7763" s="1">
        <v>41832</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40970</v>
      </c>
      <c r="E7765" s="1">
        <v>41092</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41313</v>
      </c>
      <c r="E7771" s="1">
        <v>41313</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41313</v>
      </c>
      <c r="E7772" s="1">
        <v>41313</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41345</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41345</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41345</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41124</v>
      </c>
      <c r="E7783" s="1">
        <v>41246</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41405</v>
      </c>
      <c r="E7784" s="1">
        <v>41466</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41405</v>
      </c>
      <c r="E7785" s="1">
        <v>41466</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41405</v>
      </c>
      <c r="E7786" s="1">
        <v>41466</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40706</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41250</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40949</v>
      </c>
      <c r="E7798" s="1">
        <v>41070</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41676</v>
      </c>
      <c r="E7802" s="1">
        <v>41826</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41487</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41487</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41487</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41888</v>
      </c>
      <c r="E7816" s="1">
        <v>41949</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41888</v>
      </c>
      <c r="E7817" s="1">
        <v>41949</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41894</v>
      </c>
      <c r="E7822" s="1">
        <v>41955</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40552</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40552</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40970</v>
      </c>
      <c r="E7827" s="1">
        <v>41092</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41650</v>
      </c>
      <c r="E7828" s="1">
        <v>41801</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41650</v>
      </c>
      <c r="E7829" s="1">
        <v>41801</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40913</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40913</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40913</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40913</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41552</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40578</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40578</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40949</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40949</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41338</v>
      </c>
      <c r="E7850" s="1">
        <v>41460</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41338</v>
      </c>
      <c r="E7851" s="1">
        <v>41460</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41338</v>
      </c>
      <c r="E7852" s="1">
        <v>41460</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40798</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40798</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41863</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41863</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40549</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40549</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40549</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40549</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41823</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41253</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41253</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41339</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41736</v>
      </c>
      <c r="E7871" s="1">
        <v>41919</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41374</v>
      </c>
      <c r="E7873" s="1">
        <v>41496</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41374</v>
      </c>
      <c r="E7874" s="1">
        <v>41496</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41374</v>
      </c>
      <c r="E7875" s="1">
        <v>41496</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41374</v>
      </c>
      <c r="E7876" s="1">
        <v>41496</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41921</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41921</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41246</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41406</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41741</v>
      </c>
      <c r="E7882" s="1">
        <v>41832</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41741</v>
      </c>
      <c r="E7883" s="1">
        <v>41832</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41741</v>
      </c>
      <c r="E7884" s="1">
        <v>41832</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41741</v>
      </c>
      <c r="E7885" s="1">
        <v>41832</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41741</v>
      </c>
      <c r="E7886" s="1">
        <v>41832</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41741</v>
      </c>
      <c r="E7887" s="1">
        <v>41832</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41741</v>
      </c>
      <c r="E7888" s="1">
        <v>41832</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41741</v>
      </c>
      <c r="E7889" s="1">
        <v>41832</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41101</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41341</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41376</v>
      </c>
      <c r="E7910" s="1">
        <v>41498</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41376</v>
      </c>
      <c r="E7911" s="1">
        <v>41498</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41376</v>
      </c>
      <c r="E7912" s="1">
        <v>41498</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41376</v>
      </c>
      <c r="E7913" s="1">
        <v>41498</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41279</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41768</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41006</v>
      </c>
      <c r="E7920" s="1">
        <v>41128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42036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42036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42036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42036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42036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40546</v>
      </c>
      <c r="E7949" s="1">
        <v>40666</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40546</v>
      </c>
      <c r="E7950" s="1">
        <v>40666</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40546</v>
      </c>
      <c r="E7951" s="1">
        <v>40666</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40546</v>
      </c>
      <c r="E7952" s="1">
        <v>40666</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40547</v>
      </c>
      <c r="E7955" s="1">
        <v>40698</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40547</v>
      </c>
      <c r="E7956" s="1">
        <v>40698</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41800</v>
      </c>
      <c r="E7957" s="1">
        <v>41953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41800</v>
      </c>
      <c r="E7958" s="1">
        <v>41953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41800</v>
      </c>
      <c r="E7959" s="1">
        <v>41953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41800</v>
      </c>
      <c r="E7960" s="1">
        <v>41953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41800</v>
      </c>
      <c r="E7961" s="1">
        <v>41953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41800</v>
      </c>
      <c r="E7962" s="1">
        <v>41953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41588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41588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41588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40669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40669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40634</v>
      </c>
      <c r="E7982" s="1">
        <v>40756</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40825</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40825</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41740</v>
      </c>
      <c r="E7998" s="1">
        <v>41801</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41740</v>
      </c>
      <c r="E7999" s="1">
        <v>41801</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40638</v>
      </c>
      <c r="E8000" s="1">
        <v>40729</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40638</v>
      </c>
      <c r="E8001" s="1">
        <v>40729</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41132</v>
      </c>
      <c r="E8002" s="1">
        <v>41254</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40555</v>
      </c>
      <c r="E8005" s="1">
        <v>40614</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40555</v>
      </c>
      <c r="E8006" s="1">
        <v>40614</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40555</v>
      </c>
      <c r="E8007" s="1">
        <v>40614</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41496</v>
      </c>
      <c r="E8008" s="1">
        <v>41618</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40856</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40856</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41709</v>
      </c>
      <c r="E8021" s="1">
        <v>41801</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41709</v>
      </c>
      <c r="E8022" s="1">
        <v>41801</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41222</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41222</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41222</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41222</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41456</v>
      </c>
      <c r="E8032" s="1">
        <v>41579</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41456</v>
      </c>
      <c r="E8033" s="1">
        <v>41579</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41950</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41646</v>
      </c>
      <c r="E8040" s="1">
        <v>41705</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41976</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41976</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41740</v>
      </c>
      <c r="E8049" s="1">
        <v>41831</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41371</v>
      </c>
      <c r="E8050" s="1">
        <v>41493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41800</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41008</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41008</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41008</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41008</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41008</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41008</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41497</v>
      </c>
      <c r="E8064" s="1">
        <v>41558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41497</v>
      </c>
      <c r="E8065" s="1">
        <v>41558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41497</v>
      </c>
      <c r="E8066" s="1">
        <v>41558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41497</v>
      </c>
      <c r="E8067" s="1">
        <v>41558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41497</v>
      </c>
      <c r="E8068" s="1">
        <v>41558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41671</v>
      </c>
      <c r="E8071" s="1">
        <v>41791</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41671</v>
      </c>
      <c r="E8072" s="1">
        <v>41791</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41671</v>
      </c>
      <c r="E8073" s="1">
        <v>41791</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41671</v>
      </c>
      <c r="E8074" s="1">
        <v>41791</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41671</v>
      </c>
      <c r="E8075" s="1">
        <v>41791</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41671</v>
      </c>
      <c r="E8076" s="1">
        <v>41791</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41671</v>
      </c>
      <c r="E8077" s="1">
        <v>41791</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40919</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40919</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40919</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40919</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40919</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41703</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41315</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41189</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41098</v>
      </c>
      <c r="E8091" s="1">
        <v>41160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40736</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41194</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41893</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41678</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41678</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41678</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41678</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42036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42036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41581</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41581</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41894</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41317</v>
      </c>
      <c r="E8113" s="1">
        <v>41376</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41317</v>
      </c>
      <c r="E8114" s="1">
        <v>41376</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41317</v>
      </c>
      <c r="E8115" s="1">
        <v>41376</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41739</v>
      </c>
      <c r="E8116" s="1">
        <v>41861</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41768</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41646</v>
      </c>
      <c r="E8119" s="1">
        <v>41797</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41619</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41619</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41619</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40798</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40798</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41860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41062</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41062</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41062</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41679</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41131</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40797</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41396</v>
      </c>
      <c r="E8143" s="1">
        <v>41549</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41396</v>
      </c>
      <c r="E8144" s="1">
        <v>41549</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41396</v>
      </c>
      <c r="E8145" s="1">
        <v>41549</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41396</v>
      </c>
      <c r="E8146" s="1">
        <v>41549</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41918</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41404</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42036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41550</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40978</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40978</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40950</v>
      </c>
      <c r="E8165" s="1">
        <v>41071</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40950</v>
      </c>
      <c r="E8166" s="1">
        <v>41071</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40950</v>
      </c>
      <c r="E8167" s="1">
        <v>41071</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40950</v>
      </c>
      <c r="E8168" s="1">
        <v>41071</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41282</v>
      </c>
      <c r="E8169" s="1">
        <v>41433</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41831</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41831</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41831</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40793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40793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40793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41366</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41342</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40947</v>
      </c>
      <c r="E8181" s="1">
        <v>41068</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41590</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40949</v>
      </c>
      <c r="E8190" s="1">
        <v>41039</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40949</v>
      </c>
      <c r="E8191" s="1">
        <v>41039</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40980</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40980</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40980</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41072</v>
      </c>
      <c r="E8197" s="1">
        <v>41225</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41799</v>
      </c>
      <c r="E8198" s="1">
        <v>41921</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41799</v>
      </c>
      <c r="E8199" s="1">
        <v>41921</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41799</v>
      </c>
      <c r="E8200" s="1">
        <v>41921</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41644</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41644</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41132</v>
      </c>
      <c r="E8203" s="1">
        <v>41132</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41132</v>
      </c>
      <c r="E8204" s="1">
        <v>41132</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41132</v>
      </c>
      <c r="E8205" s="1">
        <v>41132</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41132</v>
      </c>
      <c r="E8206" s="1">
        <v>41132</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41132</v>
      </c>
      <c r="E8207" s="1">
        <v>41132</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41860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41497</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41497</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40949</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40949</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40949</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40949</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40612</v>
      </c>
      <c r="E8219" s="1">
        <v>40734</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40612</v>
      </c>
      <c r="E8220" s="1">
        <v>40734</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40612</v>
      </c>
      <c r="E8221" s="1">
        <v>40734</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40612</v>
      </c>
      <c r="E8222" s="1">
        <v>40734</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40612</v>
      </c>
      <c r="E8223" s="1">
        <v>40734</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41681</v>
      </c>
      <c r="E8227" s="1">
        <v>41770</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41681</v>
      </c>
      <c r="E8228" s="1">
        <v>41770</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41398</v>
      </c>
      <c r="E8229" s="1">
        <v>41521</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41398</v>
      </c>
      <c r="E8230" s="1">
        <v>41521</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41398</v>
      </c>
      <c r="E8231" s="1">
        <v>41521</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41281</v>
      </c>
      <c r="E8232" s="1">
        <v>41340</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41281</v>
      </c>
      <c r="E8233" s="1">
        <v>41340</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41675</v>
      </c>
      <c r="E8236" s="1">
        <v>41825</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41675</v>
      </c>
      <c r="E8237" s="1">
        <v>41825</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41675</v>
      </c>
      <c r="E8238" s="1">
        <v>41825</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40552</v>
      </c>
      <c r="E8243" s="1">
        <v>40672</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40552</v>
      </c>
      <c r="E8244" s="1">
        <v>40672</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40885</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40885</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41187</v>
      </c>
      <c r="E8248" s="1">
        <v>41187</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41187</v>
      </c>
      <c r="E8249" s="1">
        <v>41187</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41583</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41032</v>
      </c>
      <c r="E8251" s="1">
        <v>41155</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41032</v>
      </c>
      <c r="E8252" s="1">
        <v>41155</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41032</v>
      </c>
      <c r="E8253" s="1">
        <v>41155</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41032</v>
      </c>
      <c r="E8254" s="1">
        <v>41155</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41000</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41000</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40638</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41822</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41822</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41822</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41822</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41646</v>
      </c>
      <c r="E8276" s="1">
        <v>41766</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41917</v>
      </c>
      <c r="E8282" s="1">
        <v>41948</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41917</v>
      </c>
      <c r="E8283" s="1">
        <v>41948</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40885</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40885</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40885</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40885</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40885</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40885</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41225</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41740</v>
      </c>
      <c r="E8295" s="1">
        <v>41862</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41370</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41370</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41036</v>
      </c>
      <c r="E8299" s="1">
        <v>41220</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41036</v>
      </c>
      <c r="E8300" s="1">
        <v>41220</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40850</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41678</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41678</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40585</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41740</v>
      </c>
      <c r="E8306" s="1">
        <v>41923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41616</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41616</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41616</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40546</v>
      </c>
      <c r="E8311" s="1">
        <v>40727</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40546</v>
      </c>
      <c r="E8312" s="1">
        <v>40727</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41641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41641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40884</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40884</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40884</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40884</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41977</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41977</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41041</v>
      </c>
      <c r="E8322" s="1">
        <v>41072</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41315</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41921</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41921</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41830</v>
      </c>
      <c r="E8330" s="1">
        <v>41983</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41830</v>
      </c>
      <c r="E8331" s="1">
        <v>41983</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41862</v>
      </c>
      <c r="E8332" s="1">
        <v>41984</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41550</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41550</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41550</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41550</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41340</v>
      </c>
      <c r="E8338" s="1">
        <v>41524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40969</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40969</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41979</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41286</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41004</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41004</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41004</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41004</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41004</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41734</v>
      </c>
      <c r="E8353" s="1">
        <v>41887</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41734</v>
      </c>
      <c r="E8354" s="1">
        <v>41887</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41734</v>
      </c>
      <c r="E8355" s="1">
        <v>41887</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41734</v>
      </c>
      <c r="E8356" s="1">
        <v>41887</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41734</v>
      </c>
      <c r="E8357" s="1">
        <v>41887</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40851</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40851</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40851</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41699</v>
      </c>
      <c r="E8362" s="1">
        <v>41760</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41699</v>
      </c>
      <c r="E8363" s="1">
        <v>41760</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41699</v>
      </c>
      <c r="E8364" s="1">
        <v>41760</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41699</v>
      </c>
      <c r="E8365" s="1">
        <v>41760</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41703</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41700</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40733</v>
      </c>
      <c r="E8368" s="1">
        <v>40886</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40733</v>
      </c>
      <c r="E8369" s="1">
        <v>40886</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40733</v>
      </c>
      <c r="E8370" s="1">
        <v>40886</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41614</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41317</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41030</v>
      </c>
      <c r="E8376" s="1">
        <v>41183</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41030</v>
      </c>
      <c r="E8377" s="1">
        <v>41183</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41254</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41254</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41254</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41488</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41768</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40974</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40974</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40554</v>
      </c>
      <c r="E8390" s="1">
        <v>40674</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41771</v>
      </c>
      <c r="E8392" s="1">
        <v>41832</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41317</v>
      </c>
      <c r="E8394" s="1">
        <v>41467</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41317</v>
      </c>
      <c r="E8395" s="1">
        <v>41467</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41317</v>
      </c>
      <c r="E8396" s="1">
        <v>41467</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41317</v>
      </c>
      <c r="E8397" s="1">
        <v>41467</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40611</v>
      </c>
      <c r="E8399" s="1">
        <v>40642</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41709</v>
      </c>
      <c r="E8400" s="1">
        <v>41862</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41041</v>
      </c>
      <c r="E8402" s="1">
        <v>41164</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41041</v>
      </c>
      <c r="E8403" s="1">
        <v>41164</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41041</v>
      </c>
      <c r="E8404" s="1">
        <v>41164</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41276</v>
      </c>
      <c r="E8405" s="1">
        <v>41457</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41889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41889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41889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41889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41889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41225</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41552</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41946</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41824</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41917</v>
      </c>
      <c r="E8418" s="1">
        <v>41978</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41917</v>
      </c>
      <c r="E8419" s="1">
        <v>41978</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41917</v>
      </c>
      <c r="E8420" s="1">
        <v>41978</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41917</v>
      </c>
      <c r="E8421" s="1">
        <v>41978</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41917</v>
      </c>
      <c r="E8422" s="1">
        <v>41978</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40949</v>
      </c>
      <c r="E8428" s="1">
        <v>41100</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40667</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41893</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41194</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40549</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41529</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41825</v>
      </c>
      <c r="E8443" s="1">
        <v>41948</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41458</v>
      </c>
      <c r="E8444" s="1">
        <v>41581</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41458</v>
      </c>
      <c r="E8445" s="1">
        <v>41581</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41458</v>
      </c>
      <c r="E8446" s="1">
        <v>41581</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41704</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41704</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40642</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40642</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40977</v>
      </c>
      <c r="E8464" s="1">
        <v>41099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40547</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41187</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41156</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41156</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41619</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41916</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41916</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41681</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41975</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41643</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41643</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41643</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41366</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41366</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41366</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41858</v>
      </c>
      <c r="E8493" s="1">
        <v>41980</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41345</v>
      </c>
      <c r="E8497" s="1">
        <v>41529</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40666</v>
      </c>
      <c r="E8498" s="1">
        <v>40758</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40666</v>
      </c>
      <c r="E8499" s="1">
        <v>40758</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40666</v>
      </c>
      <c r="E8500" s="1">
        <v>40758</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40666</v>
      </c>
      <c r="E8501" s="1">
        <v>40758</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40666</v>
      </c>
      <c r="E8502" s="1">
        <v>40758</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41338</v>
      </c>
      <c r="E8506" s="1">
        <v>41460</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41520</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41520</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41520</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41225</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41225</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41225</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41488</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41918</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41490</v>
      </c>
      <c r="E8518" s="1">
        <v>41612</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41765</v>
      </c>
      <c r="E8519" s="1">
        <v>41857</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41771</v>
      </c>
      <c r="E8520" s="1">
        <v>41955</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41771</v>
      </c>
      <c r="E8521" s="1">
        <v>41955</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41771</v>
      </c>
      <c r="E8522" s="1">
        <v>41955</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41579</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41309</v>
      </c>
      <c r="E8524" s="1">
        <v>41490</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41286</v>
      </c>
      <c r="E8532" s="1">
        <v>41467</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41286</v>
      </c>
      <c r="E8533" s="1">
        <v>41467</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41286</v>
      </c>
      <c r="E8534" s="1">
        <v>41467</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41286</v>
      </c>
      <c r="E8535" s="1">
        <v>41467</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41096</v>
      </c>
      <c r="E8538" s="1">
        <v>41219</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41096</v>
      </c>
      <c r="E8539" s="1">
        <v>41219</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41096</v>
      </c>
      <c r="E8540" s="1">
        <v>41219</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41915</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41915</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40702</v>
      </c>
      <c r="E8545" s="1">
        <v>40855</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41278</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41278</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41278</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41041</v>
      </c>
      <c r="E8549" s="1">
        <v>41194</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41041</v>
      </c>
      <c r="E8550" s="1">
        <v>41194</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41222</v>
      </c>
      <c r="E8551" s="1">
        <v>41252</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40608</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41559</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41337</v>
      </c>
      <c r="E8564" s="1">
        <v>41459</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41644</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41644</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41467</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41467</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41467</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40586</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41736</v>
      </c>
      <c r="E8578" s="1">
        <v>41766</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41699</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40665</v>
      </c>
      <c r="E8586" s="1">
        <v>40788</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41924</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41980</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41980</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41680</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41923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41923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40729</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40729</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41285</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40555</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40555</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40555</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40555</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41334</v>
      </c>
      <c r="E8605" s="1">
        <v>41487</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41334</v>
      </c>
      <c r="E8606" s="1">
        <v>41487</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41334</v>
      </c>
      <c r="E8607" s="1">
        <v>41487</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40639</v>
      </c>
      <c r="E8609" s="1">
        <v>40792</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40639</v>
      </c>
      <c r="E8610" s="1">
        <v>40792</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40639</v>
      </c>
      <c r="E8611" s="1">
        <v>40792</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40639</v>
      </c>
      <c r="E8612" s="1">
        <v>40792</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41276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41558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41587</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41587</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41587</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41587</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41732</v>
      </c>
      <c r="E8620" s="1">
        <v>41885</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41831</v>
      </c>
      <c r="E8622" s="1">
        <v>41923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41317</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41133</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41099</v>
      </c>
      <c r="E8628" s="1">
        <v>41252</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41099</v>
      </c>
      <c r="E8629" s="1">
        <v>41252</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41099</v>
      </c>
      <c r="E8630" s="1">
        <v>41252</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41099</v>
      </c>
      <c r="E8631" s="1">
        <v>41252</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41099</v>
      </c>
      <c r="E8632" s="1">
        <v>41252</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40579</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40579</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41703</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41710</v>
      </c>
      <c r="E8643" s="1">
        <v>41710</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41132</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41132</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41132</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41132</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41041</v>
      </c>
      <c r="E8649" s="1">
        <v>41133</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41372</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41372</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41373</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41651</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41248</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41248</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41248</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41674</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41699</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41342</v>
      </c>
      <c r="E8680" s="1">
        <v>41495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41342</v>
      </c>
      <c r="E8681" s="1">
        <v>41495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41317</v>
      </c>
      <c r="E8682" s="1">
        <v>41376</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41317</v>
      </c>
      <c r="E8683" s="1">
        <v>41376</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40674</v>
      </c>
      <c r="E8684" s="1">
        <v>40827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41682</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40911</v>
      </c>
      <c r="E8705" s="1">
        <v>41032</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40553</v>
      </c>
      <c r="E8707" s="1">
        <v>40673</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40764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40764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40727</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40980</v>
      </c>
      <c r="E8714" s="1">
        <v>41102</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41980</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41980</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41068</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40757</v>
      </c>
      <c r="E8737" s="1">
        <v>40849</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41403</v>
      </c>
      <c r="E8738" s="1">
        <v>41556</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41824</v>
      </c>
      <c r="E8739" s="1">
        <v>41947</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41894</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41894</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41163</v>
      </c>
      <c r="E8743" s="1">
        <v>41163</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40949</v>
      </c>
      <c r="E8744" s="1">
        <v>41009</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40949</v>
      </c>
      <c r="E8745" s="1">
        <v>41009</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41700</v>
      </c>
      <c r="E8748" s="1">
        <v>41853</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41700</v>
      </c>
      <c r="E8749" s="1">
        <v>41853</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41700</v>
      </c>
      <c r="E8750" s="1">
        <v>41853</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41430</v>
      </c>
      <c r="E8753" s="1">
        <v>41552</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41430</v>
      </c>
      <c r="E8754" s="1">
        <v>41552</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41921</v>
      </c>
      <c r="E8755" s="1">
        <v>41952</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41921</v>
      </c>
      <c r="E8756" s="1">
        <v>41952</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41921</v>
      </c>
      <c r="E8757" s="1">
        <v>41952</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41427</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41427</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41699</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41699</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41039</v>
      </c>
      <c r="E8770" s="1">
        <v>41162</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41437</v>
      </c>
      <c r="E8777" s="1">
        <v>41559</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41340</v>
      </c>
      <c r="E8778" s="1">
        <v>41371</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41340</v>
      </c>
      <c r="E8779" s="1">
        <v>41371</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40911</v>
      </c>
      <c r="E8782" s="1">
        <v>41002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40911</v>
      </c>
      <c r="E8783" s="1">
        <v>41002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41704</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41704</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41704</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41069</v>
      </c>
      <c r="E8792" s="1">
        <v>41252</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41493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41493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41459</v>
      </c>
      <c r="E8800" s="1">
        <v>41582</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40760</v>
      </c>
      <c r="E8801" s="1">
        <v>40821</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41650</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41650</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41650</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41765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41520</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41520</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40951</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41740</v>
      </c>
      <c r="E8822" s="1">
        <v>41862</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41740</v>
      </c>
      <c r="E8823" s="1">
        <v>41862</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41740</v>
      </c>
      <c r="E8824" s="1">
        <v>41862</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41740</v>
      </c>
      <c r="E8825" s="1">
        <v>41862</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40578</v>
      </c>
      <c r="E8828" s="1">
        <v>40698</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40578</v>
      </c>
      <c r="E8829" s="1">
        <v>40698</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41035</v>
      </c>
      <c r="E8830" s="1">
        <v>41158</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40704</v>
      </c>
      <c r="E8831" s="1">
        <v>40796</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40698</v>
      </c>
      <c r="E8840" s="1">
        <v>40820</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40698</v>
      </c>
      <c r="E8841" s="1">
        <v>40820</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40698</v>
      </c>
      <c r="E8842" s="1">
        <v>40820</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41519</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41519</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40946</v>
      </c>
      <c r="E8850" s="1">
        <v>41006</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40946</v>
      </c>
      <c r="E8851" s="1">
        <v>41006</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40946</v>
      </c>
      <c r="E8852" s="1">
        <v>41006</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40946</v>
      </c>
      <c r="E8853" s="1">
        <v>41006</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40765</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41222</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41222</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41222</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41222</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41222</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41405</v>
      </c>
      <c r="E8870" s="1">
        <v>41528</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41682</v>
      </c>
      <c r="E8871" s="1">
        <v>41832</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41682</v>
      </c>
      <c r="E8872" s="1">
        <v>41832</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41682</v>
      </c>
      <c r="E8873" s="1">
        <v>41832</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41281</v>
      </c>
      <c r="E8883" s="1">
        <v>41371</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41682</v>
      </c>
      <c r="E8890" s="1">
        <v>41863</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40920</v>
      </c>
      <c r="E8894" s="1">
        <v>41072</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40671</v>
      </c>
      <c r="E8895" s="1">
        <v>40885</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41098</v>
      </c>
      <c r="E8900" s="1">
        <v>41160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41098</v>
      </c>
      <c r="E8901" s="1">
        <v>41160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41280</v>
      </c>
      <c r="E8902" s="1">
        <v>41400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41280</v>
      </c>
      <c r="E8903" s="1">
        <v>41400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41280</v>
      </c>
      <c r="E8904" s="1">
        <v>41400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41280</v>
      </c>
      <c r="E8905" s="1">
        <v>41400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41312</v>
      </c>
      <c r="E8906" s="1">
        <v>41312</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41312</v>
      </c>
      <c r="E8907" s="1">
        <v>41312</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41312</v>
      </c>
      <c r="E8908" s="1">
        <v>41312</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40910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41681</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41770</v>
      </c>
      <c r="E8912" s="1">
        <v>41893</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41770</v>
      </c>
      <c r="E8913" s="1">
        <v>41893</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41770</v>
      </c>
      <c r="E8914" s="1">
        <v>41893</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41770</v>
      </c>
      <c r="E8915" s="1">
        <v>41893</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41552</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41552</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41552</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41552</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41552</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40578</v>
      </c>
      <c r="E8921" s="1">
        <v>40759</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40607</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41404</v>
      </c>
      <c r="E8923" s="1">
        <v>41527</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41404</v>
      </c>
      <c r="E8924" s="1">
        <v>41527</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41979</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41335</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41335</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41335</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41375</v>
      </c>
      <c r="E8943" s="1">
        <v>41436</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41375</v>
      </c>
      <c r="E8944" s="1">
        <v>41436</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41953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40736</v>
      </c>
      <c r="E8946" s="1">
        <v>40767</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40824</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41651</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41651</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41651</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41651</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41436</v>
      </c>
      <c r="E8964" s="1">
        <v>41497</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41436</v>
      </c>
      <c r="E8965" s="1">
        <v>41497</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41436</v>
      </c>
      <c r="E8966" s="1">
        <v>41497</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41831</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41375</v>
      </c>
      <c r="E8968" s="1">
        <v>41497</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41375</v>
      </c>
      <c r="E8969" s="1">
        <v>41497</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41710</v>
      </c>
      <c r="E8971" s="1">
        <v>41863</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41710</v>
      </c>
      <c r="E8972" s="1">
        <v>41863</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40613</v>
      </c>
      <c r="E8980" s="1">
        <v>40674</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40726</v>
      </c>
      <c r="E8982" s="1">
        <v>40849</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41458</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41458</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41458</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41458</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40980</v>
      </c>
      <c r="E8987" s="1">
        <v>41102</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40980</v>
      </c>
      <c r="E8988" s="1">
        <v>41102</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40980</v>
      </c>
      <c r="E8989" s="1">
        <v>41102</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40980</v>
      </c>
      <c r="E8990" s="1">
        <v>41102</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41680</v>
      </c>
      <c r="E8993" s="1">
        <v>41830</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41984</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40586</v>
      </c>
      <c r="E9003" s="1">
        <v>40798</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40586</v>
      </c>
      <c r="E9004" s="1">
        <v>40798</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41033</v>
      </c>
      <c r="E9005" s="1">
        <v>41064</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41033</v>
      </c>
      <c r="E9006" s="1">
        <v>41064</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40946</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41340</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41340</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41340</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41679</v>
      </c>
      <c r="E9032" s="1">
        <v>41679</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41679</v>
      </c>
      <c r="E9033" s="1">
        <v>41679</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40583</v>
      </c>
      <c r="E9035" s="1">
        <v>40733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40918</v>
      </c>
      <c r="E9036" s="1">
        <v>41039</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40918</v>
      </c>
      <c r="E9037" s="1">
        <v>41039</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41094</v>
      </c>
      <c r="E9038" s="1">
        <v>41186</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41094</v>
      </c>
      <c r="E9039" s="1">
        <v>41186</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40612</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41497</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41252</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40950</v>
      </c>
      <c r="E9058" s="1">
        <v>41010</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41458</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41366</v>
      </c>
      <c r="E9069" s="1">
        <v>41549</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41342</v>
      </c>
      <c r="E9070" s="1">
        <v>41434</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41342</v>
      </c>
      <c r="E9071" s="1">
        <v>41434</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41771</v>
      </c>
      <c r="E9072" s="1">
        <v>41802</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41249</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41403</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41403</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41040</v>
      </c>
      <c r="E9077" s="1">
        <v>41132</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41040</v>
      </c>
      <c r="E9078" s="1">
        <v>41132</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40613</v>
      </c>
      <c r="E9079" s="1">
        <v>40735</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41982</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41982</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41709</v>
      </c>
      <c r="E9084" s="1">
        <v>41831</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41062</v>
      </c>
      <c r="E9085" s="1">
        <v>41123</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41062</v>
      </c>
      <c r="E9086" s="1">
        <v>41123</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41587</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41284</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41284</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40975</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40975</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40914</v>
      </c>
      <c r="E9095" s="1">
        <v>41035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40914</v>
      </c>
      <c r="E9096" s="1">
        <v>41035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40914</v>
      </c>
      <c r="E9097" s="1">
        <v>41035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40914</v>
      </c>
      <c r="E9098" s="1">
        <v>41035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40881</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41101</v>
      </c>
      <c r="E9103" s="1">
        <v>41254</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41101</v>
      </c>
      <c r="E9104" s="1">
        <v>41254</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41101</v>
      </c>
      <c r="E9105" s="1">
        <v>41254</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41101</v>
      </c>
      <c r="E9106" s="1">
        <v>41254</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41101</v>
      </c>
      <c r="E9107" s="1">
        <v>41254</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41101</v>
      </c>
      <c r="E9108" s="1">
        <v>41254</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41457</v>
      </c>
      <c r="E9116" s="1">
        <v>41549</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41461</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41461</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40980</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41676</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41768</v>
      </c>
      <c r="E9130" s="1">
        <v>41799</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41676</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41676</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41008</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40604</v>
      </c>
      <c r="E9139" s="1">
        <v>40818</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40604</v>
      </c>
      <c r="E9140" s="1">
        <v>40818</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40583</v>
      </c>
      <c r="E9141" s="1">
        <v>40764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41649</v>
      </c>
      <c r="E9142" s="1">
        <v>41708</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41434</v>
      </c>
      <c r="E9143" s="1">
        <v>41495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40549</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40549</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41313</v>
      </c>
      <c r="E9156" s="1">
        <v>41372</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40641</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40641</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40641</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41555</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41555</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41529</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41529</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41127</v>
      </c>
      <c r="E9165" s="1">
        <v>41249</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41127</v>
      </c>
      <c r="E9166" s="1">
        <v>41249</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41317</v>
      </c>
      <c r="E9172" s="1">
        <v>41317</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41317</v>
      </c>
      <c r="E9173" s="1">
        <v>41317</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41317</v>
      </c>
      <c r="E9174" s="1">
        <v>41317</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41317</v>
      </c>
      <c r="E9175" s="1">
        <v>41317</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41981</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41981</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41981</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41981</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41981</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41981</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41981</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41981</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40950</v>
      </c>
      <c r="E9194" s="1">
        <v>41101</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40950</v>
      </c>
      <c r="E9195" s="1">
        <v>41101</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40706</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40706</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40821</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40821</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40821</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40821</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41375</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41375</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41317</v>
      </c>
      <c r="E9206" s="1">
        <v>41437</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41737</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41737</v>
      </c>
      <c r="E9210" s="1">
        <v>41890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40767</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40767</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41649</v>
      </c>
      <c r="E9216" s="1">
        <v>41708</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41651</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41770</v>
      </c>
      <c r="E9225" s="1">
        <v>41770</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41770</v>
      </c>
      <c r="E9226" s="1">
        <v>41770</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41770</v>
      </c>
      <c r="E9227" s="1">
        <v>41770</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41770</v>
      </c>
      <c r="E9228" s="1">
        <v>41770</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40613</v>
      </c>
      <c r="E9230" s="1">
        <v>40613</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41342</v>
      </c>
      <c r="E9234" s="1">
        <v>41464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41342</v>
      </c>
      <c r="E9235" s="1">
        <v>41464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41342</v>
      </c>
      <c r="E9236" s="1">
        <v>41464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41342</v>
      </c>
      <c r="E9237" s="1">
        <v>41464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41342</v>
      </c>
      <c r="E9238" s="1">
        <v>41464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41342</v>
      </c>
      <c r="E9239" s="1">
        <v>41464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41975</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41709</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41709</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41709</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40793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40793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40793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40793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41345</v>
      </c>
      <c r="E9252" s="1">
        <v>41467</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41885</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40879</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40879</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40879</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40879</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40879</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40879</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41984</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41707</v>
      </c>
      <c r="E9263" s="1">
        <v>41707</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41162</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41162</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41682</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41682</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40788</v>
      </c>
      <c r="E9268" s="1">
        <v>40818</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41707</v>
      </c>
      <c r="E9275" s="1">
        <v>41829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41682</v>
      </c>
      <c r="E9279" s="1">
        <v>41802</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41682</v>
      </c>
      <c r="E9280" s="1">
        <v>41802</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41682</v>
      </c>
      <c r="E9281" s="1">
        <v>41802</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41982</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41760</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41707</v>
      </c>
      <c r="E9285" s="1">
        <v>41768</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41651</v>
      </c>
      <c r="E9290" s="1">
        <v>41741</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41676</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41676</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41283</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41823</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41823</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41429</v>
      </c>
      <c r="E9317" s="1">
        <v>41551</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41429</v>
      </c>
      <c r="E9318" s="1">
        <v>41551</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41405</v>
      </c>
      <c r="E9323" s="1">
        <v>41528</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41405</v>
      </c>
      <c r="E9324" s="1">
        <v>41528</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41860</v>
      </c>
      <c r="E9328" s="1">
        <v>41952</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41860</v>
      </c>
      <c r="E9329" s="1">
        <v>41952</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41860</v>
      </c>
      <c r="E9330" s="1">
        <v>41952</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41254</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41374</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41982</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41982</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41675</v>
      </c>
      <c r="E9336" s="1">
        <v>41703</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41675</v>
      </c>
      <c r="E9337" s="1">
        <v>41703</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40920</v>
      </c>
      <c r="E9356" s="1">
        <v>41041</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40920</v>
      </c>
      <c r="E9357" s="1">
        <v>41041</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40920</v>
      </c>
      <c r="E9358" s="1">
        <v>41041</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40761</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40761</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41490</v>
      </c>
      <c r="E9370" s="1">
        <v>41551</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41862</v>
      </c>
      <c r="E9371" s="1">
        <v>41923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41856</v>
      </c>
      <c r="E9375" s="1">
        <v>41978</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41553</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41583</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41981</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41648</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41619</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41955</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41955</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41581</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40554</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40554</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41708</v>
      </c>
      <c r="E9421" s="1">
        <v>41769</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41708</v>
      </c>
      <c r="E9422" s="1">
        <v>41769</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40886</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40555</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40852</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40917</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40917</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41645</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41647</v>
      </c>
      <c r="E9440" s="1">
        <v>41798</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40887</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41855</v>
      </c>
      <c r="E9444" s="1">
        <v>41977</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41855</v>
      </c>
      <c r="E9445" s="1">
        <v>41977</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40911</v>
      </c>
      <c r="E9446" s="1">
        <v>40942</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40974</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41735</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40764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41735</v>
      </c>
      <c r="E9452" s="1">
        <v>41857</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41039</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41039</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41039</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41039</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41735</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41735</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40796</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40796</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41651</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41801</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41801</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41801</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41801</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41801</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41801</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41801</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41801</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41035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41035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41035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41035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40733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40733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40733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41831</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41345</v>
      </c>
      <c r="E9486" s="1">
        <v>41406</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41345</v>
      </c>
      <c r="E9487" s="1">
        <v>41406</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40918</v>
      </c>
      <c r="E9490" s="1">
        <v>41009</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41433</v>
      </c>
      <c r="E9491" s="1">
        <v>41616</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41730</v>
      </c>
      <c r="E9492" s="1">
        <v>41852</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41730</v>
      </c>
      <c r="E9493" s="1">
        <v>41852</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41862</v>
      </c>
      <c r="E9494" s="1">
        <v>41862</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41334</v>
      </c>
      <c r="E9495" s="1">
        <v>41487</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41334</v>
      </c>
      <c r="E9496" s="1">
        <v>41487</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41801</v>
      </c>
      <c r="E9499" s="1">
        <v>41862</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41801</v>
      </c>
      <c r="E9500" s="1">
        <v>41862</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41801</v>
      </c>
      <c r="E9501" s="1">
        <v>41862</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40667</v>
      </c>
      <c r="E9508" s="1">
        <v>40728</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40667</v>
      </c>
      <c r="E9509" s="1">
        <v>40728</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40667</v>
      </c>
      <c r="E9510" s="1">
        <v>40728</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40667</v>
      </c>
      <c r="E9511" s="1">
        <v>40728</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41463</v>
      </c>
      <c r="E9512" s="1">
        <v>41616</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41735</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41887</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41366</v>
      </c>
      <c r="E9522" s="1">
        <v>41519</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41802</v>
      </c>
      <c r="E9526" s="1">
        <v>41832</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41802</v>
      </c>
      <c r="E9527" s="1">
        <v>41832</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41802</v>
      </c>
      <c r="E9528" s="1">
        <v>41832</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41802</v>
      </c>
      <c r="E9529" s="1">
        <v>41832</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41802</v>
      </c>
      <c r="E9530" s="1">
        <v>41832</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41889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41650</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41285</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41285</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41285</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41285</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41860</v>
      </c>
      <c r="E9540" s="1">
        <v>41921</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41860</v>
      </c>
      <c r="E9541" s="1">
        <v>41921</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41218</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41068</v>
      </c>
      <c r="E9543" s="1">
        <v>41190</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41068</v>
      </c>
      <c r="E9544" s="1">
        <v>41190</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41068</v>
      </c>
      <c r="E9545" s="1">
        <v>41190</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41068</v>
      </c>
      <c r="E9546" s="1">
        <v>41190</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40585</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40585</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40973</v>
      </c>
      <c r="E9552" s="1">
        <v>41065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41193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40974</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40951</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40951</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40980</v>
      </c>
      <c r="E9558" s="1">
        <v>41041</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41369</v>
      </c>
      <c r="E9560" s="1">
        <v>41430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41369</v>
      </c>
      <c r="E9561" s="1">
        <v>41430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41369</v>
      </c>
      <c r="E9562" s="1">
        <v>41430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41369</v>
      </c>
      <c r="E9563" s="1">
        <v>41430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41369</v>
      </c>
      <c r="E9564" s="1">
        <v>41430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41369</v>
      </c>
      <c r="E9565" s="1">
        <v>41430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40914</v>
      </c>
      <c r="E9566" s="1">
        <v>41127</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41797</v>
      </c>
      <c r="E9570" s="1">
        <v>41858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41492</v>
      </c>
      <c r="E9584" s="1">
        <v>41614</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40852</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40852</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41313</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41313</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41887</v>
      </c>
      <c r="E9602" s="1">
        <v>41978</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41403</v>
      </c>
      <c r="E9603" s="1">
        <v>41556</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40950</v>
      </c>
      <c r="E9606" s="1">
        <v>41040</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41770</v>
      </c>
      <c r="E9607" s="1">
        <v>41923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41770</v>
      </c>
      <c r="E9608" s="1">
        <v>41923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41802</v>
      </c>
      <c r="E9609" s="1">
        <v>41894</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41802</v>
      </c>
      <c r="E9610" s="1">
        <v>41894</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41646</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41646</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41646</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41280</v>
      </c>
      <c r="E9632" s="1">
        <v>41461</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41280</v>
      </c>
      <c r="E9633" s="1">
        <v>41461</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40727</v>
      </c>
      <c r="E9642" s="1">
        <v>40880</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40727</v>
      </c>
      <c r="E9643" s="1">
        <v>40880</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40727</v>
      </c>
      <c r="E9644" s="1">
        <v>40880</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40727</v>
      </c>
      <c r="E9645" s="1">
        <v>40880</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41888</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41888</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41888</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41286</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41286</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41286</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41286</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41461</v>
      </c>
      <c r="E9662" s="1">
        <v>41614</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41461</v>
      </c>
      <c r="E9663" s="1">
        <v>41614</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41461</v>
      </c>
      <c r="E9664" s="1">
        <v>41614</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41648</v>
      </c>
      <c r="E9665" s="1">
        <v>41799</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41102</v>
      </c>
      <c r="E9666" s="1">
        <v>41102</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41702</v>
      </c>
      <c r="E9671" s="1">
        <v>41824</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41460</v>
      </c>
      <c r="E9677" s="1">
        <v>41583</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40614</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41699</v>
      </c>
      <c r="E9687" s="1">
        <v>41760</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41735</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41649</v>
      </c>
      <c r="E9689" s="1">
        <v>41830</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41763</v>
      </c>
      <c r="E9692" s="1">
        <v>41794</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40948</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40822</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41611</v>
      </c>
      <c r="E9699" s="1">
        <v>41611</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41405</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41647</v>
      </c>
      <c r="E9704" s="1">
        <v>41767</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41647</v>
      </c>
      <c r="E9705" s="1">
        <v>41767</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41647</v>
      </c>
      <c r="E9706" s="1">
        <v>41767</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40674</v>
      </c>
      <c r="E9712" s="1">
        <v>40827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40674</v>
      </c>
      <c r="E9713" s="1">
        <v>40827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40674</v>
      </c>
      <c r="E9714" s="1">
        <v>40827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40674</v>
      </c>
      <c r="E9715" s="1">
        <v>40827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40674</v>
      </c>
      <c r="E9716" s="1">
        <v>40827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41497</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41280</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41280</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41041</v>
      </c>
      <c r="E9726" s="1">
        <v>41225</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41710</v>
      </c>
      <c r="E9728" s="1">
        <v>41771</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41710</v>
      </c>
      <c r="E9729" s="1">
        <v>41771</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41710</v>
      </c>
      <c r="E9730" s="1">
        <v>41771</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40643</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40643</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40975</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41132</v>
      </c>
      <c r="E9743" s="1">
        <v>41254</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41710</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41397</v>
      </c>
      <c r="E9751" s="1">
        <v>41520</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41618</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41618</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41312</v>
      </c>
      <c r="E9754" s="1">
        <v>41340</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41285</v>
      </c>
      <c r="E9761" s="1">
        <v>41436</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41770</v>
      </c>
      <c r="E9762" s="1">
        <v>41893</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41642</v>
      </c>
      <c r="E9767" s="1">
        <v>41823</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41642</v>
      </c>
      <c r="E9768" s="1">
        <v>41823</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41924</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41863</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41286</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41286</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41286</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41371</v>
      </c>
      <c r="E9774" s="1">
        <v>41371</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41371</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40945</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40945</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40945</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41157</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40674</v>
      </c>
      <c r="E9788" s="1">
        <v>40674</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41674</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41674</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41674</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41674</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41244</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41244</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41244</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41244</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41244</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41830</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41678</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40735</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40735</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41286</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41286</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41286</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41286</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41127</v>
      </c>
      <c r="E9817" s="1">
        <v>41249</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41127</v>
      </c>
      <c r="E9818" s="1">
        <v>41249</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41127</v>
      </c>
      <c r="E9819" s="1">
        <v>41249</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41127</v>
      </c>
      <c r="E9820" s="1">
        <v>41249</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41127</v>
      </c>
      <c r="E9821" s="1">
        <v>41249</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41127</v>
      </c>
      <c r="E9822" s="1">
        <v>41249</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41127</v>
      </c>
      <c r="E9823" s="1">
        <v>41249</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41588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41588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41315</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41315</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41315</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41315</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41315</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41315</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41315</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40608</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40608</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40608</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41707</v>
      </c>
      <c r="E9848" s="1">
        <v>41768</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41707</v>
      </c>
      <c r="E9849" s="1">
        <v>41768</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41707</v>
      </c>
      <c r="E9850" s="1">
        <v>41768</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40881</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41338</v>
      </c>
      <c r="E9852" s="1">
        <v>41460</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41338</v>
      </c>
      <c r="E9853" s="1">
        <v>41460</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41338</v>
      </c>
      <c r="E9854" s="1">
        <v>41460</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41338</v>
      </c>
      <c r="E9855" s="1">
        <v>41460</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40705</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40554</v>
      </c>
      <c r="E9870" s="1">
        <v>40613</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40554</v>
      </c>
      <c r="E9871" s="1">
        <v>40613</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40554</v>
      </c>
      <c r="E9872" s="1">
        <v>40613</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41830</v>
      </c>
      <c r="E9873" s="1">
        <v>41830</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41830</v>
      </c>
      <c r="E9874" s="1">
        <v>41830</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41590</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41395</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40885</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40885</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40606</v>
      </c>
      <c r="E9885" s="1">
        <v>40759</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40606</v>
      </c>
      <c r="E9886" s="1">
        <v>40759</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40606</v>
      </c>
      <c r="E9887" s="1">
        <v>40759</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41251</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40553</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41461</v>
      </c>
      <c r="E9899" s="1">
        <v>41584</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41461</v>
      </c>
      <c r="E9900" s="1">
        <v>41584</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40606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40888</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40888</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40667</v>
      </c>
      <c r="E9913" s="1">
        <v>40790</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41253</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41253</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41641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41641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41641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41641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41825</v>
      </c>
      <c r="E9924" s="1">
        <v>41948</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41403</v>
      </c>
      <c r="E9930" s="1">
        <v>41403</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41403</v>
      </c>
      <c r="E9931" s="1">
        <v>41403</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40854</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41490</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41490</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41370</v>
      </c>
      <c r="E9939" s="1">
        <v>41461</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41651</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40969</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40969</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41247</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40577</v>
      </c>
      <c r="E9947" s="1">
        <v>40697</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40577</v>
      </c>
      <c r="E9948" s="1">
        <v>40697</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41676</v>
      </c>
      <c r="E9949" s="1">
        <v>41735</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41676</v>
      </c>
      <c r="E9950" s="1">
        <v>41735</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41676</v>
      </c>
      <c r="E9951" s="1">
        <v>41735</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41676</v>
      </c>
      <c r="E9952" s="1">
        <v>41735</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41676</v>
      </c>
      <c r="E9953" s="1">
        <v>41735</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41830</v>
      </c>
      <c r="E9961" s="1">
        <v>41983</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41437</v>
      </c>
      <c r="E9966" s="1">
        <v>41590</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41437</v>
      </c>
      <c r="E9967" s="1">
        <v>41590</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41437</v>
      </c>
      <c r="E9968" s="1">
        <v>41590</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40946</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40946</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41617</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41467</v>
      </c>
      <c r="E9975" s="1">
        <v>41590</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41467</v>
      </c>
      <c r="E9976" s="1">
        <v>41590</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41467</v>
      </c>
      <c r="E9977" s="1">
        <v>41590</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41467</v>
      </c>
      <c r="E9978" s="1">
        <v>41590</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41467</v>
      </c>
      <c r="E9979" s="1">
        <v>41590</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41467</v>
      </c>
      <c r="E9980" s="1">
        <v>41590</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41467</v>
      </c>
      <c r="E9981" s="1">
        <v>41590</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41069</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41737</v>
      </c>
      <c r="E9983" s="1">
        <v>41828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41374</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41732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41732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41732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41917</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autoFilter ref="A1:V9995"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N55"/>
  <sheetViews>
    <sheetView tabSelected="1" workbookViewId="0">
      <selection activeCell="I20" sqref="I20:J24"/>
    </sheetView>
  </sheetViews>
  <sheetFormatPr defaultRowHeight="14.4" x14ac:dyDescent="0.3"/>
  <cols>
    <col min="1" max="1" width="10.77734375" bestFit="1" customWidth="1"/>
    <col min="2" max="2" width="12" bestFit="1" customWidth="1"/>
    <col min="3" max="3" width="12.109375" bestFit="1" customWidth="1"/>
    <col min="6" max="6" width="13.109375" bestFit="1" customWidth="1"/>
    <col min="7" max="7" width="13.33203125" bestFit="1" customWidth="1"/>
    <col min="10" max="10" width="14.44140625" bestFit="1" customWidth="1"/>
    <col min="11" max="11" width="11.6640625" bestFit="1" customWidth="1"/>
    <col min="12" max="12" width="14.88671875" bestFit="1" customWidth="1"/>
    <col min="13" max="13" width="17.33203125" bestFit="1" customWidth="1"/>
    <col min="14" max="14" width="12.77734375" style="7" bestFit="1" customWidth="1"/>
    <col min="19" max="19" width="10.77734375" bestFit="1" customWidth="1"/>
    <col min="20" max="20" width="11.6640625" bestFit="1" customWidth="1"/>
    <col min="22" max="22" width="10.77734375" bestFit="1" customWidth="1"/>
    <col min="23" max="23" width="12.109375" bestFit="1" customWidth="1"/>
    <col min="25" max="25" width="10.77734375" bestFit="1" customWidth="1"/>
    <col min="26" max="26" width="6.33203125" bestFit="1" customWidth="1"/>
    <col min="27" max="27" width="18.109375" bestFit="1" customWidth="1"/>
    <col min="28" max="28" width="10.77734375" bestFit="1" customWidth="1"/>
    <col min="29" max="29" width="18.109375" bestFit="1" customWidth="1"/>
    <col min="30" max="31" width="10.77734375" bestFit="1" customWidth="1"/>
    <col min="32" max="32" width="14.88671875" bestFit="1" customWidth="1"/>
    <col min="33" max="33" width="6" bestFit="1" customWidth="1"/>
    <col min="34" max="34" width="12.44140625" bestFit="1" customWidth="1"/>
    <col min="35" max="35" width="12" bestFit="1" customWidth="1"/>
    <col min="36" max="36" width="12.109375" bestFit="1" customWidth="1"/>
    <col min="37" max="37" width="12" style="10" bestFit="1" customWidth="1"/>
    <col min="38" max="38" width="14.88671875" style="10" bestFit="1" customWidth="1"/>
    <col min="39" max="39" width="5" bestFit="1" customWidth="1"/>
    <col min="40" max="40" width="6" bestFit="1" customWidth="1"/>
    <col min="41" max="41" width="5" bestFit="1" customWidth="1"/>
    <col min="42" max="42" width="12" bestFit="1" customWidth="1"/>
    <col min="43" max="43" width="10.77734375" bestFit="1" customWidth="1"/>
    <col min="44" max="44" width="15.88671875" bestFit="1" customWidth="1"/>
    <col min="45" max="45" width="7" bestFit="1" customWidth="1"/>
    <col min="46" max="46" width="12.109375" style="49" bestFit="1" customWidth="1"/>
    <col min="47" max="47" width="9.5546875" bestFit="1" customWidth="1"/>
    <col min="48" max="48" width="12.109375" bestFit="1" customWidth="1"/>
    <col min="49" max="49" width="14.88671875" bestFit="1" customWidth="1"/>
    <col min="50" max="50" width="8.6640625" customWidth="1"/>
    <col min="51" max="51" width="10.77734375" bestFit="1" customWidth="1"/>
    <col min="52" max="52" width="12" bestFit="1" customWidth="1"/>
    <col min="53" max="53" width="12.109375" bestFit="1" customWidth="1"/>
    <col min="54" max="54" width="18.109375" bestFit="1" customWidth="1"/>
    <col min="55" max="55" width="11.5546875" bestFit="1" customWidth="1"/>
    <col min="56" max="56" width="12" bestFit="1" customWidth="1"/>
    <col min="57" max="57" width="12.109375" bestFit="1" customWidth="1"/>
    <col min="58" max="61" width="6" bestFit="1" customWidth="1"/>
    <col min="62" max="62" width="10.77734375" bestFit="1" customWidth="1"/>
    <col min="63" max="64" width="18.109375" bestFit="1" customWidth="1"/>
    <col min="65" max="65" width="5" bestFit="1" customWidth="1"/>
    <col min="66" max="66" width="8.77734375" customWidth="1"/>
    <col min="67" max="67" width="5" bestFit="1" customWidth="1"/>
    <col min="68" max="68" width="6" bestFit="1" customWidth="1"/>
    <col min="69" max="69" width="5" bestFit="1" customWidth="1"/>
    <col min="70" max="72" width="6" bestFit="1" customWidth="1"/>
    <col min="73" max="73" width="5" bestFit="1" customWidth="1"/>
    <col min="74" max="74" width="6" bestFit="1" customWidth="1"/>
    <col min="75" max="75" width="4" bestFit="1" customWidth="1"/>
    <col min="76" max="76" width="5" bestFit="1" customWidth="1"/>
    <col min="77" max="86" width="6" bestFit="1" customWidth="1"/>
    <col min="87" max="87" width="5" bestFit="1" customWidth="1"/>
    <col min="88" max="92" width="6" bestFit="1" customWidth="1"/>
    <col min="93" max="93" width="5" bestFit="1" customWidth="1"/>
    <col min="94" max="97" width="6" bestFit="1" customWidth="1"/>
    <col min="98" max="98" width="5" bestFit="1" customWidth="1"/>
    <col min="99" max="101" width="6" bestFit="1" customWidth="1"/>
    <col min="102" max="102" width="4" bestFit="1" customWidth="1"/>
    <col min="103" max="103" width="6" bestFit="1" customWidth="1"/>
    <col min="104" max="104" width="5" bestFit="1" customWidth="1"/>
    <col min="105" max="105" width="6" bestFit="1" customWidth="1"/>
    <col min="106" max="106" width="5" bestFit="1" customWidth="1"/>
    <col min="107" max="122" width="6" bestFit="1" customWidth="1"/>
    <col min="123" max="123" width="5" bestFit="1" customWidth="1"/>
    <col min="124" max="127" width="6" bestFit="1" customWidth="1"/>
    <col min="128" max="128" width="5" bestFit="1" customWidth="1"/>
    <col min="129" max="130" width="6" bestFit="1" customWidth="1"/>
    <col min="131" max="131" width="4" bestFit="1" customWidth="1"/>
    <col min="132" max="132" width="5" bestFit="1" customWidth="1"/>
    <col min="133" max="141" width="6" bestFit="1" customWidth="1"/>
    <col min="142" max="142" width="5" bestFit="1" customWidth="1"/>
    <col min="143" max="144" width="6" bestFit="1" customWidth="1"/>
    <col min="145" max="145" width="5" bestFit="1" customWidth="1"/>
    <col min="146" max="148" width="6" bestFit="1" customWidth="1"/>
    <col min="149" max="149" width="5" bestFit="1" customWidth="1"/>
    <col min="150" max="151" width="6" bestFit="1" customWidth="1"/>
    <col min="152" max="153" width="5" bestFit="1" customWidth="1"/>
    <col min="154" max="156" width="6" bestFit="1" customWidth="1"/>
    <col min="157" max="157" width="5" bestFit="1" customWidth="1"/>
    <col min="158" max="158" width="6" bestFit="1" customWidth="1"/>
    <col min="159" max="159" width="5" bestFit="1" customWidth="1"/>
    <col min="160" max="160" width="6" bestFit="1" customWidth="1"/>
    <col min="161" max="161" width="5" bestFit="1" customWidth="1"/>
    <col min="162" max="164" width="6" bestFit="1" customWidth="1"/>
    <col min="165" max="166" width="5" bestFit="1" customWidth="1"/>
    <col min="167" max="167" width="6" bestFit="1" customWidth="1"/>
    <col min="168" max="168" width="2" bestFit="1" customWidth="1"/>
    <col min="169" max="171" width="6" bestFit="1" customWidth="1"/>
    <col min="172" max="172" width="5" bestFit="1" customWidth="1"/>
    <col min="173" max="173" width="6" bestFit="1" customWidth="1"/>
    <col min="174" max="174" width="5" bestFit="1" customWidth="1"/>
    <col min="175" max="178" width="6" bestFit="1" customWidth="1"/>
    <col min="179" max="179" width="5" bestFit="1" customWidth="1"/>
    <col min="180" max="180" width="6" bestFit="1" customWidth="1"/>
    <col min="181" max="181" width="5" bestFit="1" customWidth="1"/>
    <col min="182" max="182" width="6" bestFit="1" customWidth="1"/>
    <col min="183" max="183" width="4" bestFit="1" customWidth="1"/>
    <col min="184" max="185" width="6" bestFit="1" customWidth="1"/>
    <col min="186" max="186" width="5" bestFit="1" customWidth="1"/>
    <col min="187" max="188" width="6" bestFit="1" customWidth="1"/>
    <col min="189" max="189" width="5" bestFit="1" customWidth="1"/>
    <col min="190" max="190" width="6" bestFit="1" customWidth="1"/>
    <col min="191" max="191" width="5" bestFit="1" customWidth="1"/>
    <col min="192" max="195" width="6" bestFit="1" customWidth="1"/>
    <col min="196" max="196" width="5" bestFit="1" customWidth="1"/>
    <col min="197" max="197" width="6" bestFit="1" customWidth="1"/>
    <col min="198" max="198" width="5" bestFit="1" customWidth="1"/>
    <col min="199" max="202" width="6" bestFit="1" customWidth="1"/>
    <col min="203" max="203" width="5" bestFit="1" customWidth="1"/>
    <col min="204" max="204" width="6" bestFit="1" customWidth="1"/>
    <col min="205" max="205" width="5" bestFit="1" customWidth="1"/>
    <col min="206" max="207" width="6" bestFit="1" customWidth="1"/>
    <col min="208" max="208" width="5" bestFit="1" customWidth="1"/>
    <col min="209" max="210" width="6" bestFit="1" customWidth="1"/>
    <col min="211" max="211" width="5" bestFit="1" customWidth="1"/>
    <col min="212" max="215" width="6" bestFit="1" customWidth="1"/>
    <col min="216" max="216" width="4" bestFit="1" customWidth="1"/>
    <col min="217" max="218" width="5" bestFit="1" customWidth="1"/>
    <col min="219" max="220" width="6" bestFit="1" customWidth="1"/>
    <col min="221" max="222" width="5" bestFit="1" customWidth="1"/>
    <col min="223" max="223" width="6" bestFit="1" customWidth="1"/>
    <col min="224" max="225" width="5" bestFit="1" customWidth="1"/>
    <col min="226" max="229" width="6" bestFit="1" customWidth="1"/>
    <col min="230" max="230" width="5" bestFit="1" customWidth="1"/>
    <col min="231" max="234" width="6" bestFit="1" customWidth="1"/>
    <col min="235" max="235" width="5" bestFit="1" customWidth="1"/>
    <col min="236" max="236" width="4" bestFit="1" customWidth="1"/>
    <col min="237" max="238" width="6" bestFit="1" customWidth="1"/>
    <col min="239" max="240" width="5" bestFit="1" customWidth="1"/>
    <col min="241" max="241" width="6" bestFit="1" customWidth="1"/>
    <col min="242" max="242" width="5" bestFit="1" customWidth="1"/>
    <col min="243" max="245" width="6" bestFit="1" customWidth="1"/>
    <col min="246" max="246" width="5" bestFit="1" customWidth="1"/>
    <col min="247" max="248" width="6" bestFit="1" customWidth="1"/>
    <col min="249" max="249" width="5" bestFit="1" customWidth="1"/>
    <col min="250" max="251" width="6" bestFit="1" customWidth="1"/>
    <col min="252" max="253" width="5" bestFit="1" customWidth="1"/>
    <col min="254" max="254" width="6" bestFit="1" customWidth="1"/>
    <col min="255" max="255" width="5" bestFit="1" customWidth="1"/>
    <col min="256" max="256" width="4" bestFit="1" customWidth="1"/>
    <col min="257" max="257" width="6" bestFit="1" customWidth="1"/>
    <col min="258" max="259" width="5" bestFit="1" customWidth="1"/>
    <col min="260" max="261" width="6" bestFit="1" customWidth="1"/>
    <col min="262" max="262" width="5" bestFit="1" customWidth="1"/>
    <col min="263" max="263" width="4" bestFit="1" customWidth="1"/>
    <col min="264" max="265" width="6" bestFit="1" customWidth="1"/>
    <col min="266" max="266" width="5" bestFit="1" customWidth="1"/>
    <col min="267" max="269" width="6" bestFit="1" customWidth="1"/>
    <col min="270" max="270" width="5" bestFit="1" customWidth="1"/>
    <col min="271" max="272" width="6" bestFit="1" customWidth="1"/>
    <col min="273" max="273" width="5" bestFit="1" customWidth="1"/>
    <col min="274" max="278" width="6" bestFit="1" customWidth="1"/>
    <col min="279" max="279" width="5" bestFit="1" customWidth="1"/>
    <col min="280" max="283" width="6" bestFit="1" customWidth="1"/>
    <col min="284" max="284" width="5" bestFit="1" customWidth="1"/>
    <col min="285" max="286" width="6" bestFit="1" customWidth="1"/>
    <col min="287" max="287" width="5" bestFit="1" customWidth="1"/>
    <col min="288" max="288" width="6" bestFit="1" customWidth="1"/>
    <col min="289" max="289" width="4" bestFit="1" customWidth="1"/>
    <col min="290" max="294" width="6" bestFit="1" customWidth="1"/>
    <col min="295" max="295" width="5" bestFit="1" customWidth="1"/>
    <col min="296" max="298" width="6" bestFit="1" customWidth="1"/>
    <col min="299" max="299" width="5" bestFit="1" customWidth="1"/>
    <col min="300" max="300" width="6" bestFit="1" customWidth="1"/>
    <col min="301" max="301" width="5" bestFit="1" customWidth="1"/>
    <col min="302" max="302" width="6" bestFit="1" customWidth="1"/>
    <col min="303" max="303" width="5" bestFit="1" customWidth="1"/>
    <col min="304" max="305" width="6" bestFit="1" customWidth="1"/>
    <col min="306" max="306" width="5" bestFit="1" customWidth="1"/>
    <col min="307" max="313" width="6" bestFit="1" customWidth="1"/>
    <col min="314" max="315" width="5" bestFit="1" customWidth="1"/>
    <col min="316" max="316" width="6" bestFit="1" customWidth="1"/>
    <col min="317" max="317" width="5" bestFit="1" customWidth="1"/>
    <col min="318" max="318" width="6" bestFit="1" customWidth="1"/>
    <col min="319" max="319" width="5" bestFit="1" customWidth="1"/>
    <col min="320" max="322" width="6" bestFit="1" customWidth="1"/>
    <col min="323" max="323" width="5" bestFit="1" customWidth="1"/>
    <col min="324" max="324" width="6" bestFit="1" customWidth="1"/>
    <col min="325" max="326" width="5" bestFit="1" customWidth="1"/>
    <col min="327" max="328" width="6" bestFit="1" customWidth="1"/>
    <col min="329" max="329" width="2" bestFit="1" customWidth="1"/>
    <col min="330" max="330" width="6" bestFit="1" customWidth="1"/>
    <col min="331" max="332" width="5" bestFit="1" customWidth="1"/>
    <col min="333" max="333" width="6" bestFit="1" customWidth="1"/>
    <col min="334" max="334" width="5" bestFit="1" customWidth="1"/>
    <col min="335" max="335" width="6" bestFit="1" customWidth="1"/>
    <col min="336" max="336" width="5" bestFit="1" customWidth="1"/>
    <col min="337" max="338" width="6" bestFit="1" customWidth="1"/>
    <col min="339" max="339" width="4" bestFit="1" customWidth="1"/>
    <col min="340" max="340" width="6" bestFit="1" customWidth="1"/>
    <col min="341" max="341" width="5" bestFit="1" customWidth="1"/>
    <col min="342" max="345" width="6" bestFit="1" customWidth="1"/>
    <col min="346" max="346" width="5" bestFit="1" customWidth="1"/>
    <col min="347" max="348" width="6" bestFit="1" customWidth="1"/>
    <col min="349" max="349" width="5" bestFit="1" customWidth="1"/>
    <col min="350" max="350" width="6" bestFit="1" customWidth="1"/>
    <col min="351" max="351" width="5" bestFit="1" customWidth="1"/>
    <col min="352" max="355" width="6" bestFit="1" customWidth="1"/>
    <col min="356" max="356" width="4" bestFit="1" customWidth="1"/>
    <col min="357" max="357" width="5" bestFit="1" customWidth="1"/>
    <col min="358" max="358" width="6" bestFit="1" customWidth="1"/>
    <col min="359" max="360" width="5" bestFit="1" customWidth="1"/>
    <col min="361" max="361" width="6" bestFit="1" customWidth="1"/>
    <col min="362" max="362" width="5" bestFit="1" customWidth="1"/>
    <col min="363" max="363" width="6" bestFit="1" customWidth="1"/>
    <col min="364" max="364" width="4" bestFit="1" customWidth="1"/>
    <col min="365" max="367" width="6" bestFit="1" customWidth="1"/>
    <col min="368" max="369" width="5" bestFit="1" customWidth="1"/>
    <col min="370" max="372" width="6" bestFit="1" customWidth="1"/>
    <col min="373" max="375" width="5" bestFit="1" customWidth="1"/>
    <col min="376" max="376" width="6" bestFit="1" customWidth="1"/>
    <col min="377" max="377" width="4" bestFit="1" customWidth="1"/>
    <col min="378" max="380" width="6" bestFit="1" customWidth="1"/>
    <col min="381" max="381" width="5" bestFit="1" customWidth="1"/>
    <col min="382" max="382" width="6" bestFit="1" customWidth="1"/>
    <col min="383" max="383" width="5" bestFit="1" customWidth="1"/>
    <col min="384" max="384" width="6" bestFit="1" customWidth="1"/>
    <col min="385" max="385" width="4" bestFit="1" customWidth="1"/>
    <col min="386" max="388" width="5" bestFit="1" customWidth="1"/>
    <col min="389" max="389" width="6" bestFit="1" customWidth="1"/>
    <col min="390" max="390" width="5" bestFit="1" customWidth="1"/>
    <col min="391" max="393" width="6" bestFit="1" customWidth="1"/>
    <col min="394" max="394" width="5" bestFit="1" customWidth="1"/>
    <col min="395" max="395" width="6" bestFit="1" customWidth="1"/>
    <col min="396" max="397" width="5" bestFit="1" customWidth="1"/>
    <col min="398" max="398" width="6" bestFit="1" customWidth="1"/>
    <col min="399" max="401" width="5" bestFit="1" customWidth="1"/>
    <col min="402" max="402" width="6" bestFit="1" customWidth="1"/>
    <col min="403" max="403" width="2" bestFit="1" customWidth="1"/>
    <col min="404" max="404" width="5" bestFit="1" customWidth="1"/>
    <col min="405" max="405" width="6" bestFit="1" customWidth="1"/>
    <col min="406" max="406" width="5" bestFit="1" customWidth="1"/>
    <col min="407" max="408" width="6" bestFit="1" customWidth="1"/>
    <col min="409" max="409" width="5" bestFit="1" customWidth="1"/>
    <col min="410" max="410" width="6" bestFit="1" customWidth="1"/>
    <col min="411" max="411" width="5" bestFit="1" customWidth="1"/>
    <col min="412" max="414" width="6" bestFit="1" customWidth="1"/>
    <col min="415" max="416" width="5" bestFit="1" customWidth="1"/>
    <col min="417" max="418" width="6" bestFit="1" customWidth="1"/>
    <col min="419" max="420" width="5" bestFit="1" customWidth="1"/>
    <col min="421" max="422" width="6" bestFit="1" customWidth="1"/>
    <col min="423" max="423" width="4" bestFit="1" customWidth="1"/>
    <col min="424" max="424" width="6" bestFit="1" customWidth="1"/>
    <col min="425" max="425" width="5" bestFit="1" customWidth="1"/>
    <col min="426" max="426" width="6" bestFit="1" customWidth="1"/>
    <col min="427" max="427" width="5" bestFit="1" customWidth="1"/>
    <col min="428" max="428" width="6" bestFit="1" customWidth="1"/>
    <col min="429" max="430" width="5" bestFit="1" customWidth="1"/>
    <col min="431" max="433" width="6" bestFit="1" customWidth="1"/>
    <col min="434" max="434" width="5" bestFit="1" customWidth="1"/>
    <col min="435" max="435" width="6" bestFit="1" customWidth="1"/>
    <col min="436" max="437" width="5" bestFit="1" customWidth="1"/>
    <col min="438" max="438" width="6" bestFit="1" customWidth="1"/>
    <col min="439" max="441" width="5" bestFit="1" customWidth="1"/>
    <col min="442" max="442" width="6" bestFit="1" customWidth="1"/>
    <col min="443" max="443" width="5" bestFit="1" customWidth="1"/>
    <col min="444" max="444" width="6" bestFit="1" customWidth="1"/>
    <col min="445" max="445" width="4" bestFit="1" customWidth="1"/>
    <col min="446" max="446" width="6" bestFit="1" customWidth="1"/>
    <col min="447" max="447" width="5" bestFit="1" customWidth="1"/>
    <col min="448" max="449" width="6" bestFit="1" customWidth="1"/>
    <col min="450" max="450" width="5" bestFit="1" customWidth="1"/>
    <col min="451" max="451" width="6" bestFit="1" customWidth="1"/>
    <col min="452" max="452" width="5" bestFit="1" customWidth="1"/>
    <col min="453" max="453" width="6" bestFit="1" customWidth="1"/>
    <col min="454" max="454" width="4" bestFit="1" customWidth="1"/>
    <col min="455" max="455" width="5" bestFit="1" customWidth="1"/>
    <col min="456" max="458" width="6" bestFit="1" customWidth="1"/>
    <col min="459" max="459" width="5" bestFit="1" customWidth="1"/>
    <col min="460" max="460" width="4" bestFit="1" customWidth="1"/>
    <col min="461" max="461" width="6" bestFit="1" customWidth="1"/>
    <col min="462" max="462" width="5" bestFit="1" customWidth="1"/>
    <col min="463" max="465" width="6" bestFit="1" customWidth="1"/>
    <col min="466" max="466" width="5" bestFit="1" customWidth="1"/>
    <col min="467" max="467" width="6" bestFit="1" customWidth="1"/>
    <col min="468" max="468" width="4" bestFit="1" customWidth="1"/>
    <col min="469" max="472" width="6" bestFit="1" customWidth="1"/>
    <col min="473" max="473" width="5" bestFit="1" customWidth="1"/>
    <col min="474" max="474" width="6" bestFit="1" customWidth="1"/>
    <col min="475" max="475" width="5" bestFit="1" customWidth="1"/>
    <col min="476" max="476" width="6" bestFit="1" customWidth="1"/>
    <col min="477" max="477" width="5" bestFit="1" customWidth="1"/>
    <col min="478" max="478" width="6" bestFit="1" customWidth="1"/>
    <col min="479" max="479" width="5" bestFit="1" customWidth="1"/>
    <col min="480" max="482" width="6" bestFit="1" customWidth="1"/>
    <col min="483" max="483" width="5" bestFit="1" customWidth="1"/>
    <col min="484" max="484" width="6" bestFit="1" customWidth="1"/>
    <col min="485" max="485" width="5" bestFit="1" customWidth="1"/>
    <col min="486" max="486" width="6" bestFit="1" customWidth="1"/>
    <col min="487" max="487" width="5" bestFit="1" customWidth="1"/>
    <col min="488" max="491" width="6" bestFit="1" customWidth="1"/>
    <col min="492" max="492" width="5" bestFit="1" customWidth="1"/>
    <col min="493" max="493" width="6" bestFit="1" customWidth="1"/>
    <col min="494" max="496" width="5" bestFit="1" customWidth="1"/>
    <col min="497" max="497" width="4" bestFit="1" customWidth="1"/>
    <col min="498" max="498" width="5" bestFit="1" customWidth="1"/>
    <col min="499" max="499" width="6" bestFit="1" customWidth="1"/>
    <col min="500" max="501" width="5" bestFit="1" customWidth="1"/>
    <col min="502" max="502" width="4" bestFit="1" customWidth="1"/>
    <col min="503" max="503" width="6" bestFit="1" customWidth="1"/>
    <col min="504" max="505" width="5" bestFit="1" customWidth="1"/>
    <col min="506" max="506" width="6" bestFit="1" customWidth="1"/>
    <col min="507" max="507" width="5" bestFit="1" customWidth="1"/>
    <col min="508" max="509" width="6" bestFit="1" customWidth="1"/>
    <col min="510" max="510" width="4" bestFit="1" customWidth="1"/>
    <col min="511" max="512" width="6" bestFit="1" customWidth="1"/>
    <col min="513" max="513" width="5" bestFit="1" customWidth="1"/>
    <col min="514" max="514" width="6" bestFit="1" customWidth="1"/>
    <col min="515" max="516" width="5" bestFit="1" customWidth="1"/>
    <col min="517" max="517" width="6" bestFit="1" customWidth="1"/>
    <col min="518" max="518" width="5" bestFit="1" customWidth="1"/>
    <col min="519" max="519" width="6" bestFit="1" customWidth="1"/>
    <col min="520" max="520" width="5" bestFit="1" customWidth="1"/>
    <col min="521" max="522" width="6" bestFit="1" customWidth="1"/>
    <col min="523" max="523" width="5" bestFit="1" customWidth="1"/>
    <col min="524" max="524" width="6" bestFit="1" customWidth="1"/>
    <col min="525" max="525" width="4" bestFit="1" customWidth="1"/>
    <col min="526" max="526" width="5" bestFit="1" customWidth="1"/>
    <col min="527" max="528" width="6" bestFit="1" customWidth="1"/>
    <col min="529" max="529" width="5" bestFit="1" customWidth="1"/>
    <col min="530" max="530" width="6" bestFit="1" customWidth="1"/>
    <col min="531" max="532" width="5" bestFit="1" customWidth="1"/>
    <col min="533" max="533" width="4" bestFit="1" customWidth="1"/>
    <col min="534" max="534" width="6" bestFit="1" customWidth="1"/>
    <col min="535" max="535" width="5" bestFit="1" customWidth="1"/>
    <col min="536" max="537" width="6" bestFit="1" customWidth="1"/>
    <col min="538" max="538" width="5" bestFit="1" customWidth="1"/>
    <col min="539" max="539" width="6" bestFit="1" customWidth="1"/>
    <col min="540" max="541" width="5" bestFit="1" customWidth="1"/>
    <col min="542" max="542" width="6"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2" bestFit="1" customWidth="1"/>
    <col min="552" max="552" width="6" bestFit="1" customWidth="1"/>
    <col min="553" max="553" width="5" bestFit="1" customWidth="1"/>
    <col min="554" max="554" width="6" bestFit="1" customWidth="1"/>
    <col min="555" max="556" width="5" bestFit="1" customWidth="1"/>
    <col min="557" max="557" width="6" bestFit="1" customWidth="1"/>
    <col min="558" max="558" width="4" bestFit="1" customWidth="1"/>
    <col min="559" max="560" width="6" bestFit="1" customWidth="1"/>
    <col min="561" max="562" width="5" bestFit="1" customWidth="1"/>
    <col min="563" max="564" width="6" bestFit="1" customWidth="1"/>
    <col min="565" max="565" width="5" bestFit="1" customWidth="1"/>
    <col min="566" max="566" width="6" bestFit="1" customWidth="1"/>
    <col min="567" max="567" width="5" bestFit="1" customWidth="1"/>
    <col min="568" max="568" width="6" bestFit="1" customWidth="1"/>
    <col min="569" max="570" width="5" bestFit="1" customWidth="1"/>
    <col min="571" max="571" width="6" bestFit="1" customWidth="1"/>
    <col min="572" max="572" width="5" bestFit="1" customWidth="1"/>
    <col min="573" max="574" width="6" bestFit="1" customWidth="1"/>
    <col min="575" max="575" width="5" bestFit="1" customWidth="1"/>
    <col min="576" max="576" width="4" bestFit="1" customWidth="1"/>
    <col min="577" max="577" width="6" bestFit="1" customWidth="1"/>
    <col min="578" max="578" width="5" bestFit="1" customWidth="1"/>
    <col min="579" max="581" width="6" bestFit="1" customWidth="1"/>
    <col min="582" max="582" width="5" bestFit="1" customWidth="1"/>
    <col min="583" max="583" width="6" bestFit="1" customWidth="1"/>
    <col min="584" max="584" width="5" bestFit="1" customWidth="1"/>
    <col min="585" max="585" width="6" bestFit="1" customWidth="1"/>
    <col min="586" max="586" width="4" bestFit="1" customWidth="1"/>
    <col min="587" max="587" width="6" bestFit="1" customWidth="1"/>
    <col min="588" max="588" width="5" bestFit="1" customWidth="1"/>
    <col min="589" max="589" width="6" bestFit="1" customWidth="1"/>
    <col min="590" max="590" width="5" bestFit="1" customWidth="1"/>
    <col min="591" max="591" width="6" bestFit="1" customWidth="1"/>
    <col min="592" max="592" width="5" bestFit="1" customWidth="1"/>
    <col min="593" max="594" width="6" bestFit="1" customWidth="1"/>
    <col min="595" max="595" width="5" bestFit="1" customWidth="1"/>
    <col min="596" max="596" width="4" bestFit="1" customWidth="1"/>
    <col min="597" max="598" width="6" bestFit="1" customWidth="1"/>
    <col min="599" max="600" width="5" bestFit="1" customWidth="1"/>
    <col min="601" max="601" width="6" bestFit="1" customWidth="1"/>
    <col min="602" max="603" width="5" bestFit="1" customWidth="1"/>
    <col min="604" max="604" width="6" bestFit="1" customWidth="1"/>
    <col min="605" max="606" width="5" bestFit="1" customWidth="1"/>
    <col min="607" max="608" width="6" bestFit="1" customWidth="1"/>
    <col min="609" max="609" width="4" bestFit="1" customWidth="1"/>
    <col min="610" max="610" width="6" bestFit="1" customWidth="1"/>
    <col min="611" max="611" width="5" bestFit="1" customWidth="1"/>
    <col min="612" max="612" width="6" bestFit="1" customWidth="1"/>
    <col min="613" max="614" width="5" bestFit="1" customWidth="1"/>
    <col min="615" max="616" width="6" bestFit="1" customWidth="1"/>
    <col min="617" max="617" width="5" bestFit="1" customWidth="1"/>
    <col min="618" max="619" width="6" bestFit="1" customWidth="1"/>
    <col min="620" max="620" width="5" bestFit="1" customWidth="1"/>
    <col min="621" max="621" width="6" bestFit="1" customWidth="1"/>
    <col min="622" max="622" width="5" bestFit="1" customWidth="1"/>
    <col min="623" max="623" width="6" bestFit="1" customWidth="1"/>
    <col min="624" max="624" width="5" bestFit="1" customWidth="1"/>
    <col min="625" max="625" width="6" bestFit="1" customWidth="1"/>
    <col min="626" max="626" width="2" bestFit="1" customWidth="1"/>
    <col min="627" max="627" width="6" bestFit="1" customWidth="1"/>
    <col min="628" max="628" width="5" bestFit="1" customWidth="1"/>
    <col min="629" max="629" width="6" bestFit="1" customWidth="1"/>
    <col min="630" max="630" width="5" bestFit="1" customWidth="1"/>
    <col min="631" max="631" width="6" bestFit="1" customWidth="1"/>
    <col min="632" max="632" width="5" bestFit="1" customWidth="1"/>
    <col min="633" max="633" width="6" bestFit="1" customWidth="1"/>
    <col min="634" max="636" width="5" bestFit="1" customWidth="1"/>
    <col min="637"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6" width="5" bestFit="1" customWidth="1"/>
    <col min="647" max="647" width="6" bestFit="1" customWidth="1"/>
    <col min="648" max="648" width="5" bestFit="1" customWidth="1"/>
    <col min="649" max="653" width="6" bestFit="1" customWidth="1"/>
    <col min="654" max="654" width="5" bestFit="1" customWidth="1"/>
    <col min="655" max="656" width="6" bestFit="1" customWidth="1"/>
    <col min="657" max="657" width="4" bestFit="1" customWidth="1"/>
    <col min="658" max="658" width="6" bestFit="1" customWidth="1"/>
    <col min="659" max="659" width="5" bestFit="1" customWidth="1"/>
    <col min="660" max="660" width="6" bestFit="1" customWidth="1"/>
    <col min="661" max="663" width="5" bestFit="1" customWidth="1"/>
    <col min="664" max="664" width="6" bestFit="1" customWidth="1"/>
    <col min="665" max="665" width="5" bestFit="1" customWidth="1"/>
    <col min="666" max="672" width="6" bestFit="1" customWidth="1"/>
    <col min="673" max="673" width="5" bestFit="1" customWidth="1"/>
    <col min="674" max="676" width="6" bestFit="1" customWidth="1"/>
    <col min="677" max="677" width="5" bestFit="1" customWidth="1"/>
    <col min="678" max="681" width="6" bestFit="1" customWidth="1"/>
    <col min="682" max="685" width="5" bestFit="1" customWidth="1"/>
    <col min="686" max="686" width="6" bestFit="1" customWidth="1"/>
    <col min="687" max="687" width="5" bestFit="1" customWidth="1"/>
    <col min="688" max="691" width="6" bestFit="1" customWidth="1"/>
    <col min="692" max="692" width="5" bestFit="1" customWidth="1"/>
    <col min="693" max="693" width="6" bestFit="1" customWidth="1"/>
    <col min="694" max="695" width="5" bestFit="1" customWidth="1"/>
    <col min="696" max="696" width="6" bestFit="1" customWidth="1"/>
    <col min="697" max="697" width="5" bestFit="1" customWidth="1"/>
    <col min="698" max="698" width="6" bestFit="1" customWidth="1"/>
    <col min="699" max="700" width="7" bestFit="1" customWidth="1"/>
    <col min="701" max="702" width="6" bestFit="1" customWidth="1"/>
    <col min="703" max="703" width="7" bestFit="1" customWidth="1"/>
    <col min="704" max="704" width="6" bestFit="1" customWidth="1"/>
    <col min="705" max="705" width="7" bestFit="1" customWidth="1"/>
    <col min="706" max="706" width="5" bestFit="1" customWidth="1"/>
    <col min="707" max="707" width="6" bestFit="1" customWidth="1"/>
    <col min="708" max="710" width="7" bestFit="1" customWidth="1"/>
    <col min="711" max="711" width="6" bestFit="1" customWidth="1"/>
    <col min="712" max="712" width="7" bestFit="1" customWidth="1"/>
    <col min="713" max="713" width="6" bestFit="1" customWidth="1"/>
    <col min="714" max="714" width="7" bestFit="1" customWidth="1"/>
    <col min="715" max="715" width="6" bestFit="1" customWidth="1"/>
    <col min="716" max="716" width="7" bestFit="1" customWidth="1"/>
    <col min="717" max="717" width="5" bestFit="1" customWidth="1"/>
    <col min="718" max="719" width="7" bestFit="1" customWidth="1"/>
    <col min="720" max="721" width="6" bestFit="1" customWidth="1"/>
    <col min="722" max="722" width="7" bestFit="1" customWidth="1"/>
    <col min="723" max="723" width="6" bestFit="1" customWidth="1"/>
    <col min="724" max="724" width="7" bestFit="1" customWidth="1"/>
    <col min="725" max="725" width="6" bestFit="1" customWidth="1"/>
    <col min="726" max="726" width="7" bestFit="1" customWidth="1"/>
    <col min="727" max="727" width="5" bestFit="1" customWidth="1"/>
    <col min="728" max="729" width="7" bestFit="1" customWidth="1"/>
    <col min="730" max="730" width="6" bestFit="1" customWidth="1"/>
    <col min="731" max="732" width="7" bestFit="1" customWidth="1"/>
    <col min="733" max="736" width="6" bestFit="1" customWidth="1"/>
    <col min="737" max="737" width="7" bestFit="1" customWidth="1"/>
    <col min="738" max="740" width="6" bestFit="1" customWidth="1"/>
    <col min="741" max="741" width="7" bestFit="1" customWidth="1"/>
    <col min="742" max="742" width="6" bestFit="1" customWidth="1"/>
    <col min="743" max="743" width="7" bestFit="1" customWidth="1"/>
    <col min="744" max="744" width="6" bestFit="1" customWidth="1"/>
    <col min="745" max="745" width="7" bestFit="1" customWidth="1"/>
    <col min="746" max="746" width="6" bestFit="1" customWidth="1"/>
    <col min="747" max="748" width="7" bestFit="1" customWidth="1"/>
    <col min="749" max="749" width="5" bestFit="1" customWidth="1"/>
    <col min="750" max="752" width="7" bestFit="1" customWidth="1"/>
    <col min="753" max="754" width="6" bestFit="1" customWidth="1"/>
    <col min="755" max="755" width="7" bestFit="1" customWidth="1"/>
    <col min="756" max="756" width="5" bestFit="1" customWidth="1"/>
    <col min="757" max="757" width="6" bestFit="1" customWidth="1"/>
    <col min="758" max="758" width="7" bestFit="1" customWidth="1"/>
    <col min="759" max="761" width="6" bestFit="1" customWidth="1"/>
    <col min="762" max="762" width="7" bestFit="1" customWidth="1"/>
    <col min="763" max="764" width="6" bestFit="1" customWidth="1"/>
    <col min="765" max="765" width="7" bestFit="1" customWidth="1"/>
    <col min="766" max="768" width="6" bestFit="1" customWidth="1"/>
    <col min="769" max="769" width="7" bestFit="1" customWidth="1"/>
    <col min="770" max="772" width="6" bestFit="1" customWidth="1"/>
    <col min="773" max="775" width="7" bestFit="1" customWidth="1"/>
    <col min="776" max="776" width="5" bestFit="1" customWidth="1"/>
    <col min="777" max="777" width="6" bestFit="1" customWidth="1"/>
    <col min="778" max="779" width="7" bestFit="1" customWidth="1"/>
    <col min="780" max="780" width="6" bestFit="1" customWidth="1"/>
    <col min="781" max="786" width="7" bestFit="1" customWidth="1"/>
    <col min="787" max="787" width="6" bestFit="1" customWidth="1"/>
    <col min="788" max="788" width="7" bestFit="1" customWidth="1"/>
    <col min="789" max="789" width="6" bestFit="1" customWidth="1"/>
    <col min="790" max="794" width="7" bestFit="1" customWidth="1"/>
    <col min="795" max="798" width="6" bestFit="1" customWidth="1"/>
    <col min="799" max="799" width="7" bestFit="1" customWidth="1"/>
    <col min="800" max="801" width="6" bestFit="1" customWidth="1"/>
    <col min="802" max="802" width="7" bestFit="1" customWidth="1"/>
    <col min="803" max="803" width="6" bestFit="1" customWidth="1"/>
    <col min="804" max="805" width="7" bestFit="1" customWidth="1"/>
    <col min="806" max="806" width="6" bestFit="1" customWidth="1"/>
    <col min="807" max="807" width="7" bestFit="1" customWidth="1"/>
    <col min="808" max="808" width="6" bestFit="1" customWidth="1"/>
    <col min="809" max="810" width="7" bestFit="1" customWidth="1"/>
    <col min="811" max="811" width="6" bestFit="1" customWidth="1"/>
    <col min="812" max="815" width="7" bestFit="1" customWidth="1"/>
    <col min="816" max="816" width="6" bestFit="1" customWidth="1"/>
    <col min="817" max="817" width="7" bestFit="1" customWidth="1"/>
    <col min="818" max="818" width="5" bestFit="1" customWidth="1"/>
    <col min="819" max="819" width="7" bestFit="1" customWidth="1"/>
    <col min="820" max="820" width="6" bestFit="1" customWidth="1"/>
    <col min="821" max="821" width="7" bestFit="1" customWidth="1"/>
    <col min="822" max="826" width="6" bestFit="1" customWidth="1"/>
    <col min="827" max="827" width="7" bestFit="1" customWidth="1"/>
    <col min="828" max="828" width="6" bestFit="1" customWidth="1"/>
    <col min="829" max="829" width="7" bestFit="1" customWidth="1"/>
    <col min="830" max="830" width="6" bestFit="1" customWidth="1"/>
    <col min="831" max="831" width="7" bestFit="1" customWidth="1"/>
    <col min="832" max="832" width="3" bestFit="1" customWidth="1"/>
    <col min="833" max="833" width="6" bestFit="1" customWidth="1"/>
    <col min="834" max="834" width="7" bestFit="1" customWidth="1"/>
    <col min="835" max="836" width="6" bestFit="1" customWidth="1"/>
    <col min="837" max="837" width="7" bestFit="1" customWidth="1"/>
    <col min="838" max="838" width="6" bestFit="1" customWidth="1"/>
    <col min="839" max="841" width="7" bestFit="1" customWidth="1"/>
    <col min="842" max="842" width="6" bestFit="1" customWidth="1"/>
    <col min="843" max="843" width="7" bestFit="1" customWidth="1"/>
    <col min="844" max="844" width="6" bestFit="1" customWidth="1"/>
    <col min="845" max="846" width="7" bestFit="1" customWidth="1"/>
    <col min="847" max="847" width="6" bestFit="1" customWidth="1"/>
    <col min="848" max="849" width="7" bestFit="1" customWidth="1"/>
    <col min="850" max="850" width="6" bestFit="1" customWidth="1"/>
    <col min="851" max="851" width="7" bestFit="1" customWidth="1"/>
    <col min="852" max="852" width="6" bestFit="1" customWidth="1"/>
    <col min="853" max="853" width="7" bestFit="1" customWidth="1"/>
    <col min="854" max="854" width="5" bestFit="1" customWidth="1"/>
    <col min="855" max="856" width="6" bestFit="1" customWidth="1"/>
    <col min="857" max="857" width="7" bestFit="1" customWidth="1"/>
    <col min="858" max="859" width="6" bestFit="1" customWidth="1"/>
    <col min="860" max="861" width="7" bestFit="1" customWidth="1"/>
    <col min="862" max="863" width="6" bestFit="1" customWidth="1"/>
    <col min="864" max="864" width="7" bestFit="1" customWidth="1"/>
    <col min="865" max="865" width="6" bestFit="1" customWidth="1"/>
    <col min="866" max="866" width="7" bestFit="1" customWidth="1"/>
    <col min="867" max="867" width="6" bestFit="1" customWidth="1"/>
    <col min="868" max="870" width="7" bestFit="1" customWidth="1"/>
    <col min="871" max="871" width="5" bestFit="1" customWidth="1"/>
    <col min="872" max="873" width="7" bestFit="1" customWidth="1"/>
    <col min="874" max="874" width="6" bestFit="1" customWidth="1"/>
    <col min="875" max="875" width="7" bestFit="1" customWidth="1"/>
    <col min="876" max="876" width="5" bestFit="1" customWidth="1"/>
    <col min="877" max="877" width="6" bestFit="1" customWidth="1"/>
    <col min="878" max="878" width="7" bestFit="1" customWidth="1"/>
    <col min="879" max="880" width="6" bestFit="1" customWidth="1"/>
    <col min="881" max="881" width="7" bestFit="1" customWidth="1"/>
    <col min="882" max="882" width="6" bestFit="1" customWidth="1"/>
    <col min="883" max="885" width="7" bestFit="1" customWidth="1"/>
    <col min="886" max="886" width="6" bestFit="1" customWidth="1"/>
    <col min="887" max="888" width="7" bestFit="1" customWidth="1"/>
    <col min="889" max="889" width="6" bestFit="1" customWidth="1"/>
    <col min="890" max="890" width="5" bestFit="1" customWidth="1"/>
    <col min="891" max="891" width="7" bestFit="1" customWidth="1"/>
    <col min="892" max="892" width="6" bestFit="1" customWidth="1"/>
    <col min="893" max="893" width="7" bestFit="1" customWidth="1"/>
    <col min="894" max="895" width="6" bestFit="1" customWidth="1"/>
    <col min="896" max="896" width="7" bestFit="1" customWidth="1"/>
    <col min="897" max="897" width="6" bestFit="1" customWidth="1"/>
    <col min="898" max="898" width="7" bestFit="1" customWidth="1"/>
    <col min="899" max="899" width="3" bestFit="1" customWidth="1"/>
    <col min="900" max="900" width="7" bestFit="1" customWidth="1"/>
    <col min="901" max="901" width="6" bestFit="1" customWidth="1"/>
    <col min="902" max="902" width="7" bestFit="1" customWidth="1"/>
    <col min="903" max="905" width="6" bestFit="1" customWidth="1"/>
    <col min="906" max="906" width="7" bestFit="1" customWidth="1"/>
    <col min="907" max="908" width="6" bestFit="1" customWidth="1"/>
    <col min="909" max="909" width="7" bestFit="1" customWidth="1"/>
    <col min="910" max="911" width="6" bestFit="1" customWidth="1"/>
    <col min="912" max="916" width="7" bestFit="1" customWidth="1"/>
    <col min="917" max="917" width="6" bestFit="1" customWidth="1"/>
    <col min="918" max="919" width="7" bestFit="1" customWidth="1"/>
    <col min="920" max="920" width="6" bestFit="1" customWidth="1"/>
    <col min="921"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27" width="7" bestFit="1" customWidth="1"/>
    <col min="928" max="928" width="6" bestFit="1" customWidth="1"/>
    <col min="929" max="930" width="7" bestFit="1" customWidth="1"/>
    <col min="931" max="931" width="6" bestFit="1" customWidth="1"/>
    <col min="932" max="933" width="7" bestFit="1" customWidth="1"/>
    <col min="934" max="935" width="6" bestFit="1" customWidth="1"/>
    <col min="936" max="939" width="7" bestFit="1" customWidth="1"/>
    <col min="940" max="940" width="6" bestFit="1" customWidth="1"/>
    <col min="941" max="941" width="7" bestFit="1" customWidth="1"/>
    <col min="942" max="942" width="6" bestFit="1" customWidth="1"/>
    <col min="943" max="943" width="7" bestFit="1" customWidth="1"/>
    <col min="944" max="944" width="6" bestFit="1" customWidth="1"/>
    <col min="945" max="945" width="7" bestFit="1" customWidth="1"/>
    <col min="946" max="946" width="6" bestFit="1" customWidth="1"/>
    <col min="947" max="947" width="7" bestFit="1" customWidth="1"/>
    <col min="948" max="948" width="6" bestFit="1" customWidth="1"/>
    <col min="949" max="950" width="7" bestFit="1" customWidth="1"/>
    <col min="951" max="951" width="6" bestFit="1" customWidth="1"/>
    <col min="952" max="952" width="7" bestFit="1" customWidth="1"/>
    <col min="953" max="953" width="6" bestFit="1" customWidth="1"/>
    <col min="954" max="954" width="7" bestFit="1" customWidth="1"/>
    <col min="955" max="956" width="6" bestFit="1" customWidth="1"/>
    <col min="957" max="957" width="7" bestFit="1" customWidth="1"/>
    <col min="958" max="958" width="5" bestFit="1" customWidth="1"/>
    <col min="959" max="959" width="7" bestFit="1" customWidth="1"/>
    <col min="960" max="960" width="6" bestFit="1" customWidth="1"/>
    <col min="961" max="961" width="7" bestFit="1" customWidth="1"/>
    <col min="962" max="964" width="6" bestFit="1" customWidth="1"/>
    <col min="965" max="965" width="7" bestFit="1" customWidth="1"/>
    <col min="966" max="966" width="3" bestFit="1" customWidth="1"/>
    <col min="967" max="967" width="7" bestFit="1" customWidth="1"/>
    <col min="968" max="970" width="6" bestFit="1" customWidth="1"/>
    <col min="971" max="972" width="7" bestFit="1" customWidth="1"/>
    <col min="973" max="973" width="6" bestFit="1" customWidth="1"/>
    <col min="974" max="974" width="7" bestFit="1" customWidth="1"/>
    <col min="975" max="976" width="6" bestFit="1" customWidth="1"/>
    <col min="977" max="977" width="5" bestFit="1" customWidth="1"/>
    <col min="978" max="980" width="7" bestFit="1" customWidth="1"/>
    <col min="981" max="981" width="6" bestFit="1" customWidth="1"/>
    <col min="982" max="983" width="7" bestFit="1" customWidth="1"/>
    <col min="984" max="984" width="6" bestFit="1" customWidth="1"/>
    <col min="985" max="988" width="7" bestFit="1" customWidth="1"/>
    <col min="989" max="989" width="5" bestFit="1" customWidth="1"/>
    <col min="990" max="991" width="7" bestFit="1" customWidth="1"/>
    <col min="992" max="994" width="6" bestFit="1" customWidth="1"/>
    <col min="995" max="995" width="7" bestFit="1" customWidth="1"/>
    <col min="996" max="997" width="6" bestFit="1" customWidth="1"/>
    <col min="998" max="999" width="7" bestFit="1" customWidth="1"/>
    <col min="1000" max="1000" width="5" bestFit="1" customWidth="1"/>
    <col min="1001" max="1001" width="6" bestFit="1" customWidth="1"/>
    <col min="1002" max="1002" width="7" bestFit="1" customWidth="1"/>
    <col min="1003" max="1003" width="6" bestFit="1" customWidth="1"/>
    <col min="1004" max="1004" width="5" bestFit="1" customWidth="1"/>
    <col min="1005" max="1009" width="6" bestFit="1" customWidth="1"/>
    <col min="1010" max="1010" width="5" bestFit="1" customWidth="1"/>
    <col min="1011" max="1011" width="6" bestFit="1" customWidth="1"/>
    <col min="1012" max="1012" width="7" bestFit="1" customWidth="1"/>
    <col min="1013" max="1015" width="6" bestFit="1" customWidth="1"/>
    <col min="1016" max="1016" width="5" bestFit="1" customWidth="1"/>
    <col min="1017" max="1018" width="6" bestFit="1" customWidth="1"/>
    <col min="1019" max="1019" width="7" bestFit="1" customWidth="1"/>
    <col min="1020" max="1021" width="6" bestFit="1" customWidth="1"/>
    <col min="1022" max="1022" width="7" bestFit="1" customWidth="1"/>
    <col min="1023" max="1024" width="6" bestFit="1" customWidth="1"/>
    <col min="1025" max="1025" width="3" bestFit="1" customWidth="1"/>
    <col min="1026" max="1026" width="7" bestFit="1" customWidth="1"/>
    <col min="1027" max="1027" width="6" bestFit="1" customWidth="1"/>
    <col min="1028" max="1028" width="7" bestFit="1" customWidth="1"/>
    <col min="1029" max="1030" width="6" bestFit="1" customWidth="1"/>
    <col min="1031" max="1031" width="7" bestFit="1" customWidth="1"/>
    <col min="1032" max="1032" width="6" bestFit="1" customWidth="1"/>
    <col min="1033" max="1034" width="7" bestFit="1" customWidth="1"/>
    <col min="1035" max="1035" width="6" bestFit="1" customWidth="1"/>
    <col min="1036" max="1039" width="7" bestFit="1" customWidth="1"/>
    <col min="1040" max="1044" width="6" bestFit="1" customWidth="1"/>
    <col min="1045" max="1045" width="7" bestFit="1" customWidth="1"/>
    <col min="1046" max="1046" width="5" bestFit="1" customWidth="1"/>
    <col min="1047" max="1047" width="6" bestFit="1" customWidth="1"/>
    <col min="1048" max="1048" width="7" bestFit="1" customWidth="1"/>
    <col min="1049" max="1050" width="6" bestFit="1" customWidth="1"/>
    <col min="1051" max="1051" width="7" bestFit="1" customWidth="1"/>
    <col min="1052" max="1053" width="6" bestFit="1" customWidth="1"/>
    <col min="1054" max="1054" width="7" bestFit="1" customWidth="1"/>
    <col min="1055" max="1055" width="6" bestFit="1" customWidth="1"/>
    <col min="1056" max="1056" width="7" bestFit="1" customWidth="1"/>
    <col min="1057" max="1058" width="6" bestFit="1" customWidth="1"/>
    <col min="1059" max="1059" width="7" bestFit="1" customWidth="1"/>
    <col min="1060" max="1060" width="6" bestFit="1" customWidth="1"/>
    <col min="1061" max="1061" width="7" bestFit="1" customWidth="1"/>
    <col min="1062" max="1062" width="5" bestFit="1" customWidth="1"/>
    <col min="1063" max="1064" width="7" bestFit="1" customWidth="1"/>
    <col min="1065" max="1065" width="6" bestFit="1" customWidth="1"/>
    <col min="1066" max="1066" width="7" bestFit="1" customWidth="1"/>
    <col min="1067" max="1067" width="5" bestFit="1" customWidth="1"/>
    <col min="1068" max="1068" width="7" bestFit="1" customWidth="1"/>
    <col min="1069" max="1071" width="6" bestFit="1" customWidth="1"/>
    <col min="1072" max="1072" width="5" bestFit="1" customWidth="1"/>
    <col min="1073" max="1073" width="7" bestFit="1" customWidth="1"/>
    <col min="1074" max="1074" width="6" bestFit="1" customWidth="1"/>
    <col min="1075" max="1075" width="7" bestFit="1" customWidth="1"/>
    <col min="1076" max="1077" width="6" bestFit="1" customWidth="1"/>
    <col min="1078" max="1078" width="7" bestFit="1" customWidth="1"/>
    <col min="1079" max="1079" width="6" bestFit="1" customWidth="1"/>
    <col min="1080" max="1082" width="7" bestFit="1" customWidth="1"/>
    <col min="1083" max="1083" width="3" bestFit="1" customWidth="1"/>
    <col min="1084" max="1085" width="6" bestFit="1" customWidth="1"/>
    <col min="1086" max="1087" width="7" bestFit="1" customWidth="1"/>
    <col min="1088" max="1088" width="6" bestFit="1" customWidth="1"/>
    <col min="1089" max="1089" width="7" bestFit="1" customWidth="1"/>
    <col min="1090" max="1090" width="6" bestFit="1" customWidth="1"/>
    <col min="1091" max="1094" width="7" bestFit="1" customWidth="1"/>
    <col min="1095" max="1095" width="5" bestFit="1" customWidth="1"/>
    <col min="1096" max="1096" width="7" bestFit="1" customWidth="1"/>
    <col min="1097" max="1098" width="6" bestFit="1" customWidth="1"/>
    <col min="1099" max="1099" width="7" bestFit="1" customWidth="1"/>
    <col min="1100" max="1100" width="6" bestFit="1" customWidth="1"/>
    <col min="1101" max="1101" width="7" bestFit="1" customWidth="1"/>
    <col min="1102" max="1105" width="6" bestFit="1" customWidth="1"/>
    <col min="1106" max="1106" width="7" bestFit="1" customWidth="1"/>
    <col min="1107" max="1107" width="5" bestFit="1" customWidth="1"/>
    <col min="1108" max="1108" width="7" bestFit="1" customWidth="1"/>
    <col min="1109" max="1109" width="6" bestFit="1" customWidth="1"/>
    <col min="1110" max="1111" width="7" bestFit="1" customWidth="1"/>
    <col min="1112" max="1114" width="6" bestFit="1" customWidth="1"/>
    <col min="1115" max="1115" width="7" bestFit="1" customWidth="1"/>
    <col min="1116" max="1116" width="6" bestFit="1" customWidth="1"/>
    <col min="1117" max="1118" width="7" bestFit="1" customWidth="1"/>
    <col min="1119" max="1120" width="6" bestFit="1" customWidth="1"/>
    <col min="1121" max="1123" width="7" bestFit="1" customWidth="1"/>
    <col min="1124" max="1124" width="6" bestFit="1" customWidth="1"/>
    <col min="1125" max="1127" width="7" bestFit="1" customWidth="1"/>
    <col min="1128" max="1128" width="5" bestFit="1" customWidth="1"/>
    <col min="1129" max="1132" width="6" bestFit="1" customWidth="1"/>
    <col min="1133" max="1133" width="3" bestFit="1" customWidth="1"/>
    <col min="1134" max="1134" width="7" bestFit="1" customWidth="1"/>
    <col min="1135" max="1136" width="6" bestFit="1" customWidth="1"/>
    <col min="1137" max="1137" width="7" bestFit="1" customWidth="1"/>
    <col min="1138" max="1140" width="6" bestFit="1" customWidth="1"/>
    <col min="1141" max="1142" width="7" bestFit="1" customWidth="1"/>
    <col min="1143" max="1144" width="6" bestFit="1" customWidth="1"/>
    <col min="1145" max="1145" width="7" bestFit="1" customWidth="1"/>
    <col min="1146" max="1146" width="6" bestFit="1" customWidth="1"/>
    <col min="1147" max="1147" width="5" bestFit="1" customWidth="1"/>
    <col min="1148" max="1153" width="6" bestFit="1" customWidth="1"/>
    <col min="1154" max="1154" width="7" bestFit="1" customWidth="1"/>
    <col min="1155" max="1155" width="6" bestFit="1" customWidth="1"/>
    <col min="1156" max="1156" width="7" bestFit="1" customWidth="1"/>
    <col min="1157" max="1157" width="6" bestFit="1" customWidth="1"/>
    <col min="1158" max="1158" width="7" bestFit="1" customWidth="1"/>
    <col min="1159" max="1159" width="6" bestFit="1" customWidth="1"/>
    <col min="1160" max="1162" width="7" bestFit="1" customWidth="1"/>
    <col min="1163" max="1163" width="6" bestFit="1" customWidth="1"/>
    <col min="1164" max="1164" width="7" bestFit="1" customWidth="1"/>
    <col min="1165" max="1166" width="6" bestFit="1" customWidth="1"/>
    <col min="1167" max="1167" width="7" bestFit="1" customWidth="1"/>
    <col min="1168" max="1168" width="6" bestFit="1" customWidth="1"/>
    <col min="1169" max="1169" width="7" bestFit="1" customWidth="1"/>
    <col min="1170" max="1170" width="6" bestFit="1" customWidth="1"/>
    <col min="1171" max="1171" width="5" bestFit="1" customWidth="1"/>
    <col min="1172" max="1172" width="7" bestFit="1" customWidth="1"/>
    <col min="1173" max="1176" width="6" bestFit="1" customWidth="1"/>
    <col min="1177" max="1177" width="3" bestFit="1" customWidth="1"/>
    <col min="1178" max="1178" width="6" bestFit="1" customWidth="1"/>
    <col min="1179" max="1179" width="7" bestFit="1" customWidth="1"/>
    <col min="1180" max="1180" width="6" bestFit="1" customWidth="1"/>
    <col min="1181" max="1181" width="7" bestFit="1" customWidth="1"/>
    <col min="1182" max="1182" width="6" bestFit="1" customWidth="1"/>
    <col min="1183" max="1183" width="7" bestFit="1" customWidth="1"/>
    <col min="1184" max="1184" width="5" bestFit="1" customWidth="1"/>
    <col min="1185" max="1185" width="6" bestFit="1" customWidth="1"/>
    <col min="1186" max="1187" width="7" bestFit="1" customWidth="1"/>
    <col min="1188" max="1188" width="6" bestFit="1" customWidth="1"/>
    <col min="1189" max="1190" width="7" bestFit="1" customWidth="1"/>
    <col min="1191" max="1191" width="6" bestFit="1" customWidth="1"/>
    <col min="1192" max="1195" width="7" bestFit="1" customWidth="1"/>
    <col min="1196" max="1196" width="6" bestFit="1" customWidth="1"/>
    <col min="1197" max="1197" width="7" bestFit="1" customWidth="1"/>
    <col min="1198" max="1198" width="6" bestFit="1" customWidth="1"/>
    <col min="1199" max="1201" width="7" bestFit="1" customWidth="1"/>
    <col min="1202" max="1202" width="6" bestFit="1" customWidth="1"/>
    <col min="1203" max="1203" width="7" bestFit="1" customWidth="1"/>
    <col min="1204" max="1204" width="6" bestFit="1" customWidth="1"/>
    <col min="1205" max="1205" width="7" bestFit="1" customWidth="1"/>
    <col min="1206" max="1206" width="6" bestFit="1" customWidth="1"/>
    <col min="1207" max="1210" width="7" bestFit="1" customWidth="1"/>
    <col min="1211" max="1211" width="6" bestFit="1" customWidth="1"/>
    <col min="1212" max="1212" width="7" bestFit="1" customWidth="1"/>
    <col min="1213" max="1213" width="5" bestFit="1" customWidth="1"/>
    <col min="1214" max="1214" width="7" bestFit="1" customWidth="1"/>
    <col min="1215" max="1218" width="6" bestFit="1" customWidth="1"/>
    <col min="1219" max="1220" width="7" bestFit="1" customWidth="1"/>
    <col min="1221" max="1221" width="5" bestFit="1" customWidth="1"/>
    <col min="1222" max="1222" width="6" bestFit="1" customWidth="1"/>
    <col min="1223" max="1223" width="7" bestFit="1" customWidth="1"/>
    <col min="1224" max="1227" width="6" bestFit="1" customWidth="1"/>
    <col min="1228" max="1228" width="3" bestFit="1" customWidth="1"/>
    <col min="1229" max="1229" width="7" bestFit="1" customWidth="1"/>
    <col min="1230" max="1231" width="6" bestFit="1" customWidth="1"/>
    <col min="1232" max="1234" width="7" bestFit="1" customWidth="1"/>
    <col min="1235" max="1235" width="6" bestFit="1" customWidth="1"/>
    <col min="1236" max="1240" width="7" bestFit="1" customWidth="1"/>
    <col min="1241" max="1241" width="5" bestFit="1" customWidth="1"/>
    <col min="1242" max="1242" width="7" bestFit="1" customWidth="1"/>
    <col min="1243" max="1244" width="6" bestFit="1" customWidth="1"/>
    <col min="1245" max="1245" width="5" bestFit="1" customWidth="1"/>
    <col min="1246" max="1246" width="7" bestFit="1" customWidth="1"/>
    <col min="1247" max="1247" width="6" bestFit="1" customWidth="1"/>
    <col min="1248" max="1248" width="7" bestFit="1" customWidth="1"/>
    <col min="1249" max="1250" width="6" bestFit="1" customWidth="1"/>
    <col min="1251" max="1251" width="7" bestFit="1" customWidth="1"/>
    <col min="1252" max="1253" width="6" bestFit="1" customWidth="1"/>
    <col min="1254" max="1254" width="7" bestFit="1" customWidth="1"/>
    <col min="1255" max="1255" width="5" bestFit="1" customWidth="1"/>
    <col min="1256" max="1257" width="7" bestFit="1" customWidth="1"/>
    <col min="1258" max="1259" width="6" bestFit="1" customWidth="1"/>
    <col min="1260" max="1260" width="7" bestFit="1" customWidth="1"/>
    <col min="1261" max="1261" width="6" bestFit="1" customWidth="1"/>
    <col min="1262" max="1262" width="7" bestFit="1" customWidth="1"/>
    <col min="1263" max="1263" width="6" bestFit="1" customWidth="1"/>
    <col min="1264" max="1264" width="7" bestFit="1" customWidth="1"/>
    <col min="1265" max="1265" width="5" bestFit="1" customWidth="1"/>
    <col min="1266" max="1266" width="7" bestFit="1" customWidth="1"/>
    <col min="1267" max="1268" width="6" bestFit="1" customWidth="1"/>
    <col min="1269" max="1269" width="7" bestFit="1" customWidth="1"/>
    <col min="1270" max="1270" width="6" bestFit="1" customWidth="1"/>
    <col min="1271" max="1271" width="5" bestFit="1" customWidth="1"/>
    <col min="1272" max="1272" width="6" bestFit="1" customWidth="1"/>
    <col min="1273" max="1273" width="7" bestFit="1" customWidth="1"/>
    <col min="1274" max="1274" width="6" bestFit="1" customWidth="1"/>
    <col min="1275" max="1275" width="7" bestFit="1" customWidth="1"/>
    <col min="1276" max="1277" width="6" bestFit="1" customWidth="1"/>
    <col min="1278" max="1278" width="3" bestFit="1" customWidth="1"/>
    <col min="1279" max="1279" width="7" bestFit="1" customWidth="1"/>
    <col min="1280" max="1280" width="6" bestFit="1" customWidth="1"/>
    <col min="1281" max="1281" width="7" bestFit="1" customWidth="1"/>
    <col min="1282" max="1282" width="6" bestFit="1" customWidth="1"/>
    <col min="1283" max="1283" width="7" bestFit="1" customWidth="1"/>
    <col min="1284" max="1284" width="5" bestFit="1" customWidth="1"/>
    <col min="1285" max="1285" width="7" bestFit="1" customWidth="1"/>
    <col min="1286" max="1286" width="6" bestFit="1" customWidth="1"/>
    <col min="1287" max="1287" width="7" bestFit="1" customWidth="1"/>
    <col min="1288" max="1289" width="6" bestFit="1" customWidth="1"/>
    <col min="1290" max="1290" width="7" bestFit="1" customWidth="1"/>
    <col min="1291" max="1293" width="6" bestFit="1" customWidth="1"/>
    <col min="1294" max="1294" width="7" bestFit="1" customWidth="1"/>
    <col min="1295" max="1295" width="6" bestFit="1" customWidth="1"/>
    <col min="1296" max="1297" width="7" bestFit="1" customWidth="1"/>
    <col min="1298" max="1299" width="6" bestFit="1" customWidth="1"/>
    <col min="1300" max="1300" width="7" bestFit="1" customWidth="1"/>
    <col min="1301" max="1301" width="6" bestFit="1" customWidth="1"/>
    <col min="1302" max="1302" width="7" bestFit="1" customWidth="1"/>
    <col min="1303" max="1303" width="6" bestFit="1" customWidth="1"/>
    <col min="1304" max="1304" width="7" bestFit="1" customWidth="1"/>
    <col min="1305" max="1307" width="6" bestFit="1" customWidth="1"/>
    <col min="1308" max="1308" width="7" bestFit="1" customWidth="1"/>
    <col min="1309" max="1309" width="5" bestFit="1" customWidth="1"/>
    <col min="1310" max="1310" width="7" bestFit="1" customWidth="1"/>
    <col min="1311" max="1311" width="6" bestFit="1" customWidth="1"/>
    <col min="1312" max="1315" width="7" bestFit="1" customWidth="1"/>
    <col min="1316" max="1316" width="5" bestFit="1" customWidth="1"/>
    <col min="1317" max="1317" width="7" bestFit="1" customWidth="1"/>
    <col min="1318" max="1318" width="6" bestFit="1" customWidth="1"/>
    <col min="1319" max="1319" width="7" bestFit="1" customWidth="1"/>
    <col min="1320" max="1321" width="6" bestFit="1" customWidth="1"/>
    <col min="1322" max="1322" width="5" bestFit="1" customWidth="1"/>
    <col min="1323" max="1324" width="7" bestFit="1" customWidth="1"/>
    <col min="1325" max="1325" width="6" bestFit="1" customWidth="1"/>
    <col min="1326" max="1326" width="7" bestFit="1" customWidth="1"/>
    <col min="1327" max="1328" width="6" bestFit="1" customWidth="1"/>
    <col min="1329" max="1329" width="7" bestFit="1" customWidth="1"/>
    <col min="1330" max="1330" width="3" bestFit="1" customWidth="1"/>
    <col min="1331" max="1331" width="7" bestFit="1" customWidth="1"/>
    <col min="1332" max="1332" width="6" bestFit="1" customWidth="1"/>
    <col min="1333" max="1334" width="7" bestFit="1" customWidth="1"/>
    <col min="1335" max="1335" width="5" bestFit="1" customWidth="1"/>
    <col min="1336" max="1336" width="7" bestFit="1" customWidth="1"/>
    <col min="1337" max="1338" width="6" bestFit="1" customWidth="1"/>
    <col min="1339" max="1339" width="7" bestFit="1" customWidth="1"/>
    <col min="1340" max="1340" width="5" bestFit="1" customWidth="1"/>
    <col min="1341" max="1342" width="7" bestFit="1" customWidth="1"/>
    <col min="1343" max="1344" width="6" bestFit="1" customWidth="1"/>
    <col min="1345" max="1345" width="7" bestFit="1" customWidth="1"/>
    <col min="1346" max="1347" width="6" bestFit="1" customWidth="1"/>
    <col min="1348" max="1348" width="7" bestFit="1" customWidth="1"/>
    <col min="1349" max="1349" width="5" bestFit="1" customWidth="1"/>
    <col min="1350" max="1350" width="6" bestFit="1" customWidth="1"/>
    <col min="1351" max="1351" width="7" bestFit="1" customWidth="1"/>
    <col min="1352" max="1352" width="6" bestFit="1" customWidth="1"/>
    <col min="1353" max="1353" width="7" bestFit="1" customWidth="1"/>
    <col min="1354" max="1354" width="5" bestFit="1" customWidth="1"/>
    <col min="1355" max="1355" width="7" bestFit="1" customWidth="1"/>
    <col min="1356" max="1356" width="6" bestFit="1" customWidth="1"/>
    <col min="1357" max="1358" width="7" bestFit="1" customWidth="1"/>
    <col min="1359" max="1359" width="5" bestFit="1" customWidth="1"/>
    <col min="1360" max="1360" width="7" bestFit="1" customWidth="1"/>
    <col min="1361" max="1361" width="6" bestFit="1" customWidth="1"/>
    <col min="1362" max="1363" width="7" bestFit="1" customWidth="1"/>
    <col min="1364" max="1364" width="6" bestFit="1" customWidth="1"/>
    <col min="1365" max="1365" width="7" bestFit="1" customWidth="1"/>
    <col min="1366" max="1366" width="5" bestFit="1" customWidth="1"/>
    <col min="1367" max="1368" width="6" bestFit="1" customWidth="1"/>
    <col min="1369" max="1369" width="7" bestFit="1" customWidth="1"/>
    <col min="1370" max="1370" width="6" bestFit="1" customWidth="1"/>
    <col min="1371" max="1371" width="5" bestFit="1" customWidth="1"/>
    <col min="1372" max="1373" width="6" bestFit="1" customWidth="1"/>
    <col min="1374" max="1374" width="7" bestFit="1" customWidth="1"/>
    <col min="1375" max="1375" width="6" bestFit="1" customWidth="1"/>
    <col min="1376" max="1376" width="7" bestFit="1" customWidth="1"/>
    <col min="1377" max="1377" width="6" bestFit="1" customWidth="1"/>
    <col min="1378" max="1378" width="7" bestFit="1" customWidth="1"/>
    <col min="1379" max="1379" width="6" bestFit="1" customWidth="1"/>
    <col min="1380" max="1380" width="3" bestFit="1" customWidth="1"/>
    <col min="1381" max="1383" width="6" bestFit="1" customWidth="1"/>
    <col min="1384" max="1384" width="5" bestFit="1" customWidth="1"/>
    <col min="1385" max="1386" width="6" bestFit="1" customWidth="1"/>
    <col min="1387" max="1388" width="7" bestFit="1" customWidth="1"/>
    <col min="1389" max="1389" width="6" bestFit="1" customWidth="1"/>
    <col min="1390" max="1392" width="7" bestFit="1" customWidth="1"/>
    <col min="1393" max="1393" width="6" bestFit="1" customWidth="1"/>
    <col min="1394" max="1396" width="7" bestFit="1" customWidth="1"/>
    <col min="1397" max="1398" width="6" bestFit="1" customWidth="1"/>
    <col min="1399" max="1399" width="5" bestFit="1" customWidth="1"/>
    <col min="1400" max="1400" width="7" bestFit="1" customWidth="1"/>
    <col min="1401" max="1402" width="6" bestFit="1" customWidth="1"/>
    <col min="1403" max="1403" width="7" bestFit="1" customWidth="1"/>
    <col min="1404" max="1404" width="6" bestFit="1" customWidth="1"/>
    <col min="1405" max="1405" width="7" bestFit="1" customWidth="1"/>
    <col min="1406" max="1407" width="6" bestFit="1" customWidth="1"/>
    <col min="1408" max="1408" width="7" bestFit="1" customWidth="1"/>
    <col min="1409" max="1411" width="6" bestFit="1" customWidth="1"/>
    <col min="1412" max="1412" width="7" bestFit="1" customWidth="1"/>
    <col min="1413" max="1413" width="6" bestFit="1" customWidth="1"/>
    <col min="1414" max="1415" width="7" bestFit="1" customWidth="1"/>
    <col min="1416" max="1416" width="6" bestFit="1" customWidth="1"/>
    <col min="1417" max="1418" width="7" bestFit="1" customWidth="1"/>
    <col min="1419" max="1421" width="6" bestFit="1" customWidth="1"/>
    <col min="1422" max="1422" width="3" bestFit="1" customWidth="1"/>
    <col min="1423" max="1423" width="6" bestFit="1" customWidth="1"/>
    <col min="1424" max="1424" width="7" bestFit="1" customWidth="1"/>
    <col min="1425" max="1425" width="6" bestFit="1" customWidth="1"/>
    <col min="1426" max="1426" width="5" bestFit="1" customWidth="1"/>
    <col min="1427" max="1427" width="6" bestFit="1" customWidth="1"/>
    <col min="1428" max="1429" width="7" bestFit="1" customWidth="1"/>
    <col min="1430" max="1430" width="6" bestFit="1" customWidth="1"/>
    <col min="1431" max="1431" width="7" bestFit="1" customWidth="1"/>
    <col min="1432" max="1432" width="6" bestFit="1" customWidth="1"/>
    <col min="1433" max="1433" width="5" bestFit="1" customWidth="1"/>
    <col min="1434" max="1436" width="6" bestFit="1" customWidth="1"/>
    <col min="1437" max="1437" width="7" bestFit="1" customWidth="1"/>
    <col min="1438" max="1438" width="6" bestFit="1" customWidth="1"/>
    <col min="1439" max="1440" width="7" bestFit="1" customWidth="1"/>
    <col min="1441" max="1444" width="6" bestFit="1" customWidth="1"/>
    <col min="1445" max="1445" width="7" bestFit="1" customWidth="1"/>
    <col min="1446" max="1450" width="6" bestFit="1" customWidth="1"/>
    <col min="1451" max="1453" width="7" bestFit="1" customWidth="1"/>
    <col min="1454" max="1454" width="6" bestFit="1" customWidth="1"/>
    <col min="1455" max="1455" width="7" bestFit="1" customWidth="1"/>
    <col min="1456" max="1458" width="6" bestFit="1" customWidth="1"/>
    <col min="1459" max="1460" width="7" bestFit="1" customWidth="1"/>
    <col min="1461" max="1461" width="6" bestFit="1" customWidth="1"/>
    <col min="1462" max="1465" width="7" bestFit="1" customWidth="1"/>
    <col min="1466" max="1466" width="6" bestFit="1" customWidth="1"/>
    <col min="1467" max="1467" width="7" bestFit="1" customWidth="1"/>
    <col min="1468" max="1468" width="3" bestFit="1" customWidth="1"/>
    <col min="1469" max="1470" width="7" bestFit="1" customWidth="1"/>
    <col min="1471" max="1471" width="5" bestFit="1" customWidth="1"/>
    <col min="1472" max="1473" width="6" bestFit="1" customWidth="1"/>
    <col min="1474" max="1474" width="7" bestFit="1" customWidth="1"/>
    <col min="1475" max="1475" width="5" bestFit="1" customWidth="1"/>
    <col min="1476" max="1476" width="7" bestFit="1" customWidth="1"/>
    <col min="1477" max="1477" width="6" bestFit="1" customWidth="1"/>
    <col min="1478" max="1478" width="7" bestFit="1" customWidth="1"/>
    <col min="1479" max="1479" width="5" bestFit="1" customWidth="1"/>
    <col min="1480" max="1480" width="6" bestFit="1" customWidth="1"/>
    <col min="1481" max="1481" width="7" bestFit="1" customWidth="1"/>
    <col min="1482" max="1482" width="5" bestFit="1" customWidth="1"/>
    <col min="1483" max="1485" width="7" bestFit="1" customWidth="1"/>
    <col min="1486" max="1487" width="6" bestFit="1" customWidth="1"/>
    <col min="1488" max="1488" width="7" bestFit="1" customWidth="1"/>
    <col min="1489" max="1489" width="6" bestFit="1" customWidth="1"/>
    <col min="1490" max="1490" width="7" bestFit="1" customWidth="1"/>
    <col min="1491" max="1491" width="5" bestFit="1" customWidth="1"/>
    <col min="1492" max="1492" width="7" bestFit="1" customWidth="1"/>
    <col min="1493" max="1494" width="6" bestFit="1" customWidth="1"/>
    <col min="1495" max="1496" width="7" bestFit="1" customWidth="1"/>
    <col min="1497" max="1499" width="6" bestFit="1" customWidth="1"/>
    <col min="1500" max="1500" width="7" bestFit="1" customWidth="1"/>
    <col min="1501" max="1501" width="5" bestFit="1" customWidth="1"/>
    <col min="1502" max="1503" width="6" bestFit="1" customWidth="1"/>
    <col min="1504" max="1504" width="7" bestFit="1" customWidth="1"/>
    <col min="1505" max="1508" width="6" bestFit="1" customWidth="1"/>
    <col min="1509" max="1509" width="7" bestFit="1" customWidth="1"/>
    <col min="1510" max="1510" width="6" bestFit="1" customWidth="1"/>
    <col min="1511" max="1512" width="7" bestFit="1" customWidth="1"/>
    <col min="1513" max="1513" width="5" bestFit="1" customWidth="1"/>
    <col min="1514" max="1514" width="7" bestFit="1" customWidth="1"/>
    <col min="1515" max="1515" width="5" bestFit="1" customWidth="1"/>
    <col min="1516" max="1516" width="6" bestFit="1" customWidth="1"/>
    <col min="1517" max="1517" width="7" bestFit="1" customWidth="1"/>
    <col min="1518" max="1518" width="6" bestFit="1" customWidth="1"/>
    <col min="1519" max="1519" width="5" bestFit="1" customWidth="1"/>
    <col min="1520" max="1520" width="7" bestFit="1" customWidth="1"/>
    <col min="1521" max="1521" width="6" bestFit="1" customWidth="1"/>
    <col min="1522" max="1523" width="7" bestFit="1" customWidth="1"/>
    <col min="1524" max="1524" width="5" bestFit="1" customWidth="1"/>
    <col min="1525" max="1525" width="6" bestFit="1" customWidth="1"/>
    <col min="1526" max="1527" width="7" bestFit="1" customWidth="1"/>
    <col min="1528" max="1528" width="6" bestFit="1" customWidth="1"/>
    <col min="1529" max="1529" width="7" bestFit="1" customWidth="1"/>
    <col min="1530" max="1532" width="6" bestFit="1" customWidth="1"/>
    <col min="1533" max="1533" width="7" bestFit="1" customWidth="1"/>
    <col min="1534" max="1535" width="6" bestFit="1" customWidth="1"/>
    <col min="1536" max="1536" width="5" bestFit="1" customWidth="1"/>
    <col min="1537" max="1539" width="6" bestFit="1" customWidth="1"/>
    <col min="1540" max="1540" width="7" bestFit="1" customWidth="1"/>
    <col min="1541" max="1541" width="6" bestFit="1" customWidth="1"/>
    <col min="1542" max="1542" width="3" bestFit="1" customWidth="1"/>
    <col min="1543" max="1543" width="6" bestFit="1" customWidth="1"/>
    <col min="1544" max="1547" width="7" bestFit="1" customWidth="1"/>
    <col min="1548" max="1548" width="6" bestFit="1" customWidth="1"/>
    <col min="1549" max="1549" width="7" bestFit="1" customWidth="1"/>
    <col min="1550" max="1550" width="6" bestFit="1" customWidth="1"/>
    <col min="1551" max="1551" width="5" bestFit="1" customWidth="1"/>
    <col min="1552" max="1553" width="6" bestFit="1" customWidth="1"/>
    <col min="1554" max="1556" width="7" bestFit="1" customWidth="1"/>
    <col min="1557" max="1557" width="6" bestFit="1" customWidth="1"/>
    <col min="1558" max="1558" width="7" bestFit="1" customWidth="1"/>
    <col min="1559" max="1559" width="5" bestFit="1" customWidth="1"/>
    <col min="1560" max="1562" width="7" bestFit="1" customWidth="1"/>
    <col min="1563" max="1566" width="6" bestFit="1" customWidth="1"/>
    <col min="1567" max="1567" width="7" bestFit="1" customWidth="1"/>
    <col min="1568" max="1568" width="6" bestFit="1" customWidth="1"/>
    <col min="1569" max="1569" width="5" bestFit="1" customWidth="1"/>
    <col min="1570" max="1571" width="6" bestFit="1" customWidth="1"/>
    <col min="1572" max="1572" width="5" bestFit="1" customWidth="1"/>
    <col min="1573" max="1575" width="6" bestFit="1" customWidth="1"/>
    <col min="1576" max="1576" width="5" bestFit="1" customWidth="1"/>
    <col min="1577" max="1578" width="6" bestFit="1" customWidth="1"/>
    <col min="1579" max="1583" width="7" bestFit="1" customWidth="1"/>
    <col min="1584" max="1585" width="6" bestFit="1" customWidth="1"/>
    <col min="1586" max="1586" width="7" bestFit="1" customWidth="1"/>
    <col min="1587" max="1587" width="6" bestFit="1" customWidth="1"/>
    <col min="1588" max="1589" width="7" bestFit="1" customWidth="1"/>
    <col min="1590" max="1590" width="5" bestFit="1" customWidth="1"/>
    <col min="1591" max="1591" width="7" bestFit="1" customWidth="1"/>
    <col min="1592" max="1592" width="6" bestFit="1" customWidth="1"/>
    <col min="1593" max="1594" width="7" bestFit="1" customWidth="1"/>
    <col min="1595" max="1595" width="6" bestFit="1" customWidth="1"/>
    <col min="1596" max="1598" width="7" bestFit="1" customWidth="1"/>
    <col min="1599" max="1601" width="6" bestFit="1" customWidth="1"/>
    <col min="1602" max="1602" width="7" bestFit="1" customWidth="1"/>
    <col min="1603" max="1603" width="6" bestFit="1" customWidth="1"/>
    <col min="1604" max="1604" width="7" bestFit="1" customWidth="1"/>
    <col min="1605" max="1605" width="6" bestFit="1" customWidth="1"/>
    <col min="1606" max="1606" width="5" bestFit="1" customWidth="1"/>
    <col min="1607" max="1607" width="6" bestFit="1" customWidth="1"/>
    <col min="1608" max="1608" width="7" bestFit="1" customWidth="1"/>
    <col min="1609" max="1609" width="6" bestFit="1" customWidth="1"/>
    <col min="1610" max="1610" width="7" bestFit="1" customWidth="1"/>
    <col min="1611" max="1612" width="6" bestFit="1" customWidth="1"/>
    <col min="1613" max="1613" width="7" bestFit="1" customWidth="1"/>
    <col min="1614" max="1614" width="6" bestFit="1" customWidth="1"/>
    <col min="1615" max="1615" width="7" bestFit="1" customWidth="1"/>
    <col min="1616" max="1617" width="6" bestFit="1" customWidth="1"/>
    <col min="1618" max="1619" width="7" bestFit="1" customWidth="1"/>
    <col min="1620" max="1620" width="5" bestFit="1" customWidth="1"/>
    <col min="1621" max="1622" width="6" bestFit="1" customWidth="1"/>
    <col min="1623" max="1623" width="7" bestFit="1" customWidth="1"/>
    <col min="1624" max="1624" width="6" bestFit="1" customWidth="1"/>
    <col min="1625" max="1626" width="7" bestFit="1" customWidth="1"/>
    <col min="1627" max="1627" width="3" bestFit="1" customWidth="1"/>
    <col min="1628" max="1629" width="7" bestFit="1" customWidth="1"/>
    <col min="1630" max="1632" width="6" bestFit="1" customWidth="1"/>
    <col min="1633" max="1633" width="7" bestFit="1" customWidth="1"/>
    <col min="1634" max="1635" width="6" bestFit="1" customWidth="1"/>
    <col min="1636" max="1636" width="7" bestFit="1" customWidth="1"/>
    <col min="1637" max="1637" width="5" bestFit="1" customWidth="1"/>
    <col min="1638" max="1638" width="6" bestFit="1" customWidth="1"/>
    <col min="1639" max="1640" width="7" bestFit="1" customWidth="1"/>
    <col min="1641" max="1641" width="6" bestFit="1" customWidth="1"/>
    <col min="1642" max="1646" width="7" bestFit="1" customWidth="1"/>
    <col min="1647" max="1647" width="5" bestFit="1" customWidth="1"/>
    <col min="1648" max="1649" width="6" bestFit="1" customWidth="1"/>
    <col min="1650" max="1650" width="7" bestFit="1" customWidth="1"/>
    <col min="1651" max="1651" width="5" bestFit="1" customWidth="1"/>
    <col min="1652" max="1653" width="6" bestFit="1" customWidth="1"/>
    <col min="1654" max="1654" width="3" bestFit="1" customWidth="1"/>
    <col min="1655" max="1658" width="6" bestFit="1" customWidth="1"/>
    <col min="1659" max="1659" width="5" bestFit="1" customWidth="1"/>
    <col min="1660" max="1662" width="6" bestFit="1" customWidth="1"/>
    <col min="1663" max="1664" width="7" bestFit="1" customWidth="1"/>
    <col min="1665" max="1665" width="6" bestFit="1" customWidth="1"/>
    <col min="1666" max="1666" width="7" bestFit="1" customWidth="1"/>
    <col min="1667" max="1668" width="6" bestFit="1" customWidth="1"/>
    <col min="1669" max="1670" width="7" bestFit="1" customWidth="1"/>
    <col min="1671" max="1671" width="6" bestFit="1" customWidth="1"/>
    <col min="1672" max="1672" width="7" bestFit="1" customWidth="1"/>
    <col min="1673" max="1674" width="6" bestFit="1" customWidth="1"/>
    <col min="1675" max="1675" width="7" bestFit="1" customWidth="1"/>
    <col min="1676" max="1676" width="5" bestFit="1" customWidth="1"/>
    <col min="1677" max="1677" width="6" bestFit="1" customWidth="1"/>
    <col min="1678" max="1678" width="7" bestFit="1" customWidth="1"/>
    <col min="1679" max="1679" width="6" bestFit="1" customWidth="1"/>
    <col min="1680" max="1680" width="5" bestFit="1" customWidth="1"/>
    <col min="1681" max="1681" width="7" bestFit="1" customWidth="1"/>
    <col min="1682" max="1685" width="6" bestFit="1" customWidth="1"/>
    <col min="1686" max="1686" width="5" bestFit="1" customWidth="1"/>
    <col min="1687" max="1687" width="7" bestFit="1" customWidth="1"/>
    <col min="1688" max="1688" width="6" bestFit="1" customWidth="1"/>
    <col min="1689" max="1689" width="5" bestFit="1" customWidth="1"/>
    <col min="1690" max="1691" width="7" bestFit="1" customWidth="1"/>
    <col min="1692" max="1697" width="6" bestFit="1" customWidth="1"/>
    <col min="1698" max="1698" width="3" bestFit="1" customWidth="1"/>
    <col min="1699" max="1700" width="7" bestFit="1" customWidth="1"/>
    <col min="1701" max="1701" width="6" bestFit="1" customWidth="1"/>
    <col min="1702" max="1702" width="7" bestFit="1" customWidth="1"/>
    <col min="1703" max="1703" width="6" bestFit="1" customWidth="1"/>
    <col min="1704" max="1704" width="7" bestFit="1" customWidth="1"/>
    <col min="1705" max="1706" width="6" bestFit="1" customWidth="1"/>
    <col min="1707" max="1710" width="7" bestFit="1" customWidth="1"/>
    <col min="1711" max="1711" width="6" bestFit="1" customWidth="1"/>
    <col min="1712" max="1712" width="7" bestFit="1" customWidth="1"/>
    <col min="1713" max="1713" width="5" bestFit="1" customWidth="1"/>
    <col min="1714" max="1715" width="6" bestFit="1" customWidth="1"/>
    <col min="1716" max="1716" width="7" bestFit="1" customWidth="1"/>
    <col min="1717" max="1718" width="6" bestFit="1" customWidth="1"/>
    <col min="1719" max="1720" width="7" bestFit="1" customWidth="1"/>
    <col min="1721" max="1721" width="6" bestFit="1" customWidth="1"/>
    <col min="1722" max="1722" width="7" bestFit="1" customWidth="1"/>
    <col min="1723" max="1723" width="5" bestFit="1" customWidth="1"/>
    <col min="1724" max="1725" width="7" bestFit="1" customWidth="1"/>
    <col min="1726" max="1730" width="6" bestFit="1" customWidth="1"/>
    <col min="1731" max="1731" width="7" bestFit="1" customWidth="1"/>
    <col min="1732" max="1732" width="6" bestFit="1" customWidth="1"/>
    <col min="1733" max="1734" width="7" bestFit="1" customWidth="1"/>
    <col min="1735" max="1737" width="6" bestFit="1" customWidth="1"/>
    <col min="1738" max="1739" width="7" bestFit="1" customWidth="1"/>
    <col min="1740" max="1740" width="6" bestFit="1" customWidth="1"/>
    <col min="1741" max="1743" width="7" bestFit="1" customWidth="1"/>
    <col min="1744" max="1744" width="6" bestFit="1" customWidth="1"/>
    <col min="1745" max="1746" width="7" bestFit="1" customWidth="1"/>
    <col min="1747" max="1747" width="5" bestFit="1" customWidth="1"/>
    <col min="1748" max="1748" width="7" bestFit="1" customWidth="1"/>
    <col min="1749" max="1750" width="6" bestFit="1" customWidth="1"/>
    <col min="1751" max="1751" width="5" bestFit="1" customWidth="1"/>
    <col min="1752" max="1752" width="6" bestFit="1" customWidth="1"/>
    <col min="1753" max="1753" width="5" bestFit="1" customWidth="1"/>
    <col min="1754" max="1754" width="7" bestFit="1" customWidth="1"/>
    <col min="1755" max="1756" width="6" bestFit="1" customWidth="1"/>
    <col min="1757" max="1758" width="7" bestFit="1" customWidth="1"/>
    <col min="1759" max="1759" width="5" bestFit="1" customWidth="1"/>
    <col min="1760" max="1761" width="6" bestFit="1" customWidth="1"/>
    <col min="1762" max="1762" width="7" bestFit="1" customWidth="1"/>
    <col min="1763" max="1765" width="6" bestFit="1" customWidth="1"/>
    <col min="1766" max="1768" width="7" bestFit="1" customWidth="1"/>
    <col min="1769" max="1770" width="6" bestFit="1" customWidth="1"/>
    <col min="1771" max="1771" width="7" bestFit="1" customWidth="1"/>
    <col min="1772" max="1772" width="6" bestFit="1" customWidth="1"/>
    <col min="1773" max="1773" width="7" bestFit="1" customWidth="1"/>
    <col min="1774" max="1774" width="6" bestFit="1" customWidth="1"/>
    <col min="1775" max="1776" width="7" bestFit="1" customWidth="1"/>
    <col min="1777" max="1779" width="6" bestFit="1" customWidth="1"/>
    <col min="1780" max="1781" width="7" bestFit="1" customWidth="1"/>
    <col min="1782" max="1782" width="5" bestFit="1" customWidth="1"/>
    <col min="1783" max="1784" width="7" bestFit="1" customWidth="1"/>
    <col min="1785" max="1786" width="6" bestFit="1" customWidth="1"/>
    <col min="1787" max="1787" width="7" bestFit="1" customWidth="1"/>
    <col min="1788" max="1788" width="6" bestFit="1" customWidth="1"/>
    <col min="1789" max="1789" width="7" bestFit="1" customWidth="1"/>
    <col min="1790" max="1790" width="6" bestFit="1" customWidth="1"/>
    <col min="1791" max="1791" width="5" bestFit="1" customWidth="1"/>
    <col min="1792" max="1792" width="7" bestFit="1" customWidth="1"/>
    <col min="1793" max="1794" width="6" bestFit="1" customWidth="1"/>
    <col min="1795" max="1798" width="7" bestFit="1" customWidth="1"/>
    <col min="1799" max="1799" width="6" bestFit="1" customWidth="1"/>
    <col min="1800" max="1800" width="7" bestFit="1" customWidth="1"/>
    <col min="1801" max="1802" width="6" bestFit="1" customWidth="1"/>
    <col min="1803" max="1803" width="7" bestFit="1" customWidth="1"/>
    <col min="1804" max="1804" width="3" bestFit="1" customWidth="1"/>
    <col min="1805" max="1805" width="6" bestFit="1" customWidth="1"/>
    <col min="1806" max="1806" width="7" bestFit="1" customWidth="1"/>
    <col min="1807" max="1807" width="6" bestFit="1" customWidth="1"/>
    <col min="1808" max="1808" width="7" bestFit="1" customWidth="1"/>
    <col min="1809" max="1811" width="6" bestFit="1" customWidth="1"/>
    <col min="1812" max="1812" width="7" bestFit="1" customWidth="1"/>
    <col min="1813" max="1813" width="6" bestFit="1" customWidth="1"/>
    <col min="1814" max="1814" width="7" bestFit="1" customWidth="1"/>
    <col min="1815" max="1816" width="6" bestFit="1" customWidth="1"/>
    <col min="1817" max="1817" width="7" bestFit="1" customWidth="1"/>
    <col min="1818" max="1818" width="5" bestFit="1" customWidth="1"/>
    <col min="1819" max="1821" width="6" bestFit="1" customWidth="1"/>
    <col min="1822" max="1822" width="7" bestFit="1" customWidth="1"/>
    <col min="1823" max="1823" width="6" bestFit="1" customWidth="1"/>
    <col min="1824" max="1826" width="7" bestFit="1" customWidth="1"/>
    <col min="1827" max="1832" width="6" bestFit="1" customWidth="1"/>
    <col min="1833" max="1833" width="7" bestFit="1" customWidth="1"/>
    <col min="1834" max="1834" width="5" bestFit="1" customWidth="1"/>
    <col min="1835" max="1836" width="6" bestFit="1" customWidth="1"/>
    <col min="1837" max="1837" width="5" bestFit="1" customWidth="1"/>
    <col min="1838" max="1845" width="6" bestFit="1" customWidth="1"/>
    <col min="1846" max="1846" width="7" bestFit="1" customWidth="1"/>
    <col min="1847" max="1847" width="5" bestFit="1" customWidth="1"/>
    <col min="1848" max="1848" width="7" bestFit="1" customWidth="1"/>
    <col min="1849" max="1849" width="6" bestFit="1" customWidth="1"/>
    <col min="1850" max="1851" width="7" bestFit="1" customWidth="1"/>
    <col min="1852" max="1853" width="6" bestFit="1" customWidth="1"/>
    <col min="1854" max="1854" width="7" bestFit="1" customWidth="1"/>
    <col min="1855" max="1855" width="5" bestFit="1" customWidth="1"/>
    <col min="1856" max="1857" width="6" bestFit="1" customWidth="1"/>
    <col min="1858" max="1858" width="5" bestFit="1" customWidth="1"/>
    <col min="1859" max="1859" width="7" bestFit="1" customWidth="1"/>
    <col min="1860" max="1861" width="6" bestFit="1" customWidth="1"/>
    <col min="1862" max="1862" width="5" bestFit="1" customWidth="1"/>
    <col min="1863" max="1863" width="6" bestFit="1" customWidth="1"/>
    <col min="1864" max="1864" width="7" bestFit="1" customWidth="1"/>
    <col min="1865" max="1865" width="6" bestFit="1" customWidth="1"/>
    <col min="1866" max="1866" width="5" bestFit="1" customWidth="1"/>
    <col min="1867" max="1871" width="6" bestFit="1" customWidth="1"/>
    <col min="1872" max="1872" width="5" bestFit="1" customWidth="1"/>
    <col min="1873" max="1873" width="7" bestFit="1" customWidth="1"/>
    <col min="1874" max="1875" width="6" bestFit="1" customWidth="1"/>
    <col min="1876" max="1876" width="7" bestFit="1" customWidth="1"/>
    <col min="1877" max="1877" width="6" bestFit="1" customWidth="1"/>
    <col min="1878" max="1878" width="3" bestFit="1" customWidth="1"/>
    <col min="1879" max="1880" width="7" bestFit="1" customWidth="1"/>
    <col min="1881" max="1882" width="6" bestFit="1" customWidth="1"/>
    <col min="1883" max="1883" width="5" bestFit="1" customWidth="1"/>
    <col min="1884" max="1884" width="6" bestFit="1" customWidth="1"/>
    <col min="1885" max="1886" width="7" bestFit="1" customWidth="1"/>
    <col min="1887" max="1887" width="5" bestFit="1" customWidth="1"/>
    <col min="1888" max="1890" width="7" bestFit="1" customWidth="1"/>
    <col min="1891" max="1892" width="6" bestFit="1" customWidth="1"/>
    <col min="1893" max="1893" width="7" bestFit="1" customWidth="1"/>
    <col min="1894" max="1894" width="6" bestFit="1" customWidth="1"/>
    <col min="1895" max="1895" width="5" bestFit="1" customWidth="1"/>
    <col min="1896" max="1896" width="6" bestFit="1" customWidth="1"/>
    <col min="1897" max="1898" width="7" bestFit="1" customWidth="1"/>
    <col min="1899" max="1901" width="6" bestFit="1" customWidth="1"/>
    <col min="1902" max="1902" width="7" bestFit="1" customWidth="1"/>
    <col min="1903" max="1903" width="6" bestFit="1" customWidth="1"/>
    <col min="1904" max="1905" width="7" bestFit="1" customWidth="1"/>
    <col min="1906" max="1906" width="6" bestFit="1" customWidth="1"/>
    <col min="1907" max="1908" width="7" bestFit="1" customWidth="1"/>
    <col min="1909" max="1909" width="6" bestFit="1" customWidth="1"/>
    <col min="1910" max="1910" width="7" bestFit="1" customWidth="1"/>
    <col min="1911" max="1914" width="6" bestFit="1" customWidth="1"/>
    <col min="1915" max="1915" width="7" bestFit="1" customWidth="1"/>
    <col min="1916" max="1918" width="6" bestFit="1" customWidth="1"/>
    <col min="1919" max="1919" width="7" bestFit="1" customWidth="1"/>
    <col min="1920" max="1920" width="3" bestFit="1" customWidth="1"/>
    <col min="1921" max="1924" width="7" bestFit="1" customWidth="1"/>
    <col min="1925" max="1927" width="6" bestFit="1" customWidth="1"/>
    <col min="1928" max="1928" width="7" bestFit="1" customWidth="1"/>
    <col min="1929" max="1929" width="6" bestFit="1" customWidth="1"/>
    <col min="1930" max="1931" width="7" bestFit="1" customWidth="1"/>
    <col min="1932" max="1932" width="6" bestFit="1" customWidth="1"/>
    <col min="1933" max="1933" width="5" bestFit="1" customWidth="1"/>
    <col min="1934" max="1936" width="6" bestFit="1" customWidth="1"/>
    <col min="1937" max="1937" width="7" bestFit="1" customWidth="1"/>
    <col min="1938" max="1938" width="6" bestFit="1" customWidth="1"/>
    <col min="1939" max="1939" width="5" bestFit="1" customWidth="1"/>
    <col min="1940" max="1940" width="7" bestFit="1" customWidth="1"/>
    <col min="1941" max="1941" width="6" bestFit="1" customWidth="1"/>
    <col min="1942" max="1946" width="7" bestFit="1" customWidth="1"/>
    <col min="1947" max="1947" width="6" bestFit="1" customWidth="1"/>
    <col min="1948" max="1948" width="7" bestFit="1" customWidth="1"/>
    <col min="1949" max="1950" width="6" bestFit="1" customWidth="1"/>
    <col min="1951" max="1951" width="3" bestFit="1" customWidth="1"/>
    <col min="1952" max="1952" width="7" bestFit="1" customWidth="1"/>
    <col min="1953" max="1953" width="6" bestFit="1" customWidth="1"/>
    <col min="1954" max="1954" width="7" bestFit="1" customWidth="1"/>
    <col min="1955" max="1955" width="6" bestFit="1" customWidth="1"/>
    <col min="1956" max="1956" width="5" bestFit="1" customWidth="1"/>
    <col min="1957" max="1958" width="7" bestFit="1" customWidth="1"/>
    <col min="1959" max="1959" width="6" bestFit="1" customWidth="1"/>
    <col min="1960" max="1960" width="7" bestFit="1" customWidth="1"/>
    <col min="1961" max="1961" width="5" bestFit="1" customWidth="1"/>
    <col min="1962" max="1962" width="7" bestFit="1" customWidth="1"/>
    <col min="1963" max="1963" width="6" bestFit="1" customWidth="1"/>
    <col min="1964" max="1965" width="7" bestFit="1" customWidth="1"/>
    <col min="1966" max="1966" width="5" bestFit="1" customWidth="1"/>
    <col min="1967" max="1968" width="7" bestFit="1" customWidth="1"/>
    <col min="1969" max="1969" width="6" bestFit="1" customWidth="1"/>
    <col min="1970" max="1970" width="7" bestFit="1" customWidth="1"/>
    <col min="1971" max="1972" width="6" bestFit="1" customWidth="1"/>
    <col min="1973" max="1973" width="5" bestFit="1" customWidth="1"/>
    <col min="1974" max="1974" width="7" bestFit="1" customWidth="1"/>
    <col min="1975" max="1977" width="6" bestFit="1" customWidth="1"/>
    <col min="1978" max="1978" width="7" bestFit="1" customWidth="1"/>
    <col min="1979" max="1979" width="6" bestFit="1" customWidth="1"/>
    <col min="1980" max="1980" width="7" bestFit="1" customWidth="1"/>
    <col min="1981" max="1982" width="6" bestFit="1" customWidth="1"/>
    <col min="1983" max="1983" width="7" bestFit="1" customWidth="1"/>
    <col min="1984" max="1986" width="6" bestFit="1" customWidth="1"/>
    <col min="1987" max="1987" width="7" bestFit="1" customWidth="1"/>
    <col min="1988" max="1989" width="6" bestFit="1" customWidth="1"/>
    <col min="1990" max="1991" width="7" bestFit="1" customWidth="1"/>
    <col min="1992" max="1995" width="6" bestFit="1" customWidth="1"/>
    <col min="1996" max="1997" width="7" bestFit="1" customWidth="1"/>
    <col min="1998" max="2000" width="6" bestFit="1" customWidth="1"/>
    <col min="2001" max="2003" width="7" bestFit="1" customWidth="1"/>
    <col min="2004" max="2004" width="6" bestFit="1" customWidth="1"/>
    <col min="2005" max="2005" width="5" bestFit="1" customWidth="1"/>
    <col min="2006" max="2007" width="6" bestFit="1" customWidth="1"/>
    <col min="2008" max="2008" width="7" bestFit="1" customWidth="1"/>
    <col min="2009" max="2009" width="6" bestFit="1" customWidth="1"/>
    <col min="2010" max="2010" width="7" bestFit="1" customWidth="1"/>
    <col min="2011" max="2011" width="6" bestFit="1" customWidth="1"/>
    <col min="2012" max="2012" width="5" bestFit="1" customWidth="1"/>
    <col min="2013" max="2013" width="6" bestFit="1" customWidth="1"/>
    <col min="2014" max="2014" width="7" bestFit="1" customWidth="1"/>
    <col min="2015" max="2015" width="3" bestFit="1" customWidth="1"/>
    <col min="2016" max="2016" width="7" bestFit="1" customWidth="1"/>
    <col min="2017" max="2017" width="6" bestFit="1" customWidth="1"/>
    <col min="2018" max="2020" width="7" bestFit="1" customWidth="1"/>
    <col min="2021" max="2021" width="6" bestFit="1" customWidth="1"/>
    <col min="2022" max="2023" width="7" bestFit="1" customWidth="1"/>
    <col min="2024" max="2024" width="6" bestFit="1" customWidth="1"/>
    <col min="2025" max="2028" width="7" bestFit="1" customWidth="1"/>
    <col min="2029" max="2032" width="6" bestFit="1" customWidth="1"/>
    <col min="2033" max="2034" width="7" bestFit="1" customWidth="1"/>
    <col min="2035" max="2035" width="6" bestFit="1" customWidth="1"/>
    <col min="2036" max="2037" width="7" bestFit="1" customWidth="1"/>
    <col min="2038" max="2039" width="6" bestFit="1" customWidth="1"/>
    <col min="2040" max="2040" width="5" bestFit="1" customWidth="1"/>
    <col min="2041" max="2041" width="6" bestFit="1" customWidth="1"/>
    <col min="2042" max="2042" width="7" bestFit="1" customWidth="1"/>
    <col min="2043" max="2044" width="6" bestFit="1" customWidth="1"/>
    <col min="2045" max="2045" width="7" bestFit="1" customWidth="1"/>
    <col min="2046" max="2046" width="6" bestFit="1" customWidth="1"/>
    <col min="2047" max="2047" width="7" bestFit="1" customWidth="1"/>
    <col min="2048" max="2048" width="3" bestFit="1" customWidth="1"/>
    <col min="2049" max="2049" width="7" bestFit="1" customWidth="1"/>
    <col min="2050" max="2051" width="6" bestFit="1" customWidth="1"/>
    <col min="2052" max="2052" width="7" bestFit="1" customWidth="1"/>
    <col min="2053" max="2053" width="6" bestFit="1" customWidth="1"/>
    <col min="2054" max="2054" width="7" bestFit="1" customWidth="1"/>
    <col min="2055" max="2055" width="5" bestFit="1" customWidth="1"/>
    <col min="2056" max="2056" width="6" bestFit="1" customWidth="1"/>
    <col min="2057" max="2057" width="7" bestFit="1" customWidth="1"/>
    <col min="2058" max="2058" width="6" bestFit="1" customWidth="1"/>
    <col min="2059" max="2059" width="5" bestFit="1" customWidth="1"/>
    <col min="2060" max="2065" width="6" bestFit="1" customWidth="1"/>
    <col min="2066" max="2066" width="7" bestFit="1" customWidth="1"/>
    <col min="2067" max="2068" width="6" bestFit="1" customWidth="1"/>
    <col min="2069" max="2069" width="5" bestFit="1" customWidth="1"/>
    <col min="2070" max="2071" width="7" bestFit="1" customWidth="1"/>
    <col min="2072" max="2072" width="6" bestFit="1" customWidth="1"/>
    <col min="2073" max="2075" width="7" bestFit="1" customWidth="1"/>
    <col min="2076" max="2077" width="6" bestFit="1" customWidth="1"/>
    <col min="2078" max="2078" width="7" bestFit="1" customWidth="1"/>
    <col min="2079" max="2084" width="6" bestFit="1" customWidth="1"/>
    <col min="2085" max="2085" width="7" bestFit="1" customWidth="1"/>
    <col min="2086" max="2086" width="6" bestFit="1" customWidth="1"/>
    <col min="2087" max="2087" width="7" bestFit="1" customWidth="1"/>
    <col min="2088" max="2089" width="6" bestFit="1" customWidth="1"/>
    <col min="2090" max="2090" width="7" bestFit="1" customWidth="1"/>
    <col min="2091" max="2091" width="5" bestFit="1" customWidth="1"/>
    <col min="2092" max="2093" width="7" bestFit="1" customWidth="1"/>
    <col min="2094" max="2094" width="6" bestFit="1" customWidth="1"/>
    <col min="2095" max="2097" width="7" bestFit="1" customWidth="1"/>
    <col min="2098" max="2099" width="5" bestFit="1" customWidth="1"/>
    <col min="2100" max="2103" width="6" bestFit="1" customWidth="1"/>
    <col min="2104" max="2104" width="5" bestFit="1" customWidth="1"/>
    <col min="2105" max="2105" width="7" bestFit="1" customWidth="1"/>
    <col min="2106" max="2109" width="6" bestFit="1" customWidth="1"/>
    <col min="2110" max="2110" width="7" bestFit="1" customWidth="1"/>
    <col min="2111" max="2111" width="6" bestFit="1" customWidth="1"/>
    <col min="2112" max="2114" width="7" bestFit="1" customWidth="1"/>
    <col min="2115" max="2116" width="6" bestFit="1" customWidth="1"/>
    <col min="2117" max="2119" width="7" bestFit="1" customWidth="1"/>
    <col min="2120" max="2120" width="5" bestFit="1" customWidth="1"/>
    <col min="2121" max="2122" width="7" bestFit="1" customWidth="1"/>
    <col min="2123" max="2124" width="6" bestFit="1" customWidth="1"/>
    <col min="2125" max="2125" width="7" bestFit="1" customWidth="1"/>
    <col min="2126" max="2126" width="5" bestFit="1" customWidth="1"/>
    <col min="2127" max="2130" width="6" bestFit="1" customWidth="1"/>
    <col min="2131" max="2131" width="7" bestFit="1" customWidth="1"/>
    <col min="2132" max="2132" width="3" bestFit="1" customWidth="1"/>
    <col min="2133" max="2134" width="6" bestFit="1" customWidth="1"/>
    <col min="2135" max="2135" width="7" bestFit="1" customWidth="1"/>
    <col min="2136" max="2136" width="5" bestFit="1" customWidth="1"/>
    <col min="2137" max="2138" width="6" bestFit="1" customWidth="1"/>
    <col min="2139" max="2140" width="7" bestFit="1" customWidth="1"/>
    <col min="2141" max="2143" width="6" bestFit="1" customWidth="1"/>
    <col min="2144" max="2144" width="7" bestFit="1" customWidth="1"/>
    <col min="2145" max="2146" width="6" bestFit="1" customWidth="1"/>
    <col min="2147" max="2147" width="7" bestFit="1" customWidth="1"/>
    <col min="2148" max="2149" width="6" bestFit="1" customWidth="1"/>
    <col min="2150" max="2150" width="5" bestFit="1" customWidth="1"/>
    <col min="2151" max="2151" width="7" bestFit="1" customWidth="1"/>
    <col min="2152" max="2153" width="6" bestFit="1" customWidth="1"/>
    <col min="2154" max="2154" width="7" bestFit="1" customWidth="1"/>
    <col min="2155" max="2155" width="5" bestFit="1" customWidth="1"/>
    <col min="2156" max="2156" width="6" bestFit="1" customWidth="1"/>
    <col min="2157" max="2158" width="5" bestFit="1" customWidth="1"/>
    <col min="2159" max="2159" width="6" bestFit="1" customWidth="1"/>
    <col min="2160" max="2160" width="7" bestFit="1" customWidth="1"/>
    <col min="2161" max="2161" width="6" bestFit="1" customWidth="1"/>
    <col min="2162" max="2162" width="7" bestFit="1" customWidth="1"/>
    <col min="2163" max="2165" width="6" bestFit="1" customWidth="1"/>
    <col min="2166" max="2166" width="5" bestFit="1" customWidth="1"/>
    <col min="2167" max="2169" width="7" bestFit="1" customWidth="1"/>
    <col min="2170" max="2170" width="5" bestFit="1" customWidth="1"/>
    <col min="2171" max="2171" width="7" bestFit="1" customWidth="1"/>
    <col min="2172" max="2174" width="6" bestFit="1" customWidth="1"/>
    <col min="2175" max="2177" width="7" bestFit="1" customWidth="1"/>
    <col min="2178" max="2179" width="6" bestFit="1" customWidth="1"/>
    <col min="2180" max="2180" width="7" bestFit="1" customWidth="1"/>
    <col min="2181" max="2182" width="6" bestFit="1" customWidth="1"/>
    <col min="2183" max="2184" width="7" bestFit="1" customWidth="1"/>
    <col min="2185" max="2188" width="6" bestFit="1" customWidth="1"/>
    <col min="2189" max="2189" width="3" bestFit="1" customWidth="1"/>
    <col min="2190" max="2190" width="6" bestFit="1" customWidth="1"/>
    <col min="2191" max="2191" width="7" bestFit="1" customWidth="1"/>
    <col min="2192" max="2192" width="6" bestFit="1" customWidth="1"/>
    <col min="2193" max="2193" width="7" bestFit="1" customWidth="1"/>
    <col min="2194" max="2194" width="6" bestFit="1" customWidth="1"/>
    <col min="2195" max="2195" width="7" bestFit="1" customWidth="1"/>
    <col min="2196" max="2197" width="6" bestFit="1" customWidth="1"/>
    <col min="2198" max="2198" width="5" bestFit="1" customWidth="1"/>
    <col min="2199" max="2199" width="7" bestFit="1" customWidth="1"/>
    <col min="2200" max="2200" width="6" bestFit="1" customWidth="1"/>
    <col min="2201" max="2204" width="7" bestFit="1" customWidth="1"/>
    <col min="2205" max="2206" width="6" bestFit="1" customWidth="1"/>
    <col min="2207" max="2207" width="7" bestFit="1" customWidth="1"/>
    <col min="2208" max="2209" width="6" bestFit="1" customWidth="1"/>
    <col min="2210" max="2211" width="7" bestFit="1" customWidth="1"/>
    <col min="2212" max="2215" width="6" bestFit="1" customWidth="1"/>
    <col min="2216" max="2216" width="3" bestFit="1" customWidth="1"/>
    <col min="2217" max="2217" width="7" bestFit="1" customWidth="1"/>
    <col min="2218" max="2218" width="5" bestFit="1" customWidth="1"/>
    <col min="2219" max="2221" width="6" bestFit="1" customWidth="1"/>
    <col min="2222" max="2222" width="7" bestFit="1" customWidth="1"/>
    <col min="2223" max="2224" width="6" bestFit="1" customWidth="1"/>
    <col min="2225" max="2225" width="7" bestFit="1" customWidth="1"/>
    <col min="2226" max="2230" width="6" bestFit="1" customWidth="1"/>
    <col min="2231" max="2232" width="7" bestFit="1" customWidth="1"/>
    <col min="2233" max="2235" width="6" bestFit="1" customWidth="1"/>
    <col min="2236" max="2236" width="5" bestFit="1" customWidth="1"/>
    <col min="2237" max="2237" width="6" bestFit="1" customWidth="1"/>
    <col min="2238" max="2239" width="7" bestFit="1" customWidth="1"/>
    <col min="2240" max="2240" width="5" bestFit="1" customWidth="1"/>
    <col min="2241" max="2247" width="6" bestFit="1" customWidth="1"/>
    <col min="2248" max="2248" width="7" bestFit="1" customWidth="1"/>
    <col min="2249" max="2249" width="5" bestFit="1" customWidth="1"/>
    <col min="2250" max="2251" width="6" bestFit="1" customWidth="1"/>
    <col min="2252" max="2252" width="5" bestFit="1" customWidth="1"/>
    <col min="2253" max="2254" width="7" bestFit="1" customWidth="1"/>
    <col min="2255" max="2256" width="6" bestFit="1" customWidth="1"/>
    <col min="2257" max="2259" width="7" bestFit="1" customWidth="1"/>
    <col min="2260" max="2260" width="6" bestFit="1" customWidth="1"/>
    <col min="2261" max="2261" width="7" bestFit="1" customWidth="1"/>
    <col min="2262" max="2263" width="6" bestFit="1" customWidth="1"/>
    <col min="2264" max="2264" width="5" bestFit="1" customWidth="1"/>
    <col min="2265" max="2265" width="7" bestFit="1" customWidth="1"/>
    <col min="2266" max="2267" width="6" bestFit="1" customWidth="1"/>
    <col min="2268" max="2268" width="7" bestFit="1" customWidth="1"/>
    <col min="2269" max="2269" width="6" bestFit="1" customWidth="1"/>
    <col min="2270" max="2270" width="7" bestFit="1" customWidth="1"/>
    <col min="2271" max="2271" width="6" bestFit="1" customWidth="1"/>
    <col min="2272" max="2272" width="7" bestFit="1" customWidth="1"/>
    <col min="2273" max="2273" width="6" bestFit="1" customWidth="1"/>
    <col min="2274" max="2276" width="7" bestFit="1" customWidth="1"/>
    <col min="2277" max="2278" width="6" bestFit="1" customWidth="1"/>
    <col min="2279" max="2279" width="5" bestFit="1" customWidth="1"/>
    <col min="2280" max="2280" width="6" bestFit="1" customWidth="1"/>
    <col min="2281" max="2281" width="7" bestFit="1" customWidth="1"/>
    <col min="2282" max="2282" width="6" bestFit="1" customWidth="1"/>
    <col min="2283" max="2283" width="7" bestFit="1" customWidth="1"/>
    <col min="2284" max="2284" width="6" bestFit="1" customWidth="1"/>
    <col min="2285" max="2286" width="7" bestFit="1" customWidth="1"/>
    <col min="2287" max="2287" width="6" bestFit="1" customWidth="1"/>
    <col min="2288" max="2288" width="7" bestFit="1" customWidth="1"/>
    <col min="2289" max="2289" width="6" bestFit="1" customWidth="1"/>
    <col min="2290" max="2291" width="7" bestFit="1" customWidth="1"/>
    <col min="2292" max="2292" width="6" bestFit="1" customWidth="1"/>
    <col min="2293" max="2293" width="7" bestFit="1" customWidth="1"/>
    <col min="2294" max="2294" width="6" bestFit="1" customWidth="1"/>
    <col min="2295" max="2295" width="7" bestFit="1" customWidth="1"/>
    <col min="2296" max="2297" width="6" bestFit="1" customWidth="1"/>
    <col min="2298" max="2298" width="7" bestFit="1" customWidth="1"/>
    <col min="2299" max="2299" width="5" bestFit="1" customWidth="1"/>
    <col min="2300" max="2301" width="6" bestFit="1" customWidth="1"/>
    <col min="2302" max="2302" width="7" bestFit="1" customWidth="1"/>
    <col min="2303" max="2305" width="6" bestFit="1" customWidth="1"/>
    <col min="2306" max="2306" width="7" bestFit="1" customWidth="1"/>
    <col min="2307" max="2307" width="6" bestFit="1" customWidth="1"/>
    <col min="2308" max="2308" width="5" bestFit="1" customWidth="1"/>
    <col min="2309" max="2309" width="6" bestFit="1" customWidth="1"/>
    <col min="2310" max="2310" width="7" bestFit="1" customWidth="1"/>
    <col min="2311" max="2311" width="6" bestFit="1" customWidth="1"/>
    <col min="2312" max="2314" width="7" bestFit="1" customWidth="1"/>
    <col min="2315" max="2316" width="6" bestFit="1" customWidth="1"/>
    <col min="2317" max="2318" width="7" bestFit="1" customWidth="1"/>
    <col min="2319" max="2320" width="6" bestFit="1" customWidth="1"/>
    <col min="2321" max="2321" width="3" bestFit="1" customWidth="1"/>
    <col min="2322" max="2322" width="6" bestFit="1" customWidth="1"/>
    <col min="2323" max="2323" width="7" bestFit="1" customWidth="1"/>
    <col min="2324" max="2324" width="6" bestFit="1" customWidth="1"/>
    <col min="2325" max="2325" width="7" bestFit="1" customWidth="1"/>
    <col min="2326" max="2326" width="6" bestFit="1" customWidth="1"/>
    <col min="2327" max="2327" width="7" bestFit="1" customWidth="1"/>
    <col min="2328" max="2328" width="6" bestFit="1" customWidth="1"/>
    <col min="2329" max="2329" width="7" bestFit="1" customWidth="1"/>
    <col min="2330" max="2330" width="5" bestFit="1" customWidth="1"/>
    <col min="2331" max="2333" width="7" bestFit="1" customWidth="1"/>
    <col min="2334" max="2334" width="5" bestFit="1" customWidth="1"/>
    <col min="2335" max="2338" width="6" bestFit="1" customWidth="1"/>
    <col min="2339" max="2341" width="7" bestFit="1" customWidth="1"/>
    <col min="2342" max="2343" width="6" bestFit="1" customWidth="1"/>
    <col min="2344" max="2348" width="7" bestFit="1" customWidth="1"/>
    <col min="2349" max="2349" width="6" bestFit="1" customWidth="1"/>
    <col min="2350" max="2350" width="7" bestFit="1" customWidth="1"/>
    <col min="2351" max="2353" width="6" bestFit="1" customWidth="1"/>
    <col min="2354" max="2356" width="7" bestFit="1" customWidth="1"/>
    <col min="2357" max="2357" width="6" bestFit="1" customWidth="1"/>
    <col min="2358" max="2358" width="7" bestFit="1" customWidth="1"/>
    <col min="2359" max="2359" width="5" bestFit="1" customWidth="1"/>
    <col min="2360" max="2360" width="6" bestFit="1" customWidth="1"/>
    <col min="2361" max="2361" width="7" bestFit="1" customWidth="1"/>
    <col min="2362" max="2362" width="5" bestFit="1" customWidth="1"/>
    <col min="2363" max="2364" width="6" bestFit="1" customWidth="1"/>
    <col min="2365" max="2365" width="7" bestFit="1" customWidth="1"/>
    <col min="2366" max="2366" width="6" bestFit="1" customWidth="1"/>
    <col min="2367" max="2367" width="7" bestFit="1" customWidth="1"/>
    <col min="2368" max="2368" width="3" bestFit="1" customWidth="1"/>
    <col min="2369" max="2371" width="7" bestFit="1" customWidth="1"/>
    <col min="2372" max="2372" width="5" bestFit="1" customWidth="1"/>
    <col min="2373" max="2373" width="7" bestFit="1" customWidth="1"/>
    <col min="2374" max="2375" width="6" bestFit="1" customWidth="1"/>
    <col min="2376" max="2376" width="5" bestFit="1" customWidth="1"/>
    <col min="2377" max="2377" width="7" bestFit="1" customWidth="1"/>
    <col min="2378" max="2378" width="6" bestFit="1" customWidth="1"/>
    <col min="2379" max="2380" width="7" bestFit="1" customWidth="1"/>
    <col min="2381" max="2383" width="6" bestFit="1" customWidth="1"/>
    <col min="2384" max="2384" width="7" bestFit="1" customWidth="1"/>
    <col min="2385" max="2385" width="6" bestFit="1" customWidth="1"/>
    <col min="2386" max="2387" width="7" bestFit="1" customWidth="1"/>
    <col min="2388" max="2391" width="6" bestFit="1" customWidth="1"/>
    <col min="2392" max="2392" width="7" bestFit="1" customWidth="1"/>
    <col min="2393" max="2393" width="5" bestFit="1" customWidth="1"/>
    <col min="2394" max="2394" width="7" bestFit="1" customWidth="1"/>
    <col min="2395" max="2395" width="6" bestFit="1" customWidth="1"/>
    <col min="2396" max="2396" width="7" bestFit="1" customWidth="1"/>
    <col min="2397" max="2397" width="6" bestFit="1" customWidth="1"/>
    <col min="2398" max="2398" width="7" bestFit="1" customWidth="1"/>
    <col min="2399" max="2399" width="5" bestFit="1" customWidth="1"/>
    <col min="2400" max="2401" width="7" bestFit="1" customWidth="1"/>
    <col min="2402" max="2402" width="5" bestFit="1" customWidth="1"/>
    <col min="2403" max="2405" width="6" bestFit="1" customWidth="1"/>
    <col min="2406" max="2406" width="5" bestFit="1" customWidth="1"/>
    <col min="2407" max="2408" width="6" bestFit="1" customWidth="1"/>
    <col min="2409" max="2409" width="7" bestFit="1" customWidth="1"/>
    <col min="2410" max="2410" width="6" bestFit="1" customWidth="1"/>
    <col min="2411" max="2415" width="7" bestFit="1" customWidth="1"/>
    <col min="2416" max="2416" width="6" bestFit="1" customWidth="1"/>
    <col min="2417" max="2419" width="7" bestFit="1" customWidth="1"/>
    <col min="2420" max="2420" width="6" bestFit="1" customWidth="1"/>
    <col min="2421" max="2421" width="5" bestFit="1" customWidth="1"/>
    <col min="2422" max="2422" width="7" bestFit="1" customWidth="1"/>
    <col min="2423" max="2423" width="6" bestFit="1" customWidth="1"/>
    <col min="2424" max="2428" width="7" bestFit="1" customWidth="1"/>
    <col min="2429" max="2429" width="5" bestFit="1" customWidth="1"/>
    <col min="2430" max="2431" width="6" bestFit="1" customWidth="1"/>
    <col min="2432" max="2437" width="7" bestFit="1" customWidth="1"/>
    <col min="2438" max="2438" width="5" bestFit="1" customWidth="1"/>
    <col min="2439" max="2440" width="7" bestFit="1" customWidth="1"/>
    <col min="2441" max="2441" width="6" bestFit="1" customWidth="1"/>
    <col min="2442" max="2442" width="7" bestFit="1" customWidth="1"/>
    <col min="2443" max="2445" width="6" bestFit="1" customWidth="1"/>
    <col min="2446" max="2446" width="5" bestFit="1" customWidth="1"/>
    <col min="2447" max="2447" width="7" bestFit="1" customWidth="1"/>
    <col min="2448" max="2448" width="5" bestFit="1" customWidth="1"/>
    <col min="2449" max="2449" width="7" bestFit="1" customWidth="1"/>
    <col min="2450" max="2452" width="6" bestFit="1" customWidth="1"/>
    <col min="2453" max="2455" width="7" bestFit="1" customWidth="1"/>
    <col min="2456" max="2456" width="6" bestFit="1" customWidth="1"/>
    <col min="2457" max="2459" width="7" bestFit="1" customWidth="1"/>
    <col min="2460" max="2462" width="6" bestFit="1" customWidth="1"/>
    <col min="2463" max="2463" width="5" bestFit="1" customWidth="1"/>
    <col min="2464" max="2464" width="7" bestFit="1" customWidth="1"/>
    <col min="2465" max="2465" width="5" bestFit="1" customWidth="1"/>
    <col min="2466" max="2468" width="6" bestFit="1" customWidth="1"/>
    <col min="2469" max="2469" width="7" bestFit="1" customWidth="1"/>
    <col min="2470" max="2470" width="6" bestFit="1" customWidth="1"/>
    <col min="2471" max="2471" width="7" bestFit="1" customWidth="1"/>
    <col min="2472" max="2472" width="5" bestFit="1" customWidth="1"/>
    <col min="2473" max="2474" width="7" bestFit="1" customWidth="1"/>
    <col min="2475" max="2481" width="6" bestFit="1" customWidth="1"/>
    <col min="2482" max="2482" width="5" bestFit="1" customWidth="1"/>
    <col min="2483" max="2483" width="7" bestFit="1" customWidth="1"/>
    <col min="2484" max="2484" width="6" bestFit="1" customWidth="1"/>
    <col min="2485" max="2490" width="7" bestFit="1" customWidth="1"/>
    <col min="2491" max="2493" width="6" bestFit="1" customWidth="1"/>
    <col min="2494" max="2494" width="5" bestFit="1" customWidth="1"/>
    <col min="2495" max="2498" width="6" bestFit="1" customWidth="1"/>
    <col min="2499" max="2499" width="7" bestFit="1" customWidth="1"/>
    <col min="2500" max="2500" width="6" bestFit="1" customWidth="1"/>
    <col min="2501" max="2501" width="5" bestFit="1" customWidth="1"/>
    <col min="2502" max="2502" width="6" bestFit="1" customWidth="1"/>
    <col min="2503" max="2503" width="7" bestFit="1" customWidth="1"/>
    <col min="2504" max="2506" width="6" bestFit="1" customWidth="1"/>
    <col min="2507" max="2507" width="7" bestFit="1" customWidth="1"/>
    <col min="2508" max="2508" width="6" bestFit="1" customWidth="1"/>
    <col min="2509" max="2511" width="7" bestFit="1" customWidth="1"/>
    <col min="2512" max="2516" width="6" bestFit="1" customWidth="1"/>
    <col min="2517" max="2517" width="7" bestFit="1" customWidth="1"/>
    <col min="2518" max="2518" width="5" bestFit="1" customWidth="1"/>
    <col min="2519" max="2519" width="7" bestFit="1" customWidth="1"/>
    <col min="2520" max="2520" width="5" bestFit="1" customWidth="1"/>
    <col min="2521" max="2523" width="6" bestFit="1" customWidth="1"/>
    <col min="2524" max="2524" width="5" bestFit="1" customWidth="1"/>
    <col min="2525" max="2526" width="7" bestFit="1" customWidth="1"/>
    <col min="2527" max="2527" width="6" bestFit="1" customWidth="1"/>
    <col min="2528" max="2528" width="7" bestFit="1" customWidth="1"/>
    <col min="2529" max="2529" width="5" bestFit="1" customWidth="1"/>
    <col min="2530" max="2531" width="7" bestFit="1" customWidth="1"/>
    <col min="2532" max="2535" width="6" bestFit="1" customWidth="1"/>
    <col min="2536" max="2536" width="7" bestFit="1" customWidth="1"/>
    <col min="2537" max="2538" width="6" bestFit="1" customWidth="1"/>
    <col min="2539" max="2540" width="7" bestFit="1" customWidth="1"/>
    <col min="2541" max="2541" width="6" bestFit="1" customWidth="1"/>
    <col min="2542" max="2544" width="7" bestFit="1" customWidth="1"/>
    <col min="2545" max="2546" width="6" bestFit="1" customWidth="1"/>
    <col min="2547" max="2547" width="7" bestFit="1" customWidth="1"/>
    <col min="2548" max="2548" width="6" bestFit="1" customWidth="1"/>
    <col min="2549" max="2549" width="5" bestFit="1" customWidth="1"/>
    <col min="2550" max="2550" width="6" bestFit="1" customWidth="1"/>
    <col min="2551" max="2551" width="7" bestFit="1" customWidth="1"/>
    <col min="2552" max="2553" width="6" bestFit="1" customWidth="1"/>
    <col min="2554" max="2554" width="7" bestFit="1" customWidth="1"/>
    <col min="2555" max="2555" width="6" bestFit="1" customWidth="1"/>
    <col min="2556" max="2556" width="7" bestFit="1" customWidth="1"/>
    <col min="2557" max="2559" width="6" bestFit="1" customWidth="1"/>
    <col min="2560" max="2560" width="7" bestFit="1" customWidth="1"/>
    <col min="2561" max="2561" width="6" bestFit="1" customWidth="1"/>
    <col min="2562" max="2562" width="7" bestFit="1" customWidth="1"/>
    <col min="2563" max="2563" width="3" bestFit="1" customWidth="1"/>
    <col min="2564" max="2566" width="6" bestFit="1" customWidth="1"/>
    <col min="2567" max="2567" width="5" bestFit="1" customWidth="1"/>
    <col min="2568" max="2568" width="6" bestFit="1" customWidth="1"/>
    <col min="2569" max="2569" width="7" bestFit="1" customWidth="1"/>
    <col min="2570" max="2570" width="6" bestFit="1" customWidth="1"/>
    <col min="2571" max="2571" width="5" bestFit="1" customWidth="1"/>
    <col min="2572" max="2572" width="6" bestFit="1" customWidth="1"/>
    <col min="2573" max="2576" width="7" bestFit="1" customWidth="1"/>
    <col min="2577" max="2577" width="6" bestFit="1" customWidth="1"/>
    <col min="2578" max="2580" width="7" bestFit="1" customWidth="1"/>
    <col min="2581" max="2581" width="6" bestFit="1" customWidth="1"/>
    <col min="2582" max="2582" width="7" bestFit="1" customWidth="1"/>
    <col min="2583" max="2583" width="6" bestFit="1" customWidth="1"/>
    <col min="2584" max="2584" width="7" bestFit="1" customWidth="1"/>
    <col min="2585" max="2585" width="5" bestFit="1" customWidth="1"/>
    <col min="2586" max="2586" width="6" bestFit="1" customWidth="1"/>
    <col min="2587" max="2587" width="7" bestFit="1" customWidth="1"/>
    <col min="2588" max="2589" width="6" bestFit="1" customWidth="1"/>
    <col min="2590" max="2590" width="7" bestFit="1" customWidth="1"/>
    <col min="2591" max="2591" width="6" bestFit="1" customWidth="1"/>
    <col min="2592" max="2593" width="7" bestFit="1" customWidth="1"/>
    <col min="2594" max="2594" width="5" bestFit="1" customWidth="1"/>
    <col min="2595" max="2596" width="7" bestFit="1" customWidth="1"/>
    <col min="2597" max="2599" width="6" bestFit="1" customWidth="1"/>
    <col min="2600" max="2600" width="5" bestFit="1" customWidth="1"/>
    <col min="2601" max="2601" width="7" bestFit="1" customWidth="1"/>
    <col min="2602" max="2607" width="6" bestFit="1" customWidth="1"/>
    <col min="2608" max="2608" width="7" bestFit="1" customWidth="1"/>
    <col min="2609" max="2609" width="6" bestFit="1" customWidth="1"/>
    <col min="2610" max="2610" width="7" bestFit="1" customWidth="1"/>
    <col min="2611" max="2611" width="5" bestFit="1" customWidth="1"/>
    <col min="2612" max="2612" width="7" bestFit="1" customWidth="1"/>
    <col min="2613" max="2613" width="6" bestFit="1" customWidth="1"/>
    <col min="2614" max="2615" width="7" bestFit="1" customWidth="1"/>
    <col min="2616" max="2617" width="6" bestFit="1" customWidth="1"/>
    <col min="2618" max="2618" width="7" bestFit="1" customWidth="1"/>
    <col min="2619" max="2619" width="6" bestFit="1" customWidth="1"/>
    <col min="2620" max="2620" width="7" bestFit="1" customWidth="1"/>
    <col min="2621" max="2622" width="6" bestFit="1" customWidth="1"/>
    <col min="2623" max="2623" width="7" bestFit="1" customWidth="1"/>
    <col min="2624" max="2624" width="5" bestFit="1" customWidth="1"/>
    <col min="2625" max="2625" width="6" bestFit="1" customWidth="1"/>
    <col min="2626" max="2627" width="7" bestFit="1" customWidth="1"/>
    <col min="2628" max="2629" width="6" bestFit="1" customWidth="1"/>
    <col min="2630" max="2630" width="7" bestFit="1" customWidth="1"/>
    <col min="2631" max="2631" width="6" bestFit="1" customWidth="1"/>
    <col min="2632" max="2633" width="7" bestFit="1" customWidth="1"/>
    <col min="2634" max="2637" width="6" bestFit="1" customWidth="1"/>
    <col min="2638" max="2638" width="5" bestFit="1" customWidth="1"/>
    <col min="2639" max="2639" width="7" bestFit="1" customWidth="1"/>
    <col min="2640" max="2640" width="5" bestFit="1" customWidth="1"/>
    <col min="2641" max="2641" width="7" bestFit="1" customWidth="1"/>
    <col min="2642" max="2642" width="6" bestFit="1" customWidth="1"/>
    <col min="2643" max="2643" width="7" bestFit="1" customWidth="1"/>
    <col min="2644" max="2645" width="6" bestFit="1" customWidth="1"/>
    <col min="2646" max="2648" width="7" bestFit="1" customWidth="1"/>
    <col min="2649" max="2649" width="5" bestFit="1" customWidth="1"/>
    <col min="2650" max="2650" width="7" bestFit="1" customWidth="1"/>
    <col min="2651" max="2654" width="6" bestFit="1" customWidth="1"/>
    <col min="2655" max="2655" width="7" bestFit="1" customWidth="1"/>
    <col min="2656" max="2656" width="6" bestFit="1" customWidth="1"/>
    <col min="2657" max="2657" width="7" bestFit="1" customWidth="1"/>
    <col min="2658" max="2658" width="6" bestFit="1" customWidth="1"/>
    <col min="2659" max="2659" width="5" bestFit="1" customWidth="1"/>
    <col min="2660" max="2660" width="6" bestFit="1" customWidth="1"/>
    <col min="2661" max="2662" width="7" bestFit="1" customWidth="1"/>
    <col min="2663" max="2669" width="6" bestFit="1" customWidth="1"/>
    <col min="2670" max="2671" width="7" bestFit="1" customWidth="1"/>
    <col min="2672" max="2672" width="6" bestFit="1" customWidth="1"/>
    <col min="2673" max="2674" width="7" bestFit="1" customWidth="1"/>
    <col min="2675" max="2675" width="5" bestFit="1" customWidth="1"/>
    <col min="2676" max="2678" width="6" bestFit="1" customWidth="1"/>
    <col min="2679" max="2680" width="7" bestFit="1" customWidth="1"/>
    <col min="2681" max="2682" width="6" bestFit="1" customWidth="1"/>
    <col min="2683" max="2683" width="7" bestFit="1" customWidth="1"/>
    <col min="2684" max="2684" width="3" bestFit="1" customWidth="1"/>
    <col min="2685" max="2685" width="6" bestFit="1" customWidth="1"/>
    <col min="2686" max="2687" width="7" bestFit="1" customWidth="1"/>
    <col min="2688" max="2688" width="6" bestFit="1" customWidth="1"/>
    <col min="2689" max="2691" width="7" bestFit="1" customWidth="1"/>
    <col min="2692" max="2692" width="6" bestFit="1" customWidth="1"/>
    <col min="2693" max="2693" width="5" bestFit="1" customWidth="1"/>
    <col min="2694" max="2694" width="7" bestFit="1" customWidth="1"/>
    <col min="2695" max="2698" width="6" bestFit="1" customWidth="1"/>
    <col min="2699" max="2699" width="5" bestFit="1" customWidth="1"/>
    <col min="2700" max="2702" width="6" bestFit="1" customWidth="1"/>
    <col min="2703" max="2703" width="5" bestFit="1" customWidth="1"/>
    <col min="2704" max="2706" width="6" bestFit="1" customWidth="1"/>
    <col min="2707" max="2707" width="7" bestFit="1" customWidth="1"/>
    <col min="2708" max="2708" width="8" bestFit="1" customWidth="1"/>
    <col min="2709" max="2709" width="6" bestFit="1" customWidth="1"/>
    <col min="2710" max="2710" width="7" bestFit="1" customWidth="1"/>
    <col min="2711" max="2711" width="6" bestFit="1" customWidth="1"/>
    <col min="2712" max="2714" width="7" bestFit="1" customWidth="1"/>
    <col min="2715" max="2715" width="6" bestFit="1" customWidth="1"/>
    <col min="2716" max="2716" width="7" bestFit="1" customWidth="1"/>
    <col min="2717" max="2718" width="6" bestFit="1" customWidth="1"/>
    <col min="2719" max="2719" width="7" bestFit="1" customWidth="1"/>
    <col min="2720" max="2720" width="5" bestFit="1" customWidth="1"/>
    <col min="2721" max="2722" width="6" bestFit="1" customWidth="1"/>
    <col min="2723" max="2723" width="7" bestFit="1" customWidth="1"/>
    <col min="2724" max="2724" width="6" bestFit="1" customWidth="1"/>
    <col min="2725" max="2725" width="7" bestFit="1" customWidth="1"/>
    <col min="2726" max="2729" width="6" bestFit="1" customWidth="1"/>
    <col min="2730" max="2730" width="7" bestFit="1" customWidth="1"/>
    <col min="2731" max="2732" width="6" bestFit="1" customWidth="1"/>
    <col min="2733" max="2734" width="7" bestFit="1" customWidth="1"/>
    <col min="2735" max="2735" width="6" bestFit="1" customWidth="1"/>
    <col min="2736" max="2736" width="5" bestFit="1" customWidth="1"/>
    <col min="2737" max="2738" width="7" bestFit="1" customWidth="1"/>
    <col min="2739" max="2739" width="6" bestFit="1" customWidth="1"/>
    <col min="2740" max="2740" width="5" bestFit="1" customWidth="1"/>
    <col min="2741" max="2741" width="6" bestFit="1" customWidth="1"/>
    <col min="2742" max="2744" width="7" bestFit="1" customWidth="1"/>
    <col min="2745" max="2745" width="5" bestFit="1" customWidth="1"/>
    <col min="2746" max="2748" width="6" bestFit="1" customWidth="1"/>
    <col min="2749" max="2749" width="7" bestFit="1" customWidth="1"/>
    <col min="2750" max="2752" width="6" bestFit="1" customWidth="1"/>
    <col min="2753" max="2755" width="7" bestFit="1" customWidth="1"/>
    <col min="2756" max="2757" width="6" bestFit="1" customWidth="1"/>
    <col min="2758" max="2758" width="7" bestFit="1" customWidth="1"/>
    <col min="2759" max="2764" width="6" bestFit="1" customWidth="1"/>
    <col min="2765" max="2765" width="3" bestFit="1" customWidth="1"/>
    <col min="2766" max="2766" width="6" bestFit="1" customWidth="1"/>
    <col min="2767" max="2767" width="7" bestFit="1" customWidth="1"/>
    <col min="2768" max="2768" width="6" bestFit="1" customWidth="1"/>
    <col min="2769" max="2769" width="7" bestFit="1" customWidth="1"/>
    <col min="2770" max="2770" width="6" bestFit="1" customWidth="1"/>
    <col min="2771" max="2772" width="7" bestFit="1" customWidth="1"/>
    <col min="2773" max="2773" width="5" bestFit="1" customWidth="1"/>
    <col min="2774" max="2774" width="7" bestFit="1" customWidth="1"/>
    <col min="2775" max="2777" width="6" bestFit="1" customWidth="1"/>
    <col min="2778" max="2779" width="7" bestFit="1" customWidth="1"/>
    <col min="2780" max="2781" width="6" bestFit="1" customWidth="1"/>
    <col min="2782" max="2782" width="7" bestFit="1" customWidth="1"/>
    <col min="2783" max="2783" width="6" bestFit="1" customWidth="1"/>
    <col min="2784" max="2785" width="7" bestFit="1" customWidth="1"/>
    <col min="2786" max="2786" width="3" bestFit="1" customWidth="1"/>
    <col min="2787" max="2788" width="7" bestFit="1" customWidth="1"/>
    <col min="2789" max="2791" width="6" bestFit="1" customWidth="1"/>
    <col min="2792" max="2792" width="7" bestFit="1" customWidth="1"/>
    <col min="2793" max="2793" width="5" bestFit="1" customWidth="1"/>
    <col min="2794" max="2794" width="6" bestFit="1" customWidth="1"/>
    <col min="2795" max="2796" width="7" bestFit="1" customWidth="1"/>
    <col min="2797" max="2797" width="6" bestFit="1" customWidth="1"/>
    <col min="2798" max="2798" width="7" bestFit="1" customWidth="1"/>
    <col min="2799" max="2800" width="5" bestFit="1" customWidth="1"/>
    <col min="2801" max="2801" width="6" bestFit="1" customWidth="1"/>
    <col min="2802" max="2804" width="7" bestFit="1" customWidth="1"/>
    <col min="2805" max="2805" width="5" bestFit="1" customWidth="1"/>
    <col min="2806" max="2807" width="6" bestFit="1" customWidth="1"/>
    <col min="2808" max="2808" width="7" bestFit="1" customWidth="1"/>
    <col min="2809" max="2809" width="6" bestFit="1" customWidth="1"/>
    <col min="2810" max="2812" width="7" bestFit="1" customWidth="1"/>
    <col min="2813" max="2813" width="6" bestFit="1" customWidth="1"/>
    <col min="2814" max="2814" width="7" bestFit="1" customWidth="1"/>
    <col min="2815" max="2815" width="6" bestFit="1" customWidth="1"/>
    <col min="2816" max="2816" width="7" bestFit="1" customWidth="1"/>
    <col min="2817" max="2817" width="6" bestFit="1" customWidth="1"/>
    <col min="2818" max="2818" width="3" bestFit="1" customWidth="1"/>
    <col min="2819" max="2819" width="7" bestFit="1" customWidth="1"/>
    <col min="2820" max="2820" width="6" bestFit="1" customWidth="1"/>
    <col min="2821" max="2822" width="7" bestFit="1" customWidth="1"/>
    <col min="2823" max="2824" width="6" bestFit="1" customWidth="1"/>
    <col min="2825" max="2825" width="7" bestFit="1" customWidth="1"/>
    <col min="2826" max="2828" width="6" bestFit="1" customWidth="1"/>
    <col min="2829" max="2829" width="3" bestFit="1" customWidth="1"/>
    <col min="2830" max="2834" width="6" bestFit="1" customWidth="1"/>
    <col min="2835" max="2835" width="7" bestFit="1" customWidth="1"/>
    <col min="2836" max="2836" width="6" bestFit="1" customWidth="1"/>
    <col min="2837" max="2837" width="5" bestFit="1" customWidth="1"/>
    <col min="2838" max="2838" width="7" bestFit="1" customWidth="1"/>
    <col min="2839" max="2844" width="6" bestFit="1" customWidth="1"/>
    <col min="2845" max="2845" width="7" bestFit="1" customWidth="1"/>
    <col min="2846" max="2846" width="5" bestFit="1" customWidth="1"/>
    <col min="2847" max="2847" width="6" bestFit="1" customWidth="1"/>
    <col min="2848" max="2848" width="7" bestFit="1" customWidth="1"/>
    <col min="2849" max="2849" width="6" bestFit="1" customWidth="1"/>
    <col min="2850" max="2854" width="7" bestFit="1" customWidth="1"/>
    <col min="2855" max="2855" width="6" bestFit="1" customWidth="1"/>
    <col min="2856" max="2856" width="7" bestFit="1" customWidth="1"/>
    <col min="2857" max="2861" width="6" bestFit="1" customWidth="1"/>
    <col min="2862" max="2862" width="5" bestFit="1" customWidth="1"/>
    <col min="2863" max="2863" width="6" bestFit="1" customWidth="1"/>
    <col min="2864" max="2864" width="7" bestFit="1" customWidth="1"/>
    <col min="2865" max="2866" width="6" bestFit="1" customWidth="1"/>
    <col min="2867" max="2867" width="7" bestFit="1" customWidth="1"/>
    <col min="2868" max="2868" width="6" bestFit="1" customWidth="1"/>
    <col min="2869" max="2871" width="7" bestFit="1" customWidth="1"/>
    <col min="2872" max="2872" width="6" bestFit="1" customWidth="1"/>
    <col min="2873" max="2873" width="5" bestFit="1" customWidth="1"/>
    <col min="2874" max="2874" width="6" bestFit="1" customWidth="1"/>
    <col min="2875" max="2875" width="7" bestFit="1" customWidth="1"/>
    <col min="2876" max="2876" width="5" bestFit="1" customWidth="1"/>
    <col min="2877" max="2877" width="8" bestFit="1" customWidth="1"/>
    <col min="2878" max="2878" width="7" bestFit="1" customWidth="1"/>
    <col min="2879" max="2879" width="5" bestFit="1" customWidth="1"/>
    <col min="2880" max="2882" width="6" bestFit="1" customWidth="1"/>
    <col min="2883" max="2883" width="7" bestFit="1" customWidth="1"/>
    <col min="2884" max="2884" width="5" bestFit="1" customWidth="1"/>
    <col min="2885" max="2887" width="6" bestFit="1" customWidth="1"/>
    <col min="2888" max="2888" width="7" bestFit="1" customWidth="1"/>
    <col min="2889" max="2890" width="6" bestFit="1" customWidth="1"/>
    <col min="2891" max="2891" width="7" bestFit="1" customWidth="1"/>
    <col min="2892" max="2892" width="5" bestFit="1" customWidth="1"/>
    <col min="2893" max="2895" width="6" bestFit="1" customWidth="1"/>
    <col min="2896" max="2897" width="7" bestFit="1" customWidth="1"/>
    <col min="2898" max="2898" width="6" bestFit="1" customWidth="1"/>
    <col min="2899" max="2899" width="7" bestFit="1" customWidth="1"/>
    <col min="2900" max="2900" width="6" bestFit="1" customWidth="1"/>
    <col min="2901" max="2901" width="7" bestFit="1" customWidth="1"/>
    <col min="2902" max="2902" width="6" bestFit="1" customWidth="1"/>
    <col min="2903" max="2903" width="5" bestFit="1" customWidth="1"/>
    <col min="2904" max="2908" width="6" bestFit="1" customWidth="1"/>
    <col min="2909" max="2909" width="7" bestFit="1" customWidth="1"/>
    <col min="2910" max="2910" width="6" bestFit="1" customWidth="1"/>
    <col min="2911" max="2911" width="7" bestFit="1" customWidth="1"/>
    <col min="2912" max="2912" width="5" bestFit="1" customWidth="1"/>
    <col min="2913" max="2913" width="6" bestFit="1" customWidth="1"/>
    <col min="2914" max="2914" width="5" bestFit="1" customWidth="1"/>
    <col min="2915" max="2916" width="7" bestFit="1" customWidth="1"/>
    <col min="2917" max="2917" width="6" bestFit="1" customWidth="1"/>
    <col min="2918" max="2921" width="7" bestFit="1" customWidth="1"/>
    <col min="2922" max="2926" width="6" bestFit="1" customWidth="1"/>
    <col min="2927" max="2928" width="7" bestFit="1" customWidth="1"/>
    <col min="2929" max="2929" width="6" bestFit="1" customWidth="1"/>
    <col min="2930" max="2930" width="5" bestFit="1" customWidth="1"/>
    <col min="2931" max="2931" width="7" bestFit="1" customWidth="1"/>
    <col min="2932" max="2933" width="6" bestFit="1" customWidth="1"/>
    <col min="2934" max="2935" width="7" bestFit="1" customWidth="1"/>
    <col min="2936" max="2936" width="5" bestFit="1" customWidth="1"/>
    <col min="2937" max="2937" width="7" bestFit="1" customWidth="1"/>
    <col min="2938" max="2938" width="6" bestFit="1" customWidth="1"/>
    <col min="2939" max="2940" width="7" bestFit="1" customWidth="1"/>
    <col min="2941" max="2944" width="6" bestFit="1" customWidth="1"/>
    <col min="2945" max="2945" width="5" bestFit="1" customWidth="1"/>
    <col min="2946" max="2950" width="6" bestFit="1" customWidth="1"/>
    <col min="2951" max="2951" width="5" bestFit="1" customWidth="1"/>
    <col min="2952" max="2952" width="6" bestFit="1" customWidth="1"/>
    <col min="2953" max="2953" width="7" bestFit="1" customWidth="1"/>
    <col min="2954" max="2954" width="6" bestFit="1" customWidth="1"/>
    <col min="2955" max="2958" width="7" bestFit="1" customWidth="1"/>
    <col min="2959" max="2959" width="6" bestFit="1" customWidth="1"/>
    <col min="2960" max="2961" width="7" bestFit="1" customWidth="1"/>
    <col min="2962" max="2962" width="6" bestFit="1" customWidth="1"/>
    <col min="2963" max="2963" width="7" bestFit="1" customWidth="1"/>
    <col min="2964" max="2968" width="6" bestFit="1" customWidth="1"/>
    <col min="2969" max="2969" width="7" bestFit="1" customWidth="1"/>
    <col min="2970" max="2970" width="6" bestFit="1" customWidth="1"/>
    <col min="2971" max="2971" width="5" bestFit="1" customWidth="1"/>
    <col min="2972" max="2974" width="7" bestFit="1" customWidth="1"/>
    <col min="2975" max="2975" width="5" bestFit="1" customWidth="1"/>
    <col min="2976" max="2977" width="6" bestFit="1" customWidth="1"/>
    <col min="2978" max="2978" width="5" bestFit="1" customWidth="1"/>
    <col min="2979" max="2980" width="6" bestFit="1" customWidth="1"/>
    <col min="2981" max="2981" width="7" bestFit="1" customWidth="1"/>
    <col min="2982" max="2982" width="5" bestFit="1" customWidth="1"/>
    <col min="2983" max="2983" width="6" bestFit="1" customWidth="1"/>
    <col min="2984" max="2987" width="7" bestFit="1" customWidth="1"/>
    <col min="2988" max="2991" width="6" bestFit="1" customWidth="1"/>
    <col min="2992" max="2992" width="7" bestFit="1" customWidth="1"/>
    <col min="2993" max="2995" width="6" bestFit="1" customWidth="1"/>
    <col min="2996" max="2996" width="5" bestFit="1" customWidth="1"/>
    <col min="2997" max="2997" width="7" bestFit="1" customWidth="1"/>
    <col min="2998" max="2998" width="6" bestFit="1" customWidth="1"/>
    <col min="2999" max="2999" width="5" bestFit="1" customWidth="1"/>
    <col min="3000" max="3000" width="6" bestFit="1" customWidth="1"/>
    <col min="3001" max="3001" width="5" bestFit="1" customWidth="1"/>
    <col min="3002" max="3006" width="6" bestFit="1" customWidth="1"/>
    <col min="3007" max="3007" width="7" bestFit="1" customWidth="1"/>
    <col min="3008" max="3008" width="6" bestFit="1" customWidth="1"/>
    <col min="3009" max="3009" width="5" bestFit="1" customWidth="1"/>
    <col min="3010" max="3012" width="7" bestFit="1" customWidth="1"/>
    <col min="3013" max="3013" width="5" bestFit="1" customWidth="1"/>
    <col min="3014" max="3014" width="7" bestFit="1" customWidth="1"/>
    <col min="3015" max="3016" width="6" bestFit="1" customWidth="1"/>
    <col min="3017" max="3017" width="8" bestFit="1" customWidth="1"/>
    <col min="3018" max="3019" width="6" bestFit="1" customWidth="1"/>
    <col min="3020" max="3025" width="7" bestFit="1" customWidth="1"/>
    <col min="3026" max="3026" width="6" bestFit="1" customWidth="1"/>
    <col min="3027" max="3027" width="7" bestFit="1" customWidth="1"/>
    <col min="3028" max="3028" width="5" bestFit="1" customWidth="1"/>
    <col min="3029" max="3031" width="6" bestFit="1" customWidth="1"/>
    <col min="3032" max="3032" width="7" bestFit="1" customWidth="1"/>
    <col min="3033" max="3033" width="6" bestFit="1" customWidth="1"/>
    <col min="3034" max="3034" width="7" bestFit="1" customWidth="1"/>
    <col min="3035" max="3035" width="3" bestFit="1" customWidth="1"/>
    <col min="3036" max="3040" width="6" bestFit="1" customWidth="1"/>
    <col min="3041" max="3041" width="5" bestFit="1" customWidth="1"/>
    <col min="3042" max="3042" width="7" bestFit="1" customWidth="1"/>
    <col min="3043" max="3043" width="6" bestFit="1" customWidth="1"/>
    <col min="3044" max="3044" width="7" bestFit="1" customWidth="1"/>
    <col min="3045" max="3046" width="6" bestFit="1" customWidth="1"/>
    <col min="3047" max="3050" width="7" bestFit="1" customWidth="1"/>
    <col min="3051" max="3051" width="5" bestFit="1" customWidth="1"/>
    <col min="3052" max="3052" width="7" bestFit="1" customWidth="1"/>
    <col min="3053" max="3053" width="6" bestFit="1" customWidth="1"/>
    <col min="3054" max="3055" width="7" bestFit="1" customWidth="1"/>
    <col min="3056" max="3056" width="6" bestFit="1" customWidth="1"/>
    <col min="3057" max="3057" width="5" bestFit="1" customWidth="1"/>
    <col min="3058" max="3062" width="6" bestFit="1" customWidth="1"/>
    <col min="3063" max="3063" width="7" bestFit="1" customWidth="1"/>
    <col min="3064" max="3068" width="6" bestFit="1" customWidth="1"/>
    <col min="3069" max="3070" width="7" bestFit="1" customWidth="1"/>
    <col min="3071" max="3072" width="6" bestFit="1" customWidth="1"/>
    <col min="3073" max="3074" width="7" bestFit="1" customWidth="1"/>
    <col min="3075" max="3075" width="6" bestFit="1" customWidth="1"/>
    <col min="3076" max="3076" width="7" bestFit="1" customWidth="1"/>
    <col min="3077" max="3078" width="6" bestFit="1" customWidth="1"/>
    <col min="3079" max="3079" width="7" bestFit="1" customWidth="1"/>
    <col min="3080" max="3080" width="6" bestFit="1" customWidth="1"/>
    <col min="3081" max="3081" width="7" bestFit="1" customWidth="1"/>
    <col min="3082" max="3082" width="5" bestFit="1" customWidth="1"/>
    <col min="3083" max="3083" width="7" bestFit="1" customWidth="1"/>
    <col min="3084" max="3084" width="5" bestFit="1" customWidth="1"/>
    <col min="3085" max="3089" width="6" bestFit="1" customWidth="1"/>
    <col min="3090" max="3090" width="7" bestFit="1" customWidth="1"/>
    <col min="3091" max="3091" width="5" bestFit="1" customWidth="1"/>
    <col min="3092" max="3092" width="7" bestFit="1" customWidth="1"/>
    <col min="3093" max="3093" width="5" bestFit="1" customWidth="1"/>
    <col min="3094" max="3096" width="7" bestFit="1" customWidth="1"/>
    <col min="3097" max="3097" width="6" bestFit="1" customWidth="1"/>
    <col min="3098" max="3098" width="7" bestFit="1" customWidth="1"/>
    <col min="3099" max="3103" width="6" bestFit="1" customWidth="1"/>
    <col min="3104" max="3105" width="7" bestFit="1" customWidth="1"/>
    <col min="3106" max="3106" width="6" bestFit="1" customWidth="1"/>
    <col min="3107" max="3110" width="7" bestFit="1" customWidth="1"/>
    <col min="3111" max="3111" width="6" bestFit="1" customWidth="1"/>
    <col min="3112" max="3112" width="7" bestFit="1" customWidth="1"/>
    <col min="3113" max="3114" width="6" bestFit="1" customWidth="1"/>
    <col min="3115" max="3115" width="7" bestFit="1" customWidth="1"/>
    <col min="3116" max="3118" width="6" bestFit="1" customWidth="1"/>
    <col min="3119" max="3120" width="7" bestFit="1" customWidth="1"/>
    <col min="3121" max="3121" width="5" bestFit="1" customWidth="1"/>
    <col min="3122" max="3122" width="7" bestFit="1" customWidth="1"/>
    <col min="3123" max="3123" width="6" bestFit="1" customWidth="1"/>
    <col min="3124" max="3125" width="7" bestFit="1" customWidth="1"/>
    <col min="3126" max="3128" width="6" bestFit="1" customWidth="1"/>
    <col min="3129" max="3129" width="7" bestFit="1" customWidth="1"/>
    <col min="3130" max="3130" width="6" bestFit="1" customWidth="1"/>
    <col min="3131" max="3132" width="7" bestFit="1" customWidth="1"/>
    <col min="3133" max="3134" width="6" bestFit="1" customWidth="1"/>
    <col min="3135" max="3138" width="7" bestFit="1" customWidth="1"/>
    <col min="3139" max="3139" width="6" bestFit="1" customWidth="1"/>
    <col min="3140" max="3140" width="7" bestFit="1" customWidth="1"/>
    <col min="3141" max="3141" width="5" bestFit="1" customWidth="1"/>
    <col min="3142" max="3142" width="6" bestFit="1" customWidth="1"/>
    <col min="3143" max="3143" width="5" bestFit="1" customWidth="1"/>
    <col min="3144" max="3144" width="7" bestFit="1" customWidth="1"/>
    <col min="3145" max="3145" width="6" bestFit="1" customWidth="1"/>
    <col min="3146" max="3146" width="7" bestFit="1" customWidth="1"/>
    <col min="3147" max="3147" width="6" bestFit="1" customWidth="1"/>
    <col min="3148" max="3150" width="7" bestFit="1" customWidth="1"/>
    <col min="3151" max="3151" width="5" bestFit="1" customWidth="1"/>
    <col min="3152" max="3152" width="6" bestFit="1" customWidth="1"/>
    <col min="3153" max="3154" width="7" bestFit="1" customWidth="1"/>
    <col min="3155" max="3155" width="6" bestFit="1" customWidth="1"/>
    <col min="3156" max="3156" width="5" bestFit="1" customWidth="1"/>
    <col min="3157" max="3157" width="7" bestFit="1" customWidth="1"/>
    <col min="3158" max="3161" width="6" bestFit="1" customWidth="1"/>
    <col min="3162" max="3162" width="4" bestFit="1" customWidth="1"/>
    <col min="3163" max="3164" width="7" bestFit="1" customWidth="1"/>
    <col min="3165" max="3166" width="8" bestFit="1" customWidth="1"/>
    <col min="3167" max="3167" width="6" bestFit="1" customWidth="1"/>
    <col min="3168" max="3170" width="7" bestFit="1" customWidth="1"/>
    <col min="3171" max="3171" width="6" bestFit="1" customWidth="1"/>
    <col min="3172" max="3172" width="7" bestFit="1" customWidth="1"/>
    <col min="3173" max="3173" width="6" bestFit="1" customWidth="1"/>
    <col min="3174" max="3177" width="7" bestFit="1" customWidth="1"/>
    <col min="3178" max="3180" width="8" bestFit="1" customWidth="1"/>
    <col min="3181" max="3182" width="7" bestFit="1" customWidth="1"/>
    <col min="3183" max="3183" width="6" bestFit="1" customWidth="1"/>
    <col min="3184" max="3184" width="8" bestFit="1" customWidth="1"/>
    <col min="3185" max="3185" width="7" bestFit="1" customWidth="1"/>
    <col min="3186" max="3190" width="8" bestFit="1" customWidth="1"/>
    <col min="3191" max="3191" width="7" bestFit="1" customWidth="1"/>
    <col min="3192" max="3192" width="8" bestFit="1" customWidth="1"/>
    <col min="3193" max="3194" width="7" bestFit="1" customWidth="1"/>
    <col min="3195" max="3195" width="8" bestFit="1" customWidth="1"/>
    <col min="3196" max="3196" width="7" bestFit="1" customWidth="1"/>
    <col min="3197" max="3198" width="8" bestFit="1" customWidth="1"/>
    <col min="3199" max="3200" width="6" bestFit="1" customWidth="1"/>
    <col min="3201" max="3201" width="7" bestFit="1" customWidth="1"/>
    <col min="3202" max="3203" width="8" bestFit="1" customWidth="1"/>
    <col min="3204" max="3204" width="7" bestFit="1" customWidth="1"/>
    <col min="3205" max="3205" width="8" bestFit="1" customWidth="1"/>
    <col min="3206" max="3209" width="7" bestFit="1" customWidth="1"/>
    <col min="3210" max="3210" width="8" bestFit="1" customWidth="1"/>
    <col min="3211" max="3211" width="7" bestFit="1" customWidth="1"/>
    <col min="3212" max="3212" width="8" bestFit="1" customWidth="1"/>
    <col min="3213" max="3213" width="7" bestFit="1" customWidth="1"/>
    <col min="3214" max="3214" width="6" bestFit="1" customWidth="1"/>
    <col min="3215" max="3216" width="7" bestFit="1" customWidth="1"/>
    <col min="3217" max="3217" width="6" bestFit="1" customWidth="1"/>
    <col min="3218" max="3222" width="7" bestFit="1" customWidth="1"/>
    <col min="3223" max="3225" width="8" bestFit="1" customWidth="1"/>
    <col min="3226" max="3229" width="7" bestFit="1" customWidth="1"/>
    <col min="3230" max="3230" width="8" bestFit="1" customWidth="1"/>
    <col min="3231" max="3231" width="7" bestFit="1" customWidth="1"/>
    <col min="3232" max="3232" width="8" bestFit="1" customWidth="1"/>
    <col min="3233" max="3233" width="6" bestFit="1" customWidth="1"/>
    <col min="3234" max="3235" width="7" bestFit="1" customWidth="1"/>
    <col min="3236" max="3236" width="6" bestFit="1" customWidth="1"/>
    <col min="3237" max="3237" width="8" bestFit="1" customWidth="1"/>
    <col min="3238" max="3238" width="7" bestFit="1" customWidth="1"/>
    <col min="3239" max="3240" width="8" bestFit="1" customWidth="1"/>
    <col min="3241" max="3242" width="7" bestFit="1" customWidth="1"/>
    <col min="3243" max="3244" width="8" bestFit="1" customWidth="1"/>
    <col min="3245" max="3247" width="7" bestFit="1" customWidth="1"/>
    <col min="3248" max="3250" width="8" bestFit="1" customWidth="1"/>
    <col min="3251" max="3251" width="7" bestFit="1" customWidth="1"/>
    <col min="3252" max="3252" width="8" bestFit="1" customWidth="1"/>
    <col min="3253" max="3253" width="6" bestFit="1" customWidth="1"/>
    <col min="3254" max="3255" width="8" bestFit="1" customWidth="1"/>
    <col min="3256" max="3256" width="7" bestFit="1" customWidth="1"/>
    <col min="3257" max="3258" width="8" bestFit="1" customWidth="1"/>
    <col min="3259" max="3259" width="7" bestFit="1" customWidth="1"/>
    <col min="3260" max="3260" width="8" bestFit="1" customWidth="1"/>
    <col min="3261" max="3263" width="7" bestFit="1" customWidth="1"/>
    <col min="3264" max="3264" width="8" bestFit="1" customWidth="1"/>
    <col min="3265" max="3265" width="7" bestFit="1" customWidth="1"/>
    <col min="3266" max="3266" width="8" bestFit="1" customWidth="1"/>
    <col min="3267" max="3268" width="6" bestFit="1" customWidth="1"/>
    <col min="3269" max="3270" width="7" bestFit="1" customWidth="1"/>
    <col min="3271" max="3271" width="8" bestFit="1" customWidth="1"/>
    <col min="3272" max="3272" width="7" bestFit="1" customWidth="1"/>
    <col min="3273" max="3274" width="8" bestFit="1" customWidth="1"/>
    <col min="3275" max="3275" width="6" bestFit="1" customWidth="1"/>
    <col min="3276" max="3276" width="8" bestFit="1" customWidth="1"/>
    <col min="3277" max="3279" width="7" bestFit="1" customWidth="1"/>
    <col min="3280" max="3280" width="4" bestFit="1" customWidth="1"/>
    <col min="3281" max="3281" width="7" bestFit="1" customWidth="1"/>
    <col min="3282" max="3282" width="8" bestFit="1" customWidth="1"/>
    <col min="3283" max="3283" width="7" bestFit="1" customWidth="1"/>
    <col min="3284" max="3284" width="8" bestFit="1" customWidth="1"/>
    <col min="3285" max="3285" width="7" bestFit="1" customWidth="1"/>
    <col min="3286" max="3286" width="8" bestFit="1" customWidth="1"/>
    <col min="3287" max="3287" width="6" bestFit="1" customWidth="1"/>
    <col min="3288" max="3290" width="7" bestFit="1" customWidth="1"/>
    <col min="3291" max="3291" width="8" bestFit="1" customWidth="1"/>
    <col min="3292" max="3292" width="7" bestFit="1" customWidth="1"/>
    <col min="3293" max="3294" width="8" bestFit="1" customWidth="1"/>
    <col min="3295" max="3296" width="6" bestFit="1" customWidth="1"/>
    <col min="3297" max="3297" width="7" bestFit="1" customWidth="1"/>
    <col min="3298" max="3299" width="8" bestFit="1" customWidth="1"/>
    <col min="3300" max="3300" width="7" bestFit="1" customWidth="1"/>
    <col min="3301" max="3302" width="8" bestFit="1" customWidth="1"/>
    <col min="3303" max="3303" width="6" bestFit="1" customWidth="1"/>
    <col min="3304" max="3307" width="7" bestFit="1" customWidth="1"/>
    <col min="3308" max="3308" width="8" bestFit="1" customWidth="1"/>
    <col min="3309" max="3311" width="7" bestFit="1" customWidth="1"/>
    <col min="3312" max="3312" width="6" bestFit="1" customWidth="1"/>
    <col min="3313" max="3313" width="8" bestFit="1" customWidth="1"/>
    <col min="3314" max="3315" width="7" bestFit="1" customWidth="1"/>
    <col min="3316" max="3316" width="6" bestFit="1" customWidth="1"/>
    <col min="3317" max="3317" width="8" bestFit="1" customWidth="1"/>
    <col min="3318" max="3318" width="6" bestFit="1" customWidth="1"/>
    <col min="3319" max="3320" width="7" bestFit="1" customWidth="1"/>
    <col min="3321" max="3322" width="8" bestFit="1" customWidth="1"/>
    <col min="3323" max="3326" width="7" bestFit="1" customWidth="1"/>
    <col min="3327" max="3327" width="4" bestFit="1" customWidth="1"/>
    <col min="3328" max="3328" width="7" bestFit="1" customWidth="1"/>
    <col min="3329" max="3329" width="8" bestFit="1" customWidth="1"/>
    <col min="3330" max="3330" width="6" bestFit="1" customWidth="1"/>
    <col min="3331" max="3331" width="7" bestFit="1" customWidth="1"/>
    <col min="3332" max="3332" width="8" bestFit="1" customWidth="1"/>
    <col min="3333" max="3333" width="7" bestFit="1" customWidth="1"/>
    <col min="3334" max="3334" width="8" bestFit="1" customWidth="1"/>
    <col min="3335" max="3335" width="7" bestFit="1" customWidth="1"/>
    <col min="3336" max="3336" width="8" bestFit="1" customWidth="1"/>
    <col min="3337" max="3337" width="7" bestFit="1" customWidth="1"/>
    <col min="3338" max="3341" width="8" bestFit="1" customWidth="1"/>
    <col min="3342" max="3342" width="7" bestFit="1" customWidth="1"/>
    <col min="3343" max="3343" width="4" bestFit="1" customWidth="1"/>
    <col min="3344" max="3346" width="7" bestFit="1" customWidth="1"/>
    <col min="3347" max="3347" width="8" bestFit="1" customWidth="1"/>
    <col min="3348" max="3350" width="7" bestFit="1" customWidth="1"/>
    <col min="3351" max="3351" width="6" bestFit="1" customWidth="1"/>
    <col min="3352" max="3352" width="8" bestFit="1" customWidth="1"/>
    <col min="3353" max="3353" width="7" bestFit="1" customWidth="1"/>
    <col min="3354" max="3354" width="8" bestFit="1" customWidth="1"/>
    <col min="3355" max="3356" width="6" bestFit="1" customWidth="1"/>
    <col min="3357" max="3357" width="8" bestFit="1" customWidth="1"/>
    <col min="3358" max="3358" width="7" bestFit="1" customWidth="1"/>
    <col min="3359" max="3359" width="6" bestFit="1" customWidth="1"/>
    <col min="3360" max="3360" width="8" bestFit="1" customWidth="1"/>
    <col min="3361" max="3362" width="7" bestFit="1" customWidth="1"/>
    <col min="3363" max="3363" width="8" bestFit="1" customWidth="1"/>
    <col min="3364" max="3364" width="7" bestFit="1" customWidth="1"/>
    <col min="3365" max="3365" width="4" bestFit="1" customWidth="1"/>
    <col min="3366" max="3367" width="7" bestFit="1" customWidth="1"/>
    <col min="3368" max="3372" width="8" bestFit="1" customWidth="1"/>
    <col min="3373" max="3374" width="7" bestFit="1" customWidth="1"/>
    <col min="3375" max="3375" width="8" bestFit="1" customWidth="1"/>
    <col min="3376" max="3376" width="6" bestFit="1" customWidth="1"/>
    <col min="3377" max="3378" width="8" bestFit="1" customWidth="1"/>
    <col min="3379" max="3379" width="6" bestFit="1" customWidth="1"/>
    <col min="3380" max="3381" width="7" bestFit="1" customWidth="1"/>
    <col min="3382" max="3382" width="8" bestFit="1" customWidth="1"/>
    <col min="3383" max="3385" width="7" bestFit="1" customWidth="1"/>
    <col min="3386" max="3389" width="8" bestFit="1" customWidth="1"/>
    <col min="3390" max="3390" width="7" bestFit="1" customWidth="1"/>
    <col min="3391" max="3391" width="8" bestFit="1" customWidth="1"/>
    <col min="3392" max="3396" width="7" bestFit="1" customWidth="1"/>
    <col min="3397" max="3402" width="8" bestFit="1" customWidth="1"/>
    <col min="3403" max="3404" width="7" bestFit="1" customWidth="1"/>
    <col min="3405" max="3405" width="8" bestFit="1" customWidth="1"/>
    <col min="3406" max="3406" width="7" bestFit="1" customWidth="1"/>
    <col min="3407" max="3407" width="6" bestFit="1" customWidth="1"/>
    <col min="3408" max="3409" width="7" bestFit="1" customWidth="1"/>
    <col min="3410" max="3410" width="8" bestFit="1" customWidth="1"/>
    <col min="3411" max="3412" width="7" bestFit="1" customWidth="1"/>
    <col min="3413" max="3413" width="8" bestFit="1" customWidth="1"/>
    <col min="3414" max="3414" width="7" bestFit="1" customWidth="1"/>
    <col min="3415" max="3415" width="8" bestFit="1" customWidth="1"/>
    <col min="3416" max="3418" width="7" bestFit="1" customWidth="1"/>
    <col min="3419" max="3419" width="6" bestFit="1" customWidth="1"/>
    <col min="3420" max="3422" width="7" bestFit="1" customWidth="1"/>
    <col min="3423" max="3424" width="8" bestFit="1" customWidth="1"/>
    <col min="3425" max="3426" width="7" bestFit="1" customWidth="1"/>
    <col min="3427" max="3427" width="6" bestFit="1" customWidth="1"/>
    <col min="3428" max="3428" width="7" bestFit="1" customWidth="1"/>
    <col min="3429" max="3437" width="8" bestFit="1" customWidth="1"/>
    <col min="3438" max="3438" width="7" bestFit="1" customWidth="1"/>
    <col min="3439" max="3439" width="8" bestFit="1" customWidth="1"/>
    <col min="3440" max="3440" width="7" bestFit="1" customWidth="1"/>
    <col min="3441" max="3441" width="8" bestFit="1" customWidth="1"/>
    <col min="3442" max="3443" width="7" bestFit="1" customWidth="1"/>
    <col min="3444" max="3446" width="8" bestFit="1" customWidth="1"/>
    <col min="3447" max="3447" width="7" bestFit="1" customWidth="1"/>
    <col min="3448" max="3448" width="6" bestFit="1" customWidth="1"/>
    <col min="3449" max="3449" width="8" bestFit="1" customWidth="1"/>
    <col min="3450" max="3451" width="7" bestFit="1" customWidth="1"/>
    <col min="3452" max="3453" width="6" bestFit="1" customWidth="1"/>
    <col min="3454" max="3455" width="7" bestFit="1" customWidth="1"/>
    <col min="3456" max="3458" width="8" bestFit="1" customWidth="1"/>
    <col min="3459" max="3461" width="7" bestFit="1" customWidth="1"/>
    <col min="3462" max="3463" width="8" bestFit="1" customWidth="1"/>
    <col min="3464" max="3465" width="7" bestFit="1" customWidth="1"/>
    <col min="3466" max="3468" width="8" bestFit="1" customWidth="1"/>
    <col min="3469" max="3469" width="6" bestFit="1" customWidth="1"/>
    <col min="3470" max="3470" width="7" bestFit="1" customWidth="1"/>
    <col min="3471" max="3471" width="8" bestFit="1" customWidth="1"/>
    <col min="3472" max="3474" width="7" bestFit="1" customWidth="1"/>
    <col min="3475" max="3475" width="8" bestFit="1" customWidth="1"/>
    <col min="3476" max="3476" width="7" bestFit="1" customWidth="1"/>
    <col min="3477" max="3477" width="6" bestFit="1" customWidth="1"/>
    <col min="3478" max="3478" width="8" bestFit="1" customWidth="1"/>
    <col min="3479" max="3480" width="7" bestFit="1" customWidth="1"/>
    <col min="3481" max="3481" width="6" bestFit="1" customWidth="1"/>
    <col min="3482" max="3482" width="7" bestFit="1" customWidth="1"/>
    <col min="3483" max="3483" width="8" bestFit="1" customWidth="1"/>
    <col min="3484" max="3485" width="7" bestFit="1" customWidth="1"/>
    <col min="3486" max="3488" width="8" bestFit="1" customWidth="1"/>
    <col min="3489" max="3489" width="7" bestFit="1" customWidth="1"/>
    <col min="3490" max="3490" width="6" bestFit="1" customWidth="1"/>
    <col min="3491" max="3494" width="7" bestFit="1" customWidth="1"/>
    <col min="3495" max="3495" width="6" bestFit="1" customWidth="1"/>
    <col min="3496" max="3496" width="8" bestFit="1" customWidth="1"/>
    <col min="3497" max="3497" width="7" bestFit="1" customWidth="1"/>
    <col min="3498" max="3498" width="6" bestFit="1" customWidth="1"/>
    <col min="3499" max="3499" width="8" bestFit="1" customWidth="1"/>
    <col min="3500" max="3500" width="6" bestFit="1" customWidth="1"/>
    <col min="3501" max="3502" width="7" bestFit="1" customWidth="1"/>
    <col min="3503" max="3503" width="8" bestFit="1" customWidth="1"/>
    <col min="3504" max="3505" width="7" bestFit="1" customWidth="1"/>
    <col min="3506" max="3506" width="8" bestFit="1" customWidth="1"/>
    <col min="3507" max="3507" width="7" bestFit="1" customWidth="1"/>
    <col min="3508" max="3508" width="8" bestFit="1" customWidth="1"/>
    <col min="3509" max="3513" width="7" bestFit="1" customWidth="1"/>
    <col min="3514" max="3514" width="8" bestFit="1" customWidth="1"/>
    <col min="3515" max="3517" width="7" bestFit="1" customWidth="1"/>
    <col min="3518" max="3518" width="4" bestFit="1" customWidth="1"/>
    <col min="3519" max="3519" width="7" bestFit="1" customWidth="1"/>
    <col min="3520" max="3520" width="8" bestFit="1" customWidth="1"/>
    <col min="3521" max="3521" width="7" bestFit="1" customWidth="1"/>
    <col min="3522" max="3522" width="8" bestFit="1" customWidth="1"/>
    <col min="3523" max="3524" width="7" bestFit="1" customWidth="1"/>
    <col min="3525" max="3525" width="6" bestFit="1" customWidth="1"/>
    <col min="3526" max="3528" width="7" bestFit="1" customWidth="1"/>
    <col min="3529" max="3529" width="8" bestFit="1" customWidth="1"/>
    <col min="3530" max="3531" width="7" bestFit="1" customWidth="1"/>
    <col min="3532" max="3532" width="8" bestFit="1" customWidth="1"/>
    <col min="3533" max="3533" width="7" bestFit="1" customWidth="1"/>
    <col min="3534" max="3534" width="8" bestFit="1" customWidth="1"/>
    <col min="3535" max="3537" width="7" bestFit="1" customWidth="1"/>
    <col min="3538" max="3538" width="8" bestFit="1" customWidth="1"/>
    <col min="3539" max="3539" width="6" bestFit="1" customWidth="1"/>
    <col min="3540" max="3540" width="7" bestFit="1" customWidth="1"/>
    <col min="3541" max="3541" width="8" bestFit="1" customWidth="1"/>
    <col min="3542" max="3542" width="7" bestFit="1" customWidth="1"/>
    <col min="3543" max="3543" width="6" bestFit="1" customWidth="1"/>
    <col min="3544" max="3545" width="7" bestFit="1" customWidth="1"/>
    <col min="3546" max="3546" width="8" bestFit="1" customWidth="1"/>
    <col min="3547" max="3547" width="7" bestFit="1" customWidth="1"/>
    <col min="3548" max="3548" width="6" bestFit="1" customWidth="1"/>
    <col min="3549" max="3550" width="8" bestFit="1" customWidth="1"/>
    <col min="3551" max="3551" width="6" bestFit="1" customWidth="1"/>
    <col min="3552" max="3552" width="7" bestFit="1" customWidth="1"/>
    <col min="3553" max="3554" width="8" bestFit="1" customWidth="1"/>
    <col min="3555" max="3555" width="7" bestFit="1" customWidth="1"/>
    <col min="3556" max="3556" width="6" bestFit="1" customWidth="1"/>
    <col min="3557" max="3557" width="8" bestFit="1" customWidth="1"/>
    <col min="3558" max="3558" width="7" bestFit="1" customWidth="1"/>
    <col min="3559" max="3561" width="8" bestFit="1" customWidth="1"/>
    <col min="3562" max="3562" width="7" bestFit="1" customWidth="1"/>
    <col min="3563" max="3564" width="8" bestFit="1" customWidth="1"/>
    <col min="3565" max="3565" width="7" bestFit="1" customWidth="1"/>
    <col min="3566" max="3566" width="6" bestFit="1" customWidth="1"/>
    <col min="3567" max="3567" width="8" bestFit="1" customWidth="1"/>
    <col min="3568" max="3569" width="7" bestFit="1" customWidth="1"/>
    <col min="3570" max="3571" width="8" bestFit="1" customWidth="1"/>
    <col min="3572" max="3572" width="7" bestFit="1" customWidth="1"/>
    <col min="3573" max="3573" width="8" bestFit="1" customWidth="1"/>
    <col min="3574" max="3574" width="7" bestFit="1" customWidth="1"/>
    <col min="3575" max="3575" width="6" bestFit="1" customWidth="1"/>
    <col min="3576" max="3577" width="7" bestFit="1" customWidth="1"/>
    <col min="3578" max="3580" width="8" bestFit="1" customWidth="1"/>
    <col min="3581" max="3581" width="7" bestFit="1" customWidth="1"/>
    <col min="3582" max="3583" width="8" bestFit="1" customWidth="1"/>
    <col min="3584" max="3587" width="7" bestFit="1" customWidth="1"/>
    <col min="3588" max="3591" width="8" bestFit="1" customWidth="1"/>
    <col min="3592" max="3593" width="7" bestFit="1" customWidth="1"/>
    <col min="3594" max="3595" width="8" bestFit="1" customWidth="1"/>
    <col min="3596" max="3597" width="7" bestFit="1" customWidth="1"/>
    <col min="3598" max="3601" width="8" bestFit="1" customWidth="1"/>
    <col min="3602" max="3602" width="7" bestFit="1" customWidth="1"/>
    <col min="3603" max="3603" width="6" bestFit="1" customWidth="1"/>
    <col min="3604" max="3605" width="7" bestFit="1" customWidth="1"/>
    <col min="3606" max="3607" width="8" bestFit="1" customWidth="1"/>
    <col min="3608" max="3608" width="7" bestFit="1" customWidth="1"/>
    <col min="3609" max="3609" width="6" bestFit="1" customWidth="1"/>
    <col min="3610" max="3610" width="7" bestFit="1" customWidth="1"/>
    <col min="3611" max="3613" width="8" bestFit="1" customWidth="1"/>
    <col min="3614" max="3614" width="6" bestFit="1" customWidth="1"/>
    <col min="3615" max="3618" width="7" bestFit="1" customWidth="1"/>
    <col min="3619" max="3619" width="4" bestFit="1" customWidth="1"/>
    <col min="3620" max="3621" width="7" bestFit="1" customWidth="1"/>
    <col min="3622" max="3622" width="8" bestFit="1" customWidth="1"/>
    <col min="3623" max="3623" width="7" bestFit="1" customWidth="1"/>
    <col min="3624" max="3624" width="6" bestFit="1" customWidth="1"/>
    <col min="3625" max="3626" width="7" bestFit="1" customWidth="1"/>
    <col min="3627" max="3627" width="8" bestFit="1" customWidth="1"/>
    <col min="3628" max="3628" width="7" bestFit="1" customWidth="1"/>
    <col min="3629" max="3632" width="8" bestFit="1" customWidth="1"/>
    <col min="3633" max="3633" width="7" bestFit="1" customWidth="1"/>
    <col min="3634" max="3634" width="8" bestFit="1" customWidth="1"/>
    <col min="3635" max="3636" width="7" bestFit="1" customWidth="1"/>
    <col min="3637" max="3637" width="8" bestFit="1" customWidth="1"/>
    <col min="3638" max="3638" width="6" bestFit="1" customWidth="1"/>
    <col min="3639" max="3645" width="7" bestFit="1" customWidth="1"/>
    <col min="3646" max="3647" width="8" bestFit="1" customWidth="1"/>
    <col min="3648" max="3650" width="7" bestFit="1" customWidth="1"/>
    <col min="3651" max="3651" width="8" bestFit="1" customWidth="1"/>
    <col min="3652" max="3652" width="9" bestFit="1" customWidth="1"/>
    <col min="3653" max="3654" width="8" bestFit="1" customWidth="1"/>
    <col min="3655" max="3655" width="7" bestFit="1" customWidth="1"/>
    <col min="3656" max="3656" width="8" bestFit="1" customWidth="1"/>
    <col min="3657" max="3657" width="6" bestFit="1" customWidth="1"/>
    <col min="3658" max="3660" width="7" bestFit="1" customWidth="1"/>
    <col min="3661" max="3662" width="8" bestFit="1" customWidth="1"/>
    <col min="3663" max="3663" width="6" bestFit="1" customWidth="1"/>
    <col min="3664" max="3664" width="8" bestFit="1" customWidth="1"/>
    <col min="3665" max="3668" width="7" bestFit="1" customWidth="1"/>
    <col min="3669" max="3669" width="8" bestFit="1" customWidth="1"/>
    <col min="3670" max="3670" width="6" bestFit="1" customWidth="1"/>
    <col min="3671" max="3674" width="7" bestFit="1" customWidth="1"/>
    <col min="3675" max="3675" width="8" bestFit="1" customWidth="1"/>
    <col min="3676" max="3676" width="7" bestFit="1" customWidth="1"/>
    <col min="3677" max="3677" width="8" bestFit="1" customWidth="1"/>
    <col min="3678" max="3678" width="7" bestFit="1" customWidth="1"/>
    <col min="3679" max="3679" width="4" bestFit="1" customWidth="1"/>
    <col min="3680" max="3681" width="7" bestFit="1" customWidth="1"/>
    <col min="3682" max="3682" width="8" bestFit="1" customWidth="1"/>
    <col min="3683" max="3686" width="7" bestFit="1" customWidth="1"/>
    <col min="3687" max="3688" width="8" bestFit="1" customWidth="1"/>
    <col min="3689" max="3692" width="7" bestFit="1" customWidth="1"/>
    <col min="3693" max="3693" width="6" bestFit="1" customWidth="1"/>
    <col min="3694" max="3695" width="7" bestFit="1" customWidth="1"/>
    <col min="3696" max="3696" width="8" bestFit="1" customWidth="1"/>
    <col min="3697" max="3697" width="7" bestFit="1" customWidth="1"/>
    <col min="3698" max="3698" width="8" bestFit="1" customWidth="1"/>
    <col min="3699" max="3701" width="7" bestFit="1" customWidth="1"/>
    <col min="3702" max="3706" width="8" bestFit="1" customWidth="1"/>
    <col min="3707" max="3709" width="7" bestFit="1" customWidth="1"/>
    <col min="3710" max="3710" width="8" bestFit="1" customWidth="1"/>
    <col min="3711" max="3711" width="7" bestFit="1" customWidth="1"/>
    <col min="3712" max="3712" width="6" bestFit="1" customWidth="1"/>
    <col min="3713" max="3717" width="7" bestFit="1" customWidth="1"/>
    <col min="3718" max="3718" width="6" bestFit="1" customWidth="1"/>
    <col min="3719" max="3722" width="7" bestFit="1" customWidth="1"/>
    <col min="3723" max="3723" width="8" bestFit="1" customWidth="1"/>
    <col min="3724" max="3724" width="7" bestFit="1" customWidth="1"/>
    <col min="3725" max="3725" width="8" bestFit="1" customWidth="1"/>
    <col min="3726" max="3728" width="7" bestFit="1" customWidth="1"/>
    <col min="3729" max="3729" width="8" bestFit="1" customWidth="1"/>
    <col min="3730" max="3730" width="7" bestFit="1" customWidth="1"/>
    <col min="3731" max="3732" width="8" bestFit="1" customWidth="1"/>
    <col min="3733" max="3733" width="7" bestFit="1" customWidth="1"/>
    <col min="3734" max="3734" width="8" bestFit="1" customWidth="1"/>
    <col min="3735" max="3735" width="7" bestFit="1" customWidth="1"/>
    <col min="3736" max="3736" width="8" bestFit="1" customWidth="1"/>
    <col min="3737" max="3737" width="6" bestFit="1" customWidth="1"/>
    <col min="3738" max="3740" width="8" bestFit="1" customWidth="1"/>
    <col min="3741" max="3741" width="7" bestFit="1" customWidth="1"/>
    <col min="3742" max="3742" width="8" bestFit="1" customWidth="1"/>
    <col min="3743" max="3744" width="7" bestFit="1" customWidth="1"/>
    <col min="3745" max="3747" width="8" bestFit="1" customWidth="1"/>
    <col min="3748" max="3748" width="7" bestFit="1" customWidth="1"/>
    <col min="3749" max="3750" width="8" bestFit="1" customWidth="1"/>
    <col min="3751" max="3754" width="7" bestFit="1" customWidth="1"/>
    <col min="3755" max="3755" width="6" bestFit="1" customWidth="1"/>
    <col min="3756" max="3756" width="8" bestFit="1" customWidth="1"/>
    <col min="3757" max="3759" width="7" bestFit="1" customWidth="1"/>
    <col min="3760" max="3760" width="8" bestFit="1" customWidth="1"/>
    <col min="3761" max="3761" width="6" bestFit="1" customWidth="1"/>
    <col min="3762" max="3766" width="8" bestFit="1" customWidth="1"/>
    <col min="3767" max="3767" width="7" bestFit="1" customWidth="1"/>
    <col min="3768" max="3769" width="8" bestFit="1" customWidth="1"/>
    <col min="3770" max="3770" width="6" bestFit="1" customWidth="1"/>
    <col min="3771" max="3771" width="7" bestFit="1" customWidth="1"/>
    <col min="3772" max="3772" width="9" bestFit="1" customWidth="1"/>
    <col min="3773" max="3773" width="8" bestFit="1" customWidth="1"/>
    <col min="3774" max="3774" width="6" bestFit="1" customWidth="1"/>
    <col min="3775" max="3778" width="7" bestFit="1" customWidth="1"/>
    <col min="3779" max="3779" width="8" bestFit="1" customWidth="1"/>
    <col min="3780" max="3781" width="7" bestFit="1" customWidth="1"/>
    <col min="3782" max="3783" width="8" bestFit="1" customWidth="1"/>
    <col min="3784" max="3784" width="6" bestFit="1" customWidth="1"/>
    <col min="3785" max="3785" width="4" bestFit="1" customWidth="1"/>
    <col min="3786" max="3786" width="6" bestFit="1" customWidth="1"/>
    <col min="3787" max="3787" width="8" bestFit="1" customWidth="1"/>
    <col min="3788" max="3789" width="7" bestFit="1" customWidth="1"/>
    <col min="3790" max="3790" width="8" bestFit="1" customWidth="1"/>
    <col min="3791" max="3791" width="7" bestFit="1" customWidth="1"/>
    <col min="3792" max="3793" width="8" bestFit="1" customWidth="1"/>
    <col min="3794" max="3796" width="7" bestFit="1" customWidth="1"/>
    <col min="3797" max="3797" width="8" bestFit="1" customWidth="1"/>
    <col min="3798" max="3798" width="7" bestFit="1" customWidth="1"/>
    <col min="3799" max="3799" width="6" bestFit="1" customWidth="1"/>
    <col min="3800" max="3800" width="7" bestFit="1" customWidth="1"/>
    <col min="3801" max="3801" width="8" bestFit="1" customWidth="1"/>
    <col min="3802" max="3802" width="6" bestFit="1" customWidth="1"/>
    <col min="3803" max="3805" width="7" bestFit="1" customWidth="1"/>
    <col min="3806" max="3808" width="8" bestFit="1" customWidth="1"/>
    <col min="3809" max="3813" width="7" bestFit="1" customWidth="1"/>
    <col min="3814" max="3815" width="8" bestFit="1" customWidth="1"/>
    <col min="3816" max="3818" width="7" bestFit="1" customWidth="1"/>
    <col min="3819" max="3820" width="8" bestFit="1" customWidth="1"/>
    <col min="3821" max="3821" width="7" bestFit="1" customWidth="1"/>
    <col min="3822" max="3822" width="8" bestFit="1" customWidth="1"/>
    <col min="3823" max="3827" width="7" bestFit="1" customWidth="1"/>
    <col min="3828" max="3829" width="8" bestFit="1" customWidth="1"/>
    <col min="3830" max="3832" width="7" bestFit="1" customWidth="1"/>
    <col min="3833" max="3833" width="8" bestFit="1" customWidth="1"/>
    <col min="3834" max="3834" width="7" bestFit="1" customWidth="1"/>
    <col min="3835" max="3838" width="8" bestFit="1" customWidth="1"/>
    <col min="3839" max="3841" width="7" bestFit="1" customWidth="1"/>
    <col min="3842" max="3843" width="8" bestFit="1" customWidth="1"/>
    <col min="3844" max="3844" width="7" bestFit="1" customWidth="1"/>
    <col min="3845" max="3845" width="8" bestFit="1" customWidth="1"/>
    <col min="3846" max="3847" width="7" bestFit="1" customWidth="1"/>
    <col min="3848" max="3850" width="8" bestFit="1" customWidth="1"/>
    <col min="3851" max="3852" width="7" bestFit="1" customWidth="1"/>
    <col min="3853" max="3853" width="8" bestFit="1" customWidth="1"/>
    <col min="3854" max="3854" width="4" bestFit="1" customWidth="1"/>
    <col min="3855" max="3856" width="8" bestFit="1" customWidth="1"/>
    <col min="3857" max="3857" width="6" bestFit="1" customWidth="1"/>
    <col min="3858" max="3858" width="8" bestFit="1" customWidth="1"/>
    <col min="3859" max="3860" width="7" bestFit="1" customWidth="1"/>
    <col min="3861" max="3861" width="8" bestFit="1" customWidth="1"/>
    <col min="3862" max="3862" width="7" bestFit="1" customWidth="1"/>
    <col min="3863" max="3863" width="8" bestFit="1" customWidth="1"/>
    <col min="3864" max="3864" width="7" bestFit="1" customWidth="1"/>
    <col min="3865" max="3867" width="8" bestFit="1" customWidth="1"/>
    <col min="3868" max="3868" width="9" bestFit="1" customWidth="1"/>
    <col min="3869" max="3869" width="6" bestFit="1" customWidth="1"/>
    <col min="3870" max="3870" width="8" bestFit="1" customWidth="1"/>
    <col min="3871" max="3873" width="7" bestFit="1" customWidth="1"/>
    <col min="3874" max="3875" width="8" bestFit="1" customWidth="1"/>
    <col min="3876" max="3876" width="7" bestFit="1" customWidth="1"/>
    <col min="3877" max="3877" width="8" bestFit="1" customWidth="1"/>
    <col min="3878" max="3878" width="7" bestFit="1" customWidth="1"/>
    <col min="3879" max="3879" width="8" bestFit="1" customWidth="1"/>
    <col min="3880" max="3881" width="7" bestFit="1" customWidth="1"/>
    <col min="3882" max="3882" width="6" bestFit="1" customWidth="1"/>
    <col min="3883" max="3883" width="9" bestFit="1" customWidth="1"/>
    <col min="3884" max="3884" width="6" bestFit="1" customWidth="1"/>
    <col min="3885" max="3888" width="7" bestFit="1" customWidth="1"/>
    <col min="3889" max="3890" width="8" bestFit="1" customWidth="1"/>
    <col min="3891" max="3891" width="6" bestFit="1" customWidth="1"/>
    <col min="3892" max="3892" width="8" bestFit="1" customWidth="1"/>
    <col min="3893" max="3893" width="7" bestFit="1" customWidth="1"/>
    <col min="3894" max="3897" width="8" bestFit="1" customWidth="1"/>
    <col min="3898" max="3904" width="7" bestFit="1" customWidth="1"/>
    <col min="3905" max="3908" width="8" bestFit="1" customWidth="1"/>
    <col min="3909" max="3909" width="7" bestFit="1" customWidth="1"/>
    <col min="3910" max="3910" width="8" bestFit="1" customWidth="1"/>
    <col min="3911" max="3913" width="7" bestFit="1" customWidth="1"/>
    <col min="3914" max="3914" width="8" bestFit="1" customWidth="1"/>
    <col min="3915" max="3915" width="7" bestFit="1" customWidth="1"/>
    <col min="3916" max="3917" width="8" bestFit="1" customWidth="1"/>
    <col min="3918" max="3919" width="7" bestFit="1" customWidth="1"/>
    <col min="3920" max="3920" width="8" bestFit="1" customWidth="1"/>
    <col min="3921" max="3921" width="6" bestFit="1" customWidth="1"/>
    <col min="3922" max="3922" width="8" bestFit="1" customWidth="1"/>
    <col min="3923" max="3923" width="6" bestFit="1" customWidth="1"/>
    <col min="3924" max="3927" width="7" bestFit="1" customWidth="1"/>
    <col min="3928" max="3929" width="8" bestFit="1" customWidth="1"/>
    <col min="3930" max="3930" width="7" bestFit="1" customWidth="1"/>
    <col min="3931" max="3931" width="8" bestFit="1" customWidth="1"/>
    <col min="3932" max="3932" width="7" bestFit="1" customWidth="1"/>
    <col min="3933" max="3935" width="8" bestFit="1" customWidth="1"/>
    <col min="3936" max="3936" width="7" bestFit="1" customWidth="1"/>
    <col min="3937" max="3937" width="8" bestFit="1" customWidth="1"/>
    <col min="3938" max="3940" width="7" bestFit="1" customWidth="1"/>
    <col min="3941" max="3942" width="8" bestFit="1" customWidth="1"/>
    <col min="3943" max="3943" width="6" bestFit="1" customWidth="1"/>
    <col min="3944" max="3944" width="9" bestFit="1" customWidth="1"/>
    <col min="3945" max="3945" width="7" bestFit="1" customWidth="1"/>
    <col min="3946" max="3946" width="6" bestFit="1" customWidth="1"/>
    <col min="3947" max="3948" width="7" bestFit="1" customWidth="1"/>
    <col min="3949" max="3950" width="8" bestFit="1" customWidth="1"/>
    <col min="3951" max="3951" width="9" bestFit="1" customWidth="1"/>
    <col min="3952" max="3952" width="8" bestFit="1" customWidth="1"/>
    <col min="3953" max="3953" width="7" bestFit="1" customWidth="1"/>
    <col min="3954" max="3954" width="8" bestFit="1" customWidth="1"/>
    <col min="3955" max="3955" width="9" bestFit="1" customWidth="1"/>
    <col min="3956" max="3956" width="6" bestFit="1" customWidth="1"/>
    <col min="3957" max="3959" width="8" bestFit="1" customWidth="1"/>
    <col min="3960" max="3960" width="7" bestFit="1" customWidth="1"/>
    <col min="3961" max="3962" width="8" bestFit="1" customWidth="1"/>
    <col min="3963" max="3963" width="4" bestFit="1" customWidth="1"/>
    <col min="3964" max="3965" width="8" bestFit="1" customWidth="1"/>
    <col min="3966" max="3969" width="7" bestFit="1" customWidth="1"/>
    <col min="3970" max="3971" width="8" bestFit="1" customWidth="1"/>
    <col min="3972" max="3974" width="7" bestFit="1" customWidth="1"/>
    <col min="3975" max="3975" width="8" bestFit="1" customWidth="1"/>
    <col min="3976" max="3977" width="6" bestFit="1" customWidth="1"/>
    <col min="3978" max="3978" width="8" bestFit="1" customWidth="1"/>
    <col min="3979" max="3979" width="6" bestFit="1" customWidth="1"/>
    <col min="3980" max="3980" width="7" bestFit="1" customWidth="1"/>
    <col min="3981" max="3981" width="6" bestFit="1" customWidth="1"/>
    <col min="3982" max="3982" width="8" bestFit="1" customWidth="1"/>
    <col min="3983" max="3986" width="7" bestFit="1" customWidth="1"/>
    <col min="3987" max="3991" width="8" bestFit="1" customWidth="1"/>
    <col min="3992" max="3996" width="7" bestFit="1" customWidth="1"/>
    <col min="3997" max="4000" width="8" bestFit="1" customWidth="1"/>
    <col min="4001" max="4002" width="7" bestFit="1" customWidth="1"/>
    <col min="4003" max="4003" width="8" bestFit="1" customWidth="1"/>
    <col min="4004" max="4005" width="7" bestFit="1" customWidth="1"/>
    <col min="4006" max="4006" width="6" bestFit="1" customWidth="1"/>
    <col min="4007" max="4009" width="7" bestFit="1" customWidth="1"/>
    <col min="4010" max="4012" width="8" bestFit="1" customWidth="1"/>
    <col min="4013" max="4016" width="7" bestFit="1" customWidth="1"/>
    <col min="4017" max="4018" width="6" bestFit="1" customWidth="1"/>
    <col min="4019" max="4019" width="7" bestFit="1" customWidth="1"/>
    <col min="4020" max="4022" width="8" bestFit="1" customWidth="1"/>
    <col min="4023" max="4023" width="7" bestFit="1" customWidth="1"/>
    <col min="4024" max="4025" width="8" bestFit="1" customWidth="1"/>
    <col min="4026" max="4026" width="6" bestFit="1" customWidth="1"/>
    <col min="4027" max="4027" width="8" bestFit="1" customWidth="1"/>
    <col min="4028" max="4028" width="7" bestFit="1" customWidth="1"/>
    <col min="4029" max="4030" width="8" bestFit="1" customWidth="1"/>
    <col min="4031" max="4031" width="7" bestFit="1" customWidth="1"/>
    <col min="4032" max="4033" width="8" bestFit="1" customWidth="1"/>
    <col min="4034" max="4034" width="7" bestFit="1" customWidth="1"/>
    <col min="4035" max="4037" width="8" bestFit="1" customWidth="1"/>
    <col min="4038" max="4038" width="6" bestFit="1" customWidth="1"/>
    <col min="4039" max="4039" width="7" bestFit="1" customWidth="1"/>
    <col min="4040" max="4040" width="6" bestFit="1" customWidth="1"/>
    <col min="4041" max="4041" width="8" bestFit="1" customWidth="1"/>
    <col min="4042" max="4042" width="9" bestFit="1" customWidth="1"/>
    <col min="4043" max="4045" width="8" bestFit="1" customWidth="1"/>
    <col min="4046" max="4047" width="7" bestFit="1" customWidth="1"/>
    <col min="4048" max="4049" width="8" bestFit="1" customWidth="1"/>
    <col min="4050" max="4051" width="7" bestFit="1" customWidth="1"/>
    <col min="4052" max="4052" width="8" bestFit="1" customWidth="1"/>
    <col min="4053" max="4057" width="7" bestFit="1" customWidth="1"/>
    <col min="4058" max="4061" width="8" bestFit="1" customWidth="1"/>
    <col min="4062" max="4062" width="7" bestFit="1" customWidth="1"/>
    <col min="4063" max="4063" width="8" bestFit="1" customWidth="1"/>
    <col min="4064" max="4066" width="7" bestFit="1" customWidth="1"/>
    <col min="4067" max="4070" width="8" bestFit="1" customWidth="1"/>
    <col min="4071" max="4071" width="6" bestFit="1" customWidth="1"/>
    <col min="4072" max="4072" width="7" bestFit="1" customWidth="1"/>
    <col min="4073" max="4073" width="8" bestFit="1" customWidth="1"/>
    <col min="4074" max="4079" width="7" bestFit="1" customWidth="1"/>
    <col min="4080" max="4080" width="8" bestFit="1" customWidth="1"/>
    <col min="4081" max="4081" width="7" bestFit="1" customWidth="1"/>
    <col min="4082" max="4082" width="8" bestFit="1" customWidth="1"/>
    <col min="4083" max="4084" width="7" bestFit="1" customWidth="1"/>
    <col min="4085" max="4086" width="8" bestFit="1" customWidth="1"/>
    <col min="4087" max="4089" width="7" bestFit="1" customWidth="1"/>
    <col min="4090" max="4090" width="6" bestFit="1" customWidth="1"/>
    <col min="4091" max="4093" width="7" bestFit="1" customWidth="1"/>
    <col min="4094" max="4094" width="8" bestFit="1" customWidth="1"/>
    <col min="4095" max="4098" width="7" bestFit="1" customWidth="1"/>
    <col min="4099" max="4100" width="8" bestFit="1" customWidth="1"/>
    <col min="4101" max="4101" width="7" bestFit="1" customWidth="1"/>
    <col min="4102" max="4102" width="8" bestFit="1" customWidth="1"/>
    <col min="4103" max="4103" width="7" bestFit="1" customWidth="1"/>
    <col min="4104" max="4104" width="4" bestFit="1" customWidth="1"/>
    <col min="4105" max="4105" width="6" bestFit="1" customWidth="1"/>
    <col min="4106" max="4106" width="8" bestFit="1" customWidth="1"/>
    <col min="4107" max="4107" width="7" bestFit="1" customWidth="1"/>
    <col min="4108" max="4108" width="8" bestFit="1" customWidth="1"/>
    <col min="4109" max="4109" width="4" bestFit="1" customWidth="1"/>
    <col min="4110" max="4110" width="8" bestFit="1" customWidth="1"/>
    <col min="4111" max="4112" width="7" bestFit="1" customWidth="1"/>
    <col min="4113" max="4113" width="8" bestFit="1" customWidth="1"/>
    <col min="4114" max="4115" width="7" bestFit="1" customWidth="1"/>
    <col min="4116" max="4118" width="8" bestFit="1" customWidth="1"/>
    <col min="4119" max="4119" width="6" bestFit="1" customWidth="1"/>
    <col min="4120" max="4120" width="8" bestFit="1" customWidth="1"/>
    <col min="4121" max="4122" width="6" bestFit="1" customWidth="1"/>
    <col min="4123" max="4123" width="7" bestFit="1" customWidth="1"/>
    <col min="4124" max="4124" width="6" bestFit="1" customWidth="1"/>
    <col min="4125" max="4126" width="7" bestFit="1" customWidth="1"/>
    <col min="4127" max="4127" width="8" bestFit="1" customWidth="1"/>
    <col min="4128" max="4129" width="7" bestFit="1" customWidth="1"/>
    <col min="4130" max="4130" width="8" bestFit="1" customWidth="1"/>
    <col min="4131" max="4131" width="7" bestFit="1" customWidth="1"/>
    <col min="4132" max="4132" width="8" bestFit="1" customWidth="1"/>
    <col min="4133" max="4133" width="7" bestFit="1" customWidth="1"/>
    <col min="4134" max="4135" width="8" bestFit="1" customWidth="1"/>
    <col min="4136" max="4136" width="7" bestFit="1" customWidth="1"/>
    <col min="4137" max="4139" width="8" bestFit="1" customWidth="1"/>
    <col min="4140" max="4140" width="7" bestFit="1" customWidth="1"/>
    <col min="4141" max="4141" width="6" bestFit="1" customWidth="1"/>
    <col min="4142" max="4142" width="8" bestFit="1" customWidth="1"/>
    <col min="4143" max="4144" width="7" bestFit="1" customWidth="1"/>
    <col min="4145" max="4147" width="8" bestFit="1" customWidth="1"/>
    <col min="4148" max="4148" width="7" bestFit="1" customWidth="1"/>
    <col min="4149" max="4149" width="8" bestFit="1" customWidth="1"/>
    <col min="4150" max="4150" width="6" bestFit="1" customWidth="1"/>
    <col min="4151" max="4152" width="7" bestFit="1" customWidth="1"/>
    <col min="4153" max="4153" width="8" bestFit="1" customWidth="1"/>
    <col min="4154" max="4155" width="7" bestFit="1" customWidth="1"/>
    <col min="4156" max="4157" width="8" bestFit="1" customWidth="1"/>
    <col min="4158" max="4158" width="7" bestFit="1" customWidth="1"/>
    <col min="4159" max="4161" width="8" bestFit="1" customWidth="1"/>
    <col min="4162" max="4164" width="7" bestFit="1" customWidth="1"/>
    <col min="4165" max="4165" width="9" bestFit="1" customWidth="1"/>
    <col min="4166" max="4169" width="8" bestFit="1" customWidth="1"/>
    <col min="4170" max="4170" width="7" bestFit="1" customWidth="1"/>
    <col min="4171" max="4171" width="8" bestFit="1" customWidth="1"/>
    <col min="4172" max="4172" width="6" bestFit="1" customWidth="1"/>
    <col min="4173" max="4178" width="7" bestFit="1" customWidth="1"/>
    <col min="4179" max="4179" width="8" bestFit="1" customWidth="1"/>
    <col min="4180" max="4182" width="7" bestFit="1" customWidth="1"/>
    <col min="4183" max="4184" width="8" bestFit="1" customWidth="1"/>
    <col min="4185" max="4189" width="7" bestFit="1" customWidth="1"/>
    <col min="4190" max="4191" width="8" bestFit="1" customWidth="1"/>
    <col min="4192" max="4192" width="4" bestFit="1" customWidth="1"/>
    <col min="4193" max="4193" width="8" bestFit="1" customWidth="1"/>
    <col min="4194" max="4194" width="6" bestFit="1" customWidth="1"/>
    <col min="4195" max="4198" width="8" bestFit="1" customWidth="1"/>
    <col min="4199" max="4199" width="7" bestFit="1" customWidth="1"/>
    <col min="4200" max="4203" width="8" bestFit="1" customWidth="1"/>
    <col min="4204" max="4204" width="6" bestFit="1" customWidth="1"/>
    <col min="4205" max="4205" width="7" bestFit="1" customWidth="1"/>
    <col min="4206" max="4206" width="9" bestFit="1" customWidth="1"/>
    <col min="4207" max="4207" width="8" bestFit="1" customWidth="1"/>
    <col min="4208" max="4211" width="7" bestFit="1" customWidth="1"/>
    <col min="4212" max="4217" width="8" bestFit="1" customWidth="1"/>
    <col min="4218" max="4220" width="7" bestFit="1" customWidth="1"/>
    <col min="4221" max="4222" width="8" bestFit="1" customWidth="1"/>
    <col min="4223" max="4223" width="7" bestFit="1" customWidth="1"/>
    <col min="4224" max="4226" width="8" bestFit="1" customWidth="1"/>
    <col min="4227" max="4227" width="7" bestFit="1" customWidth="1"/>
    <col min="4228" max="4228" width="6" bestFit="1" customWidth="1"/>
    <col min="4229" max="4229" width="8" bestFit="1" customWidth="1"/>
    <col min="4230" max="4230" width="6" bestFit="1" customWidth="1"/>
    <col min="4231" max="4231" width="7" bestFit="1" customWidth="1"/>
    <col min="4232" max="4232" width="8" bestFit="1" customWidth="1"/>
    <col min="4233" max="4239" width="7" bestFit="1" customWidth="1"/>
    <col min="4240" max="4241" width="8" bestFit="1" customWidth="1"/>
    <col min="4242" max="4246" width="7" bestFit="1" customWidth="1"/>
    <col min="4247" max="4247" width="8" bestFit="1" customWidth="1"/>
    <col min="4248" max="4249" width="7" bestFit="1" customWidth="1"/>
    <col min="4250" max="4250" width="8" bestFit="1" customWidth="1"/>
    <col min="4251" max="4252" width="7" bestFit="1" customWidth="1"/>
    <col min="4253" max="4255" width="8" bestFit="1" customWidth="1"/>
    <col min="4256" max="4257" width="7" bestFit="1" customWidth="1"/>
    <col min="4258" max="4258" width="6" bestFit="1" customWidth="1"/>
    <col min="4259" max="4261" width="7" bestFit="1" customWidth="1"/>
    <col min="4262" max="4262" width="8" bestFit="1" customWidth="1"/>
    <col min="4263" max="4263" width="4" bestFit="1" customWidth="1"/>
    <col min="4264" max="4267" width="7" bestFit="1" customWidth="1"/>
    <col min="4268" max="4268" width="8" bestFit="1" customWidth="1"/>
    <col min="4269" max="4269" width="6" bestFit="1" customWidth="1"/>
    <col min="4270" max="4270" width="7" bestFit="1" customWidth="1"/>
    <col min="4271" max="4274" width="8" bestFit="1" customWidth="1"/>
    <col min="4275" max="4275" width="6" bestFit="1" customWidth="1"/>
    <col min="4276" max="4276" width="7" bestFit="1" customWidth="1"/>
    <col min="4277" max="4279" width="8" bestFit="1" customWidth="1"/>
    <col min="4280" max="4282" width="7" bestFit="1" customWidth="1"/>
    <col min="4283" max="4286" width="8" bestFit="1" customWidth="1"/>
    <col min="4287" max="4288" width="7" bestFit="1" customWidth="1"/>
    <col min="4289" max="4289" width="8" bestFit="1" customWidth="1"/>
    <col min="4290" max="4290" width="6" bestFit="1" customWidth="1"/>
    <col min="4291" max="4291" width="8" bestFit="1" customWidth="1"/>
    <col min="4292" max="4292" width="7" bestFit="1" customWidth="1"/>
    <col min="4293" max="4293" width="6" bestFit="1" customWidth="1"/>
    <col min="4294" max="4294" width="7" bestFit="1" customWidth="1"/>
    <col min="4295" max="4295" width="8" bestFit="1" customWidth="1"/>
    <col min="4296" max="4298" width="7" bestFit="1" customWidth="1"/>
    <col min="4299" max="4299" width="8" bestFit="1" customWidth="1"/>
    <col min="4300" max="4300" width="7" bestFit="1" customWidth="1"/>
    <col min="4301" max="4301" width="8" bestFit="1" customWidth="1"/>
    <col min="4302" max="4304" width="7" bestFit="1" customWidth="1"/>
    <col min="4305" max="4305" width="8" bestFit="1" customWidth="1"/>
    <col min="4306" max="4308" width="6" bestFit="1" customWidth="1"/>
    <col min="4309" max="4309" width="7" bestFit="1" customWidth="1"/>
    <col min="4310" max="4310" width="8" bestFit="1" customWidth="1"/>
    <col min="4311" max="4311" width="7" bestFit="1" customWidth="1"/>
    <col min="4312" max="4312" width="6" bestFit="1" customWidth="1"/>
    <col min="4313" max="4313" width="8" bestFit="1" customWidth="1"/>
    <col min="4314" max="4315" width="7" bestFit="1" customWidth="1"/>
    <col min="4316" max="4317" width="8" bestFit="1" customWidth="1"/>
    <col min="4318" max="4318" width="7" bestFit="1" customWidth="1"/>
    <col min="4319" max="4321" width="8" bestFit="1" customWidth="1"/>
    <col min="4322" max="4323" width="7" bestFit="1" customWidth="1"/>
    <col min="4324" max="4324" width="8" bestFit="1" customWidth="1"/>
    <col min="4325" max="4328" width="7" bestFit="1" customWidth="1"/>
    <col min="4329" max="4329" width="8" bestFit="1" customWidth="1"/>
    <col min="4330" max="4332" width="7" bestFit="1" customWidth="1"/>
    <col min="4333" max="4334" width="8" bestFit="1" customWidth="1"/>
    <col min="4335" max="4335" width="7" bestFit="1" customWidth="1"/>
    <col min="4336" max="4336" width="8" bestFit="1" customWidth="1"/>
    <col min="4337" max="4337" width="7" bestFit="1" customWidth="1"/>
    <col min="4338" max="4338" width="8" bestFit="1" customWidth="1"/>
    <col min="4339" max="4339" width="7" bestFit="1" customWidth="1"/>
    <col min="4340" max="4340" width="6" bestFit="1" customWidth="1"/>
    <col min="4341" max="4349" width="7" bestFit="1" customWidth="1"/>
    <col min="4350" max="4350" width="8" bestFit="1" customWidth="1"/>
    <col min="4351" max="4351" width="7" bestFit="1" customWidth="1"/>
    <col min="4352" max="4352" width="8" bestFit="1" customWidth="1"/>
    <col min="4353" max="4353" width="4" bestFit="1" customWidth="1"/>
    <col min="4354" max="4354" width="7" bestFit="1" customWidth="1"/>
    <col min="4355" max="4355" width="6" bestFit="1" customWidth="1"/>
    <col min="4356" max="4356" width="7" bestFit="1" customWidth="1"/>
    <col min="4357" max="4357" width="8" bestFit="1" customWidth="1"/>
    <col min="4358" max="4358" width="6" bestFit="1" customWidth="1"/>
    <col min="4359" max="4362" width="8" bestFit="1" customWidth="1"/>
    <col min="4363" max="4363" width="7" bestFit="1" customWidth="1"/>
    <col min="4364" max="4364" width="6" bestFit="1" customWidth="1"/>
    <col min="4365" max="4366" width="8" bestFit="1" customWidth="1"/>
    <col min="4367" max="4367" width="7" bestFit="1" customWidth="1"/>
    <col min="4368" max="4368" width="6" bestFit="1" customWidth="1"/>
    <col min="4369" max="4370" width="8" bestFit="1" customWidth="1"/>
    <col min="4371" max="4371" width="7" bestFit="1" customWidth="1"/>
    <col min="4372" max="4372" width="8" bestFit="1" customWidth="1"/>
    <col min="4373" max="4374" width="7" bestFit="1" customWidth="1"/>
    <col min="4375" max="4375" width="8" bestFit="1" customWidth="1"/>
    <col min="4376" max="4376" width="6" bestFit="1" customWidth="1"/>
    <col min="4377" max="4377" width="8" bestFit="1" customWidth="1"/>
    <col min="4378" max="4378" width="7" bestFit="1" customWidth="1"/>
    <col min="4379" max="4379" width="8" bestFit="1" customWidth="1"/>
    <col min="4380" max="4381" width="7" bestFit="1" customWidth="1"/>
    <col min="4382" max="4385" width="8" bestFit="1" customWidth="1"/>
    <col min="4386" max="4386" width="7" bestFit="1" customWidth="1"/>
    <col min="4387" max="4387" width="6" bestFit="1" customWidth="1"/>
    <col min="4388" max="4390" width="7" bestFit="1" customWidth="1"/>
    <col min="4391" max="4391" width="8" bestFit="1" customWidth="1"/>
    <col min="4392" max="4393" width="7" bestFit="1" customWidth="1"/>
    <col min="4394" max="4394" width="8" bestFit="1" customWidth="1"/>
    <col min="4395" max="4395" width="9" bestFit="1" customWidth="1"/>
    <col min="4396" max="4397" width="8" bestFit="1" customWidth="1"/>
    <col min="4398" max="4401" width="7" bestFit="1" customWidth="1"/>
    <col min="4402" max="4403" width="8" bestFit="1" customWidth="1"/>
    <col min="4404" max="4412" width="7" bestFit="1" customWidth="1"/>
    <col min="4413" max="4413" width="8" bestFit="1" customWidth="1"/>
    <col min="4414" max="4414" width="6" bestFit="1" customWidth="1"/>
    <col min="4415" max="4416" width="7" bestFit="1" customWidth="1"/>
    <col min="4417" max="4417" width="8" bestFit="1" customWidth="1"/>
    <col min="4418" max="4418" width="9" bestFit="1" customWidth="1"/>
    <col min="4419" max="4420" width="6" bestFit="1" customWidth="1"/>
    <col min="4421" max="4425" width="8" bestFit="1" customWidth="1"/>
    <col min="4426" max="4427" width="7" bestFit="1" customWidth="1"/>
    <col min="4428" max="4430" width="8" bestFit="1" customWidth="1"/>
    <col min="4431" max="4431" width="7" bestFit="1" customWidth="1"/>
    <col min="4432" max="4435" width="8" bestFit="1" customWidth="1"/>
    <col min="4436" max="4437" width="7" bestFit="1" customWidth="1"/>
    <col min="4438" max="4438" width="8" bestFit="1" customWidth="1"/>
    <col min="4439" max="4440" width="7" bestFit="1" customWidth="1"/>
    <col min="4441" max="4448" width="8" bestFit="1" customWidth="1"/>
    <col min="4449" max="4449" width="7" bestFit="1" customWidth="1"/>
    <col min="4450" max="4451" width="6" bestFit="1" customWidth="1"/>
    <col min="4452" max="4452" width="8" bestFit="1" customWidth="1"/>
    <col min="4453" max="4453" width="7" bestFit="1" customWidth="1"/>
    <col min="4454" max="4454" width="4" bestFit="1" customWidth="1"/>
    <col min="4455" max="4455" width="8" bestFit="1" customWidth="1"/>
    <col min="4456" max="4456" width="7" bestFit="1" customWidth="1"/>
    <col min="4457" max="4457" width="6" bestFit="1" customWidth="1"/>
    <col min="4458" max="4461" width="7" bestFit="1" customWidth="1"/>
    <col min="4462" max="4462" width="6" bestFit="1" customWidth="1"/>
    <col min="4463" max="4464" width="7" bestFit="1" customWidth="1"/>
    <col min="4465" max="4466" width="8" bestFit="1" customWidth="1"/>
    <col min="4467" max="4468" width="7" bestFit="1" customWidth="1"/>
    <col min="4469" max="4470" width="8" bestFit="1" customWidth="1"/>
    <col min="4471" max="4471" width="7" bestFit="1" customWidth="1"/>
    <col min="4472" max="4472" width="8" bestFit="1" customWidth="1"/>
    <col min="4473" max="4473" width="7" bestFit="1" customWidth="1"/>
    <col min="4474" max="4474" width="6" bestFit="1" customWidth="1"/>
    <col min="4475" max="4475" width="8" bestFit="1" customWidth="1"/>
    <col min="4476" max="4476" width="7" bestFit="1" customWidth="1"/>
    <col min="4477" max="4479" width="8" bestFit="1" customWidth="1"/>
    <col min="4480" max="4480" width="6" bestFit="1" customWidth="1"/>
    <col min="4481" max="4481" width="8" bestFit="1" customWidth="1"/>
    <col min="4482" max="4482" width="7" bestFit="1" customWidth="1"/>
    <col min="4483" max="4484" width="8" bestFit="1" customWidth="1"/>
    <col min="4485" max="4485" width="9" bestFit="1" customWidth="1"/>
    <col min="4486" max="4487" width="7" bestFit="1" customWidth="1"/>
    <col min="4488" max="4489" width="8" bestFit="1" customWidth="1"/>
    <col min="4490" max="4490" width="9" bestFit="1" customWidth="1"/>
    <col min="4491" max="4491" width="7" bestFit="1" customWidth="1"/>
    <col min="4492" max="4494" width="8" bestFit="1" customWidth="1"/>
    <col min="4495" max="4495" width="6" bestFit="1" customWidth="1"/>
    <col min="4496" max="4498" width="8" bestFit="1" customWidth="1"/>
    <col min="4499" max="4499" width="7" bestFit="1" customWidth="1"/>
    <col min="4500" max="4502" width="8" bestFit="1" customWidth="1"/>
    <col min="4503" max="4503" width="7" bestFit="1" customWidth="1"/>
    <col min="4504" max="4504" width="4" bestFit="1" customWidth="1"/>
    <col min="4505" max="4505" width="8" bestFit="1" customWidth="1"/>
    <col min="4506" max="4506" width="7" bestFit="1" customWidth="1"/>
    <col min="4507" max="4509" width="8" bestFit="1" customWidth="1"/>
    <col min="4510" max="4512" width="7" bestFit="1" customWidth="1"/>
    <col min="4513" max="4514" width="8" bestFit="1" customWidth="1"/>
    <col min="4515" max="4515" width="7" bestFit="1" customWidth="1"/>
    <col min="4516" max="4517" width="8" bestFit="1" customWidth="1"/>
    <col min="4518" max="4519" width="7" bestFit="1" customWidth="1"/>
    <col min="4520" max="4521" width="8" bestFit="1" customWidth="1"/>
    <col min="4522" max="4523" width="7" bestFit="1" customWidth="1"/>
    <col min="4524" max="4527" width="8" bestFit="1" customWidth="1"/>
    <col min="4528" max="4528" width="7" bestFit="1" customWidth="1"/>
    <col min="4529" max="4529" width="8" bestFit="1" customWidth="1"/>
    <col min="4530" max="4530" width="7" bestFit="1" customWidth="1"/>
    <col min="4531" max="4531" width="8" bestFit="1" customWidth="1"/>
    <col min="4532" max="4532" width="7" bestFit="1" customWidth="1"/>
    <col min="4533" max="4533" width="8" bestFit="1" customWidth="1"/>
    <col min="4534" max="4534" width="6" bestFit="1" customWidth="1"/>
    <col min="4535" max="4537" width="7" bestFit="1" customWidth="1"/>
    <col min="4538" max="4539" width="8" bestFit="1" customWidth="1"/>
    <col min="4540" max="4541" width="7" bestFit="1" customWidth="1"/>
    <col min="4542" max="4542" width="8" bestFit="1" customWidth="1"/>
    <col min="4543" max="4543" width="4" bestFit="1" customWidth="1"/>
    <col min="4544" max="4544" width="8" bestFit="1" customWidth="1"/>
    <col min="4545" max="4545" width="7" bestFit="1" customWidth="1"/>
    <col min="4546" max="4546" width="8" bestFit="1" customWidth="1"/>
    <col min="4547" max="4547" width="7" bestFit="1" customWidth="1"/>
    <col min="4548" max="4549" width="8" bestFit="1" customWidth="1"/>
    <col min="4550" max="4551" width="7" bestFit="1" customWidth="1"/>
    <col min="4552" max="4552" width="8" bestFit="1" customWidth="1"/>
    <col min="4553" max="4553" width="7" bestFit="1" customWidth="1"/>
    <col min="4554" max="4556" width="8" bestFit="1" customWidth="1"/>
    <col min="4557" max="4557" width="7" bestFit="1" customWidth="1"/>
    <col min="4558" max="4558" width="8" bestFit="1" customWidth="1"/>
    <col min="4559" max="4560" width="7" bestFit="1" customWidth="1"/>
    <col min="4561" max="4561" width="8" bestFit="1" customWidth="1"/>
    <col min="4562" max="4562" width="7" bestFit="1" customWidth="1"/>
    <col min="4563" max="4563" width="6" bestFit="1" customWidth="1"/>
    <col min="4564" max="4565" width="7" bestFit="1" customWidth="1"/>
    <col min="4566" max="4566" width="8" bestFit="1" customWidth="1"/>
    <col min="4567" max="4570" width="7" bestFit="1" customWidth="1"/>
    <col min="4571" max="4571" width="4" bestFit="1" customWidth="1"/>
    <col min="4572" max="4572" width="7" bestFit="1" customWidth="1"/>
    <col min="4573" max="4573" width="6" bestFit="1" customWidth="1"/>
    <col min="4574" max="4574" width="7" bestFit="1" customWidth="1"/>
    <col min="4575" max="4575" width="8" bestFit="1" customWidth="1"/>
    <col min="4576" max="4576" width="7" bestFit="1" customWidth="1"/>
    <col min="4577" max="4578" width="8" bestFit="1" customWidth="1"/>
    <col min="4579" max="4580" width="7" bestFit="1" customWidth="1"/>
    <col min="4581" max="4581" width="8" bestFit="1" customWidth="1"/>
    <col min="4582" max="4582" width="7" bestFit="1" customWidth="1"/>
    <col min="4583" max="4583" width="4" bestFit="1" customWidth="1"/>
    <col min="4584" max="4584" width="7" bestFit="1" customWidth="1"/>
    <col min="4585" max="4587" width="8" bestFit="1" customWidth="1"/>
    <col min="4588" max="4589" width="7" bestFit="1" customWidth="1"/>
    <col min="4590" max="4590" width="8" bestFit="1" customWidth="1"/>
    <col min="4591" max="4591" width="7" bestFit="1" customWidth="1"/>
    <col min="4592" max="4592" width="8" bestFit="1" customWidth="1"/>
    <col min="4593" max="4594" width="7" bestFit="1" customWidth="1"/>
    <col min="4595" max="4595" width="8" bestFit="1" customWidth="1"/>
    <col min="4596" max="4598" width="7" bestFit="1" customWidth="1"/>
    <col min="4599" max="4599" width="8" bestFit="1" customWidth="1"/>
    <col min="4600" max="4600" width="7" bestFit="1" customWidth="1"/>
    <col min="4601" max="4601" width="8" bestFit="1" customWidth="1"/>
    <col min="4602" max="4602" width="6" bestFit="1" customWidth="1"/>
    <col min="4603" max="4603" width="7" bestFit="1" customWidth="1"/>
    <col min="4604" max="4606" width="8" bestFit="1" customWidth="1"/>
    <col min="4607" max="4610" width="7" bestFit="1" customWidth="1"/>
    <col min="4611" max="4611" width="9" bestFit="1" customWidth="1"/>
    <col min="4612" max="4614" width="8" bestFit="1" customWidth="1"/>
    <col min="4615" max="4616" width="7" bestFit="1" customWidth="1"/>
    <col min="4617" max="4618" width="8" bestFit="1" customWidth="1"/>
    <col min="4619" max="4619" width="6" bestFit="1" customWidth="1"/>
    <col min="4620" max="4620" width="7" bestFit="1" customWidth="1"/>
    <col min="4621" max="4622" width="8" bestFit="1" customWidth="1"/>
    <col min="4623" max="4624" width="7" bestFit="1" customWidth="1"/>
    <col min="4625" max="4625" width="8" bestFit="1" customWidth="1"/>
    <col min="4626" max="4626" width="7" bestFit="1" customWidth="1"/>
    <col min="4627" max="4627" width="9" bestFit="1" customWidth="1"/>
    <col min="4628" max="4628" width="8" bestFit="1" customWidth="1"/>
    <col min="4629" max="4629" width="7" bestFit="1" customWidth="1"/>
    <col min="4630" max="4630" width="8" bestFit="1" customWidth="1"/>
    <col min="4631" max="4631" width="7" bestFit="1" customWidth="1"/>
    <col min="4632" max="4632" width="8" bestFit="1" customWidth="1"/>
    <col min="4633" max="4633" width="7" bestFit="1" customWidth="1"/>
    <col min="4634" max="4634" width="4" bestFit="1" customWidth="1"/>
    <col min="4635" max="4635" width="8" bestFit="1" customWidth="1"/>
    <col min="4636" max="4636" width="6" bestFit="1" customWidth="1"/>
    <col min="4637" max="4637" width="7" bestFit="1" customWidth="1"/>
    <col min="4638" max="4639" width="8" bestFit="1" customWidth="1"/>
    <col min="4640" max="4641" width="7" bestFit="1" customWidth="1"/>
    <col min="4642" max="4642" width="8" bestFit="1" customWidth="1"/>
    <col min="4643" max="4643" width="7" bestFit="1" customWidth="1"/>
    <col min="4644" max="4646" width="8" bestFit="1" customWidth="1"/>
    <col min="4647" max="4647" width="9" bestFit="1" customWidth="1"/>
    <col min="4648" max="4648" width="8" bestFit="1" customWidth="1"/>
    <col min="4649" max="4649" width="7" bestFit="1" customWidth="1"/>
    <col min="4650" max="4650" width="6" bestFit="1" customWidth="1"/>
    <col min="4651" max="4651" width="7" bestFit="1" customWidth="1"/>
    <col min="4652" max="4652" width="8" bestFit="1" customWidth="1"/>
    <col min="4653" max="4653" width="7" bestFit="1" customWidth="1"/>
    <col min="4654" max="4655" width="8" bestFit="1" customWidth="1"/>
    <col min="4656" max="4656" width="7" bestFit="1" customWidth="1"/>
    <col min="4657" max="4659" width="8" bestFit="1" customWidth="1"/>
    <col min="4660" max="4660" width="6" bestFit="1" customWidth="1"/>
    <col min="4661" max="4661" width="8" bestFit="1" customWidth="1"/>
    <col min="4662" max="4662" width="6" bestFit="1" customWidth="1"/>
    <col min="4663" max="4665" width="7" bestFit="1" customWidth="1"/>
    <col min="4666" max="4666" width="8" bestFit="1" customWidth="1"/>
    <col min="4667" max="4669" width="7" bestFit="1" customWidth="1"/>
    <col min="4670" max="4672" width="8" bestFit="1" customWidth="1"/>
    <col min="4673" max="4673" width="7" bestFit="1" customWidth="1"/>
    <col min="4674" max="4675" width="8" bestFit="1" customWidth="1"/>
    <col min="4676" max="4678" width="7" bestFit="1" customWidth="1"/>
    <col min="4679" max="4679" width="8" bestFit="1" customWidth="1"/>
    <col min="4680" max="4681" width="7" bestFit="1" customWidth="1"/>
    <col min="4682" max="4683" width="8" bestFit="1" customWidth="1"/>
    <col min="4684" max="4684" width="4" bestFit="1" customWidth="1"/>
    <col min="4685" max="4685" width="7" bestFit="1" customWidth="1"/>
    <col min="4686" max="4686" width="4" bestFit="1" customWidth="1"/>
    <col min="4687" max="4687" width="8" bestFit="1" customWidth="1"/>
    <col min="4688" max="4688" width="7" bestFit="1" customWidth="1"/>
    <col min="4689" max="4689" width="6" bestFit="1" customWidth="1"/>
    <col min="4690" max="4690" width="8" bestFit="1" customWidth="1"/>
    <col min="4691" max="4691" width="6" bestFit="1" customWidth="1"/>
    <col min="4692" max="4692" width="8" bestFit="1" customWidth="1"/>
    <col min="4693" max="4693" width="7" bestFit="1" customWidth="1"/>
    <col min="4694" max="4694" width="8" bestFit="1" customWidth="1"/>
    <col min="4695" max="4697" width="7" bestFit="1" customWidth="1"/>
    <col min="4698" max="4699" width="8" bestFit="1" customWidth="1"/>
    <col min="4700" max="4700" width="6" bestFit="1" customWidth="1"/>
    <col min="4701" max="4701" width="7" bestFit="1" customWidth="1"/>
    <col min="4702" max="4702" width="8" bestFit="1" customWidth="1"/>
    <col min="4703" max="4705" width="7" bestFit="1" customWidth="1"/>
    <col min="4706" max="4706" width="6" bestFit="1" customWidth="1"/>
    <col min="4707" max="4709" width="7" bestFit="1" customWidth="1"/>
    <col min="4710" max="4710" width="8" bestFit="1" customWidth="1"/>
    <col min="4711" max="4711" width="6" bestFit="1" customWidth="1"/>
    <col min="4712" max="4717" width="8" bestFit="1" customWidth="1"/>
    <col min="4718" max="4718" width="7" bestFit="1" customWidth="1"/>
    <col min="4719" max="4719" width="9" bestFit="1" customWidth="1"/>
    <col min="4720" max="4721" width="8" bestFit="1" customWidth="1"/>
    <col min="4722" max="4722" width="6" bestFit="1" customWidth="1"/>
    <col min="4723" max="4723" width="7" bestFit="1" customWidth="1"/>
    <col min="4724" max="4724" width="4" bestFit="1" customWidth="1"/>
    <col min="4725" max="4725" width="7" bestFit="1" customWidth="1"/>
    <col min="4726" max="4728" width="8" bestFit="1" customWidth="1"/>
    <col min="4729" max="4729" width="7" bestFit="1" customWidth="1"/>
    <col min="4730" max="4730" width="8" bestFit="1" customWidth="1"/>
    <col min="4731" max="4731" width="7" bestFit="1" customWidth="1"/>
    <col min="4732" max="4732" width="6" bestFit="1" customWidth="1"/>
    <col min="4733" max="4733" width="8" bestFit="1" customWidth="1"/>
    <col min="4734" max="4734" width="6" bestFit="1" customWidth="1"/>
    <col min="4735" max="4735" width="7" bestFit="1" customWidth="1"/>
    <col min="4736" max="4736" width="6" bestFit="1" customWidth="1"/>
    <col min="4737" max="4737" width="8" bestFit="1" customWidth="1"/>
    <col min="4738" max="4738" width="6" bestFit="1" customWidth="1"/>
    <col min="4739" max="4742" width="8" bestFit="1" customWidth="1"/>
    <col min="4743" max="4743" width="7" bestFit="1" customWidth="1"/>
    <col min="4744" max="4746" width="8" bestFit="1" customWidth="1"/>
    <col min="4747" max="4747" width="9" bestFit="1" customWidth="1"/>
    <col min="4748" max="4748" width="8" bestFit="1" customWidth="1"/>
    <col min="4749" max="4750" width="7" bestFit="1" customWidth="1"/>
    <col min="4751" max="4751" width="8" bestFit="1" customWidth="1"/>
    <col min="4752" max="4752" width="6" bestFit="1" customWidth="1"/>
    <col min="4753" max="4753" width="7" bestFit="1" customWidth="1"/>
    <col min="4754" max="4755" width="6"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7" width="8" bestFit="1" customWidth="1"/>
    <col min="4768" max="4768" width="7" bestFit="1" customWidth="1"/>
    <col min="4769" max="4769" width="8" bestFit="1" customWidth="1"/>
    <col min="4770" max="4770" width="7" bestFit="1" customWidth="1"/>
    <col min="4771" max="4773" width="8" bestFit="1" customWidth="1"/>
    <col min="4774" max="4774" width="7" bestFit="1" customWidth="1"/>
    <col min="4775" max="4776" width="8" bestFit="1" customWidth="1"/>
    <col min="4777" max="4777" width="6" bestFit="1" customWidth="1"/>
    <col min="4778" max="4778" width="8" bestFit="1" customWidth="1"/>
    <col min="4779" max="4782" width="7" bestFit="1" customWidth="1"/>
    <col min="4783" max="4783" width="8" bestFit="1" customWidth="1"/>
    <col min="4784" max="4784" width="6" bestFit="1" customWidth="1"/>
    <col min="4785" max="4785" width="8" bestFit="1" customWidth="1"/>
    <col min="4786" max="4786" width="7" bestFit="1" customWidth="1"/>
    <col min="4787" max="4787" width="8" bestFit="1" customWidth="1"/>
    <col min="4788" max="4788" width="7" bestFit="1" customWidth="1"/>
    <col min="4789" max="4789" width="8" bestFit="1" customWidth="1"/>
    <col min="4790" max="4790" width="7" bestFit="1" customWidth="1"/>
    <col min="4791" max="4792" width="8" bestFit="1" customWidth="1"/>
    <col min="4793" max="4795" width="7" bestFit="1" customWidth="1"/>
    <col min="4796" max="4797" width="8" bestFit="1" customWidth="1"/>
    <col min="4798" max="4798" width="6" bestFit="1" customWidth="1"/>
    <col min="4799" max="4799" width="7" bestFit="1" customWidth="1"/>
    <col min="4800" max="4801" width="8" bestFit="1" customWidth="1"/>
    <col min="4802" max="4803" width="7" bestFit="1" customWidth="1"/>
    <col min="4804" max="4804" width="4" bestFit="1" customWidth="1"/>
    <col min="4805" max="4805" width="7" bestFit="1" customWidth="1"/>
    <col min="4806" max="4807" width="8" bestFit="1" customWidth="1"/>
    <col min="4808" max="4810" width="7" bestFit="1" customWidth="1"/>
    <col min="4811" max="4811" width="8"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8" width="6" bestFit="1" customWidth="1"/>
    <col min="4819" max="4819" width="8" bestFit="1" customWidth="1"/>
    <col min="4820" max="4820" width="7" bestFit="1" customWidth="1"/>
    <col min="4821" max="4823" width="8" bestFit="1" customWidth="1"/>
    <col min="4824" max="4828" width="7" bestFit="1" customWidth="1"/>
    <col min="4829" max="4830" width="8" bestFit="1" customWidth="1"/>
    <col min="4831" max="4831" width="4" bestFit="1" customWidth="1"/>
    <col min="4832" max="4832" width="8" bestFit="1" customWidth="1"/>
    <col min="4833" max="4836" width="7" bestFit="1" customWidth="1"/>
    <col min="4837" max="4837" width="8" bestFit="1" customWidth="1"/>
    <col min="4838" max="4838" width="7" bestFit="1" customWidth="1"/>
    <col min="4839" max="4839" width="8" bestFit="1" customWidth="1"/>
    <col min="4840" max="4842" width="7" bestFit="1" customWidth="1"/>
    <col min="4843" max="4843" width="6" bestFit="1" customWidth="1"/>
    <col min="4844" max="4845" width="7" bestFit="1" customWidth="1"/>
    <col min="4846" max="4847" width="8" bestFit="1" customWidth="1"/>
    <col min="4848" max="4848" width="7" bestFit="1" customWidth="1"/>
    <col min="4849" max="4849" width="8" bestFit="1" customWidth="1"/>
    <col min="4850" max="4850" width="6" bestFit="1" customWidth="1"/>
    <col min="4851" max="4851" width="7" bestFit="1" customWidth="1"/>
    <col min="4852" max="4852" width="8" bestFit="1" customWidth="1"/>
    <col min="4853" max="4854" width="7" bestFit="1" customWidth="1"/>
    <col min="4855" max="4855" width="8" bestFit="1" customWidth="1"/>
    <col min="4856" max="4856" width="6" bestFit="1" customWidth="1"/>
    <col min="4857" max="4858" width="7" bestFit="1" customWidth="1"/>
    <col min="4859" max="4859" width="6" bestFit="1" customWidth="1"/>
    <col min="4860" max="4860" width="7" bestFit="1" customWidth="1"/>
    <col min="4861" max="4861" width="6" bestFit="1" customWidth="1"/>
    <col min="4862" max="4862" width="8" bestFit="1" customWidth="1"/>
    <col min="4863" max="4867" width="7" bestFit="1" customWidth="1"/>
    <col min="4868" max="4868" width="6" bestFit="1" customWidth="1"/>
    <col min="4869" max="4871" width="7" bestFit="1" customWidth="1"/>
    <col min="4872" max="4872" width="8" bestFit="1" customWidth="1"/>
    <col min="4873" max="4874" width="7" bestFit="1" customWidth="1"/>
    <col min="4875" max="4877" width="8" bestFit="1" customWidth="1"/>
    <col min="4878" max="4878" width="4" bestFit="1" customWidth="1"/>
    <col min="4879" max="4880" width="7" bestFit="1" customWidth="1"/>
    <col min="4881" max="4881" width="8" bestFit="1" customWidth="1"/>
    <col min="4882" max="4882" width="7" bestFit="1" customWidth="1"/>
    <col min="4883" max="4883" width="8" bestFit="1" customWidth="1"/>
    <col min="4884" max="4884" width="7" bestFit="1" customWidth="1"/>
    <col min="4885" max="4885" width="8" bestFit="1" customWidth="1"/>
    <col min="4886" max="4886" width="7" bestFit="1" customWidth="1"/>
    <col min="4887" max="4887" width="8" bestFit="1" customWidth="1"/>
    <col min="4888" max="4888" width="7" bestFit="1" customWidth="1"/>
    <col min="4889" max="4889" width="8" bestFit="1" customWidth="1"/>
    <col min="4890" max="4892" width="7" bestFit="1" customWidth="1"/>
    <col min="4893" max="4893" width="8" bestFit="1" customWidth="1"/>
    <col min="4894" max="4895" width="7" bestFit="1" customWidth="1"/>
    <col min="4896" max="4897" width="8" bestFit="1" customWidth="1"/>
    <col min="4898" max="4901" width="7" bestFit="1" customWidth="1"/>
    <col min="4902" max="4903" width="8" bestFit="1" customWidth="1"/>
    <col min="4904" max="4905" width="7" bestFit="1" customWidth="1"/>
    <col min="4906" max="4906" width="8" bestFit="1" customWidth="1"/>
    <col min="4907" max="4907" width="7" bestFit="1" customWidth="1"/>
    <col min="4908" max="4908" width="8" bestFit="1" customWidth="1"/>
    <col min="4909" max="4911" width="7" bestFit="1" customWidth="1"/>
    <col min="4912" max="4912" width="4" bestFit="1" customWidth="1"/>
    <col min="4913" max="4913" width="7" bestFit="1" customWidth="1"/>
    <col min="4914" max="4915" width="8" bestFit="1" customWidth="1"/>
    <col min="4916" max="4920" width="7" bestFit="1" customWidth="1"/>
    <col min="4921" max="4921" width="8" bestFit="1" customWidth="1"/>
    <col min="4922" max="4922" width="7" bestFit="1" customWidth="1"/>
    <col min="4923" max="4923" width="6" bestFit="1" customWidth="1"/>
    <col min="4924" max="4924" width="8" bestFit="1" customWidth="1"/>
    <col min="4925" max="4926" width="7" bestFit="1" customWidth="1"/>
    <col min="4927" max="4929" width="8" bestFit="1" customWidth="1"/>
    <col min="4930" max="4930" width="9" bestFit="1" customWidth="1"/>
    <col min="4931" max="4932" width="7" bestFit="1" customWidth="1"/>
    <col min="4933" max="4933" width="8" bestFit="1" customWidth="1"/>
    <col min="4934" max="4934" width="6" bestFit="1" customWidth="1"/>
    <col min="4935" max="4936" width="7" bestFit="1" customWidth="1"/>
    <col min="4937" max="4938" width="8" bestFit="1" customWidth="1"/>
    <col min="4939" max="4940" width="7" bestFit="1" customWidth="1"/>
    <col min="4941" max="4942" width="8" bestFit="1" customWidth="1"/>
    <col min="4943" max="4943" width="7" bestFit="1" customWidth="1"/>
    <col min="4944" max="4944" width="8" bestFit="1" customWidth="1"/>
    <col min="4945" max="4945" width="7" bestFit="1" customWidth="1"/>
    <col min="4946" max="4946" width="8" bestFit="1" customWidth="1"/>
    <col min="4947" max="4948" width="6" bestFit="1" customWidth="1"/>
    <col min="4949" max="4949" width="8" bestFit="1" customWidth="1"/>
    <col min="4950" max="4950" width="7" bestFit="1" customWidth="1"/>
    <col min="4951" max="4951" width="8" bestFit="1" customWidth="1"/>
    <col min="4952" max="4953" width="7" bestFit="1" customWidth="1"/>
    <col min="4954" max="4954" width="8" bestFit="1" customWidth="1"/>
    <col min="4955" max="4957" width="7" bestFit="1" customWidth="1"/>
    <col min="4958" max="4958" width="8" bestFit="1" customWidth="1"/>
    <col min="4959" max="4959" width="7" bestFit="1" customWidth="1"/>
    <col min="4960" max="4960" width="8" bestFit="1" customWidth="1"/>
    <col min="4961" max="4961" width="7" bestFit="1" customWidth="1"/>
    <col min="4962" max="4962" width="8" bestFit="1" customWidth="1"/>
    <col min="4963" max="4963" width="7" bestFit="1" customWidth="1"/>
    <col min="4964" max="4964" width="8" bestFit="1" customWidth="1"/>
    <col min="4965" max="4966" width="7" bestFit="1" customWidth="1"/>
    <col min="4967" max="4967" width="6" bestFit="1" customWidth="1"/>
    <col min="4968" max="4968" width="7" bestFit="1" customWidth="1"/>
    <col min="4969" max="4969" width="9" bestFit="1" customWidth="1"/>
    <col min="4970" max="4970" width="8" bestFit="1" customWidth="1"/>
    <col min="4971" max="4973" width="7" bestFit="1" customWidth="1"/>
    <col min="4974" max="4975" width="8" bestFit="1" customWidth="1"/>
    <col min="4976" max="4976" width="7" bestFit="1" customWidth="1"/>
    <col min="4977" max="4977" width="8" bestFit="1" customWidth="1"/>
    <col min="4978" max="4979" width="7" bestFit="1" customWidth="1"/>
    <col min="4980" max="4980" width="8" bestFit="1" customWidth="1"/>
    <col min="4981" max="4981" width="7" bestFit="1" customWidth="1"/>
    <col min="4982" max="4982" width="8" bestFit="1" customWidth="1"/>
    <col min="4983" max="4985" width="7" bestFit="1" customWidth="1"/>
    <col min="4986" max="4986" width="8" bestFit="1" customWidth="1"/>
    <col min="4987" max="4988" width="7" bestFit="1" customWidth="1"/>
    <col min="4989" max="4989" width="8" bestFit="1" customWidth="1"/>
    <col min="4990" max="4992" width="7" bestFit="1" customWidth="1"/>
    <col min="4993" max="4993" width="8" bestFit="1" customWidth="1"/>
    <col min="4994" max="4996" width="7" bestFit="1" customWidth="1"/>
    <col min="4997" max="4997" width="8" bestFit="1" customWidth="1"/>
    <col min="4998" max="4998" width="6" bestFit="1" customWidth="1"/>
    <col min="4999" max="5000" width="7" bestFit="1" customWidth="1"/>
    <col min="5001" max="5002" width="8" bestFit="1" customWidth="1"/>
    <col min="5003" max="5003" width="4" bestFit="1" customWidth="1"/>
    <col min="5004" max="5006" width="7" bestFit="1" customWidth="1"/>
    <col min="5007" max="5009" width="8" bestFit="1" customWidth="1"/>
    <col min="5010" max="5010" width="6" bestFit="1" customWidth="1"/>
    <col min="5011" max="5014" width="7" bestFit="1" customWidth="1"/>
    <col min="5015" max="5018" width="8" bestFit="1" customWidth="1"/>
    <col min="5019" max="5019" width="9" bestFit="1" customWidth="1"/>
    <col min="5020" max="5020" width="8" bestFit="1" customWidth="1"/>
    <col min="5021" max="5021" width="7" bestFit="1" customWidth="1"/>
    <col min="5022" max="5022" width="6" bestFit="1" customWidth="1"/>
    <col min="5023" max="5023" width="7" bestFit="1" customWidth="1"/>
    <col min="5024" max="5024" width="8" bestFit="1" customWidth="1"/>
    <col min="5025" max="5026" width="7" bestFit="1" customWidth="1"/>
    <col min="5027" max="5027" width="8" bestFit="1" customWidth="1"/>
    <col min="5028" max="5029" width="7" bestFit="1" customWidth="1"/>
    <col min="5030" max="5033" width="8" bestFit="1" customWidth="1"/>
    <col min="5034" max="5039" width="7" bestFit="1" customWidth="1"/>
    <col min="5040" max="5040" width="6" bestFit="1" customWidth="1"/>
    <col min="5041" max="5042" width="8" bestFit="1" customWidth="1"/>
    <col min="5043" max="5044" width="7" bestFit="1" customWidth="1"/>
    <col min="5045" max="5049" width="8" bestFit="1" customWidth="1"/>
    <col min="5050" max="5050" width="6" bestFit="1" customWidth="1"/>
    <col min="5051" max="5051" width="7" bestFit="1" customWidth="1"/>
    <col min="5052" max="5052" width="8" bestFit="1" customWidth="1"/>
    <col min="5053" max="5053" width="7" bestFit="1" customWidth="1"/>
    <col min="5054" max="5054" width="8" bestFit="1" customWidth="1"/>
    <col min="5055" max="5055" width="7" bestFit="1" customWidth="1"/>
    <col min="5056" max="5056" width="8" bestFit="1" customWidth="1"/>
    <col min="5057" max="5057" width="6" bestFit="1" customWidth="1"/>
    <col min="5058" max="5058" width="7" bestFit="1" customWidth="1"/>
    <col min="5059" max="5060" width="8" bestFit="1" customWidth="1"/>
    <col min="5061" max="5061" width="7" bestFit="1" customWidth="1"/>
    <col min="5062" max="5062" width="8" bestFit="1" customWidth="1"/>
    <col min="5063" max="5063" width="7" bestFit="1" customWidth="1"/>
    <col min="5064" max="5064" width="6" bestFit="1" customWidth="1"/>
    <col min="5065" max="5066" width="8" bestFit="1" customWidth="1"/>
    <col min="5067" max="5068" width="7" bestFit="1" customWidth="1"/>
    <col min="5069" max="5070" width="8" bestFit="1" customWidth="1"/>
    <col min="5071" max="5071" width="4" bestFit="1" customWidth="1"/>
    <col min="5072" max="5072" width="7" bestFit="1" customWidth="1"/>
    <col min="5073" max="5073" width="4" bestFit="1" customWidth="1"/>
    <col min="5074" max="5077" width="8" bestFit="1" customWidth="1"/>
    <col min="5078" max="5078" width="6" bestFit="1" customWidth="1"/>
    <col min="5079" max="5080" width="7" bestFit="1" customWidth="1"/>
    <col min="5081" max="5081" width="8" bestFit="1" customWidth="1"/>
    <col min="5082" max="5083" width="7" bestFit="1" customWidth="1"/>
    <col min="5084" max="5084" width="8" bestFit="1" customWidth="1"/>
    <col min="5085" max="5085" width="6" bestFit="1" customWidth="1"/>
    <col min="5086" max="5086" width="7" bestFit="1" customWidth="1"/>
    <col min="5087" max="5087" width="8" bestFit="1" customWidth="1"/>
    <col min="5088" max="5088" width="7" bestFit="1" customWidth="1"/>
    <col min="5089" max="5089" width="8" bestFit="1" customWidth="1"/>
    <col min="5090" max="5090" width="7" bestFit="1" customWidth="1"/>
    <col min="5091" max="5093" width="8" bestFit="1" customWidth="1"/>
    <col min="5094" max="5097" width="7" bestFit="1" customWidth="1"/>
    <col min="5098" max="5099" width="8" bestFit="1" customWidth="1"/>
    <col min="5100" max="5100" width="9" bestFit="1" customWidth="1"/>
    <col min="5101" max="5102" width="8" bestFit="1" customWidth="1"/>
    <col min="5103" max="5103" width="6" bestFit="1" customWidth="1"/>
    <col min="5104" max="5104" width="7" bestFit="1" customWidth="1"/>
    <col min="5105" max="5106" width="8" bestFit="1" customWidth="1"/>
    <col min="5107" max="5107" width="7" bestFit="1" customWidth="1"/>
    <col min="5108" max="5108" width="9" bestFit="1" customWidth="1"/>
    <col min="5109" max="5110" width="7" bestFit="1" customWidth="1"/>
    <col min="5111" max="5111" width="9" bestFit="1" customWidth="1"/>
    <col min="5112" max="5113" width="7" bestFit="1" customWidth="1"/>
    <col min="5114" max="5114" width="6" bestFit="1" customWidth="1"/>
    <col min="5115" max="5116" width="8" bestFit="1" customWidth="1"/>
    <col min="5117" max="5117" width="7" bestFit="1" customWidth="1"/>
    <col min="5118" max="5118" width="8" bestFit="1" customWidth="1"/>
    <col min="5119" max="5119" width="6" bestFit="1" customWidth="1"/>
    <col min="5120" max="5120" width="8" bestFit="1" customWidth="1"/>
    <col min="5121" max="5123" width="7" bestFit="1" customWidth="1"/>
    <col min="5124" max="5127" width="8" bestFit="1" customWidth="1"/>
    <col min="5128" max="5128" width="7" bestFit="1" customWidth="1"/>
    <col min="5129" max="5129" width="8" bestFit="1" customWidth="1"/>
    <col min="5130" max="5130" width="7" bestFit="1" customWidth="1"/>
    <col min="5131" max="5131" width="8" bestFit="1" customWidth="1"/>
    <col min="5132" max="5133" width="7" bestFit="1" customWidth="1"/>
    <col min="5134" max="5135" width="8" bestFit="1" customWidth="1"/>
    <col min="5136" max="5137" width="7" bestFit="1" customWidth="1"/>
    <col min="5138" max="5138" width="8" bestFit="1" customWidth="1"/>
    <col min="5139" max="5139" width="7" bestFit="1" customWidth="1"/>
    <col min="5140" max="5141" width="8" bestFit="1" customWidth="1"/>
    <col min="5142" max="5142" width="6" bestFit="1" customWidth="1"/>
    <col min="5143" max="5143" width="8" bestFit="1" customWidth="1"/>
    <col min="5144" max="5144" width="7" bestFit="1" customWidth="1"/>
    <col min="5145" max="5145" width="8" bestFit="1" customWidth="1"/>
    <col min="5146" max="5146" width="7" bestFit="1" customWidth="1"/>
    <col min="5147" max="5147" width="8" bestFit="1" customWidth="1"/>
    <col min="5148" max="5148" width="4" bestFit="1" customWidth="1"/>
    <col min="5149" max="5149" width="8" bestFit="1" customWidth="1"/>
    <col min="5150" max="5150" width="7" bestFit="1" customWidth="1"/>
    <col min="5151" max="5151" width="8" bestFit="1" customWidth="1"/>
    <col min="5152" max="5152" width="7" bestFit="1" customWidth="1"/>
    <col min="5153" max="5153" width="6" bestFit="1" customWidth="1"/>
    <col min="5154" max="5155" width="8" bestFit="1" customWidth="1"/>
    <col min="5156" max="5156" width="7" bestFit="1" customWidth="1"/>
    <col min="5157" max="5158" width="8" bestFit="1" customWidth="1"/>
    <col min="5159" max="5159" width="6" bestFit="1" customWidth="1"/>
    <col min="5160" max="5160" width="7" bestFit="1" customWidth="1"/>
    <col min="5161" max="5163" width="8" bestFit="1" customWidth="1"/>
    <col min="5164" max="5165" width="7" bestFit="1" customWidth="1"/>
    <col min="5166" max="5166" width="8" bestFit="1" customWidth="1"/>
    <col min="5167" max="5167" width="7" bestFit="1" customWidth="1"/>
    <col min="5168" max="5170" width="8" bestFit="1" customWidth="1"/>
    <col min="5171" max="5171" width="7" bestFit="1" customWidth="1"/>
    <col min="5172" max="5173" width="8" bestFit="1" customWidth="1"/>
    <col min="5174" max="5174" width="6" bestFit="1" customWidth="1"/>
    <col min="5175" max="5176" width="7" bestFit="1" customWidth="1"/>
    <col min="5177" max="5178" width="8" bestFit="1" customWidth="1"/>
    <col min="5179" max="5180" width="7" bestFit="1" customWidth="1"/>
    <col min="5181" max="5185" width="8" bestFit="1" customWidth="1"/>
    <col min="5186" max="5192" width="7" bestFit="1" customWidth="1"/>
    <col min="5193" max="5197" width="8" bestFit="1" customWidth="1"/>
    <col min="5198" max="5198" width="7" bestFit="1" customWidth="1"/>
    <col min="5199" max="5200" width="6" bestFit="1" customWidth="1"/>
    <col min="5201" max="5201" width="8" bestFit="1" customWidth="1"/>
    <col min="5202" max="5203" width="7" bestFit="1" customWidth="1"/>
    <col min="5204" max="5204" width="8" bestFit="1" customWidth="1"/>
    <col min="5205" max="5206" width="7" bestFit="1" customWidth="1"/>
    <col min="5207" max="5207" width="6" bestFit="1" customWidth="1"/>
    <col min="5208" max="5209" width="7" bestFit="1" customWidth="1"/>
    <col min="5210" max="5210" width="8" bestFit="1" customWidth="1"/>
    <col min="5211" max="5212" width="7" bestFit="1" customWidth="1"/>
    <col min="5213" max="5215" width="8" bestFit="1" customWidth="1"/>
    <col min="5216" max="5217" width="7" bestFit="1" customWidth="1"/>
    <col min="5218" max="5218" width="8" bestFit="1" customWidth="1"/>
    <col min="5219" max="5220" width="7" bestFit="1" customWidth="1"/>
    <col min="5221" max="5221" width="6" bestFit="1" customWidth="1"/>
    <col min="5222" max="5222" width="8" bestFit="1" customWidth="1"/>
    <col min="5223" max="5224" width="7" bestFit="1" customWidth="1"/>
    <col min="5225" max="5225" width="8" bestFit="1" customWidth="1"/>
    <col min="5226" max="5226" width="7" bestFit="1" customWidth="1"/>
    <col min="5227" max="5228" width="6" bestFit="1" customWidth="1"/>
    <col min="5229" max="5229" width="7" bestFit="1" customWidth="1"/>
    <col min="5230" max="5230" width="4" bestFit="1" customWidth="1"/>
    <col min="5231" max="5232" width="7" bestFit="1" customWidth="1"/>
    <col min="5233" max="5233" width="8" bestFit="1" customWidth="1"/>
    <col min="5234" max="5234" width="7" bestFit="1" customWidth="1"/>
    <col min="5235" max="5235" width="8" bestFit="1" customWidth="1"/>
    <col min="5236" max="5236" width="7" bestFit="1" customWidth="1"/>
    <col min="5237" max="5238" width="8" bestFit="1" customWidth="1"/>
    <col min="5239" max="5239" width="7" bestFit="1" customWidth="1"/>
    <col min="5240" max="5241" width="8" bestFit="1" customWidth="1"/>
    <col min="5242" max="5243" width="7" bestFit="1" customWidth="1"/>
    <col min="5244" max="5244" width="8" bestFit="1" customWidth="1"/>
    <col min="5245" max="5245" width="7" bestFit="1" customWidth="1"/>
    <col min="5246" max="5246" width="8" bestFit="1" customWidth="1"/>
    <col min="5247" max="5248" width="7" bestFit="1" customWidth="1"/>
    <col min="5249" max="5249" width="8" bestFit="1" customWidth="1"/>
    <col min="5250" max="5250" width="6" bestFit="1" customWidth="1"/>
    <col min="5251" max="5253" width="7" bestFit="1" customWidth="1"/>
    <col min="5254" max="5255" width="8" bestFit="1" customWidth="1"/>
    <col min="5256" max="5256" width="6" bestFit="1" customWidth="1"/>
    <col min="5257" max="5258" width="8" bestFit="1" customWidth="1"/>
    <col min="5259" max="5260" width="7" bestFit="1" customWidth="1"/>
    <col min="5261" max="5261" width="8" bestFit="1" customWidth="1"/>
    <col min="5262" max="5262" width="7" bestFit="1" customWidth="1"/>
    <col min="5263" max="5263" width="8" bestFit="1" customWidth="1"/>
    <col min="5264" max="5264" width="7" bestFit="1" customWidth="1"/>
    <col min="5265" max="5265" width="6" bestFit="1" customWidth="1"/>
    <col min="5266" max="5267" width="8" bestFit="1" customWidth="1"/>
    <col min="5268" max="5268" width="7" bestFit="1" customWidth="1"/>
    <col min="5269" max="5270" width="8" bestFit="1" customWidth="1"/>
    <col min="5271" max="5272" width="7" bestFit="1" customWidth="1"/>
    <col min="5273" max="5277" width="8" bestFit="1" customWidth="1"/>
    <col min="5278" max="5278" width="7" bestFit="1" customWidth="1"/>
    <col min="5279" max="5279" width="8" bestFit="1" customWidth="1"/>
    <col min="5280" max="5282" width="7" bestFit="1" customWidth="1"/>
    <col min="5283" max="5283" width="8" bestFit="1" customWidth="1"/>
    <col min="5284" max="5285" width="7" bestFit="1" customWidth="1"/>
    <col min="5286" max="5287" width="8" bestFit="1" customWidth="1"/>
    <col min="5288" max="5291" width="7" bestFit="1" customWidth="1"/>
    <col min="5292" max="5292" width="8" bestFit="1" customWidth="1"/>
    <col min="5293" max="5294" width="7" bestFit="1" customWidth="1"/>
    <col min="5295" max="5296" width="8" bestFit="1" customWidth="1"/>
    <col min="5297" max="5298" width="7" bestFit="1" customWidth="1"/>
    <col min="5299" max="5300" width="8" bestFit="1" customWidth="1"/>
    <col min="5301" max="5303" width="7" bestFit="1" customWidth="1"/>
    <col min="5304" max="5305" width="8" bestFit="1" customWidth="1"/>
    <col min="5306" max="5306" width="6" bestFit="1" customWidth="1"/>
    <col min="5307" max="5307" width="7" bestFit="1" customWidth="1"/>
    <col min="5308" max="5308" width="8" bestFit="1" customWidth="1"/>
    <col min="5309" max="5310" width="7" bestFit="1" customWidth="1"/>
    <col min="5311" max="5313" width="8" bestFit="1" customWidth="1"/>
    <col min="5314" max="5314" width="6" bestFit="1" customWidth="1"/>
    <col min="5315" max="5319" width="7" bestFit="1" customWidth="1"/>
    <col min="5320" max="5320" width="8" bestFit="1" customWidth="1"/>
    <col min="5321" max="5321" width="4" bestFit="1" customWidth="1"/>
    <col min="5322" max="5323" width="7" bestFit="1" customWidth="1"/>
    <col min="5324" max="5324" width="6" bestFit="1" customWidth="1"/>
    <col min="5325" max="5325" width="7" bestFit="1" customWidth="1"/>
    <col min="5326" max="5326" width="6" bestFit="1" customWidth="1"/>
    <col min="5327" max="5327" width="8" bestFit="1" customWidth="1"/>
    <col min="5328" max="5330" width="7" bestFit="1" customWidth="1"/>
    <col min="5331" max="5331" width="8" bestFit="1" customWidth="1"/>
    <col min="5332" max="5332" width="6" bestFit="1" customWidth="1"/>
    <col min="5333" max="5334" width="7" bestFit="1" customWidth="1"/>
    <col min="5335" max="5338" width="8" bestFit="1" customWidth="1"/>
    <col min="5339" max="5340" width="7" bestFit="1" customWidth="1"/>
    <col min="5341" max="5341" width="6" bestFit="1" customWidth="1"/>
    <col min="5342" max="5345" width="8" bestFit="1" customWidth="1"/>
    <col min="5346" max="5346" width="7" bestFit="1" customWidth="1"/>
    <col min="5347" max="5347" width="6" bestFit="1" customWidth="1"/>
    <col min="5348" max="5348" width="8" bestFit="1" customWidth="1"/>
    <col min="5349" max="5349" width="7" bestFit="1" customWidth="1"/>
    <col min="5350" max="5350" width="8" bestFit="1" customWidth="1"/>
    <col min="5351" max="5351" width="7" bestFit="1" customWidth="1"/>
    <col min="5352" max="5352" width="8" bestFit="1" customWidth="1"/>
    <col min="5353" max="5353" width="7" bestFit="1" customWidth="1"/>
    <col min="5354" max="5354" width="6" bestFit="1" customWidth="1"/>
    <col min="5355" max="5356" width="7" bestFit="1" customWidth="1"/>
    <col min="5357" max="5358" width="8" bestFit="1" customWidth="1"/>
    <col min="5359" max="5360" width="7" bestFit="1" customWidth="1"/>
    <col min="5361" max="5361" width="8" bestFit="1" customWidth="1"/>
    <col min="5362" max="5362" width="6" bestFit="1" customWidth="1"/>
    <col min="5363" max="5363" width="8" bestFit="1" customWidth="1"/>
    <col min="5364" max="5364" width="7" bestFit="1" customWidth="1"/>
    <col min="5365" max="5366" width="6" bestFit="1" customWidth="1"/>
    <col min="5367" max="5368" width="7" bestFit="1" customWidth="1"/>
    <col min="5369" max="5369" width="6" bestFit="1" customWidth="1"/>
    <col min="5370" max="5370" width="8" bestFit="1" customWidth="1"/>
    <col min="5371" max="5373" width="7" bestFit="1" customWidth="1"/>
    <col min="5374" max="5376" width="8" bestFit="1" customWidth="1"/>
    <col min="5377" max="5377" width="7" bestFit="1" customWidth="1"/>
    <col min="5378" max="5381" width="8" bestFit="1" customWidth="1"/>
    <col min="5382" max="5384" width="7" bestFit="1" customWidth="1"/>
    <col min="5385" max="5386" width="8" bestFit="1" customWidth="1"/>
    <col min="5387" max="5388" width="7" bestFit="1" customWidth="1"/>
    <col min="5389" max="5389" width="8" bestFit="1" customWidth="1"/>
    <col min="5390" max="5393" width="7" bestFit="1" customWidth="1"/>
    <col min="5394" max="5394" width="8" bestFit="1" customWidth="1"/>
    <col min="5395" max="5396" width="7" bestFit="1" customWidth="1"/>
    <col min="5397" max="5397" width="8" bestFit="1" customWidth="1"/>
    <col min="5398" max="5398" width="6" bestFit="1" customWidth="1"/>
    <col min="5399" max="5399" width="7" bestFit="1" customWidth="1"/>
    <col min="5400" max="5400" width="8" bestFit="1" customWidth="1"/>
    <col min="5401" max="5403" width="7" bestFit="1" customWidth="1"/>
    <col min="5404" max="5405" width="8" bestFit="1" customWidth="1"/>
    <col min="5406" max="5408" width="7" bestFit="1" customWidth="1"/>
    <col min="5409" max="5409" width="8" bestFit="1" customWidth="1"/>
    <col min="5410" max="5410" width="9" bestFit="1" customWidth="1"/>
    <col min="5411" max="5417" width="8" bestFit="1" customWidth="1"/>
    <col min="5418" max="5418" width="7" bestFit="1" customWidth="1"/>
    <col min="5419" max="5421" width="8" bestFit="1" customWidth="1"/>
    <col min="5422" max="5422" width="7" bestFit="1" customWidth="1"/>
    <col min="5423" max="5424" width="9" bestFit="1" customWidth="1"/>
    <col min="5425" max="5426" width="8" bestFit="1" customWidth="1"/>
    <col min="5427" max="5428" width="7" bestFit="1" customWidth="1"/>
    <col min="5429" max="5429" width="8" bestFit="1" customWidth="1"/>
    <col min="5430" max="5430" width="7" bestFit="1" customWidth="1"/>
    <col min="5431" max="5431" width="6" bestFit="1" customWidth="1"/>
    <col min="5432" max="5432" width="8" bestFit="1" customWidth="1"/>
    <col min="5433" max="5433" width="6" bestFit="1" customWidth="1"/>
    <col min="5434" max="5434" width="7" bestFit="1" customWidth="1"/>
    <col min="5435" max="5435" width="8" bestFit="1" customWidth="1"/>
    <col min="5436" max="5436" width="7" bestFit="1" customWidth="1"/>
    <col min="5437" max="5437" width="8" bestFit="1" customWidth="1"/>
    <col min="5438" max="5439" width="7" bestFit="1" customWidth="1"/>
    <col min="5440" max="5440" width="8" bestFit="1" customWidth="1"/>
    <col min="5441" max="5441" width="7" bestFit="1" customWidth="1"/>
    <col min="5442" max="5442" width="6" bestFit="1" customWidth="1"/>
    <col min="5443" max="5443" width="8" bestFit="1" customWidth="1"/>
    <col min="5444" max="5445" width="7" bestFit="1" customWidth="1"/>
    <col min="5446" max="5446" width="8" bestFit="1" customWidth="1"/>
    <col min="5447" max="5448" width="7" bestFit="1" customWidth="1"/>
    <col min="5449" max="5449" width="8" bestFit="1" customWidth="1"/>
    <col min="5450" max="5450" width="9" bestFit="1" customWidth="1"/>
    <col min="5451" max="5451" width="8" bestFit="1" customWidth="1"/>
    <col min="5452" max="5457" width="9" bestFit="1" customWidth="1"/>
    <col min="5458" max="5458" width="8" bestFit="1" customWidth="1"/>
    <col min="5459" max="5462" width="9" bestFit="1" customWidth="1"/>
    <col min="5463" max="5463" width="8" bestFit="1" customWidth="1"/>
    <col min="5464" max="5465" width="9" bestFit="1" customWidth="1"/>
    <col min="5466" max="5466" width="8" bestFit="1" customWidth="1"/>
    <col min="5467" max="5467" width="9" bestFit="1" customWidth="1"/>
    <col min="5468" max="5469" width="8" bestFit="1" customWidth="1"/>
    <col min="5470" max="5470" width="7" bestFit="1" customWidth="1"/>
    <col min="5471" max="5471" width="9" bestFit="1" customWidth="1"/>
    <col min="5472" max="5472" width="8" bestFit="1" customWidth="1"/>
    <col min="5473" max="5474" width="9" bestFit="1" customWidth="1"/>
    <col min="5475" max="5475" width="7" bestFit="1" customWidth="1"/>
    <col min="5476" max="5478" width="8" bestFit="1" customWidth="1"/>
    <col min="5479" max="5479" width="7" bestFit="1" customWidth="1"/>
    <col min="5480" max="5482" width="8" bestFit="1" customWidth="1"/>
    <col min="5483" max="5483" width="9" bestFit="1" customWidth="1"/>
    <col min="5484" max="5486" width="8" bestFit="1" customWidth="1"/>
    <col min="5487" max="5487" width="5" bestFit="1" customWidth="1"/>
    <col min="5488" max="5490" width="9" bestFit="1" customWidth="1"/>
    <col min="5491" max="5491" width="8" bestFit="1" customWidth="1"/>
    <col min="5492" max="5493" width="9" bestFit="1" customWidth="1"/>
    <col min="5494" max="5495" width="8" bestFit="1" customWidth="1"/>
    <col min="5496" max="5496" width="9" bestFit="1" customWidth="1"/>
    <col min="5497" max="5497" width="8" bestFit="1" customWidth="1"/>
    <col min="5498" max="5498" width="9" bestFit="1" customWidth="1"/>
    <col min="5499" max="5499" width="8" bestFit="1" customWidth="1"/>
    <col min="5500" max="5501" width="9" bestFit="1" customWidth="1"/>
    <col min="5502" max="5502" width="8" bestFit="1" customWidth="1"/>
    <col min="5503" max="5503" width="9" bestFit="1" customWidth="1"/>
    <col min="5504" max="5504" width="7" bestFit="1" customWidth="1"/>
    <col min="5505" max="5509" width="8" bestFit="1" customWidth="1"/>
    <col min="5510" max="5512" width="9" bestFit="1" customWidth="1"/>
    <col min="5513" max="5513" width="7" bestFit="1" customWidth="1"/>
    <col min="5514" max="5516" width="8" bestFit="1" customWidth="1"/>
    <col min="5517" max="5520" width="9" bestFit="1" customWidth="1"/>
    <col min="5521" max="5521" width="8" bestFit="1" customWidth="1"/>
    <col min="5522" max="5522" width="9" bestFit="1" customWidth="1"/>
    <col min="5523" max="5523" width="8" bestFit="1" customWidth="1"/>
    <col min="5524" max="5524" width="9" bestFit="1" customWidth="1"/>
    <col min="5525" max="5529" width="8" bestFit="1" customWidth="1"/>
    <col min="5530" max="5530" width="9" bestFit="1" customWidth="1"/>
    <col min="5531" max="5531" width="7" bestFit="1" customWidth="1"/>
    <col min="5532" max="5532" width="8" bestFit="1" customWidth="1"/>
    <col min="5533" max="5533" width="9" bestFit="1" customWidth="1"/>
    <col min="5534" max="5534" width="8" bestFit="1" customWidth="1"/>
    <col min="5535" max="5535" width="9" bestFit="1" customWidth="1"/>
    <col min="5536" max="5536" width="8" bestFit="1" customWidth="1"/>
    <col min="5537" max="5537" width="5" bestFit="1" customWidth="1"/>
    <col min="5538" max="5538" width="9" bestFit="1" customWidth="1"/>
    <col min="5539" max="5540" width="8" bestFit="1" customWidth="1"/>
    <col min="5541" max="5541" width="7" bestFit="1" customWidth="1"/>
    <col min="5542" max="5542" width="8" bestFit="1" customWidth="1"/>
    <col min="5543" max="5543" width="9" bestFit="1" customWidth="1"/>
    <col min="5544" max="5546" width="8" bestFit="1" customWidth="1"/>
    <col min="5547" max="5547" width="9" bestFit="1" customWidth="1"/>
    <col min="5548" max="5550" width="8" bestFit="1" customWidth="1"/>
    <col min="5551" max="5552" width="9" bestFit="1" customWidth="1"/>
    <col min="5553" max="5553" width="8" bestFit="1" customWidth="1"/>
    <col min="5554" max="5554" width="10" bestFit="1" customWidth="1"/>
    <col min="5555" max="5555" width="9" bestFit="1" customWidth="1"/>
    <col min="5556" max="5556" width="7" bestFit="1" customWidth="1"/>
    <col min="5557" max="5558" width="8" bestFit="1" customWidth="1"/>
    <col min="5559" max="5559" width="9" bestFit="1" customWidth="1"/>
    <col min="5560" max="5563" width="8" bestFit="1" customWidth="1"/>
    <col min="5564" max="5564" width="7" bestFit="1" customWidth="1"/>
    <col min="5565" max="5571" width="8" bestFit="1" customWidth="1"/>
    <col min="5572" max="5573" width="9" bestFit="1" customWidth="1"/>
    <col min="5574" max="5576" width="8" bestFit="1" customWidth="1"/>
    <col min="5577" max="5577" width="9" bestFit="1" customWidth="1"/>
    <col min="5578" max="5580" width="8" bestFit="1" customWidth="1"/>
    <col min="5581" max="5581" width="9" bestFit="1" customWidth="1"/>
    <col min="5582" max="5584" width="8" bestFit="1" customWidth="1"/>
    <col min="5585" max="5585" width="9" bestFit="1" customWidth="1"/>
    <col min="5586" max="5586" width="7" bestFit="1" customWidth="1"/>
    <col min="5587" max="5587" width="8" bestFit="1" customWidth="1"/>
    <col min="5588" max="5588" width="9" bestFit="1" customWidth="1"/>
    <col min="5589" max="5589" width="8" bestFit="1" customWidth="1"/>
    <col min="5590" max="5590" width="7" bestFit="1" customWidth="1"/>
    <col min="5591" max="5592" width="8" bestFit="1" customWidth="1"/>
    <col min="5593" max="5593" width="9" bestFit="1" customWidth="1"/>
    <col min="5594" max="5595" width="8" bestFit="1" customWidth="1"/>
    <col min="5596" max="5597" width="9" bestFit="1" customWidth="1"/>
    <col min="5598" max="5598" width="8" bestFit="1" customWidth="1"/>
    <col min="5599" max="5599" width="9" bestFit="1" customWidth="1"/>
    <col min="5600" max="5602" width="8" bestFit="1" customWidth="1"/>
    <col min="5603" max="5603" width="9" bestFit="1" customWidth="1"/>
    <col min="5604" max="5604" width="10" bestFit="1" customWidth="1"/>
    <col min="5605" max="5605" width="8" bestFit="1" customWidth="1"/>
    <col min="5606" max="5606" width="7" bestFit="1" customWidth="1"/>
    <col min="5607" max="5608" width="8" bestFit="1" customWidth="1"/>
    <col min="5609" max="5609" width="9" bestFit="1" customWidth="1"/>
    <col min="5610" max="5613" width="8" bestFit="1" customWidth="1"/>
    <col min="5614" max="5614" width="9" bestFit="1" customWidth="1"/>
    <col min="5615" max="5617" width="8" bestFit="1" customWidth="1"/>
    <col min="5618" max="5618" width="7" bestFit="1" customWidth="1"/>
    <col min="5619" max="5619" width="8" bestFit="1" customWidth="1"/>
    <col min="5620" max="5620" width="9" bestFit="1" customWidth="1"/>
    <col min="5621" max="5621" width="7" bestFit="1" customWidth="1"/>
    <col min="5622" max="5622" width="5" bestFit="1" customWidth="1"/>
    <col min="5623" max="5623" width="8" bestFit="1" customWidth="1"/>
    <col min="5624" max="5626" width="9" bestFit="1" customWidth="1"/>
    <col min="5627" max="5627" width="7" bestFit="1" customWidth="1"/>
    <col min="5628" max="5631" width="8" bestFit="1" customWidth="1"/>
    <col min="5632" max="5632" width="7" bestFit="1" customWidth="1"/>
    <col min="5633" max="5634" width="8" bestFit="1" customWidth="1"/>
    <col min="5635" max="5635" width="7" bestFit="1" customWidth="1"/>
    <col min="5636" max="5637" width="9" bestFit="1" customWidth="1"/>
    <col min="5638" max="5638" width="8" bestFit="1" customWidth="1"/>
    <col min="5639" max="5640" width="9" bestFit="1" customWidth="1"/>
    <col min="5641" max="5641" width="8" bestFit="1" customWidth="1"/>
    <col min="5642" max="5642" width="9" bestFit="1" customWidth="1"/>
    <col min="5643" max="5644" width="8" bestFit="1" customWidth="1"/>
    <col min="5645" max="5645" width="9" bestFit="1" customWidth="1"/>
    <col min="5646" max="5647" width="8" bestFit="1" customWidth="1"/>
    <col min="5648" max="5648" width="7" bestFit="1" customWidth="1"/>
    <col min="5649" max="5650" width="9" bestFit="1" customWidth="1"/>
    <col min="5651" max="5651" width="8" bestFit="1" customWidth="1"/>
    <col min="5652" max="5652" width="9" bestFit="1" customWidth="1"/>
    <col min="5653" max="5653" width="8" bestFit="1" customWidth="1"/>
    <col min="5654" max="5655" width="9" bestFit="1" customWidth="1"/>
    <col min="5656" max="5658" width="8" bestFit="1" customWidth="1"/>
    <col min="5659" max="5659" width="9" bestFit="1" customWidth="1"/>
    <col min="5660" max="5661" width="8" bestFit="1" customWidth="1"/>
    <col min="5662" max="5662" width="9" bestFit="1" customWidth="1"/>
    <col min="5663" max="5665" width="8" bestFit="1" customWidth="1"/>
    <col min="5666" max="5666" width="9" bestFit="1" customWidth="1"/>
    <col min="5667" max="5667" width="8" bestFit="1" customWidth="1"/>
    <col min="5668" max="5668" width="9" bestFit="1" customWidth="1"/>
    <col min="5669" max="5669" width="7" bestFit="1" customWidth="1"/>
    <col min="5670" max="5670" width="8" bestFit="1" customWidth="1"/>
    <col min="5671" max="5671" width="9" bestFit="1" customWidth="1"/>
    <col min="5672" max="5673" width="8" bestFit="1" customWidth="1"/>
    <col min="5674" max="5674" width="9" bestFit="1" customWidth="1"/>
    <col min="5675" max="5676" width="8" bestFit="1" customWidth="1"/>
    <col min="5677" max="5677" width="9" bestFit="1" customWidth="1"/>
    <col min="5678" max="5678" width="7" bestFit="1" customWidth="1"/>
    <col min="5679" max="5682" width="8" bestFit="1" customWidth="1"/>
    <col min="5683" max="5683" width="7" bestFit="1" customWidth="1"/>
    <col min="5684" max="5684" width="9" bestFit="1" customWidth="1"/>
    <col min="5685" max="5686" width="8" bestFit="1" customWidth="1"/>
    <col min="5687" max="5687" width="9" bestFit="1" customWidth="1"/>
    <col min="5688" max="5688" width="8" bestFit="1" customWidth="1"/>
    <col min="5689" max="5689" width="7" bestFit="1" customWidth="1"/>
    <col min="5690" max="5693" width="8" bestFit="1" customWidth="1"/>
    <col min="5694" max="5694" width="9" bestFit="1" customWidth="1"/>
    <col min="5695" max="5695" width="7" bestFit="1" customWidth="1"/>
    <col min="5696" max="5698" width="8" bestFit="1" customWidth="1"/>
    <col min="5699" max="5699" width="7" bestFit="1" customWidth="1"/>
    <col min="5700" max="5700" width="9" bestFit="1" customWidth="1"/>
    <col min="5701" max="5703" width="8" bestFit="1" customWidth="1"/>
    <col min="5704" max="5705" width="9" bestFit="1" customWidth="1"/>
    <col min="5706" max="5709" width="8" bestFit="1" customWidth="1"/>
    <col min="5710" max="5710" width="9" bestFit="1" customWidth="1"/>
    <col min="5711" max="5711" width="8" bestFit="1" customWidth="1"/>
    <col min="5712" max="5712" width="9" bestFit="1" customWidth="1"/>
    <col min="5713" max="5713" width="8" bestFit="1" customWidth="1"/>
    <col min="5714" max="5714" width="7" bestFit="1" customWidth="1"/>
    <col min="5715" max="5715" width="9" bestFit="1" customWidth="1"/>
    <col min="5716" max="5720" width="8" bestFit="1" customWidth="1"/>
    <col min="5721" max="5721" width="9" bestFit="1" customWidth="1"/>
    <col min="5722" max="5722" width="8" bestFit="1" customWidth="1"/>
    <col min="5723" max="5723" width="7" bestFit="1" customWidth="1"/>
    <col min="5724" max="5724" width="8" bestFit="1" customWidth="1"/>
    <col min="5725" max="5726" width="9" bestFit="1" customWidth="1"/>
    <col min="5727" max="5728" width="8" bestFit="1" customWidth="1"/>
    <col min="5729" max="5729" width="9" bestFit="1" customWidth="1"/>
    <col min="5730" max="5731" width="8" bestFit="1" customWidth="1"/>
    <col min="5732" max="5732" width="9" bestFit="1" customWidth="1"/>
    <col min="5733" max="5733" width="8" bestFit="1" customWidth="1"/>
    <col min="5734" max="5734" width="9" bestFit="1" customWidth="1"/>
    <col min="5735" max="5735" width="8" bestFit="1" customWidth="1"/>
    <col min="5736" max="5737" width="9" bestFit="1" customWidth="1"/>
    <col min="5738" max="5738" width="8" bestFit="1" customWidth="1"/>
    <col min="5739" max="5739" width="7" bestFit="1" customWidth="1"/>
    <col min="5740" max="5740" width="8" bestFit="1" customWidth="1"/>
    <col min="5741" max="5741" width="9" bestFit="1" customWidth="1"/>
    <col min="5742" max="5742" width="7" bestFit="1" customWidth="1"/>
    <col min="5743" max="5744" width="9" bestFit="1" customWidth="1"/>
    <col min="5745" max="5747" width="8" bestFit="1" customWidth="1"/>
    <col min="5748" max="5748" width="7" bestFit="1" customWidth="1"/>
    <col min="5749" max="5750" width="8" bestFit="1" customWidth="1"/>
    <col min="5751" max="5751" width="9" bestFit="1" customWidth="1"/>
    <col min="5752" max="5752" width="7" bestFit="1" customWidth="1"/>
    <col min="5753" max="5753" width="8" bestFit="1" customWidth="1"/>
    <col min="5754" max="5754" width="9" bestFit="1" customWidth="1"/>
    <col min="5755" max="5755" width="7" bestFit="1" customWidth="1"/>
    <col min="5756" max="5756" width="10" bestFit="1" customWidth="1"/>
    <col min="5757" max="5758" width="7" bestFit="1" customWidth="1"/>
    <col min="5759" max="5759" width="8" bestFit="1" customWidth="1"/>
    <col min="5760" max="5760" width="9" bestFit="1" customWidth="1"/>
    <col min="5761" max="5761" width="7" bestFit="1" customWidth="1"/>
    <col min="5762" max="5766" width="8" bestFit="1" customWidth="1"/>
    <col min="5767" max="5767" width="9" bestFit="1" customWidth="1"/>
    <col min="5768" max="5769" width="8" bestFit="1" customWidth="1"/>
    <col min="5770" max="5771" width="9" bestFit="1" customWidth="1"/>
    <col min="5772" max="5773" width="8" bestFit="1" customWidth="1"/>
    <col min="5774" max="5774" width="9" bestFit="1" customWidth="1"/>
    <col min="5775" max="5775" width="8" bestFit="1" customWidth="1"/>
    <col min="5776" max="5777" width="9" bestFit="1" customWidth="1"/>
    <col min="5778" max="5779" width="8" bestFit="1" customWidth="1"/>
    <col min="5780" max="5780" width="9" bestFit="1" customWidth="1"/>
    <col min="5781" max="5783" width="8" bestFit="1" customWidth="1"/>
    <col min="5784" max="5786" width="9" bestFit="1" customWidth="1"/>
    <col min="5787" max="5789" width="8" bestFit="1" customWidth="1"/>
    <col min="5790" max="5792" width="9" bestFit="1" customWidth="1"/>
    <col min="5793" max="5796" width="8" bestFit="1" customWidth="1"/>
    <col min="5797" max="5797" width="9" bestFit="1" customWidth="1"/>
    <col min="5798" max="5798" width="5" bestFit="1" customWidth="1"/>
    <col min="5799" max="5800" width="9" bestFit="1" customWidth="1"/>
    <col min="5801" max="5801" width="5" bestFit="1" customWidth="1"/>
    <col min="5802" max="5803" width="8" bestFit="1" customWidth="1"/>
    <col min="5804" max="5804" width="9" bestFit="1" customWidth="1"/>
    <col min="5805" max="5805" width="8" bestFit="1" customWidth="1"/>
    <col min="5806" max="5806" width="7" bestFit="1" customWidth="1"/>
    <col min="5807" max="5807" width="9" bestFit="1" customWidth="1"/>
    <col min="5808" max="5808" width="8" bestFit="1" customWidth="1"/>
    <col min="5809" max="5809" width="7" bestFit="1" customWidth="1"/>
    <col min="5810" max="5810" width="9" bestFit="1" customWidth="1"/>
    <col min="5811" max="5811" width="8" bestFit="1" customWidth="1"/>
    <col min="5812" max="5812" width="7" bestFit="1" customWidth="1"/>
    <col min="5813" max="5814" width="9" bestFit="1" customWidth="1"/>
    <col min="5815" max="5815" width="8" bestFit="1" customWidth="1"/>
    <col min="5816" max="5816" width="9" bestFit="1" customWidth="1"/>
    <col min="5817" max="5819" width="8" bestFit="1" customWidth="1"/>
    <col min="5820" max="5820" width="9" bestFit="1" customWidth="1"/>
    <col min="5821" max="5821" width="8" bestFit="1" customWidth="1"/>
    <col min="5822" max="5826" width="9" bestFit="1" customWidth="1"/>
    <col min="5827" max="5827" width="7" bestFit="1" customWidth="1"/>
    <col min="5828" max="5828" width="9" bestFit="1" customWidth="1"/>
    <col min="5829" max="5829" width="7" bestFit="1" customWidth="1"/>
    <col min="5830" max="5831" width="9" bestFit="1" customWidth="1"/>
    <col min="5832" max="5832" width="8" bestFit="1" customWidth="1"/>
    <col min="5833" max="5833" width="7" bestFit="1" customWidth="1"/>
    <col min="5834" max="5835" width="9" bestFit="1" customWidth="1"/>
    <col min="5836" max="5844" width="8" bestFit="1" customWidth="1"/>
    <col min="5845" max="5845" width="9" bestFit="1" customWidth="1"/>
    <col min="5846" max="5846" width="8" bestFit="1" customWidth="1"/>
    <col min="5847" max="5847" width="9" bestFit="1" customWidth="1"/>
    <col min="5848" max="5851" width="8" bestFit="1" customWidth="1"/>
    <col min="5852" max="5852" width="9" bestFit="1" customWidth="1"/>
    <col min="5853" max="5853" width="10" bestFit="1" customWidth="1"/>
    <col min="5854" max="5856" width="9" bestFit="1" customWidth="1"/>
    <col min="5857" max="5858" width="10.77734375" bestFit="1" customWidth="1"/>
  </cols>
  <sheetData>
    <row r="2" spans="1:66" ht="21" x14ac:dyDescent="0.4">
      <c r="A2" s="11" t="s">
        <v>10967</v>
      </c>
      <c r="B2" s="11"/>
      <c r="C2" s="11"/>
      <c r="F2" s="13" t="s">
        <v>10968</v>
      </c>
      <c r="G2" s="12"/>
      <c r="J2" s="15" t="s">
        <v>10969</v>
      </c>
      <c r="K2" s="15"/>
      <c r="AH2" s="27"/>
      <c r="AI2" s="25"/>
      <c r="AL2" s="30"/>
    </row>
    <row r="3" spans="1:66" ht="18" x14ac:dyDescent="0.35">
      <c r="A3" s="36" t="s">
        <v>10946</v>
      </c>
      <c r="B3" t="s">
        <v>10931</v>
      </c>
      <c r="C3" t="s">
        <v>10945</v>
      </c>
      <c r="F3" s="36" t="s">
        <v>15</v>
      </c>
      <c r="G3" s="38" t="s">
        <v>10931</v>
      </c>
      <c r="J3" s="36" t="s">
        <v>10947</v>
      </c>
      <c r="K3" s="39" t="s">
        <v>10931</v>
      </c>
      <c r="M3" s="16" t="s">
        <v>10971</v>
      </c>
      <c r="N3" s="17"/>
      <c r="P3" s="18" t="s">
        <v>10971</v>
      </c>
      <c r="Q3" s="19"/>
      <c r="BN3" s="46" t="s">
        <v>10984</v>
      </c>
    </row>
    <row r="4" spans="1:66" ht="18" x14ac:dyDescent="0.35">
      <c r="A4" s="37" t="s">
        <v>10933</v>
      </c>
      <c r="B4" s="7">
        <v>61886.141000000011</v>
      </c>
      <c r="C4" s="7">
        <v>7174.9220000000023</v>
      </c>
      <c r="F4" s="37" t="s">
        <v>32</v>
      </c>
      <c r="G4" s="38">
        <v>290688.42980000027</v>
      </c>
      <c r="J4" s="37" t="s">
        <v>72</v>
      </c>
      <c r="K4" s="39">
        <v>136896.64800000002</v>
      </c>
      <c r="M4" s="36" t="s">
        <v>10963</v>
      </c>
      <c r="N4" s="7" t="s">
        <v>10931</v>
      </c>
      <c r="P4" t="s">
        <v>11</v>
      </c>
      <c r="Q4" t="s">
        <v>18</v>
      </c>
      <c r="S4" s="20" t="s">
        <v>10976</v>
      </c>
      <c r="T4" s="20"/>
      <c r="V4" s="22" t="s">
        <v>10975</v>
      </c>
      <c r="W4" s="22"/>
      <c r="Y4" s="21" t="s">
        <v>10977</v>
      </c>
      <c r="Z4" s="21"/>
      <c r="AB4" s="23" t="s">
        <v>10958</v>
      </c>
      <c r="AC4" s="23"/>
      <c r="AE4" s="26" t="s">
        <v>10978</v>
      </c>
      <c r="AF4" s="26"/>
      <c r="AH4" s="28" t="s">
        <v>10979</v>
      </c>
      <c r="AI4" s="28"/>
      <c r="AJ4" s="28"/>
      <c r="AK4" s="29"/>
      <c r="AL4" s="35" t="s">
        <v>10980</v>
      </c>
      <c r="AQ4" s="32" t="s">
        <v>10977</v>
      </c>
      <c r="AR4" s="32"/>
      <c r="AY4" s="33" t="s">
        <v>10982</v>
      </c>
      <c r="AZ4" s="33"/>
    </row>
    <row r="5" spans="1:66" ht="15.6" x14ac:dyDescent="0.3">
      <c r="A5" s="37" t="s">
        <v>10934</v>
      </c>
      <c r="B5" s="7">
        <v>37820.696999999978</v>
      </c>
      <c r="C5" s="7">
        <v>4854.352100000001</v>
      </c>
      <c r="F5" s="37" t="s">
        <v>46</v>
      </c>
      <c r="G5" s="38">
        <v>277948.79100000003</v>
      </c>
      <c r="J5" s="37" t="s">
        <v>36</v>
      </c>
      <c r="K5" s="39">
        <v>132705.30100000001</v>
      </c>
      <c r="M5" s="37" t="s">
        <v>43</v>
      </c>
      <c r="N5" s="7">
        <v>165129.07900000006</v>
      </c>
      <c r="P5" t="str">
        <f>M5</f>
        <v>California</v>
      </c>
      <c r="Q5" s="2">
        <f>GETPIVOTDATA("Sales",$M$4,"State",M5)</f>
        <v>165129.07900000006</v>
      </c>
      <c r="S5" s="36" t="s">
        <v>10946</v>
      </c>
      <c r="T5" t="s">
        <v>10931</v>
      </c>
      <c r="V5" s="36" t="s">
        <v>10946</v>
      </c>
      <c r="W5" t="s">
        <v>10945</v>
      </c>
      <c r="Y5" s="36" t="s">
        <v>10946</v>
      </c>
      <c r="Z5" t="s">
        <v>10950</v>
      </c>
      <c r="AB5" s="36" t="s">
        <v>10946</v>
      </c>
      <c r="AC5" t="s">
        <v>10949</v>
      </c>
      <c r="AE5" s="36" t="s">
        <v>10946</v>
      </c>
      <c r="AF5" t="s">
        <v>10951</v>
      </c>
      <c r="AH5" s="36" t="s">
        <v>10962</v>
      </c>
      <c r="AI5" t="s">
        <v>10931</v>
      </c>
      <c r="AJ5" t="s">
        <v>10945</v>
      </c>
      <c r="AK5" s="24" t="s">
        <v>10946</v>
      </c>
      <c r="AL5" s="10" t="s">
        <v>10951</v>
      </c>
      <c r="AQ5" s="36" t="s">
        <v>10965</v>
      </c>
      <c r="AR5" t="s">
        <v>10966</v>
      </c>
      <c r="AY5" s="36" t="s">
        <v>10960</v>
      </c>
      <c r="AZ5" t="s">
        <v>10931</v>
      </c>
      <c r="BC5" s="43" t="s">
        <v>10981</v>
      </c>
      <c r="BD5" s="43"/>
      <c r="BE5" s="43"/>
    </row>
    <row r="6" spans="1:66" x14ac:dyDescent="0.3">
      <c r="A6" s="37" t="s">
        <v>10935</v>
      </c>
      <c r="B6" s="7">
        <v>70190.638599999977</v>
      </c>
      <c r="C6" s="7">
        <v>13516.753000000001</v>
      </c>
      <c r="F6" s="37" t="s">
        <v>71</v>
      </c>
      <c r="G6" s="38">
        <v>296468.58499999961</v>
      </c>
      <c r="J6" s="37" t="s">
        <v>75</v>
      </c>
      <c r="K6" s="39">
        <v>92487.064999999959</v>
      </c>
      <c r="M6" s="37" t="s">
        <v>267</v>
      </c>
      <c r="N6" s="7">
        <v>131613.36099999995</v>
      </c>
      <c r="P6" t="str">
        <f t="shared" ref="P6:P53" si="0">M6</f>
        <v>New York</v>
      </c>
      <c r="Q6" s="2">
        <f>GETPIVOTDATA("Sales",$M$5,"State",M6)</f>
        <v>131613.36099999995</v>
      </c>
      <c r="S6" s="37" t="s">
        <v>10933</v>
      </c>
      <c r="T6" s="7">
        <v>61886.141000000011</v>
      </c>
      <c r="V6" s="37" t="s">
        <v>10933</v>
      </c>
      <c r="W6" s="7">
        <v>7174.9220000000023</v>
      </c>
      <c r="Y6" s="37" t="s">
        <v>10933</v>
      </c>
      <c r="Z6" s="47">
        <v>213</v>
      </c>
      <c r="AB6" s="37" t="s">
        <v>10933</v>
      </c>
      <c r="AC6" s="40">
        <v>0.11593746005264735</v>
      </c>
      <c r="AE6" s="37" t="s">
        <v>10972</v>
      </c>
      <c r="AF6" s="47">
        <v>4053</v>
      </c>
      <c r="AH6" s="37" t="s">
        <v>303</v>
      </c>
      <c r="AI6" s="7">
        <v>16489.876000000007</v>
      </c>
      <c r="AJ6" s="7">
        <v>-2239.7440000000011</v>
      </c>
      <c r="AK6" s="10" t="s">
        <v>10933</v>
      </c>
      <c r="AL6" s="48">
        <v>798</v>
      </c>
      <c r="AQ6" s="37" t="s">
        <v>10972</v>
      </c>
      <c r="AR6" s="47">
        <v>1070</v>
      </c>
      <c r="AY6" s="37" t="s">
        <v>105</v>
      </c>
      <c r="AZ6" s="47">
        <v>185324.40079999992</v>
      </c>
      <c r="BC6" s="36" t="s">
        <v>10964</v>
      </c>
      <c r="BD6" t="s">
        <v>10931</v>
      </c>
      <c r="BE6" t="s">
        <v>10945</v>
      </c>
      <c r="BJ6" s="45" t="s">
        <v>10958</v>
      </c>
      <c r="BK6" s="45"/>
    </row>
    <row r="7" spans="1:66" x14ac:dyDescent="0.3">
      <c r="A7" s="37" t="s">
        <v>10936</v>
      </c>
      <c r="B7" s="7">
        <v>57068.571500000013</v>
      </c>
      <c r="C7" s="7">
        <v>8188.8566999999975</v>
      </c>
      <c r="F7" s="37" t="s">
        <v>10932</v>
      </c>
      <c r="G7" s="38">
        <v>865105.80579999986</v>
      </c>
      <c r="J7" s="37" t="s">
        <v>56</v>
      </c>
      <c r="K7" s="39">
        <v>74340.494999999995</v>
      </c>
      <c r="M7" s="37" t="s">
        <v>104</v>
      </c>
      <c r="N7" s="7">
        <v>73070.409799999965</v>
      </c>
      <c r="P7" t="str">
        <f t="shared" si="0"/>
        <v>Texas</v>
      </c>
      <c r="Q7" s="2">
        <f t="shared" ref="Q7" si="1">GETPIVOTDATA("Sales",$M$4,"State",M7)</f>
        <v>73070.409799999965</v>
      </c>
      <c r="S7" s="37" t="s">
        <v>10934</v>
      </c>
      <c r="T7" s="7">
        <v>37820.696999999978</v>
      </c>
      <c r="V7" s="37" t="s">
        <v>10934</v>
      </c>
      <c r="W7" s="7">
        <v>4854.352100000001</v>
      </c>
      <c r="Y7" s="37" t="s">
        <v>10934</v>
      </c>
      <c r="Z7" s="47">
        <v>191</v>
      </c>
      <c r="AB7" s="37" t="s">
        <v>10934</v>
      </c>
      <c r="AC7" s="40">
        <v>0.12835173555897195</v>
      </c>
      <c r="AE7" s="37" t="s">
        <v>10973</v>
      </c>
      <c r="AF7" s="47">
        <v>4272</v>
      </c>
      <c r="AH7" s="37" t="s">
        <v>184</v>
      </c>
      <c r="AI7" s="7">
        <v>24314.300199999991</v>
      </c>
      <c r="AJ7" s="7">
        <v>-5957.4762000000001</v>
      </c>
      <c r="AK7" s="10" t="s">
        <v>10934</v>
      </c>
      <c r="AL7" s="48">
        <v>768</v>
      </c>
      <c r="AQ7" s="37" t="s">
        <v>10973</v>
      </c>
      <c r="AR7" s="47">
        <v>1125</v>
      </c>
      <c r="AY7" s="37" t="s">
        <v>148</v>
      </c>
      <c r="AZ7" s="47">
        <v>257146.71300000011</v>
      </c>
      <c r="BC7" s="37" t="s">
        <v>26</v>
      </c>
      <c r="BD7" s="7">
        <v>865105.80579999939</v>
      </c>
      <c r="BE7" s="7">
        <v>98360.939800000197</v>
      </c>
      <c r="BJ7" s="36" t="s">
        <v>10965</v>
      </c>
      <c r="BK7" t="s">
        <v>10949</v>
      </c>
    </row>
    <row r="8" spans="1:66" x14ac:dyDescent="0.3">
      <c r="A8" s="37" t="s">
        <v>10937</v>
      </c>
      <c r="B8" s="7">
        <v>50090.788399999976</v>
      </c>
      <c r="C8" s="7">
        <v>5816.7882999999956</v>
      </c>
      <c r="J8" s="37" t="s">
        <v>59</v>
      </c>
      <c r="K8" s="39">
        <v>74226.428000000014</v>
      </c>
      <c r="M8" s="37" t="s">
        <v>96</v>
      </c>
      <c r="N8" s="7">
        <v>61040.281999999956</v>
      </c>
      <c r="P8" t="str">
        <f t="shared" si="0"/>
        <v>Washington</v>
      </c>
      <c r="Q8" s="2">
        <f t="shared" ref="Q8" si="2">GETPIVOTDATA("Sales",$M$5,"State",M8)</f>
        <v>61040.281999999956</v>
      </c>
      <c r="S8" s="37" t="s">
        <v>10935</v>
      </c>
      <c r="T8" s="7">
        <v>70190.638599999977</v>
      </c>
      <c r="V8" s="37" t="s">
        <v>10935</v>
      </c>
      <c r="W8" s="7">
        <v>13516.753000000001</v>
      </c>
      <c r="Y8" s="37" t="s">
        <v>10935</v>
      </c>
      <c r="Z8" s="47">
        <v>308</v>
      </c>
      <c r="AB8" s="37" t="s">
        <v>10935</v>
      </c>
      <c r="AC8" s="40">
        <v>0.19257201914102554</v>
      </c>
      <c r="AE8" s="37" t="s">
        <v>10974</v>
      </c>
      <c r="AF8" s="47">
        <v>6300</v>
      </c>
      <c r="AH8" s="37" t="s">
        <v>42</v>
      </c>
      <c r="AI8" s="7">
        <v>62821.701499999981</v>
      </c>
      <c r="AJ8" s="7">
        <v>11440.485699999999</v>
      </c>
      <c r="AK8" s="10" t="s">
        <v>10935</v>
      </c>
      <c r="AL8" s="48">
        <v>1145</v>
      </c>
      <c r="AQ8" s="37" t="s">
        <v>10974</v>
      </c>
      <c r="AR8" s="47">
        <v>1673</v>
      </c>
      <c r="AY8" s="37" t="s">
        <v>30</v>
      </c>
      <c r="AZ8" s="47">
        <v>142547.861</v>
      </c>
      <c r="BC8" s="37" t="s">
        <v>10932</v>
      </c>
      <c r="BD8" s="47">
        <v>865105.80579999939</v>
      </c>
      <c r="BE8" s="47">
        <v>98360.939800000197</v>
      </c>
      <c r="BJ8" s="37">
        <v>2011</v>
      </c>
      <c r="BK8" s="42">
        <v>9.1394745252202342E-2</v>
      </c>
    </row>
    <row r="9" spans="1:66" x14ac:dyDescent="0.3">
      <c r="A9" s="37" t="s">
        <v>10938</v>
      </c>
      <c r="B9" s="7">
        <v>54338.277300000023</v>
      </c>
      <c r="C9" s="7">
        <v>8471.3767000000025</v>
      </c>
      <c r="J9" s="37" t="s">
        <v>10932</v>
      </c>
      <c r="K9" s="39">
        <v>510655.93699999998</v>
      </c>
      <c r="M9" s="37" t="s">
        <v>147</v>
      </c>
      <c r="N9" s="7">
        <v>48466.30900000003</v>
      </c>
      <c r="P9" t="str">
        <f t="shared" si="0"/>
        <v>Pennsylvania</v>
      </c>
      <c r="Q9" s="2">
        <f t="shared" ref="Q9:Q10" si="3">GETPIVOTDATA("Sales",$M$4,"State",M9)</f>
        <v>48466.30900000003</v>
      </c>
      <c r="S9" s="37" t="s">
        <v>10936</v>
      </c>
      <c r="T9" s="7">
        <v>57068.571500000013</v>
      </c>
      <c r="V9" s="37" t="s">
        <v>10936</v>
      </c>
      <c r="W9" s="7">
        <v>8188.8566999999975</v>
      </c>
      <c r="Y9" s="37" t="s">
        <v>10936</v>
      </c>
      <c r="Z9" s="47">
        <v>285</v>
      </c>
      <c r="AB9" s="37" t="s">
        <v>10936</v>
      </c>
      <c r="AC9" s="40">
        <v>0.14349153106101484</v>
      </c>
      <c r="AE9" s="37" t="s">
        <v>10932</v>
      </c>
      <c r="AF9" s="47">
        <v>14625</v>
      </c>
      <c r="AH9" s="37" t="s">
        <v>266</v>
      </c>
      <c r="AI9" s="7">
        <v>106770.62499999997</v>
      </c>
      <c r="AJ9" s="7">
        <v>24031.308700000001</v>
      </c>
      <c r="AK9" s="10" t="s">
        <v>10936</v>
      </c>
      <c r="AL9" s="48">
        <v>1021</v>
      </c>
      <c r="AQ9" s="37" t="s">
        <v>10932</v>
      </c>
      <c r="AR9" s="47">
        <v>3868</v>
      </c>
      <c r="AY9" s="37" t="s">
        <v>44</v>
      </c>
      <c r="AZ9" s="47">
        <v>280086.83100000012</v>
      </c>
      <c r="BJ9" s="37">
        <v>2012</v>
      </c>
      <c r="BK9" s="42">
        <v>0.10677797228926225</v>
      </c>
    </row>
    <row r="10" spans="1:66" x14ac:dyDescent="0.3">
      <c r="A10" s="37" t="s">
        <v>10939</v>
      </c>
      <c r="B10" s="7">
        <v>57576.686999999984</v>
      </c>
      <c r="C10" s="7">
        <v>-1033.8517000000013</v>
      </c>
      <c r="M10" s="37" t="s">
        <v>211</v>
      </c>
      <c r="N10" s="7">
        <v>32521.069</v>
      </c>
      <c r="P10" t="str">
        <f t="shared" si="0"/>
        <v>Illinois</v>
      </c>
      <c r="Q10" s="2">
        <f t="shared" si="3"/>
        <v>32521.069</v>
      </c>
      <c r="S10" s="37" t="s">
        <v>10937</v>
      </c>
      <c r="T10" s="7">
        <v>50090.788399999976</v>
      </c>
      <c r="V10" s="37" t="s">
        <v>10937</v>
      </c>
      <c r="W10" s="7">
        <v>5816.7882999999956</v>
      </c>
      <c r="Y10" s="37" t="s">
        <v>10937</v>
      </c>
      <c r="Z10" s="47">
        <v>282</v>
      </c>
      <c r="AB10" s="37" t="s">
        <v>10937</v>
      </c>
      <c r="AC10" s="40">
        <v>0.11612491010422983</v>
      </c>
      <c r="AH10" s="37" t="s">
        <v>606</v>
      </c>
      <c r="AI10" s="47">
        <v>16540.645999999997</v>
      </c>
      <c r="AJ10" s="47">
        <v>3460.4753999999998</v>
      </c>
      <c r="AK10" s="10" t="s">
        <v>10937</v>
      </c>
      <c r="AL10" s="48">
        <v>1021</v>
      </c>
      <c r="AY10" s="37" t="s">
        <v>10932</v>
      </c>
      <c r="AZ10" s="47">
        <v>865105.80580000021</v>
      </c>
      <c r="BJ10" s="37">
        <v>2014</v>
      </c>
      <c r="BK10" s="42">
        <v>0.1370965903634708</v>
      </c>
    </row>
    <row r="11" spans="1:66" x14ac:dyDescent="0.3">
      <c r="A11" s="37" t="s">
        <v>10940</v>
      </c>
      <c r="B11" s="7">
        <v>86500.80349999998</v>
      </c>
      <c r="C11" s="7">
        <v>7046.0230999999994</v>
      </c>
      <c r="M11" s="37" t="s">
        <v>54</v>
      </c>
      <c r="N11" s="7">
        <v>27869.307999999986</v>
      </c>
      <c r="P11" t="str">
        <f t="shared" si="0"/>
        <v>Florida</v>
      </c>
      <c r="Q11" s="2">
        <f t="shared" ref="Q11" si="4">GETPIVOTDATA("Sales",$M$5,"State",M11)</f>
        <v>27869.307999999986</v>
      </c>
      <c r="S11" s="37" t="s">
        <v>10938</v>
      </c>
      <c r="T11" s="7">
        <v>54338.277300000023</v>
      </c>
      <c r="V11" s="37" t="s">
        <v>10938</v>
      </c>
      <c r="W11" s="7">
        <v>8471.3767000000025</v>
      </c>
      <c r="Y11" s="37" t="s">
        <v>10938</v>
      </c>
      <c r="Z11" s="47">
        <v>286</v>
      </c>
      <c r="AB11" s="37" t="s">
        <v>10938</v>
      </c>
      <c r="AC11" s="40">
        <v>0.15590072267528435</v>
      </c>
      <c r="AH11" s="37" t="s">
        <v>146</v>
      </c>
      <c r="AI11" s="7">
        <v>46817.49600000005</v>
      </c>
      <c r="AJ11" s="7">
        <v>-6394.5187000000005</v>
      </c>
      <c r="AK11" s="10" t="s">
        <v>10938</v>
      </c>
      <c r="AL11" s="48">
        <v>1033</v>
      </c>
      <c r="BJ11" s="41" t="s">
        <v>10932</v>
      </c>
      <c r="BK11" s="40">
        <v>0.11369816170525146</v>
      </c>
    </row>
    <row r="12" spans="1:66" x14ac:dyDescent="0.3">
      <c r="A12" s="37" t="s">
        <v>10941</v>
      </c>
      <c r="B12" s="7">
        <v>128193.91700000004</v>
      </c>
      <c r="C12" s="7">
        <v>19440.294699999999</v>
      </c>
      <c r="M12" s="37" t="s">
        <v>498</v>
      </c>
      <c r="N12" s="7">
        <v>26779.94400000001</v>
      </c>
      <c r="P12" t="str">
        <f t="shared" si="0"/>
        <v>Ohio</v>
      </c>
      <c r="Q12" s="2">
        <f t="shared" ref="Q12:Q22" si="5">GETPIVOTDATA("Sales",$M$4,"State",M12)</f>
        <v>26779.94400000001</v>
      </c>
      <c r="S12" s="37" t="s">
        <v>10939</v>
      </c>
      <c r="T12" s="7">
        <v>57576.686999999984</v>
      </c>
      <c r="V12" s="37" t="s">
        <v>10939</v>
      </c>
      <c r="W12" s="7">
        <v>-1033.8517000000013</v>
      </c>
      <c r="Y12" s="37" t="s">
        <v>10939</v>
      </c>
      <c r="Z12" s="47">
        <v>274</v>
      </c>
      <c r="AB12" s="37" t="s">
        <v>10939</v>
      </c>
      <c r="AC12" s="40">
        <v>-1.7956081773166311E-2</v>
      </c>
      <c r="AH12" s="37" t="s">
        <v>678</v>
      </c>
      <c r="AI12" s="7">
        <v>16139.641</v>
      </c>
      <c r="AJ12" s="7">
        <v>-6827.3056000000006</v>
      </c>
      <c r="AK12" s="10" t="s">
        <v>10939</v>
      </c>
      <c r="AL12" s="48">
        <v>1010</v>
      </c>
    </row>
    <row r="13" spans="1:66" x14ac:dyDescent="0.3">
      <c r="A13" s="37" t="s">
        <v>10942</v>
      </c>
      <c r="B13" s="7">
        <v>59455.721199999971</v>
      </c>
      <c r="C13" s="7">
        <v>5613.139600000005</v>
      </c>
      <c r="M13" s="37" t="s">
        <v>88</v>
      </c>
      <c r="N13" s="7">
        <v>21052.019000000004</v>
      </c>
      <c r="P13" t="str">
        <f t="shared" si="0"/>
        <v>North Carolina</v>
      </c>
      <c r="Q13" s="2">
        <f t="shared" ref="Q13:Q23" si="6">GETPIVOTDATA("Sales",$M$5,"State",M13)</f>
        <v>21052.019000000004</v>
      </c>
      <c r="S13" s="37" t="s">
        <v>10940</v>
      </c>
      <c r="T13" s="7">
        <v>86500.80349999998</v>
      </c>
      <c r="V13" s="37" t="s">
        <v>10940</v>
      </c>
      <c r="W13" s="7">
        <v>7046.0230999999994</v>
      </c>
      <c r="Y13" s="37" t="s">
        <v>10940</v>
      </c>
      <c r="Z13" s="47">
        <v>337</v>
      </c>
      <c r="AB13" s="37" t="s">
        <v>10940</v>
      </c>
      <c r="AC13" s="40">
        <v>8.1456157803204698E-2</v>
      </c>
      <c r="AH13" s="37" t="s">
        <v>947</v>
      </c>
      <c r="AI13" s="7">
        <v>16508.556</v>
      </c>
      <c r="AJ13" s="7">
        <v>2468.8250000000003</v>
      </c>
      <c r="AK13" s="10" t="s">
        <v>10940</v>
      </c>
      <c r="AL13" s="48">
        <v>1372</v>
      </c>
      <c r="AY13" s="44" t="s">
        <v>10960</v>
      </c>
      <c r="AZ13" s="31" t="s">
        <v>10961</v>
      </c>
    </row>
    <row r="14" spans="1:66" x14ac:dyDescent="0.3">
      <c r="A14" s="37" t="s">
        <v>10943</v>
      </c>
      <c r="B14" s="7">
        <v>103399.23000000005</v>
      </c>
      <c r="C14" s="7">
        <v>9000.9358999999986</v>
      </c>
      <c r="M14" s="37" t="s">
        <v>238</v>
      </c>
      <c r="N14" s="7">
        <v>19788.202000000001</v>
      </c>
      <c r="P14" t="str">
        <f t="shared" si="0"/>
        <v>Michigan</v>
      </c>
      <c r="Q14" s="2">
        <f t="shared" ref="Q14:Q25" si="7">GETPIVOTDATA("Sales",$M$4,"State",M14)</f>
        <v>19788.202000000001</v>
      </c>
      <c r="S14" s="37" t="s">
        <v>10941</v>
      </c>
      <c r="T14" s="7">
        <v>128193.91700000004</v>
      </c>
      <c r="V14" s="37" t="s">
        <v>10941</v>
      </c>
      <c r="W14" s="7">
        <v>19440.294699999999</v>
      </c>
      <c r="Y14" s="37" t="s">
        <v>10941</v>
      </c>
      <c r="Z14" s="47">
        <v>469</v>
      </c>
      <c r="AB14" s="37" t="s">
        <v>10941</v>
      </c>
      <c r="AC14" s="40">
        <v>0.1516475598448247</v>
      </c>
      <c r="AH14" s="37" t="s">
        <v>127</v>
      </c>
      <c r="AI14" s="7">
        <v>46420.451999999976</v>
      </c>
      <c r="AJ14" s="7">
        <v>7497.4127999999955</v>
      </c>
      <c r="AK14" s="10" t="s">
        <v>10941</v>
      </c>
      <c r="AL14" s="48">
        <v>1792</v>
      </c>
      <c r="AY14" t="str">
        <f>AY6</f>
        <v>Central</v>
      </c>
      <c r="AZ14">
        <f>GETPIVOTDATA("Sales",$AY$5,"Region","Central")</f>
        <v>185324.40079999992</v>
      </c>
    </row>
    <row r="15" spans="1:66" x14ac:dyDescent="0.3">
      <c r="A15" s="37" t="s">
        <v>10944</v>
      </c>
      <c r="B15" s="7">
        <v>98584.333300000042</v>
      </c>
      <c r="C15" s="7">
        <v>10271.34940000001</v>
      </c>
      <c r="M15" s="37" t="s">
        <v>229</v>
      </c>
      <c r="N15" s="7">
        <v>19211.260000000002</v>
      </c>
      <c r="P15" t="str">
        <f t="shared" si="0"/>
        <v>Minnesota</v>
      </c>
      <c r="Q15" s="2">
        <f t="shared" si="7"/>
        <v>19211.260000000002</v>
      </c>
      <c r="S15" s="37" t="s">
        <v>10942</v>
      </c>
      <c r="T15" s="7">
        <v>59455.721199999971</v>
      </c>
      <c r="V15" s="37" t="s">
        <v>10942</v>
      </c>
      <c r="W15" s="7">
        <v>5613.139600000005</v>
      </c>
      <c r="Y15" s="37" t="s">
        <v>10942</v>
      </c>
      <c r="Z15" s="47">
        <v>291</v>
      </c>
      <c r="AB15" s="37" t="s">
        <v>10942</v>
      </c>
      <c r="AC15" s="40">
        <v>9.4408737909649779E-2</v>
      </c>
      <c r="AH15" s="37" t="s">
        <v>95</v>
      </c>
      <c r="AI15" s="7">
        <v>47742.23799999999</v>
      </c>
      <c r="AJ15" s="7">
        <v>13942.279199999995</v>
      </c>
      <c r="AK15" s="10" t="s">
        <v>10942</v>
      </c>
      <c r="AL15" s="48">
        <v>1075</v>
      </c>
      <c r="AT15" s="50"/>
      <c r="AU15" s="5"/>
      <c r="AV15" s="5"/>
      <c r="AW15" s="5"/>
      <c r="AX15" s="5"/>
      <c r="AY15" t="str">
        <f t="shared" ref="AY15:AY17" si="8">AY7</f>
        <v>East</v>
      </c>
      <c r="AZ15">
        <f>GETPIVOTDATA("Sales",$AY$5,"Region","East")</f>
        <v>257146.71300000011</v>
      </c>
    </row>
    <row r="16" spans="1:66" ht="18" x14ac:dyDescent="0.35">
      <c r="A16" s="37" t="s">
        <v>10932</v>
      </c>
      <c r="B16" s="47">
        <v>865105.80580000009</v>
      </c>
      <c r="C16" s="47">
        <v>98360.939800000007</v>
      </c>
      <c r="M16" s="37" t="s">
        <v>1272</v>
      </c>
      <c r="N16" s="7">
        <v>18942.729999999992</v>
      </c>
      <c r="P16" t="str">
        <f t="shared" si="0"/>
        <v>Georgia</v>
      </c>
      <c r="Q16" s="2">
        <f t="shared" ref="Q16" si="9">GETPIVOTDATA("Sales",$M$5,"State",M16)</f>
        <v>18942.729999999992</v>
      </c>
      <c r="S16" s="37" t="s">
        <v>10943</v>
      </c>
      <c r="T16" s="7">
        <v>103399.23000000005</v>
      </c>
      <c r="V16" s="37" t="s">
        <v>10943</v>
      </c>
      <c r="W16" s="7">
        <v>9000.9358999999986</v>
      </c>
      <c r="Y16" s="37" t="s">
        <v>10943</v>
      </c>
      <c r="Z16" s="47">
        <v>468</v>
      </c>
      <c r="AB16" s="37" t="s">
        <v>10943</v>
      </c>
      <c r="AC16" s="40">
        <v>8.7050318459818254E-2</v>
      </c>
      <c r="AH16" s="37" t="s">
        <v>10932</v>
      </c>
      <c r="AI16" s="47">
        <v>400565.53169999999</v>
      </c>
      <c r="AJ16" s="47">
        <v>41421.742299999991</v>
      </c>
      <c r="AK16" s="10" t="s">
        <v>10943</v>
      </c>
      <c r="AL16" s="48">
        <v>1871</v>
      </c>
      <c r="AQ16" s="34" t="s">
        <v>10983</v>
      </c>
      <c r="AR16" s="34"/>
      <c r="AS16" s="34"/>
      <c r="AT16" s="51"/>
      <c r="AU16" s="34"/>
      <c r="AV16" s="34"/>
      <c r="AY16" t="str">
        <f t="shared" si="8"/>
        <v>South</v>
      </c>
      <c r="AZ16">
        <f>GETPIVOTDATA("Sales",$AY$5,"Region","South")</f>
        <v>142547.861</v>
      </c>
    </row>
    <row r="17" spans="6:52" x14ac:dyDescent="0.3">
      <c r="M17" s="37" t="s">
        <v>319</v>
      </c>
      <c r="N17" s="7">
        <v>18471.310000000009</v>
      </c>
      <c r="P17" t="str">
        <f t="shared" si="0"/>
        <v>Virginia</v>
      </c>
      <c r="Q17" s="2">
        <f t="shared" si="5"/>
        <v>18471.310000000009</v>
      </c>
      <c r="S17" s="37" t="s">
        <v>10944</v>
      </c>
      <c r="T17" s="7">
        <v>98584.333300000042</v>
      </c>
      <c r="V17" s="37" t="s">
        <v>10944</v>
      </c>
      <c r="W17" s="7">
        <v>10271.34940000001</v>
      </c>
      <c r="Y17" s="37" t="s">
        <v>10944</v>
      </c>
      <c r="Z17" s="47">
        <v>464</v>
      </c>
      <c r="AB17" s="37" t="s">
        <v>10944</v>
      </c>
      <c r="AC17" s="40">
        <v>0.10418845526645161</v>
      </c>
      <c r="AK17" s="10" t="s">
        <v>10944</v>
      </c>
      <c r="AL17" s="48">
        <v>1719</v>
      </c>
      <c r="AQ17" s="36" t="s">
        <v>10946</v>
      </c>
      <c r="AR17" t="s">
        <v>10931</v>
      </c>
      <c r="AS17" t="s">
        <v>10957</v>
      </c>
      <c r="AT17" s="49" t="s">
        <v>10945</v>
      </c>
      <c r="AU17" t="s">
        <v>10959</v>
      </c>
      <c r="AV17" t="s">
        <v>10958</v>
      </c>
      <c r="AY17" t="str">
        <f t="shared" si="8"/>
        <v>West</v>
      </c>
      <c r="AZ17">
        <f>GETPIVOTDATA("Sales",$AY$5,"Region","West")</f>
        <v>280086.83100000012</v>
      </c>
    </row>
    <row r="18" spans="6:52" x14ac:dyDescent="0.3">
      <c r="M18" s="37" t="s">
        <v>29</v>
      </c>
      <c r="N18" s="7">
        <v>15481.919999999995</v>
      </c>
      <c r="P18" t="str">
        <f t="shared" si="0"/>
        <v>Kentucky</v>
      </c>
      <c r="Q18" s="2">
        <f t="shared" si="6"/>
        <v>15481.919999999995</v>
      </c>
      <c r="S18" s="37" t="s">
        <v>10932</v>
      </c>
      <c r="T18" s="7">
        <v>865105.80580000009</v>
      </c>
      <c r="V18" s="37" t="s">
        <v>10932</v>
      </c>
      <c r="W18" s="7">
        <v>98360.939800000007</v>
      </c>
      <c r="Y18" s="37" t="s">
        <v>10932</v>
      </c>
      <c r="Z18" s="47">
        <v>3868</v>
      </c>
      <c r="AB18" s="37" t="s">
        <v>10932</v>
      </c>
      <c r="AC18" s="47">
        <v>0.11369816170525118</v>
      </c>
      <c r="AK18" s="10" t="s">
        <v>10932</v>
      </c>
      <c r="AL18" s="48">
        <v>14625</v>
      </c>
      <c r="AQ18" s="37">
        <v>2012</v>
      </c>
      <c r="AR18" s="47">
        <v>266535.9332999998</v>
      </c>
      <c r="AS18" s="47">
        <v>1125</v>
      </c>
      <c r="AT18" s="52">
        <v>28460.166500000032</v>
      </c>
      <c r="AU18" s="47">
        <v>4272</v>
      </c>
      <c r="AV18" s="47">
        <v>0.10677797228926225</v>
      </c>
    </row>
    <row r="19" spans="6:52" x14ac:dyDescent="0.3">
      <c r="M19" s="37" t="s">
        <v>245</v>
      </c>
      <c r="N19" s="7">
        <v>14589.992999999999</v>
      </c>
      <c r="P19" t="str">
        <f t="shared" si="0"/>
        <v>Delaware</v>
      </c>
      <c r="Q19" s="2">
        <f t="shared" si="7"/>
        <v>14589.992999999999</v>
      </c>
      <c r="T19" s="7"/>
      <c r="W19" s="8"/>
      <c r="AQ19" s="37">
        <v>2011</v>
      </c>
      <c r="AR19" s="47">
        <v>266096.8126</v>
      </c>
      <c r="AS19" s="47">
        <v>1070</v>
      </c>
      <c r="AT19" s="52">
        <v>24319.850400000028</v>
      </c>
      <c r="AU19" s="47">
        <v>4053</v>
      </c>
      <c r="AV19" s="47">
        <v>9.1394745252202342E-2</v>
      </c>
    </row>
    <row r="20" spans="6:52" x14ac:dyDescent="0.3">
      <c r="F20" s="14" t="s">
        <v>10970</v>
      </c>
      <c r="G20" s="14"/>
      <c r="I20" s="14" t="s">
        <v>10970</v>
      </c>
      <c r="J20" s="14"/>
      <c r="M20" s="37" t="s">
        <v>335</v>
      </c>
      <c r="N20" s="7">
        <v>14348.983999999997</v>
      </c>
      <c r="P20" t="str">
        <f t="shared" si="0"/>
        <v>Tennessee</v>
      </c>
      <c r="Q20" s="2">
        <f t="shared" si="7"/>
        <v>14348.983999999997</v>
      </c>
      <c r="T20" s="7">
        <f>GETPIVOTDATA("Sales",$S$5)</f>
        <v>865105.80580000009</v>
      </c>
      <c r="W20" s="8">
        <f>GETPIVOTDATA("Profit",$V$5)</f>
        <v>98360.939800000007</v>
      </c>
      <c r="Z20">
        <f>GETPIVOTDATA("Order ID",$Y$5)</f>
        <v>3868</v>
      </c>
      <c r="AC20" s="4">
        <f>GETPIVOTDATA("Proit Margin",$AB$5)</f>
        <v>0.11369816170525118</v>
      </c>
      <c r="AD20" s="4"/>
      <c r="AQ20" s="37">
        <v>2014</v>
      </c>
      <c r="AR20" s="47">
        <v>332473.05989999988</v>
      </c>
      <c r="AS20" s="47">
        <v>1673</v>
      </c>
      <c r="AT20" s="52">
        <v>45580.922899999976</v>
      </c>
      <c r="AU20" s="47">
        <v>6300</v>
      </c>
      <c r="AV20" s="47">
        <v>0.1370965903634708</v>
      </c>
    </row>
    <row r="21" spans="6:52" x14ac:dyDescent="0.3">
      <c r="F21" s="36" t="s">
        <v>15</v>
      </c>
      <c r="G21" s="7" t="s">
        <v>10945</v>
      </c>
      <c r="I21" s="3" t="s">
        <v>15</v>
      </c>
      <c r="J21" s="3" t="s">
        <v>10948</v>
      </c>
      <c r="M21" s="37" t="s">
        <v>310</v>
      </c>
      <c r="N21" s="7">
        <v>14240.781000000001</v>
      </c>
      <c r="P21" t="str">
        <f t="shared" si="0"/>
        <v>Arizona</v>
      </c>
      <c r="Q21" s="2">
        <f t="shared" ref="Q21" si="10">GETPIVOTDATA("Sales",$M$5,"State",M21)</f>
        <v>14240.781000000001</v>
      </c>
      <c r="AL21" s="10">
        <f>GETPIVOTDATA("Quantity",$AK$5)</f>
        <v>14625</v>
      </c>
      <c r="AT21"/>
    </row>
    <row r="22" spans="6:52" x14ac:dyDescent="0.3">
      <c r="F22" s="37" t="s">
        <v>32</v>
      </c>
      <c r="G22" s="7">
        <v>2386.0216999999998</v>
      </c>
      <c r="I22" t="str">
        <f>F22</f>
        <v>Furniture</v>
      </c>
      <c r="J22" s="8">
        <f>GETPIVOTDATA("Profit",$F$21,"Category","Furniture")</f>
        <v>2386.0216999999998</v>
      </c>
      <c r="M22" s="37" t="s">
        <v>457</v>
      </c>
      <c r="N22" s="7">
        <v>13307.092000000004</v>
      </c>
      <c r="P22" t="str">
        <f t="shared" si="0"/>
        <v>Colorado</v>
      </c>
      <c r="Q22" s="2">
        <f t="shared" si="5"/>
        <v>13307.092000000004</v>
      </c>
    </row>
    <row r="23" spans="6:52" x14ac:dyDescent="0.3">
      <c r="F23" s="37" t="s">
        <v>46</v>
      </c>
      <c r="G23" s="7">
        <v>39970.471300000005</v>
      </c>
      <c r="I23" t="str">
        <f>F23</f>
        <v>Office Supplies</v>
      </c>
      <c r="J23" s="8">
        <f>GETPIVOTDATA("Profit",$F$21,"Category","Office Supplies")</f>
        <v>39970.471300000005</v>
      </c>
      <c r="M23" s="37" t="s">
        <v>254</v>
      </c>
      <c r="N23" s="7">
        <v>11621.989999999998</v>
      </c>
      <c r="P23" t="str">
        <f t="shared" si="0"/>
        <v>Indiana</v>
      </c>
      <c r="Q23" s="2">
        <f t="shared" si="6"/>
        <v>11621.989999999998</v>
      </c>
    </row>
    <row r="24" spans="6:52" x14ac:dyDescent="0.3">
      <c r="F24" s="37" t="s">
        <v>71</v>
      </c>
      <c r="G24" s="7">
        <v>56004.446799999947</v>
      </c>
      <c r="I24" t="str">
        <f>F24</f>
        <v>Technology</v>
      </c>
      <c r="J24" s="8">
        <f>GETPIVOTDATA("Profit",$F$21,"Category","Technology")</f>
        <v>56004.446799999947</v>
      </c>
      <c r="M24" s="37" t="s">
        <v>114</v>
      </c>
      <c r="N24" s="7">
        <v>10593.960000000001</v>
      </c>
      <c r="P24" t="str">
        <f t="shared" si="0"/>
        <v>Wisconsin</v>
      </c>
      <c r="Q24" s="2">
        <f t="shared" si="7"/>
        <v>10593.960000000001</v>
      </c>
    </row>
    <row r="25" spans="6:52" x14ac:dyDescent="0.3">
      <c r="F25" s="37" t="s">
        <v>10932</v>
      </c>
      <c r="G25" s="38">
        <v>98360.939799999949</v>
      </c>
      <c r="M25" s="37" t="s">
        <v>788</v>
      </c>
      <c r="N25" s="7">
        <v>10019.119999999999</v>
      </c>
      <c r="P25" t="str">
        <f t="shared" si="0"/>
        <v>New Jersey</v>
      </c>
      <c r="Q25" s="2">
        <f t="shared" si="7"/>
        <v>10019.119999999999</v>
      </c>
      <c r="AR25" s="54" t="s">
        <v>10952</v>
      </c>
      <c r="AS25" t="s">
        <v>10953</v>
      </c>
      <c r="AT25" s="49" t="s">
        <v>10954</v>
      </c>
      <c r="AU25" t="s">
        <v>10955</v>
      </c>
      <c r="AV25" t="s">
        <v>10956</v>
      </c>
    </row>
    <row r="26" spans="6:52" ht="15.6" x14ac:dyDescent="0.3">
      <c r="M26" s="37" t="s">
        <v>649</v>
      </c>
      <c r="N26" s="7">
        <v>8449.74</v>
      </c>
      <c r="P26" t="str">
        <f t="shared" si="0"/>
        <v>Oklahoma</v>
      </c>
      <c r="Q26" s="2">
        <f t="shared" ref="Q26" si="11">GETPIVOTDATA("Sales",$M$5,"State",M26)</f>
        <v>8449.74</v>
      </c>
      <c r="AR26" s="9" t="e">
        <f>(GETPIVOTDATA("Sum of Sales",$AQ$17,"Year",2014)/GETPIVOTDATA("Sum of Sales",$AQ$17,"Year",2013))-1</f>
        <v>#REF!</v>
      </c>
      <c r="AS26" s="9" t="e">
        <f>(GETPIVOTDATA(" Orders",$AQ$17,"Year",2014)/GETPIVOTDATA(" Orders",$AQ$17,"Year",2013))-1</f>
        <v>#REF!</v>
      </c>
      <c r="AT26" s="53" t="e">
        <f>(GETPIVOTDATA("Sum of Profit",$AQ$17,"Year",2014)/GETPIVOTDATA("Sum of Profit",$AQ$17,"Year",2013))-1</f>
        <v>#REF!</v>
      </c>
      <c r="AU26" s="9" t="e">
        <f>(GETPIVOTDATA("Quantities",$AQ$17,"Year",2014)/GETPIVOTDATA("Quantities",$AQ$17,"Year",2013))-1</f>
        <v>#REF!</v>
      </c>
      <c r="AV26" s="9" t="e">
        <f>(GETPIVOTDATA("Profit Margin",$AQ$17,"Year",2014)/GETPIVOTDATA("Profit Margin",$AQ$17,"Year",2013))-1</f>
        <v>#REF!</v>
      </c>
    </row>
    <row r="27" spans="6:52" x14ac:dyDescent="0.3">
      <c r="M27" s="37" t="s">
        <v>420</v>
      </c>
      <c r="N27" s="7">
        <v>8237.0670000000009</v>
      </c>
      <c r="P27" t="str">
        <f>M27</f>
        <v>Oregon</v>
      </c>
      <c r="Q27" s="2">
        <f>GETPIVOTDATA("Sales",$M$4,"State",M27)</f>
        <v>8237.0670000000009</v>
      </c>
    </row>
    <row r="28" spans="6:52" x14ac:dyDescent="0.3">
      <c r="M28" s="37" t="s">
        <v>1245</v>
      </c>
      <c r="N28" s="7">
        <v>7562.4359999999979</v>
      </c>
      <c r="P28" t="str">
        <f t="shared" si="0"/>
        <v>Massachusetts</v>
      </c>
      <c r="Q28" s="2">
        <f>GETPIVOTDATA("Sales",$M$5,"State",M28)</f>
        <v>7562.4359999999979</v>
      </c>
    </row>
    <row r="29" spans="6:52" x14ac:dyDescent="0.3">
      <c r="M29" s="37" t="s">
        <v>121</v>
      </c>
      <c r="N29" s="7">
        <v>7093.0639999999976</v>
      </c>
      <c r="P29" t="str">
        <f t="shared" si="0"/>
        <v>Utah</v>
      </c>
      <c r="Q29" s="2">
        <f t="shared" ref="Q29" si="12">GETPIVOTDATA("Sales",$M$4,"State",M29)</f>
        <v>7093.0639999999976</v>
      </c>
    </row>
    <row r="30" spans="6:52" x14ac:dyDescent="0.3">
      <c r="M30" s="37" t="s">
        <v>1707</v>
      </c>
      <c r="N30" s="7">
        <v>6813.0999999999995</v>
      </c>
      <c r="P30" t="str">
        <f t="shared" si="0"/>
        <v>Arkansas</v>
      </c>
      <c r="Q30" s="2">
        <f t="shared" ref="Q30" si="13">GETPIVOTDATA("Sales",$M$5,"State",M30)</f>
        <v>6813.0999999999995</v>
      </c>
    </row>
    <row r="31" spans="6:52" x14ac:dyDescent="0.3">
      <c r="M31" s="37" t="s">
        <v>1392</v>
      </c>
      <c r="N31" s="7">
        <v>6584.4140000000007</v>
      </c>
      <c r="P31" t="str">
        <f t="shared" si="0"/>
        <v>Nevada</v>
      </c>
      <c r="Q31" s="2">
        <f t="shared" ref="Q31:Q32" si="14">GETPIVOTDATA("Sales",$M$4,"State",M31)</f>
        <v>6584.4140000000007</v>
      </c>
    </row>
    <row r="32" spans="6:52" x14ac:dyDescent="0.3">
      <c r="M32" s="37" t="s">
        <v>2735</v>
      </c>
      <c r="N32" s="7">
        <v>6080.4700000000012</v>
      </c>
      <c r="P32" t="str">
        <f t="shared" si="0"/>
        <v>Maryland</v>
      </c>
      <c r="Q32" s="2">
        <f t="shared" si="14"/>
        <v>6080.4700000000012</v>
      </c>
    </row>
    <row r="33" spans="13:17" x14ac:dyDescent="0.3">
      <c r="M33" s="37" t="s">
        <v>736</v>
      </c>
      <c r="N33" s="7">
        <v>6011.74</v>
      </c>
      <c r="P33" t="str">
        <f t="shared" si="0"/>
        <v>Louisiana</v>
      </c>
      <c r="Q33" s="2">
        <f>GETPIVOTDATA("Sales",$M$4,"State",M33)</f>
        <v>6011.74</v>
      </c>
    </row>
    <row r="34" spans="13:17" x14ac:dyDescent="0.3">
      <c r="M34" s="37" t="s">
        <v>383</v>
      </c>
      <c r="N34" s="7">
        <v>5262.3700000000008</v>
      </c>
      <c r="P34" t="str">
        <f>M34</f>
        <v>South Carolina</v>
      </c>
      <c r="Q34" s="2">
        <f>GETPIVOTDATA("Sales",$M$5,"State",M34)</f>
        <v>5262.3700000000008</v>
      </c>
    </row>
    <row r="35" spans="13:17" x14ac:dyDescent="0.3">
      <c r="M35" s="37" t="s">
        <v>358</v>
      </c>
      <c r="N35" s="7">
        <v>4869.51</v>
      </c>
      <c r="P35" t="str">
        <f t="shared" si="0"/>
        <v>Alabama</v>
      </c>
      <c r="Q35" s="2">
        <f t="shared" ref="Q35" si="15">GETPIVOTDATA("Sales",$M$4,"State",M35)</f>
        <v>4869.51</v>
      </c>
    </row>
    <row r="36" spans="13:17" x14ac:dyDescent="0.3">
      <c r="M36" s="37" t="s">
        <v>596</v>
      </c>
      <c r="N36" s="7">
        <v>4264.8899999999994</v>
      </c>
      <c r="P36" t="str">
        <f t="shared" si="0"/>
        <v>Missouri</v>
      </c>
      <c r="Q36" s="2">
        <f t="shared" ref="Q36" si="16">GETPIVOTDATA("Sales",$M$5,"State",M36)</f>
        <v>4264.8899999999994</v>
      </c>
    </row>
    <row r="37" spans="13:17" x14ac:dyDescent="0.3">
      <c r="M37" s="37" t="s">
        <v>747</v>
      </c>
      <c r="N37" s="7">
        <v>4031.610000000001</v>
      </c>
      <c r="P37" t="str">
        <f t="shared" si="0"/>
        <v>Connecticut</v>
      </c>
      <c r="Q37" s="2">
        <f t="shared" ref="Q37:Q38" si="17">GETPIVOTDATA("Sales",$M$4,"State",M37)</f>
        <v>4031.610000000001</v>
      </c>
    </row>
    <row r="38" spans="13:17" x14ac:dyDescent="0.3">
      <c r="M38" s="37" t="s">
        <v>1487</v>
      </c>
      <c r="N38" s="7">
        <v>3424.87</v>
      </c>
      <c r="P38" t="str">
        <f t="shared" si="0"/>
        <v>Mississippi</v>
      </c>
      <c r="Q38" s="2">
        <f t="shared" si="17"/>
        <v>3424.87</v>
      </c>
    </row>
    <row r="39" spans="13:17" x14ac:dyDescent="0.3">
      <c r="M39" s="37" t="s">
        <v>138</v>
      </c>
      <c r="N39" s="7">
        <v>2852.62</v>
      </c>
      <c r="P39" t="str">
        <f>M39</f>
        <v>Nebraska</v>
      </c>
      <c r="Q39" s="2">
        <f t="shared" ref="Q39" si="18">GETPIVOTDATA("Sales",$M$5,"State",M39)</f>
        <v>2852.62</v>
      </c>
    </row>
    <row r="40" spans="13:17" x14ac:dyDescent="0.3">
      <c r="M40" s="37" t="s">
        <v>3034</v>
      </c>
      <c r="N40" s="7">
        <v>2670.19</v>
      </c>
      <c r="P40" t="str">
        <f t="shared" si="0"/>
        <v>District of Columbia</v>
      </c>
      <c r="Q40" s="2">
        <f t="shared" ref="Q40" si="19">GETPIVOTDATA("Sales",$M$4,"State",M40)</f>
        <v>2670.19</v>
      </c>
    </row>
    <row r="41" spans="13:17" x14ac:dyDescent="0.3">
      <c r="M41" s="37" t="s">
        <v>1399</v>
      </c>
      <c r="N41" s="7">
        <v>2398.9160000000002</v>
      </c>
      <c r="P41" t="str">
        <f t="shared" si="0"/>
        <v>Rhode Island</v>
      </c>
      <c r="Q41" s="2">
        <f t="shared" ref="Q41" si="20">GETPIVOTDATA("Sales",$M$5,"State",M41)</f>
        <v>2398.9160000000002</v>
      </c>
    </row>
    <row r="42" spans="13:17" x14ac:dyDescent="0.3">
      <c r="M42" s="37" t="s">
        <v>668</v>
      </c>
      <c r="N42" s="7">
        <v>2147.1480000000001</v>
      </c>
      <c r="P42" t="str">
        <f t="shared" si="0"/>
        <v>New Mexico</v>
      </c>
      <c r="Q42" s="2">
        <f>GETPIVOTDATA("Sales",$M$4,"State",M42)</f>
        <v>2147.1480000000001</v>
      </c>
    </row>
    <row r="43" spans="13:17" x14ac:dyDescent="0.3">
      <c r="M43" s="37" t="s">
        <v>489</v>
      </c>
      <c r="N43" s="7">
        <v>1711.99</v>
      </c>
      <c r="P43" t="str">
        <f t="shared" si="0"/>
        <v>Iowa</v>
      </c>
      <c r="Q43" s="2">
        <f>GETPIVOTDATA("Sales",$M$5,"State",M43)</f>
        <v>1711.99</v>
      </c>
    </row>
    <row r="44" spans="13:17" x14ac:dyDescent="0.3">
      <c r="M44" s="37" t="s">
        <v>6259</v>
      </c>
      <c r="N44" s="7">
        <v>1409.816</v>
      </c>
      <c r="P44" t="str">
        <f t="shared" si="0"/>
        <v>Idaho</v>
      </c>
      <c r="Q44" s="2">
        <f t="shared" ref="Q44" si="21">GETPIVOTDATA("Sales",$M$4,"State",M44)</f>
        <v>1409.816</v>
      </c>
    </row>
    <row r="45" spans="13:17" x14ac:dyDescent="0.3">
      <c r="M45" s="37" t="s">
        <v>5203</v>
      </c>
      <c r="N45" s="7">
        <v>1352.38</v>
      </c>
      <c r="P45" t="str">
        <f t="shared" si="0"/>
        <v>Vermont</v>
      </c>
      <c r="Q45" s="2">
        <f t="shared" ref="Q45" si="22">GETPIVOTDATA("Sales",$M$5,"State",M45)</f>
        <v>1352.38</v>
      </c>
    </row>
    <row r="46" spans="13:17" x14ac:dyDescent="0.3">
      <c r="M46" s="37" t="s">
        <v>2694</v>
      </c>
      <c r="N46" s="7">
        <v>908.6400000000001</v>
      </c>
      <c r="P46" t="str">
        <f>M46</f>
        <v>New Hampshire</v>
      </c>
      <c r="Q46" s="2">
        <f t="shared" ref="Q46:Q47" si="23">GETPIVOTDATA("Sales",$M$4,"State",M46)</f>
        <v>908.6400000000001</v>
      </c>
    </row>
    <row r="47" spans="13:17" x14ac:dyDescent="0.3">
      <c r="M47" s="37" t="s">
        <v>1762</v>
      </c>
      <c r="N47" s="7">
        <v>898.08799999999997</v>
      </c>
      <c r="P47" t="str">
        <f t="shared" si="0"/>
        <v>Montana</v>
      </c>
      <c r="Q47" s="2">
        <f t="shared" si="23"/>
        <v>898.08799999999997</v>
      </c>
    </row>
    <row r="48" spans="13:17" x14ac:dyDescent="0.3">
      <c r="M48" s="37" t="s">
        <v>7448</v>
      </c>
      <c r="N48" s="7">
        <v>891.53</v>
      </c>
      <c r="P48" t="str">
        <f t="shared" si="0"/>
        <v>North Dakota</v>
      </c>
      <c r="Q48" s="2">
        <f t="shared" ref="Q48" si="24">GETPIVOTDATA("Sales",$M$5,"State",M48)</f>
        <v>891.53</v>
      </c>
    </row>
    <row r="49" spans="13:17" x14ac:dyDescent="0.3">
      <c r="M49" s="37" t="s">
        <v>9725</v>
      </c>
      <c r="N49" s="7">
        <v>673.34400000000005</v>
      </c>
      <c r="P49" t="str">
        <f t="shared" si="0"/>
        <v>West Virginia</v>
      </c>
      <c r="Q49" s="2">
        <f>GETPIVOTDATA("Sales",$M$4,"State",M49)</f>
        <v>673.34400000000005</v>
      </c>
    </row>
    <row r="50" spans="13:17" x14ac:dyDescent="0.3">
      <c r="M50" s="37" t="s">
        <v>4530</v>
      </c>
      <c r="N50" s="7">
        <v>301.01</v>
      </c>
      <c r="P50" t="str">
        <f t="shared" si="0"/>
        <v>Kansas</v>
      </c>
      <c r="Q50" s="2">
        <f>GETPIVOTDATA("Sales",$M$5,"State",M50)</f>
        <v>301.01</v>
      </c>
    </row>
    <row r="51" spans="13:17" x14ac:dyDescent="0.3">
      <c r="M51" s="37" t="s">
        <v>5325</v>
      </c>
      <c r="N51" s="7">
        <v>45.730000000000004</v>
      </c>
      <c r="P51" t="str">
        <f t="shared" si="0"/>
        <v>South Dakota</v>
      </c>
      <c r="Q51" s="2">
        <f t="shared" ref="Q51" si="25">GETPIVOTDATA("Sales",$M$4,"State",M51)</f>
        <v>45.730000000000004</v>
      </c>
    </row>
    <row r="52" spans="13:17" x14ac:dyDescent="0.3">
      <c r="M52" s="37" t="s">
        <v>10932</v>
      </c>
      <c r="N52" s="7">
        <v>865105.80579999997</v>
      </c>
      <c r="P52" t="str">
        <f t="shared" si="0"/>
        <v>Grand Total</v>
      </c>
      <c r="Q52" s="2" t="e">
        <f t="shared" ref="Q52" si="26">GETPIVOTDATA("Sales",$M$5,"State",M52)</f>
        <v>#REF!</v>
      </c>
    </row>
    <row r="53" spans="13:17" x14ac:dyDescent="0.3">
      <c r="N53"/>
      <c r="P53">
        <f t="shared" si="0"/>
        <v>0</v>
      </c>
      <c r="Q53" s="2" t="e">
        <f t="shared" ref="Q53" si="27">GETPIVOTDATA("Sales",$M$4,"State",M53)</f>
        <v>#REF!</v>
      </c>
    </row>
    <row r="54" spans="13:17" x14ac:dyDescent="0.3">
      <c r="N54"/>
    </row>
    <row r="55" spans="13:17" x14ac:dyDescent="0.3">
      <c r="N55"/>
    </row>
  </sheetData>
  <pageMargins left="0.7" right="0.7" top="0.75" bottom="0.75" header="0.3" footer="0.3"/>
  <pageSetup orientation="portrait" r:id="rId18"/>
  <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workbookViewId="0">
      <selection activeCell="N32" sqref="N32"/>
    </sheetView>
  </sheetViews>
  <sheetFormatPr defaultRowHeight="14.4" x14ac:dyDescent="0.3"/>
  <cols>
    <col min="1" max="16384" width="8.88671875" style="6"/>
  </cols>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Ecommerce Sales Analysis.xlsx -</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Sateesh Godewar</dc:creator>
  <cp:lastModifiedBy>satish</cp:lastModifiedBy>
  <dcterms:created xsi:type="dcterms:W3CDTF">2023-04-27T04:44:06Z</dcterms:created>
  <dcterms:modified xsi:type="dcterms:W3CDTF">2023-05-05T20:03:39Z</dcterms:modified>
</cp:coreProperties>
</file>