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# 2025\FEW-JCI\04 Product\$ TDJ Update 05 25\Dashboard\NOLA &amp; Update\"/>
    </mc:Choice>
  </mc:AlternateContent>
  <xr:revisionPtr revIDLastSave="0" documentId="8_{26D32172-BEDC-43DB-AF5D-15D66D45B194}" xr6:coauthVersionLast="47" xr6:coauthVersionMax="47" xr10:uidLastSave="{00000000-0000-0000-0000-000000000000}"/>
  <bookViews>
    <workbookView xWindow="-90" yWindow="-90" windowWidth="14991" windowHeight="8717" xr2:uid="{D2CD00F9-3E8C-48DC-AFA5-FD742A587525}"/>
  </bookViews>
  <sheets>
    <sheet name="TDJ Wall- 52 Episodes Metrics" sheetId="1" r:id="rId1"/>
  </sheets>
  <externalReferences>
    <externalReference r:id="rId2"/>
    <externalReference r:id="rId3"/>
    <externalReference r:id="rId4"/>
  </externalReferences>
  <definedNames>
    <definedName name="\c" localSheetId="0">[1]WK_OUT!#REF!</definedName>
    <definedName name="\c">[1]WK_OUT!#REF!</definedName>
    <definedName name="\i" localSheetId="0">[1]WK_OUT!#REF!</definedName>
    <definedName name="\i">[1]WK_OUT!#REF!</definedName>
    <definedName name="_Order1" hidden="1">255</definedName>
    <definedName name="_Order2" hidden="1">255</definedName>
    <definedName name="ACCTS" localSheetId="0">[1]WK_OUT!#REF!</definedName>
    <definedName name="ACCTS">[1]WK_OUT!#REF!</definedName>
    <definedName name="ACCTSUMS" localSheetId="0">[1]WK_OUT!#REF!</definedName>
    <definedName name="ACCTSUMS">[1]WK_OUT!#REF!</definedName>
    <definedName name="CODES" localSheetId="0">[1]WK_OUT!#REF!</definedName>
    <definedName name="CODES">[1]WK_OUT!#REF!</definedName>
    <definedName name="copy">[1]WK_OUT!#REF!</definedName>
    <definedName name="CORE" localSheetId="0">#REF!</definedName>
    <definedName name="CORE">#REF!</definedName>
    <definedName name="d" localSheetId="0">[2]PERS_BGT!#REF!</definedName>
    <definedName name="d">[2]PERS_BGT!#REF!</definedName>
    <definedName name="ETX" localSheetId="0">[3]WK_OUT!#REF!</definedName>
    <definedName name="ETX">[3]WK_OUT!#REF!</definedName>
    <definedName name="h" localSheetId="0">[1]WK_OUT!#REF!</definedName>
    <definedName name="h">[1]WK_OUT!#REF!</definedName>
    <definedName name="NETWTH" localSheetId="0">[1]WK_OUT!#REF!</definedName>
    <definedName name="NETWTH">[1]WK_OUT!#REF!</definedName>
    <definedName name="PERSBDGT" localSheetId="0">#REF!</definedName>
    <definedName name="PERSBDGT">#REF!</definedName>
    <definedName name="_xlnm.Print_Area" localSheetId="0">'TDJ Wall- 52 Episodes Metrics'!$F$2:$G$68</definedName>
    <definedName name="_xlnm.Print_Titles" localSheetId="0">'TDJ Wall- 52 Episodes Metrics'!$F:$F,'TDJ Wall- 52 Episodes Metrics'!$1:$3</definedName>
    <definedName name="SE" localSheetId="0">#REF!</definedName>
    <definedName name="SE">#REF!</definedName>
    <definedName name="SF" localSheetId="0">[3]WK_OUT!#REF!</definedName>
    <definedName name="SF">[3]WK_OUT!#REF!</definedName>
    <definedName name="SS" localSheetId="0">#REF!</definedName>
    <definedName name="SS">#REF!</definedName>
    <definedName name="ssss">[2]PERS_BGT!#REF!</definedName>
    <definedName name="wrn.Cal95SUM." hidden="1">{"MONTSUM_CAL95",#N/A,FALSE,"Monthly";"CORP_CAL95",#N/A,FALSE,"Corporate";#N/A,#N/A,FALSE,"NCC";"TM_CAL95",#N/A,FALSE,"Telemk";#N/A,#N/A,FALSE,"GRS";"PERS_CAL95",#N/A,FALSE,"payroll";"LEASE_CAL95",#N/A,FALSE,"Leases"}</definedName>
    <definedName name="wrn.House." hidden="1">{"Shady",#N/A,TRUE,"House";"HomeWay",#N/A,TRUE,"House";"summ",#N/A,TRUE,"House"}</definedName>
    <definedName name="wrn.Mirage2001." hidden="1">{#N/A,#N/A,TRUE,"Index";#N/A,#N/A,TRUE,"MAC";#N/A,#N/A,TRUE,"RLS-D";#N/A,#N/A,TRUE,"RLS-M";#N/A,#N/A,TRUE,"Daily";#N/A,#N/A,TRUE,"MAC-A";#N/A,#N/A,TRUE,"MAC-P";#N/A,#N/A,TRUE,"MAC-B";#N/A,#N/A,TRUE,"M-Ind";#N/A,#N/A,TRUE,"M-Lsn";#N/A,#N/A,TRUE,"3s";#N/A,#N/A,TRUE,"TRTS";#N/A,#N/A,TRUE,"$";#N/A,#N/A,TRUE,"FILE";#N/A,#N/A,TRUE,"SS";#N/A,#N/A,TRUE,"BR"}</definedName>
    <definedName name="wrn.Total._.Report." hidden="1">{"P&amp;L2001",#N/A,FALSE,"P&amp;L";"P&amp;L2002",#N/A,FALSE,"P&amp;L"}</definedName>
    <definedName name="wrn.Two._.Month._.Budget." hidden="1">{"Assumptions",#N/A,TRUE,"PERS_BGT";"Two Month",#N/A,TRUE,"PERS_BGT"}</definedName>
    <definedName name="x" localSheetId="0">[3]WK_OUT!#REF!</definedName>
    <definedName name="x">[3]WK_OUT!#REF!</definedName>
    <definedName name="XA" localSheetId="0">#REF!</definedName>
    <definedName name="XA">#REF!</definedName>
    <definedName name="XE" localSheetId="0">#REF!</definedName>
    <definedName name="XE">#REF!</definedName>
    <definedName name="XS" localSheetId="0">#REF!</definedName>
    <definedName name="XS">#REF!</definedName>
    <definedName name="ZZ" localSheetId="0">[1]WK_OUT!#REF!</definedName>
    <definedName name="ZZ">[1]WK_OUT!#REF!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" i="1" l="1"/>
  <c r="BD2" i="1" s="1"/>
  <c r="BE2" i="1" s="1"/>
  <c r="AU2" i="1"/>
  <c r="AV2" i="1" s="1"/>
  <c r="AW2" i="1" s="1"/>
  <c r="G68" i="1"/>
  <c r="G67" i="1"/>
  <c r="G64" i="1"/>
  <c r="T60" i="1"/>
  <c r="T64" i="1" s="1"/>
  <c r="S60" i="1"/>
  <c r="S64" i="1" s="1"/>
  <c r="R60" i="1"/>
  <c r="R64" i="1" s="1"/>
  <c r="Q60" i="1"/>
  <c r="Q64" i="1" s="1"/>
  <c r="P60" i="1"/>
  <c r="P64" i="1" s="1"/>
  <c r="I60" i="1"/>
  <c r="BE56" i="1"/>
  <c r="BD56" i="1"/>
  <c r="BC56" i="1"/>
  <c r="BB56" i="1"/>
  <c r="BA56" i="1"/>
  <c r="AZ56" i="1"/>
  <c r="AY56" i="1"/>
  <c r="AX56" i="1"/>
  <c r="AW56" i="1"/>
  <c r="AV56" i="1"/>
  <c r="AT56" i="1"/>
  <c r="AS56" i="1"/>
  <c r="AP56" i="1"/>
  <c r="AN56" i="1"/>
  <c r="AM56" i="1"/>
  <c r="AL56" i="1"/>
  <c r="AH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R58" i="1" s="1"/>
  <c r="Q56" i="1"/>
  <c r="P56" i="1"/>
  <c r="I56" i="1"/>
  <c r="H56" i="1"/>
  <c r="G56" i="1"/>
  <c r="G58" i="1" s="1"/>
  <c r="AB55" i="1"/>
  <c r="AA55" i="1"/>
  <c r="AB54" i="1"/>
  <c r="AA54" i="1"/>
  <c r="AL53" i="1"/>
  <c r="H52" i="1"/>
  <c r="H53" i="1" s="1"/>
  <c r="AL51" i="1"/>
  <c r="BD50" i="1"/>
  <c r="BA50" i="1"/>
  <c r="AZ50" i="1"/>
  <c r="AW50" i="1"/>
  <c r="AP50" i="1"/>
  <c r="AD50" i="1"/>
  <c r="AA50" i="1"/>
  <c r="X50" i="1"/>
  <c r="V50" i="1"/>
  <c r="H50" i="1"/>
  <c r="H51" i="1" s="1"/>
  <c r="I51" i="1" s="1"/>
  <c r="P51" i="1" s="1"/>
  <c r="Q51" i="1" s="1"/>
  <c r="R51" i="1" s="1"/>
  <c r="S51" i="1" s="1"/>
  <c r="T51" i="1" s="1"/>
  <c r="U51" i="1" s="1"/>
  <c r="BB45" i="1"/>
  <c r="BC45" i="1" s="1"/>
  <c r="AX45" i="1"/>
  <c r="AY45" i="1" s="1"/>
  <c r="AS45" i="1"/>
  <c r="AL45" i="1"/>
  <c r="AH45" i="1"/>
  <c r="AM45" i="1" s="1"/>
  <c r="AB45" i="1"/>
  <c r="AC45" i="1" s="1"/>
  <c r="Y45" i="1"/>
  <c r="Z45" i="1" s="1"/>
  <c r="W45" i="1"/>
  <c r="W50" i="1" s="1"/>
  <c r="Q45" i="1"/>
  <c r="AL44" i="1"/>
  <c r="R44" i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H44" i="1" s="1"/>
  <c r="AM44" i="1" s="1"/>
  <c r="AN44" i="1" s="1"/>
  <c r="AP44" i="1" s="1"/>
  <c r="AS44" i="1" s="1"/>
  <c r="AT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R40" i="1"/>
  <c r="Q40" i="1"/>
  <c r="P40" i="1"/>
  <c r="I40" i="1"/>
  <c r="H40" i="1"/>
  <c r="G40" i="1"/>
  <c r="G41" i="1" s="1"/>
  <c r="AB38" i="1"/>
  <c r="AB60" i="1" s="1"/>
  <c r="AB64" i="1" s="1"/>
  <c r="AA38" i="1"/>
  <c r="AA60" i="1" s="1"/>
  <c r="AA64" i="1" s="1"/>
  <c r="Z38" i="1"/>
  <c r="Z60" i="1" s="1"/>
  <c r="Z64" i="1" s="1"/>
  <c r="Y38" i="1"/>
  <c r="Y60" i="1" s="1"/>
  <c r="Y64" i="1" s="1"/>
  <c r="X38" i="1"/>
  <c r="X60" i="1" s="1"/>
  <c r="X64" i="1" s="1"/>
  <c r="V38" i="1"/>
  <c r="V60" i="1" s="1"/>
  <c r="V64" i="1" s="1"/>
  <c r="U38" i="1"/>
  <c r="U60" i="1" s="1"/>
  <c r="U64" i="1" s="1"/>
  <c r="AL37" i="1"/>
  <c r="AC37" i="1"/>
  <c r="AB37" i="1"/>
  <c r="U37" i="1"/>
  <c r="T37" i="1"/>
  <c r="T40" i="1" s="1"/>
  <c r="S37" i="1"/>
  <c r="S40" i="1" s="1"/>
  <c r="AL34" i="1"/>
  <c r="AL54" i="1" s="1"/>
  <c r="AC34" i="1"/>
  <c r="U34" i="1"/>
  <c r="AL31" i="1"/>
  <c r="X31" i="1"/>
  <c r="Y31" i="1" s="1"/>
  <c r="Z31" i="1" s="1"/>
  <c r="AA31" i="1" s="1"/>
  <c r="AB31" i="1" s="1"/>
  <c r="AC31" i="1" s="1"/>
  <c r="AD31" i="1" s="1"/>
  <c r="AH31" i="1" s="1"/>
  <c r="AM31" i="1" s="1"/>
  <c r="AN31" i="1" s="1"/>
  <c r="AP31" i="1" s="1"/>
  <c r="AS31" i="1" s="1"/>
  <c r="AT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U31" i="1"/>
  <c r="S31" i="1"/>
  <c r="P31" i="1"/>
  <c r="Q31" i="1" s="1"/>
  <c r="H31" i="1"/>
  <c r="AN30" i="1"/>
  <c r="AP30" i="1" s="1"/>
  <c r="AS30" i="1" s="1"/>
  <c r="AT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AL30" i="1"/>
  <c r="AH30" i="1"/>
  <c r="AB30" i="1"/>
  <c r="AC30" i="1" s="1"/>
  <c r="Z30" i="1"/>
  <c r="V30" i="1"/>
  <c r="W38" i="1" s="1"/>
  <c r="W60" i="1" s="1"/>
  <c r="W64" i="1" s="1"/>
  <c r="H30" i="1"/>
  <c r="I30" i="1" s="1"/>
  <c r="P30" i="1" s="1"/>
  <c r="Q30" i="1" s="1"/>
  <c r="AL28" i="1"/>
  <c r="Y28" i="1"/>
  <c r="Z28" i="1" s="1"/>
  <c r="AA28" i="1" s="1"/>
  <c r="AB28" i="1" s="1"/>
  <c r="AC28" i="1" s="1"/>
  <c r="AD28" i="1" s="1"/>
  <c r="AH28" i="1" s="1"/>
  <c r="AM28" i="1" s="1"/>
  <c r="AN28" i="1" s="1"/>
  <c r="AP28" i="1" s="1"/>
  <c r="AS28" i="1" s="1"/>
  <c r="AT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S28" i="1"/>
  <c r="T28" i="1" s="1"/>
  <c r="U28" i="1" s="1"/>
  <c r="V28" i="1" s="1"/>
  <c r="W28" i="1" s="1"/>
  <c r="AL27" i="1"/>
  <c r="AC27" i="1"/>
  <c r="AD27" i="1" s="1"/>
  <c r="AH27" i="1" s="1"/>
  <c r="AM27" i="1" s="1"/>
  <c r="AN27" i="1" s="1"/>
  <c r="AP27" i="1" s="1"/>
  <c r="AS27" i="1" s="1"/>
  <c r="AT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Z27" i="1"/>
  <c r="AA27" i="1" s="1"/>
  <c r="S27" i="1"/>
  <c r="T27" i="1" s="1"/>
  <c r="U27" i="1" s="1"/>
  <c r="V27" i="1" s="1"/>
  <c r="W27" i="1" s="1"/>
  <c r="AL25" i="1"/>
  <c r="AA25" i="1"/>
  <c r="AB25" i="1" s="1"/>
  <c r="AC25" i="1" s="1"/>
  <c r="AD25" i="1" s="1"/>
  <c r="AH25" i="1" s="1"/>
  <c r="AM25" i="1" s="1"/>
  <c r="AN25" i="1" s="1"/>
  <c r="AP25" i="1" s="1"/>
  <c r="AS25" i="1" s="1"/>
  <c r="AT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H25" i="1"/>
  <c r="I25" i="1" s="1"/>
  <c r="P25" i="1" s="1"/>
  <c r="Q25" i="1" s="1"/>
  <c r="R25" i="1" s="1"/>
  <c r="S25" i="1" s="1"/>
  <c r="T25" i="1" s="1"/>
  <c r="U25" i="1" s="1"/>
  <c r="V25" i="1" s="1"/>
  <c r="W25" i="1" s="1"/>
  <c r="X25" i="1" s="1"/>
  <c r="AL24" i="1"/>
  <c r="AA24" i="1"/>
  <c r="AB24" i="1" s="1"/>
  <c r="AC24" i="1" s="1"/>
  <c r="AD24" i="1" s="1"/>
  <c r="AH24" i="1" s="1"/>
  <c r="AM24" i="1" s="1"/>
  <c r="AN24" i="1" s="1"/>
  <c r="AP24" i="1" s="1"/>
  <c r="AS24" i="1" s="1"/>
  <c r="AT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H24" i="1"/>
  <c r="I24" i="1" s="1"/>
  <c r="P24" i="1" s="1"/>
  <c r="Q24" i="1" s="1"/>
  <c r="R24" i="1" s="1"/>
  <c r="S24" i="1" s="1"/>
  <c r="T24" i="1" s="1"/>
  <c r="U24" i="1" s="1"/>
  <c r="V24" i="1" s="1"/>
  <c r="W24" i="1" s="1"/>
  <c r="X24" i="1" s="1"/>
  <c r="AL22" i="1"/>
  <c r="AA22" i="1"/>
  <c r="AB22" i="1" s="1"/>
  <c r="AC22" i="1" s="1"/>
  <c r="AD22" i="1" s="1"/>
  <c r="AH22" i="1" s="1"/>
  <c r="AM22" i="1" s="1"/>
  <c r="AN22" i="1" s="1"/>
  <c r="AP22" i="1" s="1"/>
  <c r="AS22" i="1" s="1"/>
  <c r="AT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H22" i="1"/>
  <c r="I22" i="1" s="1"/>
  <c r="AL21" i="1"/>
  <c r="AA21" i="1"/>
  <c r="AB21" i="1" s="1"/>
  <c r="AC21" i="1" s="1"/>
  <c r="AD21" i="1" s="1"/>
  <c r="AH21" i="1" s="1"/>
  <c r="AM21" i="1" s="1"/>
  <c r="AN21" i="1" s="1"/>
  <c r="AP21" i="1" s="1"/>
  <c r="AS21" i="1" s="1"/>
  <c r="AT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H21" i="1"/>
  <c r="I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AL20" i="1"/>
  <c r="AA20" i="1"/>
  <c r="H20" i="1"/>
  <c r="AL18" i="1"/>
  <c r="AB18" i="1"/>
  <c r="AC18" i="1" s="1"/>
  <c r="AD18" i="1" s="1"/>
  <c r="AH18" i="1" s="1"/>
  <c r="AM18" i="1" s="1"/>
  <c r="AN18" i="1" s="1"/>
  <c r="AP18" i="1" s="1"/>
  <c r="AS18" i="1" s="1"/>
  <c r="AT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Y18" i="1"/>
  <c r="Z18" i="1" s="1"/>
  <c r="S18" i="1"/>
  <c r="T18" i="1" s="1"/>
  <c r="U18" i="1" s="1"/>
  <c r="V18" i="1" s="1"/>
  <c r="H18" i="1"/>
  <c r="AL17" i="1"/>
  <c r="AB17" i="1"/>
  <c r="W17" i="1"/>
  <c r="X17" i="1" s="1"/>
  <c r="R17" i="1"/>
  <c r="S17" i="1" s="1"/>
  <c r="P17" i="1"/>
  <c r="H17" i="1"/>
  <c r="G15" i="1"/>
  <c r="G14" i="1"/>
  <c r="G16" i="1" s="1"/>
  <c r="AL13" i="1"/>
  <c r="H13" i="1"/>
  <c r="I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H13" i="1" s="1"/>
  <c r="AM13" i="1" s="1"/>
  <c r="AN13" i="1" s="1"/>
  <c r="AP13" i="1" s="1"/>
  <c r="AS13" i="1" s="1"/>
  <c r="AT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H12" i="1"/>
  <c r="I12" i="1" s="1"/>
  <c r="BC11" i="1"/>
  <c r="AY11" i="1"/>
  <c r="AT11" i="1"/>
  <c r="AM11" i="1"/>
  <c r="AN11" i="1" s="1"/>
  <c r="AL11" i="1"/>
  <c r="AL12" i="1" s="1"/>
  <c r="AC11" i="1"/>
  <c r="Z11" i="1"/>
  <c r="R11" i="1"/>
  <c r="S11" i="1" s="1"/>
  <c r="T11" i="1" s="1"/>
  <c r="H11" i="1"/>
  <c r="I11" i="1" s="1"/>
  <c r="AL10" i="1"/>
  <c r="H10" i="1"/>
  <c r="I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H10" i="1" s="1"/>
  <c r="AM10" i="1" s="1"/>
  <c r="AN10" i="1" s="1"/>
  <c r="AP10" i="1" s="1"/>
  <c r="AS10" i="1" s="1"/>
  <c r="AT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AL9" i="1"/>
  <c r="AB9" i="1"/>
  <c r="AC9" i="1" s="1"/>
  <c r="AD9" i="1" s="1"/>
  <c r="AH9" i="1" s="1"/>
  <c r="AM9" i="1" s="1"/>
  <c r="AN9" i="1" s="1"/>
  <c r="AP9" i="1" s="1"/>
  <c r="AS9" i="1" s="1"/>
  <c r="AT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H9" i="1"/>
  <c r="I9" i="1" s="1"/>
  <c r="AL8" i="1"/>
  <c r="P8" i="1"/>
  <c r="H8" i="1"/>
  <c r="BE6" i="1"/>
  <c r="AZ6" i="1"/>
  <c r="BA6" i="1" s="1"/>
  <c r="BB6" i="1" s="1"/>
  <c r="AL6" i="1"/>
  <c r="AB6" i="1"/>
  <c r="AC6" i="1" s="1"/>
  <c r="X6" i="1"/>
  <c r="Y6" i="1" s="1"/>
  <c r="T6" i="1"/>
  <c r="I6" i="1"/>
  <c r="P6" i="1" s="1"/>
  <c r="H2" i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L55" i="1" l="1"/>
  <c r="AL58" i="1" s="1"/>
  <c r="AL65" i="1" s="1"/>
  <c r="AL66" i="1" s="1"/>
  <c r="AQ2" i="1"/>
  <c r="AR2" i="1" s="1"/>
  <c r="AS2" i="1" s="1"/>
  <c r="AL38" i="1"/>
  <c r="AL60" i="1" s="1"/>
  <c r="AL64" i="1" s="1"/>
  <c r="V51" i="1"/>
  <c r="H68" i="1"/>
  <c r="AT2" i="1"/>
  <c r="AX2" i="1" s="1"/>
  <c r="AY2" i="1" s="1"/>
  <c r="AZ2" i="1" s="1"/>
  <c r="BA2" i="1" s="1"/>
  <c r="BB2" i="1" s="1"/>
  <c r="AL40" i="1"/>
  <c r="AL41" i="1" s="1"/>
  <c r="U58" i="1"/>
  <c r="U65" i="1" s="1"/>
  <c r="AA67" i="1"/>
  <c r="AA68" i="1" s="1"/>
  <c r="AL14" i="1"/>
  <c r="AL16" i="1" s="1"/>
  <c r="H15" i="1"/>
  <c r="R65" i="1"/>
  <c r="AL46" i="1"/>
  <c r="T17" i="1"/>
  <c r="I15" i="1"/>
  <c r="P9" i="1"/>
  <c r="Y17" i="1"/>
  <c r="Z17" i="1" s="1"/>
  <c r="H41" i="1"/>
  <c r="I41" i="1" s="1"/>
  <c r="P41" i="1" s="1"/>
  <c r="Q41" i="1" s="1"/>
  <c r="R41" i="1" s="1"/>
  <c r="S41" i="1" s="1"/>
  <c r="T41" i="1" s="1"/>
  <c r="P12" i="1"/>
  <c r="Q12" i="1" s="1"/>
  <c r="R12" i="1" s="1"/>
  <c r="S12" i="1" s="1"/>
  <c r="T12" i="1" s="1"/>
  <c r="I14" i="1"/>
  <c r="W18" i="1"/>
  <c r="U11" i="1"/>
  <c r="AC50" i="1"/>
  <c r="AC38" i="1"/>
  <c r="AC60" i="1" s="1"/>
  <c r="AC64" i="1" s="1"/>
  <c r="AC55" i="1"/>
  <c r="AC58" i="1" s="1"/>
  <c r="AC65" i="1" s="1"/>
  <c r="AD34" i="1"/>
  <c r="AL43" i="1"/>
  <c r="I52" i="1"/>
  <c r="Q6" i="1"/>
  <c r="I20" i="1"/>
  <c r="AN45" i="1"/>
  <c r="Q8" i="1"/>
  <c r="H67" i="1"/>
  <c r="AB40" i="1"/>
  <c r="AB58" i="1"/>
  <c r="AB65" i="1" s="1"/>
  <c r="W51" i="1"/>
  <c r="X51" i="1" s="1"/>
  <c r="Y51" i="1" s="1"/>
  <c r="Z51" i="1" s="1"/>
  <c r="AA51" i="1" s="1"/>
  <c r="AB51" i="1" s="1"/>
  <c r="Z6" i="1"/>
  <c r="AB20" i="1"/>
  <c r="AC20" i="1" s="1"/>
  <c r="AD20" i="1" s="1"/>
  <c r="AH20" i="1" s="1"/>
  <c r="AM20" i="1" s="1"/>
  <c r="AN20" i="1" s="1"/>
  <c r="AP20" i="1" s="1"/>
  <c r="AS20" i="1" s="1"/>
  <c r="AT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AD37" i="1"/>
  <c r="AT45" i="1"/>
  <c r="AC54" i="1"/>
  <c r="H58" i="1"/>
  <c r="AD6" i="1"/>
  <c r="W37" i="1"/>
  <c r="V37" i="1"/>
  <c r="AL67" i="1"/>
  <c r="AL68" i="1" s="1"/>
  <c r="AL15" i="1"/>
  <c r="AV11" i="1"/>
  <c r="H14" i="1"/>
  <c r="V34" i="1"/>
  <c r="W34" i="1" s="1"/>
  <c r="R45" i="1"/>
  <c r="S58" i="1"/>
  <c r="S65" i="1" s="1"/>
  <c r="T58" i="1"/>
  <c r="T65" i="1" s="1"/>
  <c r="AC17" i="1"/>
  <c r="AD17" i="1" s="1"/>
  <c r="AH17" i="1" s="1"/>
  <c r="AM17" i="1" s="1"/>
  <c r="AN17" i="1" s="1"/>
  <c r="AP17" i="1" s="1"/>
  <c r="AS17" i="1" s="1"/>
  <c r="AT17" i="1" s="1"/>
  <c r="AV17" i="1" s="1"/>
  <c r="AW17" i="1" s="1"/>
  <c r="AX17" i="1" s="1"/>
  <c r="AY17" i="1" s="1"/>
  <c r="U40" i="1"/>
  <c r="AL47" i="1" l="1"/>
  <c r="AL48" i="1" s="1"/>
  <c r="AC40" i="1"/>
  <c r="Z67" i="1"/>
  <c r="Z68" i="1" s="1"/>
  <c r="I43" i="1"/>
  <c r="I46" i="1"/>
  <c r="I16" i="1"/>
  <c r="I47" i="1"/>
  <c r="AB67" i="1"/>
  <c r="AB68" i="1" s="1"/>
  <c r="AP12" i="1"/>
  <c r="AS12" i="1" s="1"/>
  <c r="AT12" i="1" s="1"/>
  <c r="X34" i="1"/>
  <c r="X37" i="1"/>
  <c r="AC51" i="1"/>
  <c r="AD51" i="1" s="1"/>
  <c r="AH51" i="1" s="1"/>
  <c r="AM51" i="1" s="1"/>
  <c r="AN51" i="1" s="1"/>
  <c r="AP51" i="1" s="1"/>
  <c r="AS51" i="1" s="1"/>
  <c r="AT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AV12" i="1"/>
  <c r="AW12" i="1" s="1"/>
  <c r="AX12" i="1" s="1"/>
  <c r="AY12" i="1" s="1"/>
  <c r="AZ12" i="1" s="1"/>
  <c r="BA12" i="1" s="1"/>
  <c r="BB12" i="1" s="1"/>
  <c r="BC12" i="1" s="1"/>
  <c r="BD12" i="1" s="1"/>
  <c r="BE12" i="1" s="1"/>
  <c r="Q14" i="1"/>
  <c r="R8" i="1"/>
  <c r="P14" i="1"/>
  <c r="P20" i="1"/>
  <c r="I67" i="1"/>
  <c r="I68" i="1" s="1"/>
  <c r="U17" i="1"/>
  <c r="AV45" i="1"/>
  <c r="R6" i="1"/>
  <c r="U41" i="1"/>
  <c r="AY67" i="1"/>
  <c r="AY68" i="1" s="1"/>
  <c r="AZ17" i="1"/>
  <c r="S45" i="1"/>
  <c r="AD67" i="1"/>
  <c r="AD68" i="1" s="1"/>
  <c r="AH6" i="1"/>
  <c r="Q9" i="1"/>
  <c r="R9" i="1" s="1"/>
  <c r="S9" i="1" s="1"/>
  <c r="T9" i="1" s="1"/>
  <c r="U9" i="1" s="1"/>
  <c r="V9" i="1" s="1"/>
  <c r="W9" i="1" s="1"/>
  <c r="X9" i="1" s="1"/>
  <c r="Y9" i="1" s="1"/>
  <c r="Z9" i="1" s="1"/>
  <c r="P15" i="1"/>
  <c r="AC67" i="1"/>
  <c r="AC68" i="1" s="1"/>
  <c r="AD58" i="1"/>
  <c r="AD65" i="1" s="1"/>
  <c r="AD40" i="1"/>
  <c r="I53" i="1"/>
  <c r="I58" i="1"/>
  <c r="I65" i="1" s="1"/>
  <c r="I66" i="1" s="1"/>
  <c r="P52" i="1"/>
  <c r="U12" i="1"/>
  <c r="V12" i="1" s="1"/>
  <c r="W12" i="1" s="1"/>
  <c r="X12" i="1" s="1"/>
  <c r="Y12" i="1" s="1"/>
  <c r="Z12" i="1" s="1"/>
  <c r="AA12" i="1" s="1"/>
  <c r="AB12" i="1" s="1"/>
  <c r="AC12" i="1" s="1"/>
  <c r="AD12" i="1" s="1"/>
  <c r="AH12" i="1" s="1"/>
  <c r="AM12" i="1" s="1"/>
  <c r="AN12" i="1" s="1"/>
  <c r="V58" i="1"/>
  <c r="V65" i="1" s="1"/>
  <c r="V40" i="1"/>
  <c r="Y67" i="1"/>
  <c r="Y68" i="1" s="1"/>
  <c r="W58" i="1"/>
  <c r="W65" i="1" s="1"/>
  <c r="W40" i="1"/>
  <c r="AD38" i="1"/>
  <c r="AD60" i="1" s="1"/>
  <c r="AD64" i="1" s="1"/>
  <c r="AD55" i="1"/>
  <c r="AH34" i="1"/>
  <c r="AD54" i="1"/>
  <c r="AH37" i="1"/>
  <c r="R15" i="1" l="1"/>
  <c r="R14" i="1"/>
  <c r="R47" i="1"/>
  <c r="S8" i="1"/>
  <c r="AM37" i="1"/>
  <c r="AM34" i="1"/>
  <c r="AH55" i="1"/>
  <c r="AH58" i="1" s="1"/>
  <c r="AH38" i="1"/>
  <c r="AH60" i="1" s="1"/>
  <c r="AH64" i="1" s="1"/>
  <c r="AH54" i="1"/>
  <c r="Y37" i="1"/>
  <c r="Y34" i="1"/>
  <c r="Q20" i="1"/>
  <c r="P67" i="1"/>
  <c r="P68" i="1" s="1"/>
  <c r="V41" i="1"/>
  <c r="W41" i="1" s="1"/>
  <c r="Q16" i="1"/>
  <c r="Q46" i="1"/>
  <c r="Q48" i="1" s="1"/>
  <c r="Q43" i="1"/>
  <c r="X40" i="1"/>
  <c r="X58" i="1"/>
  <c r="X65" i="1" s="1"/>
  <c r="AM6" i="1"/>
  <c r="AH67" i="1"/>
  <c r="AH68" i="1" s="1"/>
  <c r="T45" i="1"/>
  <c r="P46" i="1"/>
  <c r="P16" i="1"/>
  <c r="P47" i="1"/>
  <c r="P43" i="1"/>
  <c r="I48" i="1"/>
  <c r="P53" i="1"/>
  <c r="P58" i="1"/>
  <c r="P65" i="1" s="1"/>
  <c r="P66" i="1" s="1"/>
  <c r="Q52" i="1"/>
  <c r="Q15" i="1"/>
  <c r="BA17" i="1"/>
  <c r="AZ67" i="1"/>
  <c r="AZ68" i="1" s="1"/>
  <c r="Q47" i="1"/>
  <c r="AH65" i="1" l="1"/>
  <c r="BB17" i="1"/>
  <c r="BA67" i="1"/>
  <c r="BA68" i="1" s="1"/>
  <c r="X41" i="1"/>
  <c r="Z37" i="1"/>
  <c r="Z34" i="1"/>
  <c r="AA37" i="1" s="1"/>
  <c r="Y40" i="1"/>
  <c r="Y58" i="1"/>
  <c r="Y65" i="1" s="1"/>
  <c r="Q53" i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H53" i="1" s="1"/>
  <c r="AM53" i="1" s="1"/>
  <c r="AN53" i="1" s="1"/>
  <c r="AP53" i="1" s="1"/>
  <c r="AS53" i="1" s="1"/>
  <c r="AT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Q58" i="1"/>
  <c r="Q65" i="1" s="1"/>
  <c r="Q66" i="1" s="1"/>
  <c r="R66" i="1" s="1"/>
  <c r="S66" i="1" s="1"/>
  <c r="T66" i="1" s="1"/>
  <c r="U66" i="1" s="1"/>
  <c r="V66" i="1" s="1"/>
  <c r="W66" i="1" s="1"/>
  <c r="X66" i="1" s="1"/>
  <c r="AM55" i="1"/>
  <c r="AM58" i="1" s="1"/>
  <c r="AN34" i="1"/>
  <c r="AM54" i="1"/>
  <c r="AM38" i="1"/>
  <c r="AM60" i="1" s="1"/>
  <c r="AM64" i="1" s="1"/>
  <c r="AN37" i="1"/>
  <c r="AH40" i="1"/>
  <c r="P48" i="1"/>
  <c r="R20" i="1"/>
  <c r="Q67" i="1"/>
  <c r="Q68" i="1" s="1"/>
  <c r="U45" i="1"/>
  <c r="S14" i="1"/>
  <c r="S47" i="1"/>
  <c r="S15" i="1"/>
  <c r="T8" i="1"/>
  <c r="AN6" i="1"/>
  <c r="AM67" i="1"/>
  <c r="AM68" i="1" s="1"/>
  <c r="R16" i="1"/>
  <c r="R43" i="1"/>
  <c r="R46" i="1"/>
  <c r="R48" i="1" s="1"/>
  <c r="AM65" i="1" l="1"/>
  <c r="AN67" i="1"/>
  <c r="AN68" i="1" s="1"/>
  <c r="AN54" i="1"/>
  <c r="AN55" i="1"/>
  <c r="AN58" i="1" s="1"/>
  <c r="AN38" i="1"/>
  <c r="AN60" i="1" s="1"/>
  <c r="AN64" i="1" s="1"/>
  <c r="T14" i="1"/>
  <c r="T47" i="1"/>
  <c r="T15" i="1"/>
  <c r="U8" i="1"/>
  <c r="S16" i="1"/>
  <c r="S43" i="1"/>
  <c r="S46" i="1"/>
  <c r="S48" i="1" s="1"/>
  <c r="Y66" i="1"/>
  <c r="Y41" i="1"/>
  <c r="AA40" i="1"/>
  <c r="AA58" i="1"/>
  <c r="AA65" i="1" s="1"/>
  <c r="S20" i="1"/>
  <c r="R67" i="1"/>
  <c r="R68" i="1" s="1"/>
  <c r="Z40" i="1"/>
  <c r="Z58" i="1"/>
  <c r="Z65" i="1" s="1"/>
  <c r="AM40" i="1"/>
  <c r="BC17" i="1"/>
  <c r="BB67" i="1"/>
  <c r="BB68" i="1" s="1"/>
  <c r="AN40" i="1" l="1"/>
  <c r="AN65" i="1"/>
  <c r="Z66" i="1"/>
  <c r="BC67" i="1"/>
  <c r="BC68" i="1" s="1"/>
  <c r="BD17" i="1"/>
  <c r="U14" i="1"/>
  <c r="U47" i="1" s="1"/>
  <c r="U15" i="1"/>
  <c r="V8" i="1"/>
  <c r="T16" i="1"/>
  <c r="T43" i="1"/>
  <c r="T46" i="1"/>
  <c r="T48" i="1" s="1"/>
  <c r="Z41" i="1"/>
  <c r="AA41" i="1" s="1"/>
  <c r="AB41" i="1" s="1"/>
  <c r="AC41" i="1" s="1"/>
  <c r="AD41" i="1" s="1"/>
  <c r="AH41" i="1" s="1"/>
  <c r="AM41" i="1" s="1"/>
  <c r="AN41" i="1" s="1"/>
  <c r="T20" i="1"/>
  <c r="S67" i="1"/>
  <c r="S68" i="1" s="1"/>
  <c r="AA66" i="1"/>
  <c r="AB66" i="1" s="1"/>
  <c r="AC66" i="1" s="1"/>
  <c r="AD66" i="1" s="1"/>
  <c r="AH66" i="1" s="1"/>
  <c r="AM66" i="1" s="1"/>
  <c r="AN66" i="1" s="1"/>
  <c r="U16" i="1" l="1"/>
  <c r="U43" i="1"/>
  <c r="U46" i="1"/>
  <c r="U48" i="1" s="1"/>
  <c r="AP37" i="1"/>
  <c r="AP34" i="1"/>
  <c r="V15" i="1"/>
  <c r="W8" i="1"/>
  <c r="V14" i="1"/>
  <c r="V47" i="1" s="1"/>
  <c r="BD67" i="1"/>
  <c r="BD68" i="1" s="1"/>
  <c r="BE17" i="1"/>
  <c r="BE67" i="1" s="1"/>
  <c r="BE68" i="1" s="1"/>
  <c r="U20" i="1"/>
  <c r="T67" i="1"/>
  <c r="T68" i="1" s="1"/>
  <c r="AP6" i="1"/>
  <c r="V16" i="1" l="1"/>
  <c r="V46" i="1"/>
  <c r="V48" i="1" s="1"/>
  <c r="V43" i="1"/>
  <c r="W14" i="1"/>
  <c r="W15" i="1"/>
  <c r="X8" i="1"/>
  <c r="W47" i="1"/>
  <c r="AP54" i="1"/>
  <c r="AS37" i="1"/>
  <c r="AP55" i="1"/>
  <c r="AS34" i="1"/>
  <c r="AP38" i="1"/>
  <c r="AP60" i="1" s="1"/>
  <c r="AP64" i="1" s="1"/>
  <c r="AP58" i="1"/>
  <c r="AP40" i="1"/>
  <c r="AP67" i="1"/>
  <c r="AP68" i="1" s="1"/>
  <c r="AS6" i="1"/>
  <c r="V20" i="1"/>
  <c r="U67" i="1"/>
  <c r="U68" i="1" s="1"/>
  <c r="AP41" i="1" l="1"/>
  <c r="X14" i="1"/>
  <c r="X47" i="1" s="1"/>
  <c r="Y8" i="1"/>
  <c r="X15" i="1"/>
  <c r="AS67" i="1"/>
  <c r="AS68" i="1" s="1"/>
  <c r="AT6" i="1"/>
  <c r="AP65" i="1"/>
  <c r="AP66" i="1" s="1"/>
  <c r="AS54" i="1"/>
  <c r="AT37" i="1"/>
  <c r="AS55" i="1"/>
  <c r="AT34" i="1"/>
  <c r="AS38" i="1"/>
  <c r="AS60" i="1" s="1"/>
  <c r="AS64" i="1" s="1"/>
  <c r="AS58" i="1"/>
  <c r="AS65" i="1" s="1"/>
  <c r="AS66" i="1" s="1"/>
  <c r="W20" i="1"/>
  <c r="V67" i="1"/>
  <c r="V68" i="1" s="1"/>
  <c r="W16" i="1"/>
  <c r="W46" i="1"/>
  <c r="W48" i="1" s="1"/>
  <c r="W43" i="1"/>
  <c r="AT67" i="1" l="1"/>
  <c r="AT68" i="1" s="1"/>
  <c r="AV6" i="1"/>
  <c r="AS40" i="1"/>
  <c r="AV37" i="1"/>
  <c r="AT55" i="1"/>
  <c r="AT58" i="1" s="1"/>
  <c r="AT54" i="1"/>
  <c r="AV34" i="1"/>
  <c r="AT38" i="1"/>
  <c r="AT60" i="1" s="1"/>
  <c r="AT64" i="1" s="1"/>
  <c r="Z8" i="1"/>
  <c r="Y15" i="1"/>
  <c r="Y14" i="1"/>
  <c r="Y47" i="1" s="1"/>
  <c r="X16" i="1"/>
  <c r="X46" i="1"/>
  <c r="X48" i="1" s="1"/>
  <c r="X43" i="1"/>
  <c r="X20" i="1"/>
  <c r="X67" i="1" s="1"/>
  <c r="X68" i="1" s="1"/>
  <c r="W67" i="1"/>
  <c r="W68" i="1" s="1"/>
  <c r="AT65" i="1" l="1"/>
  <c r="AT66" i="1" s="1"/>
  <c r="Y16" i="1"/>
  <c r="Y46" i="1"/>
  <c r="Y48" i="1" s="1"/>
  <c r="Y43" i="1"/>
  <c r="AA8" i="1"/>
  <c r="Z15" i="1"/>
  <c r="Z14" i="1"/>
  <c r="AV54" i="1"/>
  <c r="AW37" i="1"/>
  <c r="AV55" i="1"/>
  <c r="AW34" i="1"/>
  <c r="AV38" i="1"/>
  <c r="AV60" i="1" s="1"/>
  <c r="AV64" i="1" s="1"/>
  <c r="AV58" i="1"/>
  <c r="AS41" i="1"/>
  <c r="AW6" i="1"/>
  <c r="AV67" i="1"/>
  <c r="AV68" i="1" s="1"/>
  <c r="AT40" i="1"/>
  <c r="AV65" i="1" l="1"/>
  <c r="AV66" i="1" s="1"/>
  <c r="AV40" i="1"/>
  <c r="AB8" i="1"/>
  <c r="AA15" i="1"/>
  <c r="AA14" i="1"/>
  <c r="AW38" i="1"/>
  <c r="AW60" i="1" s="1"/>
  <c r="AW64" i="1" s="1"/>
  <c r="AX37" i="1"/>
  <c r="AW55" i="1"/>
  <c r="AW54" i="1"/>
  <c r="AX34" i="1"/>
  <c r="AW40" i="1"/>
  <c r="AW58" i="1"/>
  <c r="AW65" i="1" s="1"/>
  <c r="AW66" i="1" s="1"/>
  <c r="Z16" i="1"/>
  <c r="Z46" i="1"/>
  <c r="Z43" i="1"/>
  <c r="Z47" i="1"/>
  <c r="AT41" i="1"/>
  <c r="AX6" i="1"/>
  <c r="AX67" i="1" s="1"/>
  <c r="AX68" i="1" s="1"/>
  <c r="AW67" i="1"/>
  <c r="AW68" i="1" s="1"/>
  <c r="AV41" i="1" l="1"/>
  <c r="AW41" i="1" s="1"/>
  <c r="Z48" i="1"/>
  <c r="AA46" i="1"/>
  <c r="AA16" i="1"/>
  <c r="AA43" i="1"/>
  <c r="AA47" i="1"/>
  <c r="AX38" i="1"/>
  <c r="AX60" i="1" s="1"/>
  <c r="AX64" i="1" s="1"/>
  <c r="AX54" i="1"/>
  <c r="AY37" i="1"/>
  <c r="AY34" i="1"/>
  <c r="AX55" i="1"/>
  <c r="AX58" i="1" s="1"/>
  <c r="AX65" i="1" s="1"/>
  <c r="AX66" i="1" s="1"/>
  <c r="AC8" i="1"/>
  <c r="AB15" i="1"/>
  <c r="AB14" i="1"/>
  <c r="AB47" i="1" s="1"/>
  <c r="AD8" i="1" l="1"/>
  <c r="AC15" i="1"/>
  <c r="AC14" i="1"/>
  <c r="AY55" i="1"/>
  <c r="AY58" i="1" s="1"/>
  <c r="AZ37" i="1"/>
  <c r="AZ34" i="1"/>
  <c r="AY38" i="1"/>
  <c r="AY60" i="1" s="1"/>
  <c r="AY64" i="1" s="1"/>
  <c r="AY54" i="1"/>
  <c r="AA48" i="1"/>
  <c r="AX40" i="1"/>
  <c r="AB16" i="1"/>
  <c r="AB46" i="1"/>
  <c r="AB48" i="1" s="1"/>
  <c r="AB43" i="1"/>
  <c r="AY65" i="1" l="1"/>
  <c r="AY66" i="1" s="1"/>
  <c r="AX41" i="1"/>
  <c r="AC16" i="1"/>
  <c r="AC46" i="1"/>
  <c r="AC43" i="1"/>
  <c r="AZ55" i="1"/>
  <c r="BA34" i="1"/>
  <c r="AZ38" i="1"/>
  <c r="AZ60" i="1" s="1"/>
  <c r="AZ64" i="1" s="1"/>
  <c r="AZ54" i="1"/>
  <c r="BA37" i="1"/>
  <c r="AZ40" i="1"/>
  <c r="AZ58" i="1"/>
  <c r="AZ65" i="1" s="1"/>
  <c r="AZ66" i="1" s="1"/>
  <c r="AC47" i="1"/>
  <c r="AH8" i="1"/>
  <c r="AD15" i="1"/>
  <c r="AD47" i="1"/>
  <c r="AD14" i="1"/>
  <c r="AY40" i="1"/>
  <c r="BA55" i="1" l="1"/>
  <c r="BA58" i="1" s="1"/>
  <c r="BA38" i="1"/>
  <c r="BA60" i="1" s="1"/>
  <c r="BA64" i="1" s="1"/>
  <c r="BB34" i="1"/>
  <c r="BA54" i="1"/>
  <c r="BB37" i="1"/>
  <c r="AC48" i="1"/>
  <c r="AY41" i="1"/>
  <c r="AH15" i="1"/>
  <c r="AM8" i="1"/>
  <c r="AH14" i="1"/>
  <c r="AZ41" i="1"/>
  <c r="AD16" i="1"/>
  <c r="AD46" i="1"/>
  <c r="AD48" i="1" s="1"/>
  <c r="AD43" i="1"/>
  <c r="BA65" i="1" l="1"/>
  <c r="BA66" i="1" s="1"/>
  <c r="AH16" i="1"/>
  <c r="AH46" i="1"/>
  <c r="AH43" i="1"/>
  <c r="AH47" i="1"/>
  <c r="AN8" i="1"/>
  <c r="AM15" i="1"/>
  <c r="AM14" i="1"/>
  <c r="BB38" i="1"/>
  <c r="BB60" i="1" s="1"/>
  <c r="BB64" i="1" s="1"/>
  <c r="BC34" i="1"/>
  <c r="BB54" i="1"/>
  <c r="BC37" i="1"/>
  <c r="BB55" i="1"/>
  <c r="BB58" i="1" s="1"/>
  <c r="BB65" i="1" s="1"/>
  <c r="BB66" i="1" s="1"/>
  <c r="BA40" i="1"/>
  <c r="BD34" i="1" l="1"/>
  <c r="BC38" i="1"/>
  <c r="BC60" i="1" s="1"/>
  <c r="BC64" i="1" s="1"/>
  <c r="BC54" i="1"/>
  <c r="BD37" i="1"/>
  <c r="BC55" i="1"/>
  <c r="BC58" i="1" s="1"/>
  <c r="BC65" i="1" s="1"/>
  <c r="BC66" i="1" s="1"/>
  <c r="AH48" i="1"/>
  <c r="BA41" i="1"/>
  <c r="AM16" i="1"/>
  <c r="AM46" i="1"/>
  <c r="AM43" i="1"/>
  <c r="AM47" i="1"/>
  <c r="AN15" i="1"/>
  <c r="AN14" i="1"/>
  <c r="BB40" i="1"/>
  <c r="AN16" i="1" l="1"/>
  <c r="AN46" i="1"/>
  <c r="AN43" i="1"/>
  <c r="AM48" i="1"/>
  <c r="BB41" i="1"/>
  <c r="BE37" i="1"/>
  <c r="BD38" i="1"/>
  <c r="BD60" i="1" s="1"/>
  <c r="BD64" i="1" s="1"/>
  <c r="BE34" i="1"/>
  <c r="BD54" i="1"/>
  <c r="BD55" i="1"/>
  <c r="BD58" i="1" s="1"/>
  <c r="AN47" i="1"/>
  <c r="BC40" i="1"/>
  <c r="BE55" i="1" l="1"/>
  <c r="BE54" i="1"/>
  <c r="BE38" i="1"/>
  <c r="BE60" i="1" s="1"/>
  <c r="BE64" i="1" s="1"/>
  <c r="BE40" i="1"/>
  <c r="BE58" i="1"/>
  <c r="BE65" i="1" s="1"/>
  <c r="BD40" i="1"/>
  <c r="AP8" i="1"/>
  <c r="AN48" i="1"/>
  <c r="BD65" i="1"/>
  <c r="BD66" i="1" s="1"/>
  <c r="BC41" i="1"/>
  <c r="AP14" i="1" l="1"/>
  <c r="AP47" i="1"/>
  <c r="AP15" i="1"/>
  <c r="AS8" i="1"/>
  <c r="BE66" i="1"/>
  <c r="BD41" i="1"/>
  <c r="BE41" i="1"/>
  <c r="AS14" i="1" l="1"/>
  <c r="AS47" i="1"/>
  <c r="AS15" i="1"/>
  <c r="AT8" i="1"/>
  <c r="AP46" i="1"/>
  <c r="AP48" i="1" s="1"/>
  <c r="AP16" i="1"/>
  <c r="AP43" i="1"/>
  <c r="AT14" i="1" l="1"/>
  <c r="AT47" i="1"/>
  <c r="AT15" i="1"/>
  <c r="AV8" i="1"/>
  <c r="AS16" i="1"/>
  <c r="AS46" i="1"/>
  <c r="AS48" i="1" s="1"/>
  <c r="AS43" i="1"/>
  <c r="AV14" i="1" l="1"/>
  <c r="AV15" i="1"/>
  <c r="AW8" i="1"/>
  <c r="AT16" i="1"/>
  <c r="AT46" i="1"/>
  <c r="AT48" i="1" s="1"/>
  <c r="AT43" i="1"/>
  <c r="AV16" i="1" l="1"/>
  <c r="AV46" i="1"/>
  <c r="AV43" i="1"/>
  <c r="AW14" i="1"/>
  <c r="AW15" i="1"/>
  <c r="AX8" i="1"/>
  <c r="AV47" i="1"/>
  <c r="AV48" i="1" l="1"/>
  <c r="AY8" i="1"/>
  <c r="AX15" i="1"/>
  <c r="AX14" i="1"/>
  <c r="AX47" i="1" s="1"/>
  <c r="AW16" i="1"/>
  <c r="AW46" i="1"/>
  <c r="AW43" i="1"/>
  <c r="AW47" i="1"/>
  <c r="AW48" i="1" l="1"/>
  <c r="AX16" i="1"/>
  <c r="AX46" i="1"/>
  <c r="AX48" i="1" s="1"/>
  <c r="AX43" i="1"/>
  <c r="AZ8" i="1"/>
  <c r="AY15" i="1"/>
  <c r="AY14" i="1"/>
  <c r="BA8" i="1" l="1"/>
  <c r="AZ14" i="1"/>
  <c r="AZ15" i="1"/>
  <c r="AY16" i="1"/>
  <c r="AY46" i="1"/>
  <c r="AY43" i="1"/>
  <c r="AY47" i="1"/>
  <c r="AY48" i="1" l="1"/>
  <c r="BB8" i="1"/>
  <c r="BA14" i="1"/>
  <c r="BA15" i="1"/>
  <c r="AZ46" i="1"/>
  <c r="AZ16" i="1"/>
  <c r="AZ43" i="1"/>
  <c r="AZ47" i="1"/>
  <c r="BB14" i="1" l="1"/>
  <c r="BC8" i="1"/>
  <c r="BB15" i="1"/>
  <c r="BB47" i="1"/>
  <c r="AZ48" i="1"/>
  <c r="BA46" i="1"/>
  <c r="BA16" i="1"/>
  <c r="BA43" i="1"/>
  <c r="BA47" i="1"/>
  <c r="BA48" i="1" l="1"/>
  <c r="BC14" i="1"/>
  <c r="BC47" i="1" s="1"/>
  <c r="BD8" i="1"/>
  <c r="BC15" i="1"/>
  <c r="BB16" i="1"/>
  <c r="BB46" i="1"/>
  <c r="BB48" i="1" s="1"/>
  <c r="BB43" i="1"/>
  <c r="BD15" i="1" l="1"/>
  <c r="BD14" i="1"/>
  <c r="BD47" i="1" s="1"/>
  <c r="BE8" i="1"/>
  <c r="BC16" i="1"/>
  <c r="BC46" i="1"/>
  <c r="BC48" i="1" s="1"/>
  <c r="BC43" i="1"/>
  <c r="BE15" i="1" l="1"/>
  <c r="BE14" i="1"/>
  <c r="BD16" i="1"/>
  <c r="BD46" i="1"/>
  <c r="BD48" i="1" s="1"/>
  <c r="BD43" i="1"/>
  <c r="BE16" i="1" l="1"/>
  <c r="BE46" i="1"/>
  <c r="BE43" i="1"/>
  <c r="BE47" i="1"/>
  <c r="BE48" i="1" l="1"/>
</calcChain>
</file>

<file path=xl/sharedStrings.xml><?xml version="1.0" encoding="utf-8"?>
<sst xmlns="http://schemas.openxmlformats.org/spreadsheetml/2006/main" count="134" uniqueCount="121">
  <si>
    <t>Bill &amp; Ted's Most Excellent Mouse Trap</t>
  </si>
  <si>
    <t>Course Code</t>
  </si>
  <si>
    <t>Key Event</t>
  </si>
  <si>
    <t>AT THE CROSSROADS</t>
  </si>
  <si>
    <t>THE SWEETMAN SOLILOQUY</t>
  </si>
  <si>
    <t>THE NEXT STEP</t>
  </si>
  <si>
    <t>PIE FOR ALL</t>
  </si>
  <si>
    <t>A CURIOUS CHALLENGE</t>
  </si>
  <si>
    <t>THE Z FACTOR</t>
  </si>
  <si>
    <t>MEASURING THE COSTS</t>
  </si>
  <si>
    <t>THE NAPKIN</t>
  </si>
  <si>
    <t>BEEFING UP THE TEAM</t>
  </si>
  <si>
    <t>BACK IN THE WAREHOUSE</t>
  </si>
  <si>
    <t>SNAKES IN THE WOODPILE</t>
  </si>
  <si>
    <t>MANY A SLIP</t>
  </si>
  <si>
    <t>MEETING THE INVISIBLE HAND:</t>
  </si>
  <si>
    <t>DEKE IS REINTRODUCED</t>
  </si>
  <si>
    <t>PROFIT: A Survival Criterion</t>
  </si>
  <si>
    <t>PAIGE BAILS</t>
  </si>
  <si>
    <t>RELEASE 2.0</t>
  </si>
  <si>
    <t>Elapsed Time in Months</t>
  </si>
  <si>
    <t>STRATEGIC</t>
  </si>
  <si>
    <t>Number of Influentials/Press</t>
  </si>
  <si>
    <t>CORPORATE</t>
  </si>
  <si>
    <t>Equity</t>
  </si>
  <si>
    <t>Founder Shares</t>
  </si>
  <si>
    <t>Founder Options/Warrants</t>
  </si>
  <si>
    <t>Employee Options</t>
  </si>
  <si>
    <t>New Placement Shares</t>
  </si>
  <si>
    <t>Cum Placement Shares</t>
  </si>
  <si>
    <t>Acquisition Shares</t>
  </si>
  <si>
    <t>Total Shares Issued</t>
  </si>
  <si>
    <t>Total Founder Shares/Options</t>
  </si>
  <si>
    <t>Total Shares Fully Diluted</t>
  </si>
  <si>
    <t>Number of ShareHolders</t>
  </si>
  <si>
    <t>Number of Professionals</t>
  </si>
  <si>
    <t>MARKETING</t>
  </si>
  <si>
    <t>Number of Monthly Customers</t>
  </si>
  <si>
    <t>Number of Repeat Customers</t>
  </si>
  <si>
    <t>Social media following</t>
  </si>
  <si>
    <t>PRODUCT</t>
  </si>
  <si>
    <t>Number of Units/Per Mo</t>
  </si>
  <si>
    <t>Level of Inventory in units</t>
  </si>
  <si>
    <t>OPERATIONS</t>
  </si>
  <si>
    <t>Square feet of space</t>
  </si>
  <si>
    <t>Number of Vendors</t>
  </si>
  <si>
    <t>ADMINISTRATION</t>
  </si>
  <si>
    <t>Number of Employees/Contractors</t>
  </si>
  <si>
    <t>Number of Contracts/Leases</t>
  </si>
  <si>
    <t>FINANCE</t>
  </si>
  <si>
    <t>OPERATING</t>
  </si>
  <si>
    <t>Total Sales</t>
  </si>
  <si>
    <t>Total Receivables</t>
  </si>
  <si>
    <t xml:space="preserve">Total Payables </t>
  </si>
  <si>
    <t>Total Revenue</t>
  </si>
  <si>
    <t>Burn Rate/Mo</t>
  </si>
  <si>
    <t>COGS</t>
  </si>
  <si>
    <t>Total Profit</t>
  </si>
  <si>
    <t>Cumulative P&amp;L</t>
  </si>
  <si>
    <t>EQUITY</t>
  </si>
  <si>
    <t>Total EPS</t>
  </si>
  <si>
    <t>Multiple</t>
  </si>
  <si>
    <t>Price per Share</t>
  </si>
  <si>
    <t>Valuation</t>
  </si>
  <si>
    <t>Founder Percentage</t>
  </si>
  <si>
    <t>Founder Value</t>
  </si>
  <si>
    <t>SOURCE OF FUNDS</t>
  </si>
  <si>
    <t>Financial</t>
  </si>
  <si>
    <t>Capital Raised</t>
  </si>
  <si>
    <t>Cumulative Capital Raised</t>
  </si>
  <si>
    <t>Investment Debt Incurred</t>
  </si>
  <si>
    <t>Cumulative Inv Debt Incurred</t>
  </si>
  <si>
    <t>Receipts - Sales</t>
  </si>
  <si>
    <t>Receipts - Factor</t>
  </si>
  <si>
    <t>Payables</t>
  </si>
  <si>
    <t>Bank Line of Credit</t>
  </si>
  <si>
    <t>TOTAL SOURCES</t>
  </si>
  <si>
    <t>USE OF FUNDS</t>
  </si>
  <si>
    <t xml:space="preserve">Operating </t>
  </si>
  <si>
    <t>Inventory</t>
  </si>
  <si>
    <t>Payments - Factor</t>
  </si>
  <si>
    <t>TOTAL USES</t>
  </si>
  <si>
    <t>NET CASH</t>
  </si>
  <si>
    <t>CUMULATIVE CASH</t>
  </si>
  <si>
    <t>Contact Points</t>
  </si>
  <si>
    <t>Total Network Contact Points</t>
  </si>
  <si>
    <t>Total Human Contact Points</t>
  </si>
  <si>
    <t>WELCOME ABOARD</t>
  </si>
  <si>
    <t>ANGELS DOUBLE DOWN</t>
  </si>
  <si>
    <t>THE NINETEENTH HOLE</t>
  </si>
  <si>
    <t>CHEAP STOCK</t>
  </si>
  <si>
    <t>FAST GROWTH CONSUMES CASH FAST</t>
  </si>
  <si>
    <t>HARD OPTIONS, TOUGH DECISIONS</t>
  </si>
  <si>
    <t>DESPARATE PEOPLE</t>
  </si>
  <si>
    <t xml:space="preserve">BIG BOYS: Moving
 the Pieces
Due Diligence </t>
  </si>
  <si>
    <t>THE “A” ROUND</t>
  </si>
  <si>
    <t>SALES ROULETTE</t>
  </si>
  <si>
    <t>ABOVE THE RADAR: Hello Knockoffs
Hello Knockoffs</t>
  </si>
  <si>
    <t>“B” ROUND: THE PRICE OF HAIRCUTS</t>
  </si>
  <si>
    <t>ALMOST THERE: Mezzanines &amp; Golden Crumbs
Golden Crumbs</t>
  </si>
  <si>
    <t>FORM S-1: Expectations &amp; Realities
&amp; Realities</t>
  </si>
  <si>
    <t>ROAD SHOWS &amp; RED HERRINGS
Red Herrings</t>
  </si>
  <si>
    <t>RINGING THE BELL</t>
  </si>
  <si>
    <t>AFTER THE CHAMPAGNE</t>
  </si>
  <si>
    <t>EPILOGUE</t>
  </si>
  <si>
    <t>UNCLE PHIL: Family &amp; the First Fool</t>
  </si>
  <si>
    <t>REALLY? A PPM?</t>
  </si>
  <si>
    <t xml:space="preserve">STUDENT LOANS OR SEED MONEY </t>
  </si>
  <si>
    <t>THE BETA</t>
  </si>
  <si>
    <t>THE CREDIT CARD CAPER</t>
  </si>
  <si>
    <t>BEYOND PROOF OF CONCEPT</t>
  </si>
  <si>
    <t>SHOW ME THE MONEY 1: Friends and Family</t>
  </si>
  <si>
    <t>SPINNING PLATES</t>
  </si>
  <si>
    <t>SHOW ME THE MONEY 2: Finding Fools
Finding Fools</t>
  </si>
  <si>
    <t>PROTECTING THE BABY</t>
  </si>
  <si>
    <t>FIRE DRILL: The Big Order</t>
  </si>
  <si>
    <t>A WEATHER FORECASTER
 APPEARS</t>
  </si>
  <si>
    <t>D-DAY: The First Shipment</t>
  </si>
  <si>
    <t>OOPS! MEET MR. MURPHY</t>
  </si>
  <si>
    <t>CALLING ALL ANGELS</t>
  </si>
  <si>
    <t>UNDERSTANDING THE
BRASS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</si>
</sst>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;[Red]&quot;$&quot;#,##0"/>
    <numFmt numFmtId="167" formatCode="&quot;$&quot;#,##0.00;[Red]&quot;$&quot;#,##0.00"/>
  </numFmts>
  <fonts count="12" x14ac:knownFonts="1">
    <font>
      <sz val="10"/>
      <name val="MS Sans Serif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MS Sans Serif"/>
    </font>
    <font>
      <b/>
      <sz val="16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6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4"/>
    <xf numFmtId="164" fontId="0" fillId="0" borderId="0" xfId="5" applyNumberFormat="1" applyFont="1"/>
    <xf numFmtId="0" fontId="4" fillId="2" borderId="1" xfId="4" applyFont="1" applyFill="1" applyBorder="1" applyAlignment="1">
      <alignment horizontal="center" vertical="center" shrinkToFit="1"/>
    </xf>
    <xf numFmtId="0" fontId="7" fillId="2" borderId="0" xfId="4" applyFont="1" applyFill="1" applyAlignment="1">
      <alignment horizontal="center"/>
    </xf>
    <xf numFmtId="0" fontId="8" fillId="3" borderId="1" xfId="4" applyFont="1" applyFill="1" applyBorder="1" applyAlignment="1">
      <alignment horizontal="center" vertical="center" shrinkToFit="1"/>
    </xf>
    <xf numFmtId="0" fontId="3" fillId="3" borderId="1" xfId="4" applyFont="1" applyFill="1" applyBorder="1" applyAlignment="1">
      <alignment horizontal="center" vertical="center" wrapText="1"/>
    </xf>
    <xf numFmtId="0" fontId="3" fillId="3" borderId="1" xfId="4" applyFont="1" applyFill="1" applyBorder="1" applyAlignment="1">
      <alignment horizontal="center" vertical="center" wrapText="1" shrinkToFit="1"/>
    </xf>
    <xf numFmtId="0" fontId="4" fillId="0" borderId="1" xfId="4" applyFont="1" applyBorder="1" applyAlignment="1">
      <alignment horizontal="center" vertical="center" shrinkToFit="1"/>
    </xf>
    <xf numFmtId="0" fontId="4" fillId="0" borderId="1" xfId="4" applyFont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 wrapText="1" shrinkToFit="1"/>
    </xf>
    <xf numFmtId="0" fontId="9" fillId="0" borderId="2" xfId="4" applyFont="1" applyBorder="1" applyAlignment="1">
      <alignment horizontal="center" vertical="center" shrinkToFit="1"/>
    </xf>
    <xf numFmtId="0" fontId="4" fillId="4" borderId="1" xfId="4" applyFont="1" applyFill="1" applyBorder="1" applyAlignment="1">
      <alignment horizontal="center" vertical="center" shrinkToFit="1"/>
    </xf>
    <xf numFmtId="0" fontId="1" fillId="4" borderId="1" xfId="4" applyFont="1" applyFill="1" applyBorder="1" applyAlignment="1">
      <alignment horizontal="center" vertical="center" shrinkToFit="1"/>
    </xf>
    <xf numFmtId="165" fontId="10" fillId="4" borderId="1" xfId="1" applyNumberFormat="1" applyFont="1" applyFill="1" applyBorder="1" applyAlignment="1">
      <alignment horizontal="center" vertical="center" shrinkToFit="1"/>
    </xf>
    <xf numFmtId="0" fontId="4" fillId="5" borderId="1" xfId="4" applyFont="1" applyFill="1" applyBorder="1" applyAlignment="1">
      <alignment horizontal="center" vertical="center" shrinkToFit="1"/>
    </xf>
    <xf numFmtId="165" fontId="10" fillId="5" borderId="1" xfId="1" applyNumberFormat="1" applyFont="1" applyFill="1" applyBorder="1" applyAlignment="1">
      <alignment horizontal="center" vertical="center" shrinkToFit="1"/>
    </xf>
    <xf numFmtId="165" fontId="11" fillId="4" borderId="1" xfId="6" applyNumberFormat="1" applyFont="1" applyFill="1" applyBorder="1" applyAlignment="1">
      <alignment horizontal="center" vertical="center" shrinkToFit="1"/>
    </xf>
    <xf numFmtId="165" fontId="11" fillId="4" borderId="1" xfId="1" applyNumberFormat="1" applyFont="1" applyFill="1" applyBorder="1" applyAlignment="1">
      <alignment horizontal="center" vertical="center" shrinkToFit="1"/>
    </xf>
    <xf numFmtId="165" fontId="4" fillId="4" borderId="1" xfId="1" applyNumberFormat="1" applyFont="1" applyFill="1" applyBorder="1" applyAlignment="1">
      <alignment horizontal="center" vertical="center" shrinkToFit="1"/>
    </xf>
    <xf numFmtId="0" fontId="4" fillId="6" borderId="1" xfId="4" applyFont="1" applyFill="1" applyBorder="1" applyAlignment="1">
      <alignment horizontal="center" vertical="center" shrinkToFit="1"/>
    </xf>
    <xf numFmtId="165" fontId="4" fillId="6" borderId="1" xfId="1" applyNumberFormat="1" applyFont="1" applyFill="1" applyBorder="1" applyAlignment="1">
      <alignment horizontal="center" vertical="center" shrinkToFit="1"/>
    </xf>
    <xf numFmtId="0" fontId="4" fillId="7" borderId="1" xfId="4" applyFont="1" applyFill="1" applyBorder="1" applyAlignment="1">
      <alignment horizontal="center" vertical="center" shrinkToFit="1"/>
    </xf>
    <xf numFmtId="0" fontId="9" fillId="0" borderId="2" xfId="4" applyFont="1" applyBorder="1" applyAlignment="1">
      <alignment horizontal="left" vertical="center" shrinkToFit="1"/>
    </xf>
    <xf numFmtId="0" fontId="4" fillId="0" borderId="1" xfId="4" applyFont="1" applyBorder="1" applyAlignment="1">
      <alignment horizontal="left" vertical="center" shrinkToFit="1"/>
    </xf>
    <xf numFmtId="164" fontId="11" fillId="0" borderId="1" xfId="5" applyNumberFormat="1" applyFont="1" applyBorder="1" applyAlignment="1">
      <alignment horizontal="center" vertical="center" shrinkToFit="1"/>
    </xf>
    <xf numFmtId="44" fontId="11" fillId="0" borderId="1" xfId="5" applyFont="1" applyBorder="1" applyAlignment="1">
      <alignment horizontal="center" vertical="center" shrinkToFit="1"/>
    </xf>
    <xf numFmtId="166" fontId="11" fillId="0" borderId="1" xfId="5" applyNumberFormat="1" applyFont="1" applyBorder="1" applyAlignment="1">
      <alignment horizontal="center" vertical="center" shrinkToFit="1"/>
    </xf>
    <xf numFmtId="167" fontId="4" fillId="0" borderId="1" xfId="2" applyNumberFormat="1" applyFont="1" applyBorder="1" applyAlignment="1">
      <alignment horizontal="center" vertical="center" shrinkToFit="1"/>
    </xf>
    <xf numFmtId="167" fontId="4" fillId="0" borderId="1" xfId="4" applyNumberFormat="1" applyFont="1" applyBorder="1" applyAlignment="1">
      <alignment horizontal="center" vertical="center" shrinkToFit="1"/>
    </xf>
    <xf numFmtId="44" fontId="4" fillId="0" borderId="1" xfId="2" applyFont="1" applyBorder="1" applyAlignment="1">
      <alignment horizontal="center" vertical="center" shrinkToFit="1"/>
    </xf>
    <xf numFmtId="0" fontId="11" fillId="0" borderId="1" xfId="7" applyNumberFormat="1" applyFont="1" applyBorder="1" applyAlignment="1">
      <alignment horizontal="center" vertical="center" shrinkToFit="1"/>
    </xf>
    <xf numFmtId="9" fontId="11" fillId="0" borderId="1" xfId="3" applyFont="1" applyBorder="1" applyAlignment="1">
      <alignment horizontal="center" vertical="center" shrinkToFit="1"/>
    </xf>
    <xf numFmtId="0" fontId="11" fillId="0" borderId="1" xfId="5" applyNumberFormat="1" applyFont="1" applyBorder="1" applyAlignment="1">
      <alignment horizontal="center" vertical="center" shrinkToFit="1"/>
    </xf>
    <xf numFmtId="164" fontId="11" fillId="0" borderId="1" xfId="2" applyNumberFormat="1" applyFont="1" applyBorder="1" applyAlignment="1">
      <alignment horizontal="center" vertical="center" shrinkToFit="1"/>
    </xf>
    <xf numFmtId="164" fontId="11" fillId="8" borderId="1" xfId="5" applyNumberFormat="1" applyFont="1" applyFill="1" applyBorder="1" applyAlignment="1">
      <alignment horizontal="center" vertical="center" shrinkToFit="1"/>
    </xf>
    <xf numFmtId="164" fontId="11" fillId="9" borderId="1" xfId="5" applyNumberFormat="1" applyFont="1" applyFill="1" applyBorder="1" applyAlignment="1">
      <alignment horizontal="center" vertical="center" shrinkToFit="1"/>
    </xf>
    <xf numFmtId="44" fontId="11" fillId="10" borderId="1" xfId="5" applyFont="1" applyFill="1" applyBorder="1" applyAlignment="1">
      <alignment horizontal="center" vertical="center" shrinkToFit="1"/>
    </xf>
    <xf numFmtId="164" fontId="11" fillId="10" borderId="1" xfId="5" applyNumberFormat="1" applyFont="1" applyFill="1" applyBorder="1" applyAlignment="1">
      <alignment horizontal="center" vertical="center" shrinkToFit="1"/>
    </xf>
    <xf numFmtId="165" fontId="4" fillId="6" borderId="1" xfId="4" applyNumberFormat="1" applyFont="1" applyFill="1" applyBorder="1" applyAlignment="1">
      <alignment horizontal="right" vertical="center" shrinkToFit="1"/>
    </xf>
    <xf numFmtId="44" fontId="2" fillId="0" borderId="0" xfId="4" applyNumberFormat="1"/>
    <xf numFmtId="9" fontId="1" fillId="0" borderId="0" xfId="3" applyFont="1"/>
    <xf numFmtId="166" fontId="2" fillId="0" borderId="0" xfId="4" applyNumberFormat="1"/>
    <xf numFmtId="0" fontId="6" fillId="0" borderId="0" xfId="4" applyFont="1" applyAlignment="1">
      <alignment horizontal="center"/>
    </xf>
  </cellXfs>
  <cellStyles count="8">
    <cellStyle name="Comma" xfId="1" builtinId="3"/>
    <cellStyle name="Comma 2" xfId="6" xr:uid="{12EBC292-B492-459F-B6F2-BCFB01664C50}"/>
    <cellStyle name="Currency" xfId="2" builtinId="4"/>
    <cellStyle name="Currency 2" xfId="5" xr:uid="{484DA5DE-BF5A-4C27-98E3-E27877959081}"/>
    <cellStyle name="Normal" xfId="0" builtinId="0"/>
    <cellStyle name="Normal 3" xfId="4" xr:uid="{0A562830-5E04-44E7-9229-FDB4CD0E2985}"/>
    <cellStyle name="Percent" xfId="3" builtinId="5"/>
    <cellStyle name="Percent 2" xfId="7" xr:uid="{C9F563F2-BA30-4F7D-968D-0ACFA1AA9858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61</xdr:col>
      <xdr:colOff>60960</xdr:colOff>
      <xdr:row>68</xdr:row>
      <xdr:rowOff>119380</xdr:rowOff>
    </xdr:from>
    <xdr:to>
      <xdr:col>84</xdr:col>
      <xdr:colOff>10160</xdr:colOff>
      <xdr:row>112</xdr:row>
      <xdr:rowOff>158749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2984C4-B730-413F-B317-36AF4D2BB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0060" y="14575609"/>
          <a:ext cx="14721114" cy="81628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%20Working\$%20Briefcase%202018\$%20Daily%20Disciplines\Master%20combined%20Q1%202018%20Bas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08%20Briefcase\Master%2008%20%20as%20of%2005%2022%2008%20ol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riefCase2007\PersFinance%2008%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"/>
      <sheetName val="Macro_BGT 06 17"/>
      <sheetName val="Charge Cards"/>
      <sheetName val="Storage 05 18"/>
      <sheetName val="Sheet1"/>
      <sheetName val="Sheet2"/>
      <sheetName val="March Log"/>
      <sheetName val="Macro_BGT 12 14 Temp"/>
      <sheetName val=" Passwords 01 18"/>
      <sheetName val=" Passwords 09 17"/>
      <sheetName val="Priorities 10 20 15"/>
      <sheetName val="Mirage  12 17"/>
      <sheetName val="Mirage  Seago"/>
      <sheetName val="Macro Items Files"/>
      <sheetName val="Macro Items Storage"/>
      <sheetName val="Macro_WO_BGT 09 29 13 "/>
      <sheetName val="PW JCF JCI"/>
      <sheetName val="PW 2011"/>
      <sheetName val="PW 2010"/>
      <sheetName val="PW"/>
      <sheetName val="PW info"/>
      <sheetName val="NAD Seago "/>
      <sheetName val="Marcia input 07 09"/>
      <sheetName val="Shared $"/>
      <sheetName val="Long Term"/>
      <sheetName val="WK_OUT"/>
      <sheetName val="Module1"/>
      <sheetName val="pymts made 2009"/>
      <sheetName val="Priorities  Seago"/>
      <sheetName val="Total Capital Needed"/>
      <sheetName val="Files Pers"/>
      <sheetName val="Files Action"/>
      <sheetName val="Files Biz"/>
      <sheetName val="PERS"/>
      <sheetName val="Macro"/>
      <sheetName val="Mirage"/>
      <sheetName val="JCI-F"/>
      <sheetName val="Op Matrix"/>
      <sheetName val="99 Cent"/>
      <sheetName val="ETX Web"/>
      <sheetName val="ETX Macro "/>
      <sheetName val="BASE"/>
      <sheetName val="FFF Topics"/>
      <sheetName val="Shelves East Wall"/>
      <sheetName val="SS Bins"/>
      <sheetName val="SS Bins 01 21 12"/>
      <sheetName val="Small Item Storage 01 20 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7 20  Priorities"/>
      <sheetName val="01 09 Priorities"/>
      <sheetName val="04 08 cash flow and tax"/>
      <sheetName val="Dollars spent"/>
      <sheetName val="Accounts"/>
      <sheetName val="PERS_BGT"/>
      <sheetName val="half way"/>
      <sheetName val="Daily Template"/>
      <sheetName val="01 28 NCRR Priorities "/>
      <sheetName val="01 14 MCRR Priorities"/>
      <sheetName val="TIP data"/>
      <sheetName val="NAD"/>
      <sheetName val="Passwords"/>
      <sheetName val="Transferred Bu CDs"/>
      <sheetName val="Action"/>
      <sheetName val="MCR Action to check"/>
      <sheetName val="MCR Action"/>
      <sheetName val="Macro"/>
      <sheetName val="Priorities"/>
      <sheetName val="Mileage"/>
      <sheetName val="Mirage"/>
      <sheetName val="comz"/>
      <sheetName val="NAD "/>
      <sheetName val=" JG Pers passwords"/>
      <sheetName val="Spanish"/>
      <sheetName val="Spanish (3)"/>
      <sheetName val="Loan Analysis "/>
      <sheetName val="S 7 "/>
      <sheetName val="S 7  (2)"/>
      <sheetName val="Mirage Daily"/>
      <sheetName val="Count"/>
      <sheetName val="Assumptions"/>
      <sheetName val="Staffing Plan"/>
      <sheetName val="Annual"/>
      <sheetName val="ComZ Comp"/>
      <sheetName val="ComZone Capital"/>
      <sheetName val="ComZone Green"/>
      <sheetName val="Yr 1- Prob"/>
      <sheetName val=" Yr 1 BE"/>
      <sheetName val="Assumptions 0201"/>
      <sheetName val="Biggie"/>
      <sheetName val="Get There (4)"/>
      <sheetName val="RH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USE"/>
      <sheetName val="TAX 93"/>
      <sheetName val="Long Term"/>
      <sheetName val="HOMEWAY"/>
      <sheetName val="4017"/>
      <sheetName val="FILES"/>
      <sheetName val="PERS_BGT"/>
      <sheetName val="WK_OUT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A8D7-AD44-4C9C-9059-888D72A9013D}">
  <sheetPr codeName="Sheet11">
    <pageSetUpPr fitToPage="1"/>
  </sheetPr>
  <dimension ref="C1:BF72"/>
  <sheetViews>
    <sheetView tabSelected="1" topLeftCell="F2" zoomScaleNormal="100" workbookViewId="0">
      <pane xSplit="1" ySplit="2" topLeftCell="G4" activePane="bottomRight" state="frozen"/>
      <selection activeCell="F2" sqref="F2"/>
      <selection pane="topRight" activeCell="G2" sqref="G2"/>
      <selection pane="bottomLeft" activeCell="F4" sqref="F4"/>
      <selection pane="bottomRight" activeCell="G12" sqref="G12"/>
    </sheetView>
  </sheetViews>
  <sheetFormatPr defaultColWidth="9.07421875" defaultRowHeight="14.6" x14ac:dyDescent="0.85"/>
  <cols>
    <col min="1" max="2" width="9.07421875" style="1"/>
    <col min="3" max="3" width="3.61328125" style="1" hidden="1" customWidth="1"/>
    <col min="4" max="4" width="7.34375" style="1" hidden="1" customWidth="1"/>
    <col min="5" max="5" width="5.53515625" bestFit="1" customWidth="1"/>
    <col min="6" max="6" width="27" style="1" customWidth="1"/>
    <col min="7" max="7" width="15.8828125" style="1" customWidth="1"/>
    <col min="8" max="8" width="10.4609375" style="1" bestFit="1" customWidth="1"/>
    <col min="9" max="15" width="11" style="1" customWidth="1"/>
    <col min="16" max="17" width="10.34375" style="1" bestFit="1" customWidth="1"/>
    <col min="18" max="18" width="13.34375" style="1" bestFit="1" customWidth="1"/>
    <col min="19" max="19" width="10.34375" style="1" bestFit="1" customWidth="1"/>
    <col min="20" max="20" width="10.53515625" style="1" bestFit="1" customWidth="1"/>
    <col min="21" max="21" width="10.34375" style="1" bestFit="1" customWidth="1"/>
    <col min="22" max="22" width="16" style="1" bestFit="1" customWidth="1"/>
    <col min="23" max="23" width="10.34375" style="1" bestFit="1" customWidth="1"/>
    <col min="24" max="24" width="12.61328125" style="1" bestFit="1" customWidth="1"/>
    <col min="25" max="25" width="11.34375" style="1" bestFit="1" customWidth="1"/>
    <col min="26" max="26" width="12.8828125" style="1" bestFit="1" customWidth="1"/>
    <col min="27" max="29" width="12.34375" style="1" bestFit="1" customWidth="1"/>
    <col min="30" max="30" width="13.07421875" style="1" bestFit="1" customWidth="1"/>
    <col min="31" max="33" width="13.07421875" style="1" customWidth="1"/>
    <col min="34" max="34" width="12.61328125" style="1" bestFit="1" customWidth="1"/>
    <col min="35" max="36" width="12.61328125" style="1" customWidth="1"/>
    <col min="37" max="37" width="14.265625" style="1" customWidth="1"/>
    <col min="38" max="38" width="12.61328125" style="1" customWidth="1"/>
    <col min="39" max="39" width="14.8828125" style="1" customWidth="1"/>
    <col min="40" max="40" width="12.34375" style="1" bestFit="1" customWidth="1"/>
    <col min="41" max="41" width="12.34375" style="1" customWidth="1"/>
    <col min="42" max="42" width="14" style="1" bestFit="1" customWidth="1"/>
    <col min="43" max="44" width="14" style="1" customWidth="1"/>
    <col min="45" max="45" width="12.34375" style="1" bestFit="1" customWidth="1"/>
    <col min="46" max="46" width="13.34375" style="1" bestFit="1" customWidth="1"/>
    <col min="47" max="47" width="13.34375" style="1" customWidth="1"/>
    <col min="48" max="48" width="14.4609375" style="1" bestFit="1" customWidth="1"/>
    <col min="49" max="49" width="12.34375" style="1" bestFit="1" customWidth="1"/>
    <col min="50" max="50" width="13.8828125" style="1" bestFit="1" customWidth="1"/>
    <col min="51" max="51" width="15" style="1" bestFit="1" customWidth="1"/>
    <col min="52" max="52" width="14.61328125" style="1" customWidth="1"/>
    <col min="53" max="53" width="14.8828125" style="1" bestFit="1" customWidth="1"/>
    <col min="54" max="54" width="13.07421875" style="1" bestFit="1" customWidth="1"/>
    <col min="55" max="55" width="13.61328125" style="1" bestFit="1" customWidth="1"/>
    <col min="56" max="56" width="14.4609375" style="1" customWidth="1"/>
    <col min="57" max="57" width="15.07421875" style="1" customWidth="1"/>
    <col min="58" max="16384" width="9.07421875" style="1"/>
  </cols>
  <sheetData>
    <row r="1" spans="3:58" ht="21.65" x14ac:dyDescent="1.25">
      <c r="G1" s="43" t="s">
        <v>0</v>
      </c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</row>
    <row r="2" spans="3:58" x14ac:dyDescent="0.85">
      <c r="D2" s="2"/>
      <c r="F2" s="3" t="s">
        <v>1</v>
      </c>
      <c r="G2" s="4">
        <v>1</v>
      </c>
      <c r="H2" s="4">
        <f>G2+1</f>
        <v>2</v>
      </c>
      <c r="I2" s="4">
        <f t="shared" ref="I2:BB2" si="0">H2+1</f>
        <v>3</v>
      </c>
      <c r="J2" s="4">
        <f t="shared" si="0"/>
        <v>4</v>
      </c>
      <c r="K2" s="4">
        <f t="shared" si="0"/>
        <v>5</v>
      </c>
      <c r="L2" s="4">
        <f t="shared" si="0"/>
        <v>6</v>
      </c>
      <c r="M2" s="4">
        <f t="shared" si="0"/>
        <v>7</v>
      </c>
      <c r="N2" s="4">
        <f t="shared" si="0"/>
        <v>8</v>
      </c>
      <c r="O2" s="4">
        <f t="shared" si="0"/>
        <v>9</v>
      </c>
      <c r="P2" s="4">
        <f t="shared" si="0"/>
        <v>10</v>
      </c>
      <c r="Q2" s="4">
        <f t="shared" si="0"/>
        <v>11</v>
      </c>
      <c r="R2" s="4">
        <f t="shared" si="0"/>
        <v>12</v>
      </c>
      <c r="S2" s="4">
        <f t="shared" si="0"/>
        <v>13</v>
      </c>
      <c r="T2" s="4">
        <f t="shared" si="0"/>
        <v>14</v>
      </c>
      <c r="U2" s="4">
        <f t="shared" si="0"/>
        <v>15</v>
      </c>
      <c r="V2" s="4">
        <f t="shared" si="0"/>
        <v>16</v>
      </c>
      <c r="W2" s="4">
        <f t="shared" si="0"/>
        <v>17</v>
      </c>
      <c r="X2" s="4">
        <f t="shared" si="0"/>
        <v>18</v>
      </c>
      <c r="Y2" s="4">
        <f t="shared" si="0"/>
        <v>19</v>
      </c>
      <c r="Z2" s="4">
        <f t="shared" si="0"/>
        <v>20</v>
      </c>
      <c r="AA2" s="4">
        <f t="shared" si="0"/>
        <v>21</v>
      </c>
      <c r="AB2" s="4">
        <f t="shared" si="0"/>
        <v>22</v>
      </c>
      <c r="AC2" s="4">
        <f t="shared" si="0"/>
        <v>23</v>
      </c>
      <c r="AD2" s="4">
        <f t="shared" si="0"/>
        <v>24</v>
      </c>
      <c r="AE2" s="4">
        <f t="shared" si="0"/>
        <v>25</v>
      </c>
      <c r="AF2" s="4">
        <f t="shared" si="0"/>
        <v>26</v>
      </c>
      <c r="AG2" s="4">
        <f t="shared" si="0"/>
        <v>27</v>
      </c>
      <c r="AH2" s="4">
        <f t="shared" si="0"/>
        <v>28</v>
      </c>
      <c r="AI2" s="4">
        <f t="shared" si="0"/>
        <v>29</v>
      </c>
      <c r="AJ2" s="4">
        <f t="shared" si="0"/>
        <v>30</v>
      </c>
      <c r="AK2" s="4">
        <f t="shared" si="0"/>
        <v>31</v>
      </c>
      <c r="AL2" s="4">
        <f t="shared" si="0"/>
        <v>32</v>
      </c>
      <c r="AM2" s="4">
        <f t="shared" si="0"/>
        <v>33</v>
      </c>
      <c r="AN2" s="4">
        <f t="shared" si="0"/>
        <v>34</v>
      </c>
      <c r="AO2" s="4">
        <f t="shared" ref="AO2" si="1">AN2+1</f>
        <v>35</v>
      </c>
      <c r="AP2" s="4">
        <f t="shared" ref="AP2:AS2" si="2">AO2+1</f>
        <v>36</v>
      </c>
      <c r="AQ2" s="4">
        <f t="shared" si="2"/>
        <v>37</v>
      </c>
      <c r="AR2" s="4">
        <f t="shared" si="2"/>
        <v>38</v>
      </c>
      <c r="AS2" s="4">
        <f t="shared" si="2"/>
        <v>39</v>
      </c>
      <c r="AT2" s="4">
        <f t="shared" si="0"/>
        <v>40</v>
      </c>
      <c r="AU2" s="4">
        <f t="shared" ref="AU2" si="3">AT2+1</f>
        <v>41</v>
      </c>
      <c r="AV2" s="4">
        <f t="shared" ref="AV2" si="4">AU2+1</f>
        <v>42</v>
      </c>
      <c r="AW2" s="4">
        <f t="shared" ref="AW2" si="5">AV2+1</f>
        <v>43</v>
      </c>
      <c r="AX2" s="4">
        <f t="shared" si="0"/>
        <v>44</v>
      </c>
      <c r="AY2" s="4">
        <f t="shared" si="0"/>
        <v>45</v>
      </c>
      <c r="AZ2" s="4">
        <f t="shared" si="0"/>
        <v>46</v>
      </c>
      <c r="BA2" s="4">
        <f t="shared" si="0"/>
        <v>47</v>
      </c>
      <c r="BB2" s="4">
        <f t="shared" si="0"/>
        <v>48</v>
      </c>
      <c r="BC2" s="4">
        <f t="shared" ref="BC2" si="6">BB2+1</f>
        <v>49</v>
      </c>
      <c r="BD2" s="4">
        <f t="shared" ref="BD2" si="7">BC2+1</f>
        <v>50</v>
      </c>
      <c r="BE2" s="4">
        <f t="shared" ref="BE2" si="8">BD2+1</f>
        <v>51</v>
      </c>
    </row>
    <row r="3" spans="3:58" ht="58.25" customHeight="1" x14ac:dyDescent="0.85">
      <c r="F3" s="5" t="s">
        <v>2</v>
      </c>
      <c r="G3" s="6" t="s">
        <v>3</v>
      </c>
      <c r="H3" s="6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7" t="s">
        <v>9</v>
      </c>
      <c r="N3" s="7" t="s">
        <v>9</v>
      </c>
      <c r="O3" s="7" t="s">
        <v>10</v>
      </c>
      <c r="P3" s="6" t="s">
        <v>105</v>
      </c>
      <c r="Q3" s="6" t="s">
        <v>106</v>
      </c>
      <c r="R3" s="6" t="s">
        <v>107</v>
      </c>
      <c r="S3" s="6" t="s">
        <v>108</v>
      </c>
      <c r="T3" s="7" t="s">
        <v>109</v>
      </c>
      <c r="U3" s="6" t="s">
        <v>110</v>
      </c>
      <c r="V3" s="6" t="s">
        <v>111</v>
      </c>
      <c r="W3" s="6" t="s">
        <v>112</v>
      </c>
      <c r="X3" s="6" t="s">
        <v>113</v>
      </c>
      <c r="Y3" s="6" t="s">
        <v>114</v>
      </c>
      <c r="Z3" s="6" t="s">
        <v>115</v>
      </c>
      <c r="AA3" s="6" t="s">
        <v>116</v>
      </c>
      <c r="AB3" s="6" t="s">
        <v>117</v>
      </c>
      <c r="AC3" s="6" t="s">
        <v>118</v>
      </c>
      <c r="AD3" s="6" t="s">
        <v>119</v>
      </c>
      <c r="AE3" s="6" t="s">
        <v>11</v>
      </c>
      <c r="AF3" s="6" t="s">
        <v>120</v>
      </c>
      <c r="AG3" s="6" t="s">
        <v>12</v>
      </c>
      <c r="AH3" s="6" t="s">
        <v>13</v>
      </c>
      <c r="AI3" s="6" t="s">
        <v>14</v>
      </c>
      <c r="AJ3" s="6" t="s">
        <v>15</v>
      </c>
      <c r="AK3" s="6" t="s">
        <v>16</v>
      </c>
      <c r="AL3" s="6" t="s">
        <v>17</v>
      </c>
      <c r="AM3" s="6" t="s">
        <v>18</v>
      </c>
      <c r="AN3" s="6" t="s">
        <v>19</v>
      </c>
      <c r="AO3" s="6" t="s">
        <v>87</v>
      </c>
      <c r="AP3" s="6" t="s">
        <v>88</v>
      </c>
      <c r="AQ3" s="6" t="s">
        <v>89</v>
      </c>
      <c r="AR3" s="6" t="s">
        <v>90</v>
      </c>
      <c r="AS3" s="6" t="s">
        <v>91</v>
      </c>
      <c r="AT3" s="6" t="s">
        <v>92</v>
      </c>
      <c r="AU3" s="6" t="s">
        <v>93</v>
      </c>
      <c r="AV3" s="6" t="s">
        <v>94</v>
      </c>
      <c r="AW3" s="6" t="s">
        <v>95</v>
      </c>
      <c r="AX3" s="6" t="s">
        <v>96</v>
      </c>
      <c r="AY3" s="6" t="s">
        <v>97</v>
      </c>
      <c r="AZ3" s="6" t="s">
        <v>98</v>
      </c>
      <c r="BA3" s="6" t="s">
        <v>99</v>
      </c>
      <c r="BB3" s="6" t="s">
        <v>100</v>
      </c>
      <c r="BC3" s="6" t="s">
        <v>101</v>
      </c>
      <c r="BD3" s="6" t="s">
        <v>102</v>
      </c>
      <c r="BE3" s="6" t="s">
        <v>103</v>
      </c>
      <c r="BF3" s="6" t="s">
        <v>104</v>
      </c>
    </row>
    <row r="4" spans="3:58" ht="16.25" customHeight="1" thickBot="1" x14ac:dyDescent="1">
      <c r="F4" s="8" t="s">
        <v>20</v>
      </c>
      <c r="G4" s="9">
        <v>0</v>
      </c>
      <c r="H4" s="9">
        <v>1</v>
      </c>
      <c r="I4" s="8">
        <v>1</v>
      </c>
      <c r="J4" s="8"/>
      <c r="K4" s="8"/>
      <c r="L4" s="8"/>
      <c r="M4" s="8"/>
      <c r="N4" s="8"/>
      <c r="O4" s="8"/>
      <c r="P4" s="9">
        <v>4</v>
      </c>
      <c r="Q4" s="9">
        <v>5</v>
      </c>
      <c r="R4" s="9">
        <v>9</v>
      </c>
      <c r="S4" s="9">
        <v>11</v>
      </c>
      <c r="T4" s="10">
        <v>11</v>
      </c>
      <c r="U4" s="9">
        <v>12</v>
      </c>
      <c r="V4" s="9">
        <v>13</v>
      </c>
      <c r="W4" s="9">
        <v>13</v>
      </c>
      <c r="X4" s="9">
        <v>15</v>
      </c>
      <c r="Y4" s="9">
        <v>16</v>
      </c>
      <c r="Z4" s="9">
        <v>17</v>
      </c>
      <c r="AA4" s="9">
        <v>18</v>
      </c>
      <c r="AB4" s="9">
        <v>23</v>
      </c>
      <c r="AC4" s="9">
        <v>24</v>
      </c>
      <c r="AD4" s="9">
        <v>25</v>
      </c>
      <c r="AE4" s="9"/>
      <c r="AF4" s="9"/>
      <c r="AG4" s="9"/>
      <c r="AH4" s="9">
        <v>27</v>
      </c>
      <c r="AI4" s="9"/>
      <c r="AJ4" s="9"/>
      <c r="AK4" s="9"/>
      <c r="AL4" s="9">
        <v>29</v>
      </c>
      <c r="AM4" s="9">
        <v>28</v>
      </c>
      <c r="AN4" s="9">
        <v>29</v>
      </c>
      <c r="AO4" s="9"/>
      <c r="AP4" s="9">
        <v>36</v>
      </c>
      <c r="AQ4" s="9"/>
      <c r="AR4" s="9"/>
      <c r="AS4" s="9">
        <v>38</v>
      </c>
      <c r="AT4" s="9">
        <v>39</v>
      </c>
      <c r="AU4" s="9"/>
      <c r="AV4" s="9">
        <v>42</v>
      </c>
      <c r="AW4" s="9">
        <v>46</v>
      </c>
      <c r="AX4" s="9">
        <v>48</v>
      </c>
      <c r="AY4" s="9">
        <v>50</v>
      </c>
      <c r="AZ4" s="9">
        <v>54</v>
      </c>
      <c r="BA4" s="9">
        <v>64</v>
      </c>
      <c r="BB4" s="9">
        <v>67</v>
      </c>
      <c r="BC4" s="9">
        <v>72</v>
      </c>
      <c r="BD4" s="9">
        <v>75</v>
      </c>
      <c r="BE4" s="9">
        <v>76</v>
      </c>
    </row>
    <row r="5" spans="3:58" ht="16.25" customHeight="1" thickTop="1" thickBot="1" x14ac:dyDescent="1">
      <c r="F5" s="11" t="s">
        <v>21</v>
      </c>
      <c r="G5" s="9"/>
      <c r="H5" s="9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10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</row>
    <row r="6" spans="3:58" ht="16.25" customHeight="1" thickTop="1" thickBot="1" x14ac:dyDescent="1">
      <c r="F6" s="12" t="s">
        <v>22</v>
      </c>
      <c r="G6" s="12">
        <v>0</v>
      </c>
      <c r="H6" s="12">
        <v>1</v>
      </c>
      <c r="I6" s="12">
        <f t="shared" ref="I6:BE6" si="9">H6</f>
        <v>1</v>
      </c>
      <c r="J6" s="12"/>
      <c r="K6" s="12"/>
      <c r="L6" s="12"/>
      <c r="M6" s="12"/>
      <c r="N6" s="12"/>
      <c r="O6" s="12"/>
      <c r="P6" s="12">
        <f>I6</f>
        <v>1</v>
      </c>
      <c r="Q6" s="12">
        <f t="shared" si="9"/>
        <v>1</v>
      </c>
      <c r="R6" s="12">
        <f t="shared" si="9"/>
        <v>1</v>
      </c>
      <c r="S6" s="12">
        <v>1</v>
      </c>
      <c r="T6" s="12">
        <f t="shared" si="9"/>
        <v>1</v>
      </c>
      <c r="U6" s="12">
        <v>3</v>
      </c>
      <c r="V6" s="12">
        <v>4</v>
      </c>
      <c r="W6" s="12">
        <v>6</v>
      </c>
      <c r="X6" s="12">
        <f t="shared" si="9"/>
        <v>6</v>
      </c>
      <c r="Y6" s="12">
        <f t="shared" si="9"/>
        <v>6</v>
      </c>
      <c r="Z6" s="12">
        <f t="shared" si="9"/>
        <v>6</v>
      </c>
      <c r="AA6" s="12">
        <v>11</v>
      </c>
      <c r="AB6" s="12">
        <f t="shared" si="9"/>
        <v>11</v>
      </c>
      <c r="AC6" s="12">
        <f t="shared" si="9"/>
        <v>11</v>
      </c>
      <c r="AD6" s="12">
        <f t="shared" si="9"/>
        <v>11</v>
      </c>
      <c r="AE6" s="12"/>
      <c r="AF6" s="12"/>
      <c r="AG6" s="12"/>
      <c r="AH6" s="12">
        <f>AD6</f>
        <v>11</v>
      </c>
      <c r="AI6" s="12"/>
      <c r="AJ6" s="12"/>
      <c r="AK6" s="12"/>
      <c r="AL6" s="12">
        <f>AI6</f>
        <v>0</v>
      </c>
      <c r="AM6" s="12">
        <f>AH6</f>
        <v>11</v>
      </c>
      <c r="AN6" s="12">
        <f>AM6</f>
        <v>11</v>
      </c>
      <c r="AO6" s="12"/>
      <c r="AP6" s="12" t="e">
        <f>#REF!</f>
        <v>#REF!</v>
      </c>
      <c r="AQ6" s="12"/>
      <c r="AR6" s="12"/>
      <c r="AS6" s="12" t="e">
        <f>AP6</f>
        <v>#REF!</v>
      </c>
      <c r="AT6" s="12" t="e">
        <f t="shared" si="9"/>
        <v>#REF!</v>
      </c>
      <c r="AU6" s="12"/>
      <c r="AV6" s="12" t="e">
        <f>AT6</f>
        <v>#REF!</v>
      </c>
      <c r="AW6" s="12" t="e">
        <f t="shared" si="9"/>
        <v>#REF!</v>
      </c>
      <c r="AX6" s="12" t="e">
        <f t="shared" si="9"/>
        <v>#REF!</v>
      </c>
      <c r="AY6" s="12">
        <v>35</v>
      </c>
      <c r="AZ6" s="12">
        <f t="shared" si="9"/>
        <v>35</v>
      </c>
      <c r="BA6" s="12">
        <f t="shared" si="9"/>
        <v>35</v>
      </c>
      <c r="BB6" s="12">
        <f t="shared" si="9"/>
        <v>35</v>
      </c>
      <c r="BC6" s="12">
        <v>75</v>
      </c>
      <c r="BD6" s="12">
        <v>125</v>
      </c>
      <c r="BE6" s="12">
        <f t="shared" si="9"/>
        <v>125</v>
      </c>
    </row>
    <row r="7" spans="3:58" ht="16.25" customHeight="1" thickTop="1" thickBot="1" x14ac:dyDescent="1">
      <c r="F7" s="11" t="s">
        <v>23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</row>
    <row r="8" spans="3:58" ht="16.25" customHeight="1" thickTop="1" x14ac:dyDescent="0.85">
      <c r="C8" s="1">
        <v>1</v>
      </c>
      <c r="D8" s="1" t="s">
        <v>24</v>
      </c>
      <c r="F8" s="13" t="s">
        <v>25</v>
      </c>
      <c r="G8" s="12">
        <v>0</v>
      </c>
      <c r="H8" s="12">
        <f>G8</f>
        <v>0</v>
      </c>
      <c r="I8" s="14">
        <v>1000000</v>
      </c>
      <c r="J8" s="14"/>
      <c r="K8" s="14"/>
      <c r="L8" s="14"/>
      <c r="M8" s="14"/>
      <c r="N8" s="14"/>
      <c r="O8" s="14"/>
      <c r="P8" s="14">
        <f t="shared" ref="P8" si="10">I8</f>
        <v>1000000</v>
      </c>
      <c r="Q8" s="14">
        <f t="shared" ref="Q8:BE11" si="11">P8</f>
        <v>1000000</v>
      </c>
      <c r="R8" s="14">
        <f t="shared" si="11"/>
        <v>1000000</v>
      </c>
      <c r="S8" s="14">
        <f t="shared" si="11"/>
        <v>1000000</v>
      </c>
      <c r="T8" s="14">
        <f t="shared" si="11"/>
        <v>1000000</v>
      </c>
      <c r="U8" s="14">
        <f t="shared" si="11"/>
        <v>1000000</v>
      </c>
      <c r="V8" s="14">
        <f t="shared" si="11"/>
        <v>1000000</v>
      </c>
      <c r="W8" s="14">
        <f t="shared" si="11"/>
        <v>1000000</v>
      </c>
      <c r="X8" s="14">
        <f t="shared" si="11"/>
        <v>1000000</v>
      </c>
      <c r="Y8" s="14">
        <f t="shared" si="11"/>
        <v>1000000</v>
      </c>
      <c r="Z8" s="14">
        <f t="shared" si="11"/>
        <v>1000000</v>
      </c>
      <c r="AA8" s="14">
        <f t="shared" si="11"/>
        <v>1000000</v>
      </c>
      <c r="AB8" s="14">
        <f t="shared" si="11"/>
        <v>1000000</v>
      </c>
      <c r="AC8" s="14">
        <f t="shared" si="11"/>
        <v>1000000</v>
      </c>
      <c r="AD8" s="14">
        <f t="shared" si="11"/>
        <v>1000000</v>
      </c>
      <c r="AE8" s="14"/>
      <c r="AF8" s="14"/>
      <c r="AG8" s="14"/>
      <c r="AH8" s="14">
        <f>AD8</f>
        <v>1000000</v>
      </c>
      <c r="AI8" s="14"/>
      <c r="AJ8" s="14"/>
      <c r="AK8" s="14"/>
      <c r="AL8" s="14">
        <f>AI8</f>
        <v>0</v>
      </c>
      <c r="AM8" s="14">
        <f>AH8</f>
        <v>1000000</v>
      </c>
      <c r="AN8" s="14">
        <f>AM8</f>
        <v>1000000</v>
      </c>
      <c r="AO8" s="14"/>
      <c r="AP8" s="14" t="e">
        <f>#REF!</f>
        <v>#REF!</v>
      </c>
      <c r="AQ8" s="14"/>
      <c r="AR8" s="14"/>
      <c r="AS8" s="14" t="e">
        <f>AP8</f>
        <v>#REF!</v>
      </c>
      <c r="AT8" s="14" t="e">
        <f t="shared" si="11"/>
        <v>#REF!</v>
      </c>
      <c r="AU8" s="14"/>
      <c r="AV8" s="14" t="e">
        <f>AT8</f>
        <v>#REF!</v>
      </c>
      <c r="AW8" s="14" t="e">
        <f t="shared" si="11"/>
        <v>#REF!</v>
      </c>
      <c r="AX8" s="14" t="e">
        <f t="shared" si="11"/>
        <v>#REF!</v>
      </c>
      <c r="AY8" s="14" t="e">
        <f t="shared" si="11"/>
        <v>#REF!</v>
      </c>
      <c r="AZ8" s="14" t="e">
        <f t="shared" si="11"/>
        <v>#REF!</v>
      </c>
      <c r="BA8" s="14" t="e">
        <f t="shared" si="11"/>
        <v>#REF!</v>
      </c>
      <c r="BB8" s="14" t="e">
        <f t="shared" si="11"/>
        <v>#REF!</v>
      </c>
      <c r="BC8" s="14" t="e">
        <f t="shared" si="11"/>
        <v>#REF!</v>
      </c>
      <c r="BD8" s="14" t="e">
        <f t="shared" si="11"/>
        <v>#REF!</v>
      </c>
      <c r="BE8" s="14" t="e">
        <f t="shared" si="11"/>
        <v>#REF!</v>
      </c>
    </row>
    <row r="9" spans="3:58" ht="16.25" customHeight="1" x14ac:dyDescent="0.85">
      <c r="F9" s="15" t="s">
        <v>26</v>
      </c>
      <c r="G9" s="15">
        <v>0</v>
      </c>
      <c r="H9" s="15">
        <f>G9</f>
        <v>0</v>
      </c>
      <c r="I9" s="16">
        <f t="shared" ref="I9:I13" si="12">H9</f>
        <v>0</v>
      </c>
      <c r="J9" s="16"/>
      <c r="K9" s="16"/>
      <c r="L9" s="16"/>
      <c r="M9" s="16"/>
      <c r="N9" s="16"/>
      <c r="O9" s="16"/>
      <c r="P9" s="16">
        <f>I9</f>
        <v>0</v>
      </c>
      <c r="Q9" s="16">
        <f t="shared" si="11"/>
        <v>0</v>
      </c>
      <c r="R9" s="16">
        <f t="shared" si="11"/>
        <v>0</v>
      </c>
      <c r="S9" s="16">
        <f t="shared" si="11"/>
        <v>0</v>
      </c>
      <c r="T9" s="16">
        <f t="shared" si="11"/>
        <v>0</v>
      </c>
      <c r="U9" s="16">
        <f t="shared" si="11"/>
        <v>0</v>
      </c>
      <c r="V9" s="16">
        <f t="shared" si="11"/>
        <v>0</v>
      </c>
      <c r="W9" s="16">
        <f t="shared" si="11"/>
        <v>0</v>
      </c>
      <c r="X9" s="16">
        <f t="shared" si="11"/>
        <v>0</v>
      </c>
      <c r="Y9" s="16">
        <f t="shared" si="11"/>
        <v>0</v>
      </c>
      <c r="Z9" s="16">
        <f t="shared" si="11"/>
        <v>0</v>
      </c>
      <c r="AA9" s="16">
        <v>10000000</v>
      </c>
      <c r="AB9" s="16">
        <f t="shared" si="11"/>
        <v>10000000</v>
      </c>
      <c r="AC9" s="16">
        <f t="shared" si="11"/>
        <v>10000000</v>
      </c>
      <c r="AD9" s="16">
        <f t="shared" si="11"/>
        <v>10000000</v>
      </c>
      <c r="AE9" s="16"/>
      <c r="AF9" s="16"/>
      <c r="AG9" s="16"/>
      <c r="AH9" s="16">
        <f>AD9</f>
        <v>10000000</v>
      </c>
      <c r="AI9" s="16"/>
      <c r="AJ9" s="16"/>
      <c r="AK9" s="16"/>
      <c r="AL9" s="16">
        <f>AI9</f>
        <v>0</v>
      </c>
      <c r="AM9" s="16">
        <f>AH9</f>
        <v>10000000</v>
      </c>
      <c r="AN9" s="16">
        <f>AM9</f>
        <v>10000000</v>
      </c>
      <c r="AO9" s="16"/>
      <c r="AP9" s="16" t="e">
        <f>#REF!</f>
        <v>#REF!</v>
      </c>
      <c r="AQ9" s="16"/>
      <c r="AR9" s="16"/>
      <c r="AS9" s="16" t="e">
        <f>AP9</f>
        <v>#REF!</v>
      </c>
      <c r="AT9" s="16" t="e">
        <f t="shared" si="11"/>
        <v>#REF!</v>
      </c>
      <c r="AU9" s="16"/>
      <c r="AV9" s="16" t="e">
        <f>AT9</f>
        <v>#REF!</v>
      </c>
      <c r="AW9" s="16" t="e">
        <f t="shared" si="11"/>
        <v>#REF!</v>
      </c>
      <c r="AX9" s="16" t="e">
        <f t="shared" si="11"/>
        <v>#REF!</v>
      </c>
      <c r="AY9" s="16" t="e">
        <f t="shared" si="11"/>
        <v>#REF!</v>
      </c>
      <c r="AZ9" s="16" t="e">
        <f t="shared" si="11"/>
        <v>#REF!</v>
      </c>
      <c r="BA9" s="16" t="e">
        <f t="shared" si="11"/>
        <v>#REF!</v>
      </c>
      <c r="BB9" s="16" t="e">
        <f t="shared" si="11"/>
        <v>#REF!</v>
      </c>
      <c r="BC9" s="16" t="e">
        <f t="shared" si="11"/>
        <v>#REF!</v>
      </c>
      <c r="BD9" s="16" t="e">
        <f t="shared" si="11"/>
        <v>#REF!</v>
      </c>
      <c r="BE9" s="16" t="e">
        <f t="shared" si="11"/>
        <v>#REF!</v>
      </c>
    </row>
    <row r="10" spans="3:58" ht="16.25" customHeight="1" x14ac:dyDescent="0.85">
      <c r="F10" s="13" t="s">
        <v>27</v>
      </c>
      <c r="G10" s="12">
        <v>0</v>
      </c>
      <c r="H10" s="12">
        <f t="shared" ref="H10:H13" si="13">G10</f>
        <v>0</v>
      </c>
      <c r="I10" s="14">
        <f t="shared" si="12"/>
        <v>0</v>
      </c>
      <c r="J10" s="14"/>
      <c r="K10" s="14"/>
      <c r="L10" s="14"/>
      <c r="M10" s="14"/>
      <c r="N10" s="14"/>
      <c r="O10" s="14"/>
      <c r="P10" s="14">
        <f>I10</f>
        <v>0</v>
      </c>
      <c r="Q10" s="14">
        <f t="shared" si="11"/>
        <v>0</v>
      </c>
      <c r="R10" s="14">
        <f t="shared" si="11"/>
        <v>0</v>
      </c>
      <c r="S10" s="14">
        <f t="shared" si="11"/>
        <v>0</v>
      </c>
      <c r="T10" s="14">
        <f t="shared" si="11"/>
        <v>0</v>
      </c>
      <c r="U10" s="14">
        <f t="shared" si="11"/>
        <v>0</v>
      </c>
      <c r="V10" s="14">
        <f t="shared" si="11"/>
        <v>0</v>
      </c>
      <c r="W10" s="14">
        <f t="shared" si="11"/>
        <v>0</v>
      </c>
      <c r="X10" s="14">
        <f t="shared" si="11"/>
        <v>0</v>
      </c>
      <c r="Y10" s="14">
        <f t="shared" si="11"/>
        <v>0</v>
      </c>
      <c r="Z10" s="14">
        <f t="shared" si="11"/>
        <v>0</v>
      </c>
      <c r="AA10" s="14">
        <f t="shared" si="11"/>
        <v>0</v>
      </c>
      <c r="AB10" s="14">
        <f t="shared" si="11"/>
        <v>0</v>
      </c>
      <c r="AC10" s="14">
        <f t="shared" si="11"/>
        <v>0</v>
      </c>
      <c r="AD10" s="14">
        <f t="shared" si="11"/>
        <v>0</v>
      </c>
      <c r="AE10" s="14"/>
      <c r="AF10" s="14"/>
      <c r="AG10" s="14"/>
      <c r="AH10" s="14">
        <f>AD10</f>
        <v>0</v>
      </c>
      <c r="AI10" s="14"/>
      <c r="AJ10" s="14"/>
      <c r="AK10" s="14"/>
      <c r="AL10" s="14">
        <f>AI10</f>
        <v>0</v>
      </c>
      <c r="AM10" s="14">
        <f>AH10</f>
        <v>0</v>
      </c>
      <c r="AN10" s="14">
        <f>AM10</f>
        <v>0</v>
      </c>
      <c r="AO10" s="14"/>
      <c r="AP10" s="14" t="e">
        <f>#REF!</f>
        <v>#REF!</v>
      </c>
      <c r="AQ10" s="14"/>
      <c r="AR10" s="14"/>
      <c r="AS10" s="14" t="e">
        <f>AP10</f>
        <v>#REF!</v>
      </c>
      <c r="AT10" s="14" t="e">
        <f t="shared" si="11"/>
        <v>#REF!</v>
      </c>
      <c r="AU10" s="14"/>
      <c r="AV10" s="14" t="e">
        <f>AT10</f>
        <v>#REF!</v>
      </c>
      <c r="AW10" s="14" t="e">
        <f t="shared" si="11"/>
        <v>#REF!</v>
      </c>
      <c r="AX10" s="14" t="e">
        <f t="shared" si="11"/>
        <v>#REF!</v>
      </c>
      <c r="AY10" s="14" t="e">
        <f t="shared" si="11"/>
        <v>#REF!</v>
      </c>
      <c r="AZ10" s="14" t="e">
        <f t="shared" si="11"/>
        <v>#REF!</v>
      </c>
      <c r="BA10" s="14" t="e">
        <f t="shared" si="11"/>
        <v>#REF!</v>
      </c>
      <c r="BB10" s="14" t="e">
        <f t="shared" si="11"/>
        <v>#REF!</v>
      </c>
      <c r="BC10" s="14" t="e">
        <f t="shared" si="11"/>
        <v>#REF!</v>
      </c>
      <c r="BD10" s="14" t="e">
        <f t="shared" si="11"/>
        <v>#REF!</v>
      </c>
      <c r="BE10" s="14" t="e">
        <f t="shared" si="11"/>
        <v>#REF!</v>
      </c>
    </row>
    <row r="11" spans="3:58" ht="16.25" customHeight="1" x14ac:dyDescent="0.85">
      <c r="F11" s="15" t="s">
        <v>28</v>
      </c>
      <c r="G11" s="15">
        <v>0</v>
      </c>
      <c r="H11" s="15">
        <f t="shared" si="13"/>
        <v>0</v>
      </c>
      <c r="I11" s="16">
        <f t="shared" si="12"/>
        <v>0</v>
      </c>
      <c r="J11" s="16"/>
      <c r="K11" s="16"/>
      <c r="L11" s="16"/>
      <c r="M11" s="16"/>
      <c r="N11" s="16"/>
      <c r="O11" s="16"/>
      <c r="P11" s="16">
        <v>100000</v>
      </c>
      <c r="Q11" s="16">
        <v>0</v>
      </c>
      <c r="R11" s="16">
        <f t="shared" si="11"/>
        <v>0</v>
      </c>
      <c r="S11" s="16">
        <f t="shared" si="11"/>
        <v>0</v>
      </c>
      <c r="T11" s="16">
        <f t="shared" si="11"/>
        <v>0</v>
      </c>
      <c r="U11" s="16">
        <f t="shared" si="11"/>
        <v>0</v>
      </c>
      <c r="V11" s="16">
        <v>100000</v>
      </c>
      <c r="W11" s="16">
        <v>0</v>
      </c>
      <c r="X11" s="16">
        <v>200000</v>
      </c>
      <c r="Y11" s="16">
        <v>0</v>
      </c>
      <c r="Z11" s="16">
        <f t="shared" si="11"/>
        <v>0</v>
      </c>
      <c r="AA11" s="16">
        <v>100000</v>
      </c>
      <c r="AB11" s="16"/>
      <c r="AC11" s="16">
        <f t="shared" si="11"/>
        <v>0</v>
      </c>
      <c r="AD11" s="16">
        <v>300000</v>
      </c>
      <c r="AE11" s="16"/>
      <c r="AF11" s="16"/>
      <c r="AG11" s="16"/>
      <c r="AH11" s="16">
        <v>0</v>
      </c>
      <c r="AI11" s="16"/>
      <c r="AJ11" s="16"/>
      <c r="AK11" s="16"/>
      <c r="AL11" s="16">
        <f t="shared" ref="AL11" si="14">AI11</f>
        <v>0</v>
      </c>
      <c r="AM11" s="16">
        <f t="shared" ref="AM11" si="15">AH11</f>
        <v>0</v>
      </c>
      <c r="AN11" s="16">
        <f>AM11</f>
        <v>0</v>
      </c>
      <c r="AO11" s="16"/>
      <c r="AP11" s="16">
        <v>250000</v>
      </c>
      <c r="AQ11" s="16"/>
      <c r="AR11" s="16"/>
      <c r="AS11" s="16">
        <v>0</v>
      </c>
      <c r="AT11" s="16">
        <f t="shared" si="11"/>
        <v>0</v>
      </c>
      <c r="AU11" s="16"/>
      <c r="AV11" s="16">
        <f>AT11</f>
        <v>0</v>
      </c>
      <c r="AW11" s="16">
        <v>250000</v>
      </c>
      <c r="AX11" s="16">
        <v>0</v>
      </c>
      <c r="AY11" s="16">
        <f t="shared" si="11"/>
        <v>0</v>
      </c>
      <c r="AZ11" s="16">
        <v>300000</v>
      </c>
      <c r="BA11" s="16">
        <v>200000</v>
      </c>
      <c r="BB11" s="16">
        <v>0</v>
      </c>
      <c r="BC11" s="16">
        <f t="shared" si="11"/>
        <v>0</v>
      </c>
      <c r="BD11" s="16">
        <v>6000000</v>
      </c>
      <c r="BE11" s="16">
        <v>0</v>
      </c>
    </row>
    <row r="12" spans="3:58" ht="16.25" customHeight="1" x14ac:dyDescent="0.85">
      <c r="F12" s="13" t="s">
        <v>29</v>
      </c>
      <c r="G12" s="12">
        <v>0</v>
      </c>
      <c r="H12" s="12">
        <f t="shared" si="13"/>
        <v>0</v>
      </c>
      <c r="I12" s="14">
        <f t="shared" si="12"/>
        <v>0</v>
      </c>
      <c r="J12" s="14"/>
      <c r="K12" s="14"/>
      <c r="L12" s="14"/>
      <c r="M12" s="14"/>
      <c r="N12" s="14"/>
      <c r="O12" s="14"/>
      <c r="P12" s="14">
        <f>P11+I12</f>
        <v>100000</v>
      </c>
      <c r="Q12" s="14">
        <f t="shared" ref="Q12:AD12" si="16">Q11+P12</f>
        <v>100000</v>
      </c>
      <c r="R12" s="14">
        <f t="shared" si="16"/>
        <v>100000</v>
      </c>
      <c r="S12" s="14">
        <f t="shared" si="16"/>
        <v>100000</v>
      </c>
      <c r="T12" s="14">
        <f t="shared" si="16"/>
        <v>100000</v>
      </c>
      <c r="U12" s="14">
        <f t="shared" si="16"/>
        <v>100000</v>
      </c>
      <c r="V12" s="14">
        <f t="shared" si="16"/>
        <v>200000</v>
      </c>
      <c r="W12" s="14">
        <f t="shared" si="16"/>
        <v>200000</v>
      </c>
      <c r="X12" s="14">
        <f t="shared" si="16"/>
        <v>400000</v>
      </c>
      <c r="Y12" s="14">
        <f t="shared" si="16"/>
        <v>400000</v>
      </c>
      <c r="Z12" s="14">
        <f t="shared" si="16"/>
        <v>400000</v>
      </c>
      <c r="AA12" s="14">
        <f t="shared" si="16"/>
        <v>500000</v>
      </c>
      <c r="AB12" s="14">
        <f t="shared" si="16"/>
        <v>500000</v>
      </c>
      <c r="AC12" s="14">
        <f t="shared" si="16"/>
        <v>500000</v>
      </c>
      <c r="AD12" s="14">
        <f t="shared" si="16"/>
        <v>800000</v>
      </c>
      <c r="AE12" s="14"/>
      <c r="AF12" s="14"/>
      <c r="AG12" s="14"/>
      <c r="AH12" s="14">
        <f t="shared" ref="AH12" si="17">AH11+AD12</f>
        <v>800000</v>
      </c>
      <c r="AI12" s="14"/>
      <c r="AJ12" s="14"/>
      <c r="AK12" s="14"/>
      <c r="AL12" s="14">
        <f t="shared" ref="AL12" si="18">AL11+AI12</f>
        <v>0</v>
      </c>
      <c r="AM12" s="14">
        <f t="shared" ref="AM12" si="19">AM11+AH12</f>
        <v>800000</v>
      </c>
      <c r="AN12" s="14">
        <f>AN11+AM12</f>
        <v>800000</v>
      </c>
      <c r="AO12" s="14"/>
      <c r="AP12" s="14" t="e">
        <f>AP11+#REF!</f>
        <v>#REF!</v>
      </c>
      <c r="AQ12" s="14"/>
      <c r="AR12" s="14"/>
      <c r="AS12" s="14" t="e">
        <f>AS11+AP12</f>
        <v>#REF!</v>
      </c>
      <c r="AT12" s="14" t="e">
        <f t="shared" ref="AT12:BE12" si="20">AT11+AS12</f>
        <v>#REF!</v>
      </c>
      <c r="AU12" s="14"/>
      <c r="AV12" s="14" t="e">
        <f>AV11+AT12</f>
        <v>#REF!</v>
      </c>
      <c r="AW12" s="14" t="e">
        <f t="shared" si="20"/>
        <v>#REF!</v>
      </c>
      <c r="AX12" s="14" t="e">
        <f t="shared" si="20"/>
        <v>#REF!</v>
      </c>
      <c r="AY12" s="14" t="e">
        <f t="shared" si="20"/>
        <v>#REF!</v>
      </c>
      <c r="AZ12" s="14" t="e">
        <f t="shared" si="20"/>
        <v>#REF!</v>
      </c>
      <c r="BA12" s="14" t="e">
        <f t="shared" si="20"/>
        <v>#REF!</v>
      </c>
      <c r="BB12" s="14" t="e">
        <f t="shared" si="20"/>
        <v>#REF!</v>
      </c>
      <c r="BC12" s="14" t="e">
        <f t="shared" si="20"/>
        <v>#REF!</v>
      </c>
      <c r="BD12" s="14" t="e">
        <f t="shared" si="20"/>
        <v>#REF!</v>
      </c>
      <c r="BE12" s="14" t="e">
        <f t="shared" si="20"/>
        <v>#REF!</v>
      </c>
    </row>
    <row r="13" spans="3:58" ht="16.25" customHeight="1" x14ac:dyDescent="0.85">
      <c r="F13" s="13" t="s">
        <v>30</v>
      </c>
      <c r="G13" s="12">
        <v>0</v>
      </c>
      <c r="H13" s="12">
        <f t="shared" si="13"/>
        <v>0</v>
      </c>
      <c r="I13" s="14">
        <f t="shared" si="12"/>
        <v>0</v>
      </c>
      <c r="J13" s="14"/>
      <c r="K13" s="14"/>
      <c r="L13" s="14"/>
      <c r="M13" s="14"/>
      <c r="N13" s="14"/>
      <c r="O13" s="14"/>
      <c r="P13" s="14">
        <f>I13</f>
        <v>0</v>
      </c>
      <c r="Q13" s="14">
        <f t="shared" ref="Q13:BE13" si="21">P13</f>
        <v>0</v>
      </c>
      <c r="R13" s="14">
        <f t="shared" si="21"/>
        <v>0</v>
      </c>
      <c r="S13" s="14">
        <f t="shared" si="21"/>
        <v>0</v>
      </c>
      <c r="T13" s="14">
        <f t="shared" si="21"/>
        <v>0</v>
      </c>
      <c r="U13" s="14">
        <f t="shared" si="21"/>
        <v>0</v>
      </c>
      <c r="V13" s="14">
        <f t="shared" si="21"/>
        <v>0</v>
      </c>
      <c r="W13" s="14">
        <f t="shared" si="21"/>
        <v>0</v>
      </c>
      <c r="X13" s="14">
        <f t="shared" si="21"/>
        <v>0</v>
      </c>
      <c r="Y13" s="14">
        <f t="shared" si="21"/>
        <v>0</v>
      </c>
      <c r="Z13" s="14">
        <f t="shared" si="21"/>
        <v>0</v>
      </c>
      <c r="AA13" s="14">
        <f t="shared" si="21"/>
        <v>0</v>
      </c>
      <c r="AB13" s="14">
        <f t="shared" si="21"/>
        <v>0</v>
      </c>
      <c r="AC13" s="14">
        <f t="shared" si="21"/>
        <v>0</v>
      </c>
      <c r="AD13" s="14">
        <f t="shared" si="21"/>
        <v>0</v>
      </c>
      <c r="AE13" s="14"/>
      <c r="AF13" s="14"/>
      <c r="AG13" s="14"/>
      <c r="AH13" s="14">
        <f>AD13</f>
        <v>0</v>
      </c>
      <c r="AI13" s="14"/>
      <c r="AJ13" s="14"/>
      <c r="AK13" s="14"/>
      <c r="AL13" s="14">
        <f>AI13</f>
        <v>0</v>
      </c>
      <c r="AM13" s="14">
        <f>AH13</f>
        <v>0</v>
      </c>
      <c r="AN13" s="14">
        <f>AM13</f>
        <v>0</v>
      </c>
      <c r="AO13" s="14"/>
      <c r="AP13" s="14" t="e">
        <f>#REF!</f>
        <v>#REF!</v>
      </c>
      <c r="AQ13" s="14"/>
      <c r="AR13" s="14"/>
      <c r="AS13" s="14" t="e">
        <f>AP13</f>
        <v>#REF!</v>
      </c>
      <c r="AT13" s="14" t="e">
        <f t="shared" si="21"/>
        <v>#REF!</v>
      </c>
      <c r="AU13" s="14"/>
      <c r="AV13" s="14" t="e">
        <f>AT13</f>
        <v>#REF!</v>
      </c>
      <c r="AW13" s="14" t="e">
        <f t="shared" si="21"/>
        <v>#REF!</v>
      </c>
      <c r="AX13" s="14" t="e">
        <f t="shared" si="21"/>
        <v>#REF!</v>
      </c>
      <c r="AY13" s="14" t="e">
        <f t="shared" si="21"/>
        <v>#REF!</v>
      </c>
      <c r="AZ13" s="14" t="e">
        <f t="shared" si="21"/>
        <v>#REF!</v>
      </c>
      <c r="BA13" s="14" t="e">
        <f t="shared" si="21"/>
        <v>#REF!</v>
      </c>
      <c r="BB13" s="14" t="e">
        <f t="shared" si="21"/>
        <v>#REF!</v>
      </c>
      <c r="BC13" s="14" t="e">
        <f t="shared" si="21"/>
        <v>#REF!</v>
      </c>
      <c r="BD13" s="14" t="e">
        <f t="shared" si="21"/>
        <v>#REF!</v>
      </c>
      <c r="BE13" s="14" t="e">
        <f t="shared" si="21"/>
        <v>#REF!</v>
      </c>
    </row>
    <row r="14" spans="3:58" ht="16.25" customHeight="1" x14ac:dyDescent="0.85">
      <c r="C14" s="1">
        <v>2</v>
      </c>
      <c r="D14" s="1" t="s">
        <v>24</v>
      </c>
      <c r="F14" s="13" t="s">
        <v>31</v>
      </c>
      <c r="G14" s="17">
        <f t="shared" ref="G14:H14" si="22">SUM(G8:G13)</f>
        <v>0</v>
      </c>
      <c r="H14" s="17">
        <f t="shared" si="22"/>
        <v>0</v>
      </c>
      <c r="I14" s="18">
        <f>I8+I12+I13</f>
        <v>1000000</v>
      </c>
      <c r="J14" s="18"/>
      <c r="K14" s="18"/>
      <c r="L14" s="18"/>
      <c r="M14" s="18"/>
      <c r="N14" s="18"/>
      <c r="O14" s="18"/>
      <c r="P14" s="18">
        <f t="shared" ref="P14:AD14" si="23">P8+P12+P13</f>
        <v>1100000</v>
      </c>
      <c r="Q14" s="18">
        <f t="shared" si="23"/>
        <v>1100000</v>
      </c>
      <c r="R14" s="18">
        <f t="shared" si="23"/>
        <v>1100000</v>
      </c>
      <c r="S14" s="18">
        <f t="shared" si="23"/>
        <v>1100000</v>
      </c>
      <c r="T14" s="18">
        <f t="shared" si="23"/>
        <v>1100000</v>
      </c>
      <c r="U14" s="18">
        <f t="shared" si="23"/>
        <v>1100000</v>
      </c>
      <c r="V14" s="18">
        <f t="shared" si="23"/>
        <v>1200000</v>
      </c>
      <c r="W14" s="18">
        <f t="shared" si="23"/>
        <v>1200000</v>
      </c>
      <c r="X14" s="18">
        <f t="shared" si="23"/>
        <v>1400000</v>
      </c>
      <c r="Y14" s="18">
        <f t="shared" si="23"/>
        <v>1400000</v>
      </c>
      <c r="Z14" s="18">
        <f t="shared" si="23"/>
        <v>1400000</v>
      </c>
      <c r="AA14" s="18">
        <f t="shared" si="23"/>
        <v>1500000</v>
      </c>
      <c r="AB14" s="18">
        <f t="shared" si="23"/>
        <v>1500000</v>
      </c>
      <c r="AC14" s="18">
        <f t="shared" si="23"/>
        <v>1500000</v>
      </c>
      <c r="AD14" s="18">
        <f t="shared" si="23"/>
        <v>1800000</v>
      </c>
      <c r="AE14" s="18"/>
      <c r="AF14" s="18"/>
      <c r="AG14" s="18"/>
      <c r="AH14" s="18">
        <f t="shared" ref="AH14" si="24">AH8+AH12+AH13</f>
        <v>1800000</v>
      </c>
      <c r="AI14" s="18"/>
      <c r="AJ14" s="18"/>
      <c r="AK14" s="18"/>
      <c r="AL14" s="18">
        <f t="shared" ref="AL14:BE14" si="25">AL8+AL12+AL13</f>
        <v>0</v>
      </c>
      <c r="AM14" s="18">
        <f t="shared" si="25"/>
        <v>1800000</v>
      </c>
      <c r="AN14" s="18">
        <f t="shared" si="25"/>
        <v>1800000</v>
      </c>
      <c r="AO14" s="18"/>
      <c r="AP14" s="18" t="e">
        <f t="shared" si="25"/>
        <v>#REF!</v>
      </c>
      <c r="AQ14" s="18"/>
      <c r="AR14" s="18"/>
      <c r="AS14" s="18" t="e">
        <f t="shared" si="25"/>
        <v>#REF!</v>
      </c>
      <c r="AT14" s="18" t="e">
        <f t="shared" si="25"/>
        <v>#REF!</v>
      </c>
      <c r="AU14" s="18"/>
      <c r="AV14" s="18" t="e">
        <f t="shared" si="25"/>
        <v>#REF!</v>
      </c>
      <c r="AW14" s="18" t="e">
        <f t="shared" si="25"/>
        <v>#REF!</v>
      </c>
      <c r="AX14" s="18" t="e">
        <f t="shared" si="25"/>
        <v>#REF!</v>
      </c>
      <c r="AY14" s="18" t="e">
        <f t="shared" si="25"/>
        <v>#REF!</v>
      </c>
      <c r="AZ14" s="18" t="e">
        <f t="shared" si="25"/>
        <v>#REF!</v>
      </c>
      <c r="BA14" s="18" t="e">
        <f t="shared" si="25"/>
        <v>#REF!</v>
      </c>
      <c r="BB14" s="18" t="e">
        <f t="shared" si="25"/>
        <v>#REF!</v>
      </c>
      <c r="BC14" s="18" t="e">
        <f t="shared" si="25"/>
        <v>#REF!</v>
      </c>
      <c r="BD14" s="18" t="e">
        <f t="shared" si="25"/>
        <v>#REF!</v>
      </c>
      <c r="BE14" s="18" t="e">
        <f t="shared" si="25"/>
        <v>#REF!</v>
      </c>
    </row>
    <row r="15" spans="3:58" ht="16.25" customHeight="1" x14ac:dyDescent="0.85">
      <c r="F15" s="13" t="s">
        <v>32</v>
      </c>
      <c r="G15" s="12">
        <f>G8+G9</f>
        <v>0</v>
      </c>
      <c r="H15" s="12">
        <f>H8+H9</f>
        <v>0</v>
      </c>
      <c r="I15" s="14">
        <f t="shared" ref="I15" si="26">I8+I9</f>
        <v>1000000</v>
      </c>
      <c r="J15" s="14"/>
      <c r="K15" s="14"/>
      <c r="L15" s="14"/>
      <c r="M15" s="14"/>
      <c r="N15" s="14"/>
      <c r="O15" s="14"/>
      <c r="P15" s="14">
        <f>P8+P9</f>
        <v>1000000</v>
      </c>
      <c r="Q15" s="14">
        <f t="shared" ref="Q15:BE15" si="27">Q8+Q9</f>
        <v>1000000</v>
      </c>
      <c r="R15" s="14">
        <f t="shared" si="27"/>
        <v>1000000</v>
      </c>
      <c r="S15" s="14">
        <f t="shared" si="27"/>
        <v>1000000</v>
      </c>
      <c r="T15" s="14">
        <f t="shared" si="27"/>
        <v>1000000</v>
      </c>
      <c r="U15" s="14">
        <f t="shared" si="27"/>
        <v>1000000</v>
      </c>
      <c r="V15" s="14">
        <f t="shared" si="27"/>
        <v>1000000</v>
      </c>
      <c r="W15" s="14">
        <f t="shared" si="27"/>
        <v>1000000</v>
      </c>
      <c r="X15" s="14">
        <f t="shared" si="27"/>
        <v>1000000</v>
      </c>
      <c r="Y15" s="14">
        <f t="shared" si="27"/>
        <v>1000000</v>
      </c>
      <c r="Z15" s="14">
        <f t="shared" si="27"/>
        <v>1000000</v>
      </c>
      <c r="AA15" s="14">
        <f t="shared" si="27"/>
        <v>11000000</v>
      </c>
      <c r="AB15" s="14">
        <f t="shared" si="27"/>
        <v>11000000</v>
      </c>
      <c r="AC15" s="14">
        <f t="shared" si="27"/>
        <v>11000000</v>
      </c>
      <c r="AD15" s="14">
        <f t="shared" si="27"/>
        <v>11000000</v>
      </c>
      <c r="AE15" s="14"/>
      <c r="AF15" s="14"/>
      <c r="AG15" s="14"/>
      <c r="AH15" s="14">
        <f t="shared" si="27"/>
        <v>11000000</v>
      </c>
      <c r="AI15" s="14"/>
      <c r="AJ15" s="14"/>
      <c r="AK15" s="14"/>
      <c r="AL15" s="14">
        <f t="shared" ref="AL15" si="28">AL8+AL9</f>
        <v>0</v>
      </c>
      <c r="AM15" s="14">
        <f t="shared" si="27"/>
        <v>11000000</v>
      </c>
      <c r="AN15" s="14">
        <f t="shared" si="27"/>
        <v>11000000</v>
      </c>
      <c r="AO15" s="14"/>
      <c r="AP15" s="14" t="e">
        <f t="shared" si="27"/>
        <v>#REF!</v>
      </c>
      <c r="AQ15" s="14"/>
      <c r="AR15" s="14"/>
      <c r="AS15" s="14" t="e">
        <f t="shared" si="27"/>
        <v>#REF!</v>
      </c>
      <c r="AT15" s="14" t="e">
        <f t="shared" si="27"/>
        <v>#REF!</v>
      </c>
      <c r="AU15" s="14"/>
      <c r="AV15" s="14" t="e">
        <f t="shared" si="27"/>
        <v>#REF!</v>
      </c>
      <c r="AW15" s="14" t="e">
        <f t="shared" si="27"/>
        <v>#REF!</v>
      </c>
      <c r="AX15" s="14" t="e">
        <f t="shared" si="27"/>
        <v>#REF!</v>
      </c>
      <c r="AY15" s="14" t="e">
        <f t="shared" si="27"/>
        <v>#REF!</v>
      </c>
      <c r="AZ15" s="14" t="e">
        <f t="shared" si="27"/>
        <v>#REF!</v>
      </c>
      <c r="BA15" s="14" t="e">
        <f t="shared" si="27"/>
        <v>#REF!</v>
      </c>
      <c r="BB15" s="14" t="e">
        <f t="shared" si="27"/>
        <v>#REF!</v>
      </c>
      <c r="BC15" s="14" t="e">
        <f t="shared" si="27"/>
        <v>#REF!</v>
      </c>
      <c r="BD15" s="14" t="e">
        <f t="shared" si="27"/>
        <v>#REF!</v>
      </c>
      <c r="BE15" s="14" t="e">
        <f t="shared" si="27"/>
        <v>#REF!</v>
      </c>
    </row>
    <row r="16" spans="3:58" ht="16.25" customHeight="1" x14ac:dyDescent="0.85">
      <c r="C16" s="1">
        <v>3</v>
      </c>
      <c r="D16" s="1" t="s">
        <v>24</v>
      </c>
      <c r="F16" s="13" t="s">
        <v>33</v>
      </c>
      <c r="G16" s="12">
        <f>SUM(G8:G14)</f>
        <v>0</v>
      </c>
      <c r="H16" s="12">
        <v>0</v>
      </c>
      <c r="I16" s="14">
        <f>I14+I9+I10</f>
        <v>1000000</v>
      </c>
      <c r="J16" s="14"/>
      <c r="K16" s="14"/>
      <c r="L16" s="14"/>
      <c r="M16" s="14"/>
      <c r="N16" s="14"/>
      <c r="O16" s="14"/>
      <c r="P16" s="14">
        <f>P14+P9+P10</f>
        <v>1100000</v>
      </c>
      <c r="Q16" s="14">
        <f t="shared" ref="Q16:BE16" si="29">Q14+Q9+Q10</f>
        <v>1100000</v>
      </c>
      <c r="R16" s="14">
        <f t="shared" si="29"/>
        <v>1100000</v>
      </c>
      <c r="S16" s="14">
        <f t="shared" si="29"/>
        <v>1100000</v>
      </c>
      <c r="T16" s="14">
        <f t="shared" si="29"/>
        <v>1100000</v>
      </c>
      <c r="U16" s="14">
        <f t="shared" si="29"/>
        <v>1100000</v>
      </c>
      <c r="V16" s="14">
        <f t="shared" si="29"/>
        <v>1200000</v>
      </c>
      <c r="W16" s="14">
        <f t="shared" si="29"/>
        <v>1200000</v>
      </c>
      <c r="X16" s="14">
        <f t="shared" si="29"/>
        <v>1400000</v>
      </c>
      <c r="Y16" s="14">
        <f t="shared" si="29"/>
        <v>1400000</v>
      </c>
      <c r="Z16" s="14">
        <f t="shared" si="29"/>
        <v>1400000</v>
      </c>
      <c r="AA16" s="14">
        <f t="shared" si="29"/>
        <v>11500000</v>
      </c>
      <c r="AB16" s="14">
        <f t="shared" si="29"/>
        <v>11500000</v>
      </c>
      <c r="AC16" s="14">
        <f t="shared" si="29"/>
        <v>11500000</v>
      </c>
      <c r="AD16" s="14">
        <f t="shared" si="29"/>
        <v>11800000</v>
      </c>
      <c r="AE16" s="14"/>
      <c r="AF16" s="14"/>
      <c r="AG16" s="14"/>
      <c r="AH16" s="14">
        <f t="shared" si="29"/>
        <v>11800000</v>
      </c>
      <c r="AI16" s="14"/>
      <c r="AJ16" s="14"/>
      <c r="AK16" s="14"/>
      <c r="AL16" s="14">
        <f t="shared" ref="AL16" si="30">AL14+AL9+AL10</f>
        <v>0</v>
      </c>
      <c r="AM16" s="14">
        <f t="shared" si="29"/>
        <v>11800000</v>
      </c>
      <c r="AN16" s="14">
        <f t="shared" si="29"/>
        <v>11800000</v>
      </c>
      <c r="AO16" s="14"/>
      <c r="AP16" s="14" t="e">
        <f t="shared" si="29"/>
        <v>#REF!</v>
      </c>
      <c r="AQ16" s="14"/>
      <c r="AR16" s="14"/>
      <c r="AS16" s="14" t="e">
        <f t="shared" si="29"/>
        <v>#REF!</v>
      </c>
      <c r="AT16" s="14" t="e">
        <f t="shared" si="29"/>
        <v>#REF!</v>
      </c>
      <c r="AU16" s="14"/>
      <c r="AV16" s="14" t="e">
        <f t="shared" si="29"/>
        <v>#REF!</v>
      </c>
      <c r="AW16" s="14" t="e">
        <f t="shared" si="29"/>
        <v>#REF!</v>
      </c>
      <c r="AX16" s="14" t="e">
        <f t="shared" si="29"/>
        <v>#REF!</v>
      </c>
      <c r="AY16" s="14" t="e">
        <f t="shared" si="29"/>
        <v>#REF!</v>
      </c>
      <c r="AZ16" s="14" t="e">
        <f t="shared" si="29"/>
        <v>#REF!</v>
      </c>
      <c r="BA16" s="14" t="e">
        <f t="shared" si="29"/>
        <v>#REF!</v>
      </c>
      <c r="BB16" s="14" t="e">
        <f t="shared" si="29"/>
        <v>#REF!</v>
      </c>
      <c r="BC16" s="14" t="e">
        <f t="shared" si="29"/>
        <v>#REF!</v>
      </c>
      <c r="BD16" s="14" t="e">
        <f t="shared" si="29"/>
        <v>#REF!</v>
      </c>
      <c r="BE16" s="14" t="e">
        <f t="shared" si="29"/>
        <v>#REF!</v>
      </c>
    </row>
    <row r="17" spans="6:57" ht="16.25" customHeight="1" x14ac:dyDescent="0.85">
      <c r="F17" s="13" t="s">
        <v>34</v>
      </c>
      <c r="G17" s="12">
        <v>0</v>
      </c>
      <c r="H17" s="12">
        <f>G17</f>
        <v>0</v>
      </c>
      <c r="I17" s="19">
        <v>3</v>
      </c>
      <c r="J17" s="19"/>
      <c r="K17" s="19"/>
      <c r="L17" s="19"/>
      <c r="M17" s="19"/>
      <c r="N17" s="19"/>
      <c r="O17" s="19"/>
      <c r="P17" s="19">
        <f t="shared" ref="P17" si="31">I17</f>
        <v>3</v>
      </c>
      <c r="Q17" s="19">
        <v>4</v>
      </c>
      <c r="R17" s="19">
        <f t="shared" ref="R17:BE18" si="32">Q17</f>
        <v>4</v>
      </c>
      <c r="S17" s="19">
        <f t="shared" si="32"/>
        <v>4</v>
      </c>
      <c r="T17" s="19">
        <f t="shared" si="32"/>
        <v>4</v>
      </c>
      <c r="U17" s="19">
        <f t="shared" si="32"/>
        <v>4</v>
      </c>
      <c r="V17" s="19">
        <v>15</v>
      </c>
      <c r="W17" s="19">
        <f t="shared" si="32"/>
        <v>15</v>
      </c>
      <c r="X17" s="19">
        <f t="shared" si="32"/>
        <v>15</v>
      </c>
      <c r="Y17" s="19">
        <f t="shared" si="32"/>
        <v>15</v>
      </c>
      <c r="Z17" s="19">
        <f t="shared" si="32"/>
        <v>15</v>
      </c>
      <c r="AA17" s="19">
        <v>18</v>
      </c>
      <c r="AB17" s="19">
        <f t="shared" si="32"/>
        <v>18</v>
      </c>
      <c r="AC17" s="19">
        <f t="shared" si="32"/>
        <v>18</v>
      </c>
      <c r="AD17" s="19">
        <f t="shared" si="32"/>
        <v>18</v>
      </c>
      <c r="AE17" s="19"/>
      <c r="AF17" s="19"/>
      <c r="AG17" s="19"/>
      <c r="AH17" s="19">
        <f>AD17</f>
        <v>18</v>
      </c>
      <c r="AI17" s="19"/>
      <c r="AJ17" s="19"/>
      <c r="AK17" s="19"/>
      <c r="AL17" s="19">
        <f>AI17</f>
        <v>0</v>
      </c>
      <c r="AM17" s="19">
        <f>AH17</f>
        <v>18</v>
      </c>
      <c r="AN17" s="19">
        <f>AM17</f>
        <v>18</v>
      </c>
      <c r="AO17" s="19"/>
      <c r="AP17" s="19" t="e">
        <f>#REF!</f>
        <v>#REF!</v>
      </c>
      <c r="AQ17" s="19"/>
      <c r="AR17" s="19"/>
      <c r="AS17" s="19" t="e">
        <f>AP17</f>
        <v>#REF!</v>
      </c>
      <c r="AT17" s="19" t="e">
        <f t="shared" si="32"/>
        <v>#REF!</v>
      </c>
      <c r="AU17" s="19"/>
      <c r="AV17" s="19" t="e">
        <f>AT17</f>
        <v>#REF!</v>
      </c>
      <c r="AW17" s="19" t="e">
        <f t="shared" si="32"/>
        <v>#REF!</v>
      </c>
      <c r="AX17" s="19" t="e">
        <f t="shared" si="32"/>
        <v>#REF!</v>
      </c>
      <c r="AY17" s="19" t="e">
        <f t="shared" si="32"/>
        <v>#REF!</v>
      </c>
      <c r="AZ17" s="19" t="e">
        <f t="shared" si="32"/>
        <v>#REF!</v>
      </c>
      <c r="BA17" s="19" t="e">
        <f t="shared" si="32"/>
        <v>#REF!</v>
      </c>
      <c r="BB17" s="19" t="e">
        <f t="shared" si="32"/>
        <v>#REF!</v>
      </c>
      <c r="BC17" s="19" t="e">
        <f t="shared" si="32"/>
        <v>#REF!</v>
      </c>
      <c r="BD17" s="19" t="e">
        <f t="shared" si="32"/>
        <v>#REF!</v>
      </c>
      <c r="BE17" s="19" t="e">
        <f t="shared" si="32"/>
        <v>#REF!</v>
      </c>
    </row>
    <row r="18" spans="6:57" ht="16.25" customHeight="1" thickBot="1" x14ac:dyDescent="1">
      <c r="F18" s="13" t="s">
        <v>35</v>
      </c>
      <c r="G18" s="20">
        <v>0</v>
      </c>
      <c r="H18" s="20">
        <f>G18</f>
        <v>0</v>
      </c>
      <c r="I18" s="21">
        <v>1</v>
      </c>
      <c r="J18" s="21"/>
      <c r="K18" s="21"/>
      <c r="L18" s="21"/>
      <c r="M18" s="21"/>
      <c r="N18" s="21"/>
      <c r="O18" s="21"/>
      <c r="P18" s="21">
        <v>2</v>
      </c>
      <c r="Q18" s="21">
        <v>5</v>
      </c>
      <c r="R18" s="21">
        <v>6</v>
      </c>
      <c r="S18" s="21">
        <f>R18</f>
        <v>6</v>
      </c>
      <c r="T18" s="21">
        <f t="shared" si="32"/>
        <v>6</v>
      </c>
      <c r="U18" s="21">
        <f t="shared" si="32"/>
        <v>6</v>
      </c>
      <c r="V18" s="21">
        <f t="shared" si="32"/>
        <v>6</v>
      </c>
      <c r="W18" s="21">
        <f t="shared" si="32"/>
        <v>6</v>
      </c>
      <c r="X18" s="21">
        <v>6</v>
      </c>
      <c r="Y18" s="21">
        <f t="shared" si="32"/>
        <v>6</v>
      </c>
      <c r="Z18" s="21">
        <f t="shared" si="32"/>
        <v>6</v>
      </c>
      <c r="AA18" s="21">
        <v>9</v>
      </c>
      <c r="AB18" s="21">
        <f t="shared" si="32"/>
        <v>9</v>
      </c>
      <c r="AC18" s="21">
        <f t="shared" si="32"/>
        <v>9</v>
      </c>
      <c r="AD18" s="21">
        <f t="shared" si="32"/>
        <v>9</v>
      </c>
      <c r="AE18" s="21"/>
      <c r="AF18" s="21"/>
      <c r="AG18" s="21"/>
      <c r="AH18" s="21">
        <f>AD18</f>
        <v>9</v>
      </c>
      <c r="AI18" s="21"/>
      <c r="AJ18" s="21"/>
      <c r="AK18" s="21"/>
      <c r="AL18" s="21">
        <f>AI18</f>
        <v>0</v>
      </c>
      <c r="AM18" s="21">
        <f>AH18</f>
        <v>9</v>
      </c>
      <c r="AN18" s="21">
        <f>AM18</f>
        <v>9</v>
      </c>
      <c r="AO18" s="21"/>
      <c r="AP18" s="21" t="e">
        <f>#REF!</f>
        <v>#REF!</v>
      </c>
      <c r="AQ18" s="21"/>
      <c r="AR18" s="21"/>
      <c r="AS18" s="21" t="e">
        <f>AP18</f>
        <v>#REF!</v>
      </c>
      <c r="AT18" s="21" t="e">
        <f t="shared" si="32"/>
        <v>#REF!</v>
      </c>
      <c r="AU18" s="21"/>
      <c r="AV18" s="21" t="e">
        <f>AT18</f>
        <v>#REF!</v>
      </c>
      <c r="AW18" s="21" t="e">
        <f t="shared" si="32"/>
        <v>#REF!</v>
      </c>
      <c r="AX18" s="21" t="e">
        <f t="shared" si="32"/>
        <v>#REF!</v>
      </c>
      <c r="AY18" s="21" t="e">
        <f t="shared" si="32"/>
        <v>#REF!</v>
      </c>
      <c r="AZ18" s="21" t="e">
        <f t="shared" si="32"/>
        <v>#REF!</v>
      </c>
      <c r="BA18" s="21" t="e">
        <f t="shared" si="32"/>
        <v>#REF!</v>
      </c>
      <c r="BB18" s="21" t="e">
        <f t="shared" si="32"/>
        <v>#REF!</v>
      </c>
      <c r="BC18" s="21" t="e">
        <f t="shared" si="32"/>
        <v>#REF!</v>
      </c>
      <c r="BD18" s="21" t="e">
        <f t="shared" si="32"/>
        <v>#REF!</v>
      </c>
      <c r="BE18" s="21" t="e">
        <f t="shared" si="32"/>
        <v>#REF!</v>
      </c>
    </row>
    <row r="19" spans="6:57" ht="16.25" customHeight="1" thickTop="1" thickBot="1" x14ac:dyDescent="1">
      <c r="F19" s="11" t="s">
        <v>36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</row>
    <row r="20" spans="6:57" ht="16.25" customHeight="1" thickTop="1" x14ac:dyDescent="0.85">
      <c r="F20" s="22" t="s">
        <v>37</v>
      </c>
      <c r="G20" s="8">
        <v>0</v>
      </c>
      <c r="H20" s="8">
        <f>G20</f>
        <v>0</v>
      </c>
      <c r="I20" s="8">
        <f t="shared" ref="I20:X22" si="33">H20</f>
        <v>0</v>
      </c>
      <c r="J20" s="8"/>
      <c r="K20" s="8"/>
      <c r="L20" s="8"/>
      <c r="M20" s="8"/>
      <c r="N20" s="8"/>
      <c r="O20" s="8"/>
      <c r="P20" s="8">
        <f>I20</f>
        <v>0</v>
      </c>
      <c r="Q20" s="8">
        <f t="shared" si="33"/>
        <v>0</v>
      </c>
      <c r="R20" s="8">
        <f t="shared" si="33"/>
        <v>0</v>
      </c>
      <c r="S20" s="8">
        <f t="shared" si="33"/>
        <v>0</v>
      </c>
      <c r="T20" s="8">
        <f t="shared" si="33"/>
        <v>0</v>
      </c>
      <c r="U20" s="8">
        <f t="shared" si="33"/>
        <v>0</v>
      </c>
      <c r="V20" s="8">
        <f t="shared" si="33"/>
        <v>0</v>
      </c>
      <c r="W20" s="8">
        <f t="shared" si="33"/>
        <v>0</v>
      </c>
      <c r="X20" s="8">
        <f t="shared" si="33"/>
        <v>0</v>
      </c>
      <c r="Y20" s="8">
        <v>25</v>
      </c>
      <c r="Z20" s="8">
        <v>64</v>
      </c>
      <c r="AA20" s="8">
        <f t="shared" ref="AA20:BE20" si="34">Z20</f>
        <v>64</v>
      </c>
      <c r="AB20" s="8">
        <f t="shared" si="34"/>
        <v>64</v>
      </c>
      <c r="AC20" s="8">
        <f t="shared" si="34"/>
        <v>64</v>
      </c>
      <c r="AD20" s="8">
        <f t="shared" si="34"/>
        <v>64</v>
      </c>
      <c r="AE20" s="8"/>
      <c r="AF20" s="8"/>
      <c r="AG20" s="8"/>
      <c r="AH20" s="8">
        <f>AD20</f>
        <v>64</v>
      </c>
      <c r="AI20" s="8"/>
      <c r="AJ20" s="8"/>
      <c r="AK20" s="8"/>
      <c r="AL20" s="8">
        <f>AI20</f>
        <v>0</v>
      </c>
      <c r="AM20" s="8">
        <f>AH20</f>
        <v>64</v>
      </c>
      <c r="AN20" s="8">
        <f>AM20</f>
        <v>64</v>
      </c>
      <c r="AO20" s="8"/>
      <c r="AP20" s="8" t="e">
        <f>#REF!</f>
        <v>#REF!</v>
      </c>
      <c r="AQ20" s="8"/>
      <c r="AR20" s="8"/>
      <c r="AS20" s="8" t="e">
        <f>AP20</f>
        <v>#REF!</v>
      </c>
      <c r="AT20" s="8" t="e">
        <f t="shared" si="34"/>
        <v>#REF!</v>
      </c>
      <c r="AU20" s="8"/>
      <c r="AV20" s="8" t="e">
        <f>AT20</f>
        <v>#REF!</v>
      </c>
      <c r="AW20" s="8" t="e">
        <f t="shared" si="34"/>
        <v>#REF!</v>
      </c>
      <c r="AX20" s="8" t="e">
        <f t="shared" si="34"/>
        <v>#REF!</v>
      </c>
      <c r="AY20" s="8" t="e">
        <f t="shared" si="34"/>
        <v>#REF!</v>
      </c>
      <c r="AZ20" s="8" t="e">
        <f t="shared" si="34"/>
        <v>#REF!</v>
      </c>
      <c r="BA20" s="8" t="e">
        <f t="shared" si="34"/>
        <v>#REF!</v>
      </c>
      <c r="BB20" s="8" t="e">
        <f t="shared" si="34"/>
        <v>#REF!</v>
      </c>
      <c r="BC20" s="8" t="e">
        <f t="shared" si="34"/>
        <v>#REF!</v>
      </c>
      <c r="BD20" s="8" t="e">
        <f t="shared" si="34"/>
        <v>#REF!</v>
      </c>
      <c r="BE20" s="8" t="e">
        <f t="shared" si="34"/>
        <v>#REF!</v>
      </c>
    </row>
    <row r="21" spans="6:57" ht="16.25" customHeight="1" x14ac:dyDescent="0.85">
      <c r="F21" s="22" t="s">
        <v>38</v>
      </c>
      <c r="G21" s="8">
        <v>0</v>
      </c>
      <c r="H21" s="8">
        <f t="shared" ref="H21:Q22" si="35">G21</f>
        <v>0</v>
      </c>
      <c r="I21" s="8">
        <f t="shared" si="35"/>
        <v>0</v>
      </c>
      <c r="J21" s="8"/>
      <c r="K21" s="8"/>
      <c r="L21" s="8"/>
      <c r="M21" s="8"/>
      <c r="N21" s="8"/>
      <c r="O21" s="8"/>
      <c r="P21" s="8">
        <f>I21</f>
        <v>0</v>
      </c>
      <c r="Q21" s="8">
        <f t="shared" si="35"/>
        <v>0</v>
      </c>
      <c r="R21" s="8">
        <f t="shared" si="33"/>
        <v>0</v>
      </c>
      <c r="S21" s="8">
        <f t="shared" si="33"/>
        <v>0</v>
      </c>
      <c r="T21" s="8">
        <f t="shared" si="33"/>
        <v>0</v>
      </c>
      <c r="U21" s="8">
        <f t="shared" si="33"/>
        <v>0</v>
      </c>
      <c r="V21" s="8">
        <f t="shared" si="33"/>
        <v>0</v>
      </c>
      <c r="W21" s="8">
        <f t="shared" si="33"/>
        <v>0</v>
      </c>
      <c r="X21" s="8">
        <f t="shared" si="33"/>
        <v>0</v>
      </c>
      <c r="Y21" s="8">
        <f t="shared" ref="Y21:BE22" si="36">X21</f>
        <v>0</v>
      </c>
      <c r="Z21" s="8">
        <v>10</v>
      </c>
      <c r="AA21" s="8">
        <f t="shared" si="36"/>
        <v>10</v>
      </c>
      <c r="AB21" s="8">
        <f t="shared" si="36"/>
        <v>10</v>
      </c>
      <c r="AC21" s="8">
        <f t="shared" si="36"/>
        <v>10</v>
      </c>
      <c r="AD21" s="8">
        <f t="shared" si="36"/>
        <v>10</v>
      </c>
      <c r="AE21" s="8"/>
      <c r="AF21" s="8"/>
      <c r="AG21" s="8"/>
      <c r="AH21" s="8">
        <f>AD21</f>
        <v>10</v>
      </c>
      <c r="AI21" s="8"/>
      <c r="AJ21" s="8"/>
      <c r="AK21" s="8"/>
      <c r="AL21" s="8">
        <f>AI21</f>
        <v>0</v>
      </c>
      <c r="AM21" s="8">
        <f>AH21</f>
        <v>10</v>
      </c>
      <c r="AN21" s="8">
        <f>AM21</f>
        <v>10</v>
      </c>
      <c r="AO21" s="8"/>
      <c r="AP21" s="8" t="e">
        <f>#REF!</f>
        <v>#REF!</v>
      </c>
      <c r="AQ21" s="8"/>
      <c r="AR21" s="8"/>
      <c r="AS21" s="8" t="e">
        <f>AP21</f>
        <v>#REF!</v>
      </c>
      <c r="AT21" s="8" t="e">
        <f t="shared" si="36"/>
        <v>#REF!</v>
      </c>
      <c r="AU21" s="8"/>
      <c r="AV21" s="8" t="e">
        <f>AT21</f>
        <v>#REF!</v>
      </c>
      <c r="AW21" s="8" t="e">
        <f t="shared" si="36"/>
        <v>#REF!</v>
      </c>
      <c r="AX21" s="8" t="e">
        <f t="shared" si="36"/>
        <v>#REF!</v>
      </c>
      <c r="AY21" s="8" t="e">
        <f t="shared" si="36"/>
        <v>#REF!</v>
      </c>
      <c r="AZ21" s="8" t="e">
        <f t="shared" si="36"/>
        <v>#REF!</v>
      </c>
      <c r="BA21" s="8" t="e">
        <f t="shared" si="36"/>
        <v>#REF!</v>
      </c>
      <c r="BB21" s="8" t="e">
        <f t="shared" si="36"/>
        <v>#REF!</v>
      </c>
      <c r="BC21" s="8" t="e">
        <f t="shared" si="36"/>
        <v>#REF!</v>
      </c>
      <c r="BD21" s="8" t="e">
        <f t="shared" si="36"/>
        <v>#REF!</v>
      </c>
      <c r="BE21" s="8" t="e">
        <f t="shared" si="36"/>
        <v>#REF!</v>
      </c>
    </row>
    <row r="22" spans="6:57" ht="16.25" customHeight="1" thickBot="1" x14ac:dyDescent="1">
      <c r="F22" s="22" t="s">
        <v>39</v>
      </c>
      <c r="G22" s="8">
        <v>0</v>
      </c>
      <c r="H22" s="8">
        <f t="shared" si="35"/>
        <v>0</v>
      </c>
      <c r="I22" s="8">
        <f t="shared" si="33"/>
        <v>0</v>
      </c>
      <c r="J22" s="8"/>
      <c r="K22" s="8"/>
      <c r="L22" s="8"/>
      <c r="M22" s="8"/>
      <c r="N22" s="8"/>
      <c r="O22" s="8"/>
      <c r="P22" s="8">
        <v>100</v>
      </c>
      <c r="Q22" s="8">
        <v>300</v>
      </c>
      <c r="R22" s="8">
        <v>600</v>
      </c>
      <c r="S22" s="8">
        <v>750</v>
      </c>
      <c r="T22" s="8">
        <v>900</v>
      </c>
      <c r="U22" s="8">
        <v>1250</v>
      </c>
      <c r="V22" s="8">
        <v>1450</v>
      </c>
      <c r="W22" s="8">
        <v>1900</v>
      </c>
      <c r="X22" s="8">
        <v>2300</v>
      </c>
      <c r="Y22" s="8">
        <v>3600</v>
      </c>
      <c r="Z22" s="8">
        <v>1274</v>
      </c>
      <c r="AA22" s="8">
        <f t="shared" si="36"/>
        <v>1274</v>
      </c>
      <c r="AB22" s="8">
        <f t="shared" si="36"/>
        <v>1274</v>
      </c>
      <c r="AC22" s="8">
        <f t="shared" si="36"/>
        <v>1274</v>
      </c>
      <c r="AD22" s="8">
        <f t="shared" si="36"/>
        <v>1274</v>
      </c>
      <c r="AE22" s="8"/>
      <c r="AF22" s="8"/>
      <c r="AG22" s="8"/>
      <c r="AH22" s="8">
        <f>AD22</f>
        <v>1274</v>
      </c>
      <c r="AI22" s="8"/>
      <c r="AJ22" s="8"/>
      <c r="AK22" s="8"/>
      <c r="AL22" s="8">
        <f>AI22</f>
        <v>0</v>
      </c>
      <c r="AM22" s="8">
        <f>AH22</f>
        <v>1274</v>
      </c>
      <c r="AN22" s="8">
        <f>AM22</f>
        <v>1274</v>
      </c>
      <c r="AO22" s="8"/>
      <c r="AP22" s="8" t="e">
        <f>#REF!</f>
        <v>#REF!</v>
      </c>
      <c r="AQ22" s="8"/>
      <c r="AR22" s="8"/>
      <c r="AS22" s="8" t="e">
        <f>AP22</f>
        <v>#REF!</v>
      </c>
      <c r="AT22" s="8" t="e">
        <f t="shared" si="36"/>
        <v>#REF!</v>
      </c>
      <c r="AU22" s="8"/>
      <c r="AV22" s="8" t="e">
        <f>AT22</f>
        <v>#REF!</v>
      </c>
      <c r="AW22" s="8" t="e">
        <f t="shared" si="36"/>
        <v>#REF!</v>
      </c>
      <c r="AX22" s="8" t="e">
        <f t="shared" si="36"/>
        <v>#REF!</v>
      </c>
      <c r="AY22" s="8" t="e">
        <f t="shared" si="36"/>
        <v>#REF!</v>
      </c>
      <c r="AZ22" s="8" t="e">
        <f t="shared" si="36"/>
        <v>#REF!</v>
      </c>
      <c r="BA22" s="8" t="e">
        <f t="shared" si="36"/>
        <v>#REF!</v>
      </c>
      <c r="BB22" s="8" t="e">
        <f t="shared" si="36"/>
        <v>#REF!</v>
      </c>
      <c r="BC22" s="8" t="e">
        <f t="shared" si="36"/>
        <v>#REF!</v>
      </c>
      <c r="BD22" s="8" t="e">
        <f t="shared" si="36"/>
        <v>#REF!</v>
      </c>
      <c r="BE22" s="8" t="e">
        <f t="shared" si="36"/>
        <v>#REF!</v>
      </c>
    </row>
    <row r="23" spans="6:57" ht="16.25" customHeight="1" thickTop="1" thickBot="1" x14ac:dyDescent="1">
      <c r="F23" s="11" t="s">
        <v>40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</row>
    <row r="24" spans="6:57" ht="16.25" customHeight="1" thickTop="1" x14ac:dyDescent="0.85">
      <c r="F24" s="22" t="s">
        <v>41</v>
      </c>
      <c r="G24" s="8">
        <v>0</v>
      </c>
      <c r="H24" s="8">
        <f>G24</f>
        <v>0</v>
      </c>
      <c r="I24" s="8">
        <f t="shared" ref="I24:BE25" si="37">H24</f>
        <v>0</v>
      </c>
      <c r="J24" s="8"/>
      <c r="K24" s="8"/>
      <c r="L24" s="8"/>
      <c r="M24" s="8"/>
      <c r="N24" s="8"/>
      <c r="O24" s="8"/>
      <c r="P24" s="8">
        <f>I24</f>
        <v>0</v>
      </c>
      <c r="Q24" s="8">
        <f t="shared" si="37"/>
        <v>0</v>
      </c>
      <c r="R24" s="8">
        <f t="shared" si="37"/>
        <v>0</v>
      </c>
      <c r="S24" s="8">
        <f t="shared" si="37"/>
        <v>0</v>
      </c>
      <c r="T24" s="8">
        <f t="shared" si="37"/>
        <v>0</v>
      </c>
      <c r="U24" s="8">
        <f t="shared" si="37"/>
        <v>0</v>
      </c>
      <c r="V24" s="8">
        <f t="shared" si="37"/>
        <v>0</v>
      </c>
      <c r="W24" s="8">
        <f t="shared" si="37"/>
        <v>0</v>
      </c>
      <c r="X24" s="8">
        <f t="shared" si="37"/>
        <v>0</v>
      </c>
      <c r="Y24" s="8">
        <v>25</v>
      </c>
      <c r="Z24" s="8">
        <v>240</v>
      </c>
      <c r="AA24" s="8">
        <f t="shared" si="37"/>
        <v>240</v>
      </c>
      <c r="AB24" s="8">
        <f t="shared" si="37"/>
        <v>240</v>
      </c>
      <c r="AC24" s="8">
        <f t="shared" si="37"/>
        <v>240</v>
      </c>
      <c r="AD24" s="8">
        <f t="shared" si="37"/>
        <v>240</v>
      </c>
      <c r="AE24" s="8"/>
      <c r="AF24" s="8"/>
      <c r="AG24" s="8"/>
      <c r="AH24" s="8">
        <f>AD24</f>
        <v>240</v>
      </c>
      <c r="AI24" s="8"/>
      <c r="AJ24" s="8"/>
      <c r="AK24" s="8"/>
      <c r="AL24" s="8">
        <f>AI24</f>
        <v>0</v>
      </c>
      <c r="AM24" s="8">
        <f>AH24</f>
        <v>240</v>
      </c>
      <c r="AN24" s="8">
        <f>AM24</f>
        <v>240</v>
      </c>
      <c r="AO24" s="8"/>
      <c r="AP24" s="8" t="e">
        <f>#REF!</f>
        <v>#REF!</v>
      </c>
      <c r="AQ24" s="8"/>
      <c r="AR24" s="8"/>
      <c r="AS24" s="8" t="e">
        <f>AP24</f>
        <v>#REF!</v>
      </c>
      <c r="AT24" s="8" t="e">
        <f t="shared" si="37"/>
        <v>#REF!</v>
      </c>
      <c r="AU24" s="8"/>
      <c r="AV24" s="8" t="e">
        <f>AT24</f>
        <v>#REF!</v>
      </c>
      <c r="AW24" s="8" t="e">
        <f t="shared" si="37"/>
        <v>#REF!</v>
      </c>
      <c r="AX24" s="8" t="e">
        <f t="shared" si="37"/>
        <v>#REF!</v>
      </c>
      <c r="AY24" s="8" t="e">
        <f t="shared" si="37"/>
        <v>#REF!</v>
      </c>
      <c r="AZ24" s="8" t="e">
        <f t="shared" si="37"/>
        <v>#REF!</v>
      </c>
      <c r="BA24" s="8" t="e">
        <f t="shared" si="37"/>
        <v>#REF!</v>
      </c>
      <c r="BB24" s="8" t="e">
        <f t="shared" si="37"/>
        <v>#REF!</v>
      </c>
      <c r="BC24" s="8" t="e">
        <f t="shared" si="37"/>
        <v>#REF!</v>
      </c>
      <c r="BD24" s="8" t="e">
        <f t="shared" si="37"/>
        <v>#REF!</v>
      </c>
      <c r="BE24" s="8" t="e">
        <f t="shared" si="37"/>
        <v>#REF!</v>
      </c>
    </row>
    <row r="25" spans="6:57" ht="16.25" customHeight="1" thickBot="1" x14ac:dyDescent="1">
      <c r="F25" s="22" t="s">
        <v>42</v>
      </c>
      <c r="G25" s="8">
        <v>0</v>
      </c>
      <c r="H25" s="8">
        <f>G25</f>
        <v>0</v>
      </c>
      <c r="I25" s="8">
        <f t="shared" si="37"/>
        <v>0</v>
      </c>
      <c r="J25" s="8"/>
      <c r="K25" s="8"/>
      <c r="L25" s="8"/>
      <c r="M25" s="8"/>
      <c r="N25" s="8"/>
      <c r="O25" s="8"/>
      <c r="P25" s="8">
        <f>I25</f>
        <v>0</v>
      </c>
      <c r="Q25" s="8">
        <f t="shared" si="37"/>
        <v>0</v>
      </c>
      <c r="R25" s="8">
        <f t="shared" si="37"/>
        <v>0</v>
      </c>
      <c r="S25" s="8">
        <f t="shared" si="37"/>
        <v>0</v>
      </c>
      <c r="T25" s="8">
        <f t="shared" si="37"/>
        <v>0</v>
      </c>
      <c r="U25" s="8">
        <f t="shared" si="37"/>
        <v>0</v>
      </c>
      <c r="V25" s="8">
        <f t="shared" si="37"/>
        <v>0</v>
      </c>
      <c r="W25" s="8">
        <f t="shared" si="37"/>
        <v>0</v>
      </c>
      <c r="X25" s="8">
        <f t="shared" si="37"/>
        <v>0</v>
      </c>
      <c r="Y25" s="8">
        <v>150</v>
      </c>
      <c r="Z25" s="8">
        <v>400</v>
      </c>
      <c r="AA25" s="8">
        <f t="shared" si="37"/>
        <v>400</v>
      </c>
      <c r="AB25" s="8">
        <f t="shared" si="37"/>
        <v>400</v>
      </c>
      <c r="AC25" s="8">
        <f t="shared" si="37"/>
        <v>400</v>
      </c>
      <c r="AD25" s="8">
        <f t="shared" si="37"/>
        <v>400</v>
      </c>
      <c r="AE25" s="8"/>
      <c r="AF25" s="8"/>
      <c r="AG25" s="8"/>
      <c r="AH25" s="8">
        <f>AD25</f>
        <v>400</v>
      </c>
      <c r="AI25" s="8"/>
      <c r="AJ25" s="8"/>
      <c r="AK25" s="8"/>
      <c r="AL25" s="8">
        <f>AI25</f>
        <v>0</v>
      </c>
      <c r="AM25" s="8">
        <f>AH25</f>
        <v>400</v>
      </c>
      <c r="AN25" s="8">
        <f>AM25</f>
        <v>400</v>
      </c>
      <c r="AO25" s="8"/>
      <c r="AP25" s="8" t="e">
        <f>#REF!</f>
        <v>#REF!</v>
      </c>
      <c r="AQ25" s="8"/>
      <c r="AR25" s="8"/>
      <c r="AS25" s="8" t="e">
        <f>AP25</f>
        <v>#REF!</v>
      </c>
      <c r="AT25" s="8" t="e">
        <f t="shared" si="37"/>
        <v>#REF!</v>
      </c>
      <c r="AU25" s="8"/>
      <c r="AV25" s="8" t="e">
        <f>AT25</f>
        <v>#REF!</v>
      </c>
      <c r="AW25" s="8" t="e">
        <f t="shared" si="37"/>
        <v>#REF!</v>
      </c>
      <c r="AX25" s="8" t="e">
        <f t="shared" si="37"/>
        <v>#REF!</v>
      </c>
      <c r="AY25" s="8" t="e">
        <f t="shared" si="37"/>
        <v>#REF!</v>
      </c>
      <c r="AZ25" s="8" t="e">
        <f t="shared" si="37"/>
        <v>#REF!</v>
      </c>
      <c r="BA25" s="8" t="e">
        <f t="shared" si="37"/>
        <v>#REF!</v>
      </c>
      <c r="BB25" s="8" t="e">
        <f t="shared" si="37"/>
        <v>#REF!</v>
      </c>
      <c r="BC25" s="8" t="e">
        <f t="shared" si="37"/>
        <v>#REF!</v>
      </c>
      <c r="BD25" s="8" t="e">
        <f t="shared" si="37"/>
        <v>#REF!</v>
      </c>
      <c r="BE25" s="8" t="e">
        <f t="shared" si="37"/>
        <v>#REF!</v>
      </c>
    </row>
    <row r="26" spans="6:57" ht="16.25" customHeight="1" thickTop="1" thickBot="1" x14ac:dyDescent="1">
      <c r="F26" s="11" t="s">
        <v>43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</row>
    <row r="27" spans="6:57" ht="16.25" customHeight="1" thickTop="1" x14ac:dyDescent="0.85">
      <c r="F27" s="22" t="s">
        <v>44</v>
      </c>
      <c r="G27" s="8">
        <v>0</v>
      </c>
      <c r="H27" s="8">
        <v>0</v>
      </c>
      <c r="I27" s="8">
        <v>0</v>
      </c>
      <c r="J27" s="8"/>
      <c r="K27" s="8"/>
      <c r="L27" s="8"/>
      <c r="M27" s="8"/>
      <c r="N27" s="8"/>
      <c r="O27" s="8"/>
      <c r="P27" s="8">
        <v>0</v>
      </c>
      <c r="Q27" s="8">
        <v>0</v>
      </c>
      <c r="R27" s="8">
        <v>800</v>
      </c>
      <c r="S27" s="8">
        <f>R27</f>
        <v>800</v>
      </c>
      <c r="T27" s="8">
        <f t="shared" ref="T27:U27" si="38">S27</f>
        <v>800</v>
      </c>
      <c r="U27" s="8">
        <f t="shared" si="38"/>
        <v>800</v>
      </c>
      <c r="V27" s="8">
        <f>U27</f>
        <v>800</v>
      </c>
      <c r="W27" s="8">
        <f t="shared" ref="W27:BE28" si="39">V27</f>
        <v>800</v>
      </c>
      <c r="X27" s="8">
        <v>1500</v>
      </c>
      <c r="Y27" s="8">
        <v>2900</v>
      </c>
      <c r="Z27" s="8">
        <f t="shared" si="39"/>
        <v>2900</v>
      </c>
      <c r="AA27" s="8">
        <f t="shared" si="39"/>
        <v>2900</v>
      </c>
      <c r="AB27" s="8">
        <v>4300</v>
      </c>
      <c r="AC27" s="8">
        <f t="shared" si="39"/>
        <v>4300</v>
      </c>
      <c r="AD27" s="8">
        <f t="shared" si="39"/>
        <v>4300</v>
      </c>
      <c r="AE27" s="8"/>
      <c r="AF27" s="8"/>
      <c r="AG27" s="8"/>
      <c r="AH27" s="8">
        <f>AD27</f>
        <v>4300</v>
      </c>
      <c r="AI27" s="8"/>
      <c r="AJ27" s="8"/>
      <c r="AK27" s="8"/>
      <c r="AL27" s="8">
        <f>AI27</f>
        <v>0</v>
      </c>
      <c r="AM27" s="8">
        <f>AH27</f>
        <v>4300</v>
      </c>
      <c r="AN27" s="8">
        <f>AM27</f>
        <v>4300</v>
      </c>
      <c r="AO27" s="8"/>
      <c r="AP27" s="8" t="e">
        <f>#REF!</f>
        <v>#REF!</v>
      </c>
      <c r="AQ27" s="8"/>
      <c r="AR27" s="8"/>
      <c r="AS27" s="8" t="e">
        <f>AP27</f>
        <v>#REF!</v>
      </c>
      <c r="AT27" s="8" t="e">
        <f t="shared" si="39"/>
        <v>#REF!</v>
      </c>
      <c r="AU27" s="8"/>
      <c r="AV27" s="8" t="e">
        <f>AT27</f>
        <v>#REF!</v>
      </c>
      <c r="AW27" s="8" t="e">
        <f t="shared" si="39"/>
        <v>#REF!</v>
      </c>
      <c r="AX27" s="8" t="e">
        <f t="shared" si="39"/>
        <v>#REF!</v>
      </c>
      <c r="AY27" s="8" t="e">
        <f t="shared" si="39"/>
        <v>#REF!</v>
      </c>
      <c r="AZ27" s="8" t="e">
        <f t="shared" si="39"/>
        <v>#REF!</v>
      </c>
      <c r="BA27" s="8" t="e">
        <f t="shared" si="39"/>
        <v>#REF!</v>
      </c>
      <c r="BB27" s="8" t="e">
        <f t="shared" si="39"/>
        <v>#REF!</v>
      </c>
      <c r="BC27" s="8" t="e">
        <f t="shared" si="39"/>
        <v>#REF!</v>
      </c>
      <c r="BD27" s="8" t="e">
        <f t="shared" si="39"/>
        <v>#REF!</v>
      </c>
      <c r="BE27" s="8" t="e">
        <f t="shared" si="39"/>
        <v>#REF!</v>
      </c>
    </row>
    <row r="28" spans="6:57" ht="16.25" customHeight="1" thickBot="1" x14ac:dyDescent="1">
      <c r="F28" s="22" t="s">
        <v>45</v>
      </c>
      <c r="G28" s="8">
        <v>0</v>
      </c>
      <c r="H28" s="8">
        <v>0</v>
      </c>
      <c r="I28" s="8">
        <v>0</v>
      </c>
      <c r="J28" s="8"/>
      <c r="K28" s="8"/>
      <c r="L28" s="8"/>
      <c r="M28" s="8"/>
      <c r="N28" s="8"/>
      <c r="O28" s="8"/>
      <c r="P28" s="8">
        <v>0</v>
      </c>
      <c r="Q28" s="8">
        <v>3</v>
      </c>
      <c r="R28" s="8">
        <v>6</v>
      </c>
      <c r="S28" s="8">
        <f>R28</f>
        <v>6</v>
      </c>
      <c r="T28" s="8">
        <f>S28</f>
        <v>6</v>
      </c>
      <c r="U28" s="8">
        <f>T28</f>
        <v>6</v>
      </c>
      <c r="V28" s="8">
        <f>U28</f>
        <v>6</v>
      </c>
      <c r="W28" s="8">
        <f t="shared" si="39"/>
        <v>6</v>
      </c>
      <c r="X28" s="8">
        <v>8</v>
      </c>
      <c r="Y28" s="8">
        <f t="shared" si="39"/>
        <v>8</v>
      </c>
      <c r="Z28" s="8">
        <f t="shared" si="39"/>
        <v>8</v>
      </c>
      <c r="AA28" s="8">
        <f t="shared" si="39"/>
        <v>8</v>
      </c>
      <c r="AB28" s="8">
        <f t="shared" si="39"/>
        <v>8</v>
      </c>
      <c r="AC28" s="8">
        <f t="shared" si="39"/>
        <v>8</v>
      </c>
      <c r="AD28" s="8">
        <f t="shared" si="39"/>
        <v>8</v>
      </c>
      <c r="AE28" s="8"/>
      <c r="AF28" s="8"/>
      <c r="AG28" s="8"/>
      <c r="AH28" s="8">
        <f>AD28</f>
        <v>8</v>
      </c>
      <c r="AI28" s="8"/>
      <c r="AJ28" s="8"/>
      <c r="AK28" s="8"/>
      <c r="AL28" s="8">
        <f>AI28</f>
        <v>0</v>
      </c>
      <c r="AM28" s="8">
        <f>AH28</f>
        <v>8</v>
      </c>
      <c r="AN28" s="8">
        <f>AM28</f>
        <v>8</v>
      </c>
      <c r="AO28" s="8"/>
      <c r="AP28" s="8" t="e">
        <f>#REF!</f>
        <v>#REF!</v>
      </c>
      <c r="AQ28" s="8"/>
      <c r="AR28" s="8"/>
      <c r="AS28" s="8" t="e">
        <f>AP28</f>
        <v>#REF!</v>
      </c>
      <c r="AT28" s="8" t="e">
        <f t="shared" si="39"/>
        <v>#REF!</v>
      </c>
      <c r="AU28" s="8"/>
      <c r="AV28" s="8" t="e">
        <f>AT28</f>
        <v>#REF!</v>
      </c>
      <c r="AW28" s="8" t="e">
        <f t="shared" si="39"/>
        <v>#REF!</v>
      </c>
      <c r="AX28" s="8" t="e">
        <f t="shared" si="39"/>
        <v>#REF!</v>
      </c>
      <c r="AY28" s="8" t="e">
        <f t="shared" si="39"/>
        <v>#REF!</v>
      </c>
      <c r="AZ28" s="8" t="e">
        <f t="shared" si="39"/>
        <v>#REF!</v>
      </c>
      <c r="BA28" s="8" t="e">
        <f t="shared" si="39"/>
        <v>#REF!</v>
      </c>
      <c r="BB28" s="8" t="e">
        <f t="shared" si="39"/>
        <v>#REF!</v>
      </c>
      <c r="BC28" s="8" t="e">
        <f t="shared" si="39"/>
        <v>#REF!</v>
      </c>
      <c r="BD28" s="8" t="e">
        <f t="shared" si="39"/>
        <v>#REF!</v>
      </c>
      <c r="BE28" s="8" t="e">
        <f t="shared" si="39"/>
        <v>#REF!</v>
      </c>
    </row>
    <row r="29" spans="6:57" ht="16.25" customHeight="1" thickTop="1" thickBot="1" x14ac:dyDescent="1">
      <c r="F29" s="11" t="s">
        <v>46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</row>
    <row r="30" spans="6:57" ht="16.25" customHeight="1" thickTop="1" x14ac:dyDescent="0.85">
      <c r="F30" s="22" t="s">
        <v>47</v>
      </c>
      <c r="G30" s="8">
        <v>0</v>
      </c>
      <c r="H30" s="8">
        <f>G30</f>
        <v>0</v>
      </c>
      <c r="I30" s="8">
        <f t="shared" ref="I30:Q31" si="40">H30</f>
        <v>0</v>
      </c>
      <c r="J30" s="8"/>
      <c r="K30" s="8"/>
      <c r="L30" s="8"/>
      <c r="M30" s="8"/>
      <c r="N30" s="8"/>
      <c r="O30" s="8"/>
      <c r="P30" s="8">
        <f>I30</f>
        <v>0</v>
      </c>
      <c r="Q30" s="8">
        <f t="shared" si="40"/>
        <v>0</v>
      </c>
      <c r="R30" s="8">
        <v>6</v>
      </c>
      <c r="S30" s="8">
        <v>7</v>
      </c>
      <c r="T30" s="8">
        <v>9</v>
      </c>
      <c r="U30" s="8">
        <v>7</v>
      </c>
      <c r="V30" s="8">
        <f t="shared" ref="V30:BE30" si="41">U30</f>
        <v>7</v>
      </c>
      <c r="W30" s="8">
        <v>8</v>
      </c>
      <c r="X30" s="8">
        <v>12</v>
      </c>
      <c r="Y30" s="8">
        <v>18</v>
      </c>
      <c r="Z30" s="8">
        <f t="shared" si="41"/>
        <v>18</v>
      </c>
      <c r="AA30" s="8">
        <v>22</v>
      </c>
      <c r="AB30" s="8">
        <f t="shared" si="41"/>
        <v>22</v>
      </c>
      <c r="AC30" s="8">
        <f t="shared" si="41"/>
        <v>22</v>
      </c>
      <c r="AD30" s="8">
        <v>26</v>
      </c>
      <c r="AE30" s="8"/>
      <c r="AF30" s="8"/>
      <c r="AG30" s="8"/>
      <c r="AH30" s="8">
        <f>AD30</f>
        <v>26</v>
      </c>
      <c r="AI30" s="8"/>
      <c r="AJ30" s="8"/>
      <c r="AK30" s="8"/>
      <c r="AL30" s="8">
        <f>AI30</f>
        <v>0</v>
      </c>
      <c r="AM30" s="8">
        <v>28</v>
      </c>
      <c r="AN30" s="8">
        <f>AM30</f>
        <v>28</v>
      </c>
      <c r="AO30" s="8"/>
      <c r="AP30" s="8" t="e">
        <f>#REF!</f>
        <v>#REF!</v>
      </c>
      <c r="AQ30" s="8"/>
      <c r="AR30" s="8"/>
      <c r="AS30" s="8" t="e">
        <f>AP30</f>
        <v>#REF!</v>
      </c>
      <c r="AT30" s="8" t="e">
        <f t="shared" si="41"/>
        <v>#REF!</v>
      </c>
      <c r="AU30" s="8"/>
      <c r="AV30" s="8" t="e">
        <f>AT30</f>
        <v>#REF!</v>
      </c>
      <c r="AW30" s="8" t="e">
        <f t="shared" si="41"/>
        <v>#REF!</v>
      </c>
      <c r="AX30" s="8" t="e">
        <f t="shared" si="41"/>
        <v>#REF!</v>
      </c>
      <c r="AY30" s="8" t="e">
        <f t="shared" si="41"/>
        <v>#REF!</v>
      </c>
      <c r="AZ30" s="8" t="e">
        <f t="shared" si="41"/>
        <v>#REF!</v>
      </c>
      <c r="BA30" s="8" t="e">
        <f t="shared" si="41"/>
        <v>#REF!</v>
      </c>
      <c r="BB30" s="8" t="e">
        <f t="shared" si="41"/>
        <v>#REF!</v>
      </c>
      <c r="BC30" s="8" t="e">
        <f t="shared" si="41"/>
        <v>#REF!</v>
      </c>
      <c r="BD30" s="8" t="e">
        <f t="shared" si="41"/>
        <v>#REF!</v>
      </c>
      <c r="BE30" s="8" t="e">
        <f t="shared" si="41"/>
        <v>#REF!</v>
      </c>
    </row>
    <row r="31" spans="6:57" ht="16.25" customHeight="1" thickBot="1" x14ac:dyDescent="1">
      <c r="F31" s="22" t="s">
        <v>48</v>
      </c>
      <c r="G31" s="8">
        <v>0</v>
      </c>
      <c r="H31" s="8">
        <f>G31</f>
        <v>0</v>
      </c>
      <c r="I31" s="8">
        <v>1</v>
      </c>
      <c r="J31" s="8"/>
      <c r="K31" s="8"/>
      <c r="L31" s="8"/>
      <c r="M31" s="8"/>
      <c r="N31" s="8"/>
      <c r="O31" s="8"/>
      <c r="P31" s="8">
        <f>I31</f>
        <v>1</v>
      </c>
      <c r="Q31" s="8">
        <f t="shared" si="40"/>
        <v>1</v>
      </c>
      <c r="R31" s="8">
        <v>3</v>
      </c>
      <c r="S31" s="8">
        <f t="shared" ref="S31:BE31" si="42">R31</f>
        <v>3</v>
      </c>
      <c r="T31" s="8">
        <v>4</v>
      </c>
      <c r="U31" s="8">
        <f t="shared" si="42"/>
        <v>4</v>
      </c>
      <c r="V31" s="8">
        <v>4</v>
      </c>
      <c r="W31" s="8">
        <v>7</v>
      </c>
      <c r="X31" s="8">
        <f t="shared" si="42"/>
        <v>7</v>
      </c>
      <c r="Y31" s="8">
        <f t="shared" si="42"/>
        <v>7</v>
      </c>
      <c r="Z31" s="8">
        <f t="shared" si="42"/>
        <v>7</v>
      </c>
      <c r="AA31" s="8">
        <f t="shared" si="42"/>
        <v>7</v>
      </c>
      <c r="AB31" s="8">
        <f t="shared" si="42"/>
        <v>7</v>
      </c>
      <c r="AC31" s="8">
        <f t="shared" si="42"/>
        <v>7</v>
      </c>
      <c r="AD31" s="8">
        <f t="shared" si="42"/>
        <v>7</v>
      </c>
      <c r="AE31" s="8"/>
      <c r="AF31" s="8"/>
      <c r="AG31" s="8"/>
      <c r="AH31" s="8">
        <f>AD31</f>
        <v>7</v>
      </c>
      <c r="AI31" s="8"/>
      <c r="AJ31" s="8"/>
      <c r="AK31" s="8"/>
      <c r="AL31" s="8">
        <f>AI31</f>
        <v>0</v>
      </c>
      <c r="AM31" s="8">
        <f>AH31</f>
        <v>7</v>
      </c>
      <c r="AN31" s="8">
        <f>AM31</f>
        <v>7</v>
      </c>
      <c r="AO31" s="8"/>
      <c r="AP31" s="8" t="e">
        <f>#REF!</f>
        <v>#REF!</v>
      </c>
      <c r="AQ31" s="8"/>
      <c r="AR31" s="8"/>
      <c r="AS31" s="8" t="e">
        <f>AP31</f>
        <v>#REF!</v>
      </c>
      <c r="AT31" s="8" t="e">
        <f t="shared" si="42"/>
        <v>#REF!</v>
      </c>
      <c r="AU31" s="8"/>
      <c r="AV31" s="8" t="e">
        <f>AT31</f>
        <v>#REF!</v>
      </c>
      <c r="AW31" s="8" t="e">
        <f t="shared" si="42"/>
        <v>#REF!</v>
      </c>
      <c r="AX31" s="8" t="e">
        <f t="shared" si="42"/>
        <v>#REF!</v>
      </c>
      <c r="AY31" s="8" t="e">
        <f t="shared" si="42"/>
        <v>#REF!</v>
      </c>
      <c r="AZ31" s="8" t="e">
        <f t="shared" si="42"/>
        <v>#REF!</v>
      </c>
      <c r="BA31" s="8" t="e">
        <f t="shared" si="42"/>
        <v>#REF!</v>
      </c>
      <c r="BB31" s="8" t="e">
        <f t="shared" si="42"/>
        <v>#REF!</v>
      </c>
      <c r="BC31" s="8" t="e">
        <f t="shared" si="42"/>
        <v>#REF!</v>
      </c>
      <c r="BD31" s="8" t="e">
        <f t="shared" si="42"/>
        <v>#REF!</v>
      </c>
      <c r="BE31" s="8" t="e">
        <f t="shared" si="42"/>
        <v>#REF!</v>
      </c>
    </row>
    <row r="32" spans="6:57" ht="16.25" customHeight="1" thickTop="1" thickBot="1" x14ac:dyDescent="1">
      <c r="F32" s="23" t="s">
        <v>49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</row>
    <row r="33" spans="3:57" ht="16.25" customHeight="1" thickTop="1" x14ac:dyDescent="0.85">
      <c r="F33" s="24" t="s">
        <v>50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</row>
    <row r="34" spans="3:57" ht="16.25" customHeight="1" x14ac:dyDescent="0.85">
      <c r="F34" s="22" t="s">
        <v>51</v>
      </c>
      <c r="G34" s="25">
        <v>0</v>
      </c>
      <c r="H34" s="25">
        <v>0</v>
      </c>
      <c r="I34" s="25">
        <v>0</v>
      </c>
      <c r="J34" s="25"/>
      <c r="K34" s="25"/>
      <c r="L34" s="25"/>
      <c r="M34" s="25"/>
      <c r="N34" s="25"/>
      <c r="O34" s="25"/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f>T34*1.1</f>
        <v>0</v>
      </c>
      <c r="V34" s="25">
        <f t="shared" ref="V34:Z34" si="43">U34*1.1</f>
        <v>0</v>
      </c>
      <c r="W34" s="25">
        <f t="shared" si="43"/>
        <v>0</v>
      </c>
      <c r="X34" s="25">
        <f t="shared" si="43"/>
        <v>0</v>
      </c>
      <c r="Y34" s="25">
        <f t="shared" si="43"/>
        <v>0</v>
      </c>
      <c r="Z34" s="25">
        <f t="shared" si="43"/>
        <v>0</v>
      </c>
      <c r="AA34" s="25">
        <v>73000</v>
      </c>
      <c r="AB34" s="25">
        <v>160000</v>
      </c>
      <c r="AC34" s="25">
        <f>AB34*1.06</f>
        <v>169600</v>
      </c>
      <c r="AD34" s="25">
        <f>AC34*1.06</f>
        <v>179776</v>
      </c>
      <c r="AE34" s="25"/>
      <c r="AF34" s="25"/>
      <c r="AG34" s="25"/>
      <c r="AH34" s="25">
        <f>AD34*(1+$AH70)</f>
        <v>188764.80000000002</v>
      </c>
      <c r="AI34" s="25"/>
      <c r="AJ34" s="25"/>
      <c r="AK34" s="25"/>
      <c r="AL34" s="25">
        <f>AI34*(1+$AH70)</f>
        <v>0</v>
      </c>
      <c r="AM34" s="25">
        <f>AH34*(1+$AH70)</f>
        <v>198203.04000000004</v>
      </c>
      <c r="AN34" s="25">
        <f>AM34*(1+$AH70)</f>
        <v>208113.19200000004</v>
      </c>
      <c r="AO34" s="25"/>
      <c r="AP34" s="25" t="e">
        <f>#REF!*(1+$AH70)</f>
        <v>#REF!</v>
      </c>
      <c r="AQ34" s="25"/>
      <c r="AR34" s="25"/>
      <c r="AS34" s="25" t="e">
        <f>AP34*(1+$AH70)</f>
        <v>#REF!</v>
      </c>
      <c r="AT34" s="25" t="e">
        <f t="shared" ref="AT34:BE34" si="44">AS34*(1+$AH70)</f>
        <v>#REF!</v>
      </c>
      <c r="AU34" s="25"/>
      <c r="AV34" s="25" t="e">
        <f>AT34*(1+$AH70)</f>
        <v>#REF!</v>
      </c>
      <c r="AW34" s="25" t="e">
        <f t="shared" si="44"/>
        <v>#REF!</v>
      </c>
      <c r="AX34" s="25" t="e">
        <f t="shared" si="44"/>
        <v>#REF!</v>
      </c>
      <c r="AY34" s="25" t="e">
        <f t="shared" si="44"/>
        <v>#REF!</v>
      </c>
      <c r="AZ34" s="25" t="e">
        <f t="shared" si="44"/>
        <v>#REF!</v>
      </c>
      <c r="BA34" s="25" t="e">
        <f t="shared" si="44"/>
        <v>#REF!</v>
      </c>
      <c r="BB34" s="25" t="e">
        <f t="shared" si="44"/>
        <v>#REF!</v>
      </c>
      <c r="BC34" s="25" t="e">
        <f t="shared" si="44"/>
        <v>#REF!</v>
      </c>
      <c r="BD34" s="25" t="e">
        <f t="shared" si="44"/>
        <v>#REF!</v>
      </c>
      <c r="BE34" s="25" t="e">
        <f t="shared" si="44"/>
        <v>#REF!</v>
      </c>
    </row>
    <row r="35" spans="3:57" ht="16.25" customHeight="1" x14ac:dyDescent="0.85">
      <c r="F35" s="22" t="s">
        <v>52</v>
      </c>
      <c r="G35" s="26">
        <v>0</v>
      </c>
      <c r="H35" s="26">
        <v>0</v>
      </c>
      <c r="I35" s="26">
        <v>0</v>
      </c>
      <c r="J35" s="26"/>
      <c r="K35" s="26"/>
      <c r="L35" s="26"/>
      <c r="M35" s="26"/>
      <c r="N35" s="26"/>
      <c r="O35" s="26"/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/>
      <c r="AF35" s="25"/>
      <c r="AG35" s="25"/>
      <c r="AH35" s="25">
        <v>0</v>
      </c>
      <c r="AI35" s="25"/>
      <c r="AJ35" s="25"/>
      <c r="AK35" s="25"/>
      <c r="AL35" s="25">
        <v>0</v>
      </c>
      <c r="AM35" s="25">
        <v>0</v>
      </c>
      <c r="AN35" s="25">
        <v>0</v>
      </c>
      <c r="AO35" s="25"/>
      <c r="AP35" s="25">
        <v>0</v>
      </c>
      <c r="AQ35" s="25"/>
      <c r="AR35" s="25"/>
      <c r="AS35" s="25">
        <v>0</v>
      </c>
      <c r="AT35" s="25">
        <v>0</v>
      </c>
      <c r="AU35" s="25"/>
      <c r="AV35" s="25">
        <v>0</v>
      </c>
      <c r="AW35" s="25">
        <v>0</v>
      </c>
      <c r="AX35" s="25">
        <v>0</v>
      </c>
      <c r="AY35" s="25">
        <v>0</v>
      </c>
      <c r="AZ35" s="25">
        <v>0</v>
      </c>
      <c r="BA35" s="25">
        <v>0</v>
      </c>
      <c r="BB35" s="25">
        <v>0</v>
      </c>
      <c r="BC35" s="25">
        <v>0</v>
      </c>
      <c r="BD35" s="25">
        <v>0</v>
      </c>
      <c r="BE35" s="25">
        <v>0</v>
      </c>
    </row>
    <row r="36" spans="3:57" ht="16.25" customHeight="1" x14ac:dyDescent="0.85">
      <c r="F36" s="22" t="s">
        <v>53</v>
      </c>
      <c r="G36" s="25">
        <v>0</v>
      </c>
      <c r="H36" s="25">
        <v>0</v>
      </c>
      <c r="I36" s="25">
        <v>0</v>
      </c>
      <c r="J36" s="25"/>
      <c r="K36" s="25"/>
      <c r="L36" s="25"/>
      <c r="M36" s="25"/>
      <c r="N36" s="25"/>
      <c r="O36" s="25"/>
      <c r="P36" s="25">
        <v>0</v>
      </c>
      <c r="Q36" s="25">
        <v>0</v>
      </c>
      <c r="R36" s="25">
        <v>3000</v>
      </c>
      <c r="S36" s="25">
        <v>4900</v>
      </c>
      <c r="T36" s="25">
        <v>6900</v>
      </c>
      <c r="U36" s="25">
        <v>12500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/>
      <c r="AF36" s="25"/>
      <c r="AG36" s="25"/>
      <c r="AH36" s="25">
        <v>0</v>
      </c>
      <c r="AI36" s="25"/>
      <c r="AJ36" s="25"/>
      <c r="AK36" s="25"/>
      <c r="AL36" s="25">
        <v>0</v>
      </c>
      <c r="AM36" s="25">
        <v>0</v>
      </c>
      <c r="AN36" s="25">
        <v>0</v>
      </c>
      <c r="AO36" s="25"/>
      <c r="AP36" s="25">
        <v>0</v>
      </c>
      <c r="AQ36" s="25"/>
      <c r="AR36" s="25"/>
      <c r="AS36" s="25">
        <v>0</v>
      </c>
      <c r="AT36" s="25">
        <v>0</v>
      </c>
      <c r="AU36" s="25"/>
      <c r="AV36" s="25">
        <v>0</v>
      </c>
      <c r="AW36" s="25"/>
      <c r="AX36" s="25"/>
      <c r="AY36" s="25"/>
      <c r="AZ36" s="25"/>
      <c r="BA36" s="25"/>
      <c r="BB36" s="25"/>
      <c r="BC36" s="25"/>
      <c r="BD36" s="25"/>
      <c r="BE36" s="25"/>
    </row>
    <row r="37" spans="3:57" ht="16.25" customHeight="1" x14ac:dyDescent="0.85">
      <c r="F37" s="22" t="s">
        <v>54</v>
      </c>
      <c r="G37" s="26">
        <v>0</v>
      </c>
      <c r="H37" s="26">
        <v>0</v>
      </c>
      <c r="I37" s="26">
        <v>0</v>
      </c>
      <c r="J37" s="26"/>
      <c r="K37" s="26"/>
      <c r="L37" s="26"/>
      <c r="M37" s="26"/>
      <c r="N37" s="26"/>
      <c r="O37" s="26"/>
      <c r="P37" s="25">
        <v>0</v>
      </c>
      <c r="Q37" s="25">
        <v>0</v>
      </c>
      <c r="R37" s="25">
        <v>0</v>
      </c>
      <c r="S37" s="25">
        <f>R34</f>
        <v>0</v>
      </c>
      <c r="T37" s="25">
        <f>S34</f>
        <v>0</v>
      </c>
      <c r="U37" s="25">
        <f>T34</f>
        <v>0</v>
      </c>
      <c r="V37" s="25">
        <f>0.1*U34</f>
        <v>0</v>
      </c>
      <c r="W37" s="25">
        <f>0.9*U34</f>
        <v>0</v>
      </c>
      <c r="X37" s="25">
        <f>W34</f>
        <v>0</v>
      </c>
      <c r="Y37" s="25">
        <f>X34</f>
        <v>0</v>
      </c>
      <c r="Z37" s="25">
        <f>Y34</f>
        <v>0</v>
      </c>
      <c r="AA37" s="25">
        <f>Z34</f>
        <v>0</v>
      </c>
      <c r="AB37" s="25">
        <f>0.2*AA34</f>
        <v>14600</v>
      </c>
      <c r="AC37" s="25">
        <f>AA34</f>
        <v>73000</v>
      </c>
      <c r="AD37" s="25">
        <f t="shared" ref="AD37:BE37" si="45">AC34</f>
        <v>169600</v>
      </c>
      <c r="AE37" s="25"/>
      <c r="AF37" s="25"/>
      <c r="AG37" s="25"/>
      <c r="AH37" s="25">
        <f>AD34</f>
        <v>179776</v>
      </c>
      <c r="AI37" s="25"/>
      <c r="AJ37" s="25"/>
      <c r="AK37" s="25"/>
      <c r="AL37" s="25">
        <f>AI34</f>
        <v>0</v>
      </c>
      <c r="AM37" s="25">
        <f>AH34</f>
        <v>188764.80000000002</v>
      </c>
      <c r="AN37" s="25">
        <f>AM34</f>
        <v>198203.04000000004</v>
      </c>
      <c r="AO37" s="25"/>
      <c r="AP37" s="25" t="e">
        <f>#REF!</f>
        <v>#REF!</v>
      </c>
      <c r="AQ37" s="25"/>
      <c r="AR37" s="25"/>
      <c r="AS37" s="25" t="e">
        <f>AP34</f>
        <v>#REF!</v>
      </c>
      <c r="AT37" s="25" t="e">
        <f t="shared" si="45"/>
        <v>#REF!</v>
      </c>
      <c r="AU37" s="25"/>
      <c r="AV37" s="25" t="e">
        <f>AT34</f>
        <v>#REF!</v>
      </c>
      <c r="AW37" s="25" t="e">
        <f t="shared" si="45"/>
        <v>#REF!</v>
      </c>
      <c r="AX37" s="25" t="e">
        <f t="shared" si="45"/>
        <v>#REF!</v>
      </c>
      <c r="AY37" s="25" t="e">
        <f t="shared" si="45"/>
        <v>#REF!</v>
      </c>
      <c r="AZ37" s="25" t="e">
        <f t="shared" si="45"/>
        <v>#REF!</v>
      </c>
      <c r="BA37" s="25" t="e">
        <f t="shared" si="45"/>
        <v>#REF!</v>
      </c>
      <c r="BB37" s="25" t="e">
        <f t="shared" si="45"/>
        <v>#REF!</v>
      </c>
      <c r="BC37" s="25" t="e">
        <f t="shared" si="45"/>
        <v>#REF!</v>
      </c>
      <c r="BD37" s="25" t="e">
        <f t="shared" si="45"/>
        <v>#REF!</v>
      </c>
      <c r="BE37" s="25" t="e">
        <f t="shared" si="45"/>
        <v>#REF!</v>
      </c>
    </row>
    <row r="38" spans="3:57" ht="16.25" customHeight="1" x14ac:dyDescent="0.85">
      <c r="F38" s="22" t="s">
        <v>55</v>
      </c>
      <c r="G38" s="26">
        <v>0</v>
      </c>
      <c r="H38" s="26">
        <v>0</v>
      </c>
      <c r="I38" s="26">
        <v>0</v>
      </c>
      <c r="J38" s="26"/>
      <c r="K38" s="26"/>
      <c r="L38" s="26"/>
      <c r="M38" s="26"/>
      <c r="N38" s="26"/>
      <c r="O38" s="26"/>
      <c r="P38" s="25">
        <v>5000</v>
      </c>
      <c r="Q38" s="25">
        <v>7500</v>
      </c>
      <c r="R38" s="25">
        <v>17500</v>
      </c>
      <c r="S38" s="25">
        <v>24500</v>
      </c>
      <c r="T38" s="25">
        <v>26000</v>
      </c>
      <c r="U38" s="25">
        <f>(T30*3000)+(T30*1000)+5000</f>
        <v>41000</v>
      </c>
      <c r="V38" s="25">
        <f>(U30*3000)+(U30*1000)+5000</f>
        <v>33000</v>
      </c>
      <c r="W38" s="25">
        <f>(V30*3000)+(V30*1000)+5000</f>
        <v>33000</v>
      </c>
      <c r="X38" s="25">
        <f>(W30*3000)+(W30*1000)+10000</f>
        <v>42000</v>
      </c>
      <c r="Y38" s="25">
        <f>(X30*3000)+(X30*1000)+10000</f>
        <v>58000</v>
      </c>
      <c r="Z38" s="25">
        <f>(Y30*3000)+(Y30*1000)+10000</f>
        <v>82000</v>
      </c>
      <c r="AA38" s="25">
        <f>AA34*0.4</f>
        <v>29200</v>
      </c>
      <c r="AB38" s="25">
        <f t="shared" ref="AB38:BE38" si="46">AB34*0.4</f>
        <v>64000</v>
      </c>
      <c r="AC38" s="25">
        <f t="shared" si="46"/>
        <v>67840</v>
      </c>
      <c r="AD38" s="25">
        <f t="shared" si="46"/>
        <v>71910.400000000009</v>
      </c>
      <c r="AE38" s="25"/>
      <c r="AF38" s="25"/>
      <c r="AG38" s="25"/>
      <c r="AH38" s="25">
        <f t="shared" si="46"/>
        <v>75505.920000000013</v>
      </c>
      <c r="AI38" s="25"/>
      <c r="AJ38" s="25"/>
      <c r="AK38" s="25"/>
      <c r="AL38" s="25">
        <f t="shared" ref="AL38" si="47">AL34*0.4</f>
        <v>0</v>
      </c>
      <c r="AM38" s="25">
        <f t="shared" si="46"/>
        <v>79281.216000000015</v>
      </c>
      <c r="AN38" s="25">
        <f t="shared" si="46"/>
        <v>83245.276800000021</v>
      </c>
      <c r="AO38" s="25"/>
      <c r="AP38" s="25" t="e">
        <f t="shared" si="46"/>
        <v>#REF!</v>
      </c>
      <c r="AQ38" s="25"/>
      <c r="AR38" s="25"/>
      <c r="AS38" s="25" t="e">
        <f t="shared" si="46"/>
        <v>#REF!</v>
      </c>
      <c r="AT38" s="25" t="e">
        <f t="shared" si="46"/>
        <v>#REF!</v>
      </c>
      <c r="AU38" s="25"/>
      <c r="AV38" s="25" t="e">
        <f t="shared" si="46"/>
        <v>#REF!</v>
      </c>
      <c r="AW38" s="25" t="e">
        <f t="shared" si="46"/>
        <v>#REF!</v>
      </c>
      <c r="AX38" s="25" t="e">
        <f t="shared" si="46"/>
        <v>#REF!</v>
      </c>
      <c r="AY38" s="25" t="e">
        <f t="shared" si="46"/>
        <v>#REF!</v>
      </c>
      <c r="AZ38" s="25" t="e">
        <f t="shared" si="46"/>
        <v>#REF!</v>
      </c>
      <c r="BA38" s="25" t="e">
        <f t="shared" si="46"/>
        <v>#REF!</v>
      </c>
      <c r="BB38" s="25" t="e">
        <f t="shared" si="46"/>
        <v>#REF!</v>
      </c>
      <c r="BC38" s="25" t="e">
        <f t="shared" si="46"/>
        <v>#REF!</v>
      </c>
      <c r="BD38" s="25" t="e">
        <f t="shared" si="46"/>
        <v>#REF!</v>
      </c>
      <c r="BE38" s="25" t="e">
        <f t="shared" si="46"/>
        <v>#REF!</v>
      </c>
    </row>
    <row r="39" spans="3:57" ht="16.25" customHeight="1" x14ac:dyDescent="0.85">
      <c r="F39" s="22" t="s">
        <v>56</v>
      </c>
      <c r="G39" s="26">
        <v>0</v>
      </c>
      <c r="H39" s="26">
        <v>0</v>
      </c>
      <c r="I39" s="26">
        <v>0</v>
      </c>
      <c r="J39" s="26"/>
      <c r="K39" s="26"/>
      <c r="L39" s="26"/>
      <c r="M39" s="26"/>
      <c r="N39" s="26"/>
      <c r="O39" s="26"/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/>
      <c r="AF39" s="25"/>
      <c r="AG39" s="25"/>
      <c r="AH39" s="25">
        <v>0</v>
      </c>
      <c r="AI39" s="25"/>
      <c r="AJ39" s="25"/>
      <c r="AK39" s="25"/>
      <c r="AL39" s="25">
        <v>0</v>
      </c>
      <c r="AM39" s="25">
        <v>0</v>
      </c>
      <c r="AN39" s="25">
        <v>0</v>
      </c>
      <c r="AO39" s="25"/>
      <c r="AP39" s="25">
        <v>0</v>
      </c>
      <c r="AQ39" s="25"/>
      <c r="AR39" s="25"/>
      <c r="AS39" s="25">
        <v>0</v>
      </c>
      <c r="AT39" s="25">
        <v>0</v>
      </c>
      <c r="AU39" s="25"/>
      <c r="AV39" s="25">
        <v>0</v>
      </c>
      <c r="AW39" s="25">
        <v>0</v>
      </c>
      <c r="AX39" s="25">
        <v>0</v>
      </c>
      <c r="AY39" s="25">
        <v>0</v>
      </c>
      <c r="AZ39" s="25">
        <v>0</v>
      </c>
      <c r="BA39" s="25">
        <v>0</v>
      </c>
      <c r="BB39" s="25">
        <v>0</v>
      </c>
      <c r="BC39" s="25">
        <v>0</v>
      </c>
      <c r="BD39" s="25">
        <v>0</v>
      </c>
      <c r="BE39" s="25">
        <v>0</v>
      </c>
    </row>
    <row r="40" spans="3:57" ht="16.25" customHeight="1" x14ac:dyDescent="0.85">
      <c r="F40" s="22" t="s">
        <v>57</v>
      </c>
      <c r="G40" s="26">
        <f>G37-G38</f>
        <v>0</v>
      </c>
      <c r="H40" s="26">
        <f>H37-H38</f>
        <v>0</v>
      </c>
      <c r="I40" s="26">
        <f t="shared" ref="I40:AD40" si="48">I37-I38</f>
        <v>0</v>
      </c>
      <c r="J40" s="26"/>
      <c r="K40" s="26"/>
      <c r="L40" s="26"/>
      <c r="M40" s="26"/>
      <c r="N40" s="26"/>
      <c r="O40" s="26"/>
      <c r="P40" s="27">
        <f t="shared" si="48"/>
        <v>-5000</v>
      </c>
      <c r="Q40" s="27">
        <f t="shared" si="48"/>
        <v>-7500</v>
      </c>
      <c r="R40" s="27">
        <f t="shared" si="48"/>
        <v>-17500</v>
      </c>
      <c r="S40" s="27">
        <f t="shared" si="48"/>
        <v>-24500</v>
      </c>
      <c r="T40" s="27">
        <f t="shared" si="48"/>
        <v>-26000</v>
      </c>
      <c r="U40" s="27">
        <f t="shared" si="48"/>
        <v>-41000</v>
      </c>
      <c r="V40" s="27">
        <f t="shared" si="48"/>
        <v>-33000</v>
      </c>
      <c r="W40" s="27">
        <f t="shared" si="48"/>
        <v>-33000</v>
      </c>
      <c r="X40" s="27">
        <f t="shared" si="48"/>
        <v>-42000</v>
      </c>
      <c r="Y40" s="27">
        <f t="shared" si="48"/>
        <v>-58000</v>
      </c>
      <c r="Z40" s="27">
        <f t="shared" si="48"/>
        <v>-82000</v>
      </c>
      <c r="AA40" s="27">
        <f t="shared" si="48"/>
        <v>-29200</v>
      </c>
      <c r="AB40" s="27">
        <f t="shared" si="48"/>
        <v>-49400</v>
      </c>
      <c r="AC40" s="27">
        <f t="shared" si="48"/>
        <v>5160</v>
      </c>
      <c r="AD40" s="27">
        <f t="shared" si="48"/>
        <v>97689.599999999991</v>
      </c>
      <c r="AE40" s="27"/>
      <c r="AF40" s="27"/>
      <c r="AG40" s="27"/>
      <c r="AH40" s="27">
        <f t="shared" ref="AH40" si="49">AH37-AH38</f>
        <v>104270.07999999999</v>
      </c>
      <c r="AI40" s="27"/>
      <c r="AJ40" s="27"/>
      <c r="AK40" s="27"/>
      <c r="AL40" s="27">
        <f t="shared" ref="AL40:BE40" si="50">AL37-AL38</f>
        <v>0</v>
      </c>
      <c r="AM40" s="27">
        <f t="shared" si="50"/>
        <v>109483.584</v>
      </c>
      <c r="AN40" s="27">
        <f t="shared" si="50"/>
        <v>114957.76320000002</v>
      </c>
      <c r="AO40" s="27"/>
      <c r="AP40" s="27" t="e">
        <f t="shared" si="50"/>
        <v>#REF!</v>
      </c>
      <c r="AQ40" s="27"/>
      <c r="AR40" s="27"/>
      <c r="AS40" s="27" t="e">
        <f t="shared" si="50"/>
        <v>#REF!</v>
      </c>
      <c r="AT40" s="27" t="e">
        <f t="shared" si="50"/>
        <v>#REF!</v>
      </c>
      <c r="AU40" s="27"/>
      <c r="AV40" s="27" t="e">
        <f t="shared" si="50"/>
        <v>#REF!</v>
      </c>
      <c r="AW40" s="27" t="e">
        <f t="shared" si="50"/>
        <v>#REF!</v>
      </c>
      <c r="AX40" s="27" t="e">
        <f t="shared" si="50"/>
        <v>#REF!</v>
      </c>
      <c r="AY40" s="27" t="e">
        <f t="shared" si="50"/>
        <v>#REF!</v>
      </c>
      <c r="AZ40" s="27" t="e">
        <f t="shared" si="50"/>
        <v>#REF!</v>
      </c>
      <c r="BA40" s="27" t="e">
        <f t="shared" si="50"/>
        <v>#REF!</v>
      </c>
      <c r="BB40" s="27" t="e">
        <f t="shared" si="50"/>
        <v>#REF!</v>
      </c>
      <c r="BC40" s="27" t="e">
        <f t="shared" si="50"/>
        <v>#REF!</v>
      </c>
      <c r="BD40" s="27" t="e">
        <f t="shared" si="50"/>
        <v>#REF!</v>
      </c>
      <c r="BE40" s="27" t="e">
        <f t="shared" si="50"/>
        <v>#REF!</v>
      </c>
    </row>
    <row r="41" spans="3:57" ht="16.25" customHeight="1" x14ac:dyDescent="0.85">
      <c r="F41" s="22" t="s">
        <v>58</v>
      </c>
      <c r="G41" s="26">
        <f>G40</f>
        <v>0</v>
      </c>
      <c r="H41" s="26">
        <f>H40+G41</f>
        <v>0</v>
      </c>
      <c r="I41" s="26">
        <f t="shared" ref="I41:AD41" si="51">I40+H41</f>
        <v>0</v>
      </c>
      <c r="J41" s="26"/>
      <c r="K41" s="26"/>
      <c r="L41" s="26"/>
      <c r="M41" s="26"/>
      <c r="N41" s="26"/>
      <c r="O41" s="26"/>
      <c r="P41" s="27">
        <f>P40+I41</f>
        <v>-5000</v>
      </c>
      <c r="Q41" s="27">
        <f t="shared" si="51"/>
        <v>-12500</v>
      </c>
      <c r="R41" s="27">
        <f t="shared" si="51"/>
        <v>-30000</v>
      </c>
      <c r="S41" s="27">
        <f t="shared" si="51"/>
        <v>-54500</v>
      </c>
      <c r="T41" s="27">
        <f t="shared" si="51"/>
        <v>-80500</v>
      </c>
      <c r="U41" s="27">
        <f t="shared" si="51"/>
        <v>-121500</v>
      </c>
      <c r="V41" s="27">
        <f t="shared" si="51"/>
        <v>-154500</v>
      </c>
      <c r="W41" s="27">
        <f t="shared" si="51"/>
        <v>-187500</v>
      </c>
      <c r="X41" s="27">
        <f t="shared" si="51"/>
        <v>-229500</v>
      </c>
      <c r="Y41" s="27">
        <f t="shared" si="51"/>
        <v>-287500</v>
      </c>
      <c r="Z41" s="27">
        <f t="shared" si="51"/>
        <v>-369500</v>
      </c>
      <c r="AA41" s="27">
        <f t="shared" si="51"/>
        <v>-398700</v>
      </c>
      <c r="AB41" s="27">
        <f t="shared" si="51"/>
        <v>-448100</v>
      </c>
      <c r="AC41" s="27">
        <f t="shared" si="51"/>
        <v>-442940</v>
      </c>
      <c r="AD41" s="27">
        <f t="shared" si="51"/>
        <v>-345250.4</v>
      </c>
      <c r="AE41" s="27"/>
      <c r="AF41" s="27"/>
      <c r="AG41" s="27"/>
      <c r="AH41" s="27">
        <f t="shared" ref="AH41" si="52">AH40+AD41</f>
        <v>-240980.32000000004</v>
      </c>
      <c r="AI41" s="27"/>
      <c r="AJ41" s="27"/>
      <c r="AK41" s="27"/>
      <c r="AL41" s="27">
        <f t="shared" ref="AL41" si="53">AL40+AI41</f>
        <v>0</v>
      </c>
      <c r="AM41" s="27">
        <f t="shared" ref="AM41" si="54">AM40+AH41</f>
        <v>-131496.73600000003</v>
      </c>
      <c r="AN41" s="27">
        <f>AN40+AM41</f>
        <v>-16538.972800000018</v>
      </c>
      <c r="AO41" s="27"/>
      <c r="AP41" s="27" t="e">
        <f>AP40+#REF!</f>
        <v>#REF!</v>
      </c>
      <c r="AQ41" s="27"/>
      <c r="AR41" s="27"/>
      <c r="AS41" s="27" t="e">
        <f>AS40+AP41</f>
        <v>#REF!</v>
      </c>
      <c r="AT41" s="27" t="e">
        <f t="shared" ref="AT41:BE41" si="55">AT40+AS41</f>
        <v>#REF!</v>
      </c>
      <c r="AU41" s="27"/>
      <c r="AV41" s="27" t="e">
        <f>AV40+AT41</f>
        <v>#REF!</v>
      </c>
      <c r="AW41" s="27" t="e">
        <f t="shared" si="55"/>
        <v>#REF!</v>
      </c>
      <c r="AX41" s="27" t="e">
        <f t="shared" si="55"/>
        <v>#REF!</v>
      </c>
      <c r="AY41" s="27" t="e">
        <f t="shared" si="55"/>
        <v>#REF!</v>
      </c>
      <c r="AZ41" s="27" t="e">
        <f t="shared" si="55"/>
        <v>#REF!</v>
      </c>
      <c r="BA41" s="27" t="e">
        <f t="shared" si="55"/>
        <v>#REF!</v>
      </c>
      <c r="BB41" s="27" t="e">
        <f t="shared" si="55"/>
        <v>#REF!</v>
      </c>
      <c r="BC41" s="27" t="e">
        <f t="shared" si="55"/>
        <v>#REF!</v>
      </c>
      <c r="BD41" s="27" t="e">
        <f t="shared" si="55"/>
        <v>#REF!</v>
      </c>
      <c r="BE41" s="27" t="e">
        <f t="shared" si="55"/>
        <v>#REF!</v>
      </c>
    </row>
    <row r="42" spans="3:57" ht="16.25" customHeight="1" x14ac:dyDescent="0.85">
      <c r="F42" s="24" t="s">
        <v>59</v>
      </c>
      <c r="G42" s="26"/>
      <c r="H42" s="26"/>
      <c r="I42" s="26"/>
      <c r="J42" s="26"/>
      <c r="K42" s="26"/>
      <c r="L42" s="26"/>
      <c r="M42" s="26"/>
      <c r="N42" s="26"/>
      <c r="O42" s="26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</row>
    <row r="43" spans="3:57" ht="16.25" customHeight="1" x14ac:dyDescent="0.85">
      <c r="C43" s="1">
        <v>4</v>
      </c>
      <c r="D43" s="1" t="s">
        <v>24</v>
      </c>
      <c r="F43" s="22" t="s">
        <v>60</v>
      </c>
      <c r="G43" s="8"/>
      <c r="H43" s="8"/>
      <c r="I43" s="8">
        <f t="shared" ref="I43:BE43" si="56">I40/I14</f>
        <v>0</v>
      </c>
      <c r="J43" s="8"/>
      <c r="K43" s="8"/>
      <c r="L43" s="8"/>
      <c r="M43" s="8"/>
      <c r="N43" s="8"/>
      <c r="O43" s="8"/>
      <c r="P43" s="28">
        <f t="shared" si="56"/>
        <v>-4.5454545454545452E-3</v>
      </c>
      <c r="Q43" s="29">
        <f t="shared" si="56"/>
        <v>-6.8181818181818179E-3</v>
      </c>
      <c r="R43" s="29">
        <f t="shared" si="56"/>
        <v>-1.5909090909090907E-2</v>
      </c>
      <c r="S43" s="29">
        <f t="shared" si="56"/>
        <v>-2.2272727272727274E-2</v>
      </c>
      <c r="T43" s="29">
        <f t="shared" si="56"/>
        <v>-2.3636363636363636E-2</v>
      </c>
      <c r="U43" s="29">
        <f t="shared" si="56"/>
        <v>-3.727272727272727E-2</v>
      </c>
      <c r="V43" s="29">
        <f t="shared" si="56"/>
        <v>-2.75E-2</v>
      </c>
      <c r="W43" s="29">
        <f t="shared" si="56"/>
        <v>-2.75E-2</v>
      </c>
      <c r="X43" s="29">
        <f t="shared" si="56"/>
        <v>-0.03</v>
      </c>
      <c r="Y43" s="29">
        <f t="shared" si="56"/>
        <v>-4.1428571428571426E-2</v>
      </c>
      <c r="Z43" s="29">
        <f t="shared" si="56"/>
        <v>-5.8571428571428573E-2</v>
      </c>
      <c r="AA43" s="29">
        <f t="shared" si="56"/>
        <v>-1.9466666666666667E-2</v>
      </c>
      <c r="AB43" s="29">
        <f t="shared" si="56"/>
        <v>-3.2933333333333335E-2</v>
      </c>
      <c r="AC43" s="29">
        <f t="shared" si="56"/>
        <v>3.4399999999999999E-3</v>
      </c>
      <c r="AD43" s="29">
        <f t="shared" si="56"/>
        <v>5.4271999999999994E-2</v>
      </c>
      <c r="AE43" s="29"/>
      <c r="AF43" s="29"/>
      <c r="AG43" s="29"/>
      <c r="AH43" s="29">
        <f t="shared" si="56"/>
        <v>5.7927822222222217E-2</v>
      </c>
      <c r="AI43" s="29"/>
      <c r="AJ43" s="29"/>
      <c r="AK43" s="29"/>
      <c r="AL43" s="29" t="e">
        <f t="shared" ref="AL43" si="57">AL40/AL14</f>
        <v>#DIV/0!</v>
      </c>
      <c r="AM43" s="29">
        <f t="shared" si="56"/>
        <v>6.0824213333333335E-2</v>
      </c>
      <c r="AN43" s="29">
        <f t="shared" si="56"/>
        <v>6.3865424000000004E-2</v>
      </c>
      <c r="AO43" s="29"/>
      <c r="AP43" s="29" t="e">
        <f t="shared" si="56"/>
        <v>#REF!</v>
      </c>
      <c r="AQ43" s="29"/>
      <c r="AR43" s="29"/>
      <c r="AS43" s="29" t="e">
        <f t="shared" si="56"/>
        <v>#REF!</v>
      </c>
      <c r="AT43" s="29" t="e">
        <f t="shared" si="56"/>
        <v>#REF!</v>
      </c>
      <c r="AU43" s="29"/>
      <c r="AV43" s="29" t="e">
        <f t="shared" si="56"/>
        <v>#REF!</v>
      </c>
      <c r="AW43" s="29" t="e">
        <f t="shared" si="56"/>
        <v>#REF!</v>
      </c>
      <c r="AX43" s="29" t="e">
        <f t="shared" si="56"/>
        <v>#REF!</v>
      </c>
      <c r="AY43" s="29" t="e">
        <f t="shared" si="56"/>
        <v>#REF!</v>
      </c>
      <c r="AZ43" s="29" t="e">
        <f t="shared" si="56"/>
        <v>#REF!</v>
      </c>
      <c r="BA43" s="29" t="e">
        <f t="shared" si="56"/>
        <v>#REF!</v>
      </c>
      <c r="BB43" s="29" t="e">
        <f t="shared" si="56"/>
        <v>#REF!</v>
      </c>
      <c r="BC43" s="29" t="e">
        <f t="shared" si="56"/>
        <v>#REF!</v>
      </c>
      <c r="BD43" s="29" t="e">
        <f t="shared" si="56"/>
        <v>#REF!</v>
      </c>
      <c r="BE43" s="29" t="e">
        <f t="shared" si="56"/>
        <v>#REF!</v>
      </c>
    </row>
    <row r="44" spans="3:57" ht="16.25" customHeight="1" x14ac:dyDescent="0.85">
      <c r="F44" s="22" t="s">
        <v>61</v>
      </c>
      <c r="G44" s="8" t="e">
        <v>#N/A</v>
      </c>
      <c r="H44" s="8" t="e">
        <v>#N/A</v>
      </c>
      <c r="I44" s="8" t="e">
        <v>#N/A</v>
      </c>
      <c r="J44" s="8"/>
      <c r="K44" s="8"/>
      <c r="L44" s="8"/>
      <c r="M44" s="8"/>
      <c r="N44" s="8"/>
      <c r="O44" s="8"/>
      <c r="P44" s="8" t="e">
        <v>#N/A</v>
      </c>
      <c r="Q44" s="8">
        <v>1</v>
      </c>
      <c r="R44" s="8">
        <f>Q44</f>
        <v>1</v>
      </c>
      <c r="S44" s="8">
        <f t="shared" ref="S44:BE45" si="58">R44</f>
        <v>1</v>
      </c>
      <c r="T44" s="8">
        <f t="shared" si="58"/>
        <v>1</v>
      </c>
      <c r="U44" s="8">
        <f t="shared" si="58"/>
        <v>1</v>
      </c>
      <c r="V44" s="8">
        <f t="shared" si="58"/>
        <v>1</v>
      </c>
      <c r="W44" s="8">
        <f t="shared" si="58"/>
        <v>1</v>
      </c>
      <c r="X44" s="8">
        <f t="shared" si="58"/>
        <v>1</v>
      </c>
      <c r="Y44" s="8">
        <f t="shared" si="58"/>
        <v>1</v>
      </c>
      <c r="Z44" s="8">
        <f t="shared" si="58"/>
        <v>1</v>
      </c>
      <c r="AA44" s="8">
        <f t="shared" si="58"/>
        <v>1</v>
      </c>
      <c r="AB44" s="8">
        <f t="shared" si="58"/>
        <v>1</v>
      </c>
      <c r="AC44" s="8">
        <f t="shared" si="58"/>
        <v>1</v>
      </c>
      <c r="AD44" s="8">
        <f t="shared" si="58"/>
        <v>1</v>
      </c>
      <c r="AE44" s="8"/>
      <c r="AF44" s="8"/>
      <c r="AG44" s="8"/>
      <c r="AH44" s="8">
        <f>AD44</f>
        <v>1</v>
      </c>
      <c r="AI44" s="8"/>
      <c r="AJ44" s="8"/>
      <c r="AK44" s="8"/>
      <c r="AL44" s="8">
        <f>AI44</f>
        <v>0</v>
      </c>
      <c r="AM44" s="8">
        <f>AH44</f>
        <v>1</v>
      </c>
      <c r="AN44" s="8">
        <f>AM44</f>
        <v>1</v>
      </c>
      <c r="AO44" s="8"/>
      <c r="AP44" s="8" t="e">
        <f>#REF!</f>
        <v>#REF!</v>
      </c>
      <c r="AQ44" s="8"/>
      <c r="AR44" s="8"/>
      <c r="AS44" s="8" t="e">
        <f>AP44</f>
        <v>#REF!</v>
      </c>
      <c r="AT44" s="8" t="e">
        <f t="shared" si="58"/>
        <v>#REF!</v>
      </c>
      <c r="AU44" s="8"/>
      <c r="AV44" s="8" t="e">
        <f>AT44</f>
        <v>#REF!</v>
      </c>
      <c r="AW44" s="8" t="e">
        <f t="shared" si="58"/>
        <v>#REF!</v>
      </c>
      <c r="AX44" s="8" t="e">
        <f t="shared" si="58"/>
        <v>#REF!</v>
      </c>
      <c r="AY44" s="8" t="e">
        <f t="shared" si="58"/>
        <v>#REF!</v>
      </c>
      <c r="AZ44" s="8" t="e">
        <f t="shared" si="58"/>
        <v>#REF!</v>
      </c>
      <c r="BA44" s="8" t="e">
        <f t="shared" si="58"/>
        <v>#REF!</v>
      </c>
      <c r="BB44" s="8" t="e">
        <f t="shared" si="58"/>
        <v>#REF!</v>
      </c>
      <c r="BC44" s="8" t="e">
        <f t="shared" si="58"/>
        <v>#REF!</v>
      </c>
      <c r="BD44" s="8" t="e">
        <f t="shared" si="58"/>
        <v>#REF!</v>
      </c>
      <c r="BE44" s="8" t="e">
        <f t="shared" si="58"/>
        <v>#REF!</v>
      </c>
    </row>
    <row r="45" spans="3:57" ht="16.25" customHeight="1" x14ac:dyDescent="0.85">
      <c r="D45" s="1" t="s">
        <v>24</v>
      </c>
      <c r="F45" s="22" t="s">
        <v>62</v>
      </c>
      <c r="G45" s="30"/>
      <c r="H45" s="30"/>
      <c r="I45" s="30">
        <v>0.01</v>
      </c>
      <c r="J45" s="30"/>
      <c r="K45" s="30"/>
      <c r="L45" s="30"/>
      <c r="M45" s="30"/>
      <c r="N45" s="30"/>
      <c r="O45" s="30"/>
      <c r="P45" s="30">
        <v>0.25</v>
      </c>
      <c r="Q45" s="30">
        <f>P45</f>
        <v>0.25</v>
      </c>
      <c r="R45" s="30">
        <f t="shared" ref="R45:BC45" si="59">Q45</f>
        <v>0.25</v>
      </c>
      <c r="S45" s="30">
        <f t="shared" si="58"/>
        <v>0.25</v>
      </c>
      <c r="T45" s="30">
        <f t="shared" si="59"/>
        <v>0.25</v>
      </c>
      <c r="U45" s="30">
        <f t="shared" si="59"/>
        <v>0.25</v>
      </c>
      <c r="V45" s="30">
        <v>0.75</v>
      </c>
      <c r="W45" s="30">
        <f t="shared" si="59"/>
        <v>0.75</v>
      </c>
      <c r="X45" s="30">
        <v>1</v>
      </c>
      <c r="Y45" s="30">
        <f t="shared" si="59"/>
        <v>1</v>
      </c>
      <c r="Z45" s="30">
        <f t="shared" si="59"/>
        <v>1</v>
      </c>
      <c r="AA45" s="30">
        <v>2</v>
      </c>
      <c r="AB45" s="30">
        <f t="shared" si="59"/>
        <v>2</v>
      </c>
      <c r="AC45" s="30">
        <f t="shared" si="59"/>
        <v>2</v>
      </c>
      <c r="AD45" s="30">
        <v>2.25</v>
      </c>
      <c r="AE45" s="30"/>
      <c r="AF45" s="30"/>
      <c r="AG45" s="30"/>
      <c r="AH45" s="30">
        <f>AD45</f>
        <v>2.25</v>
      </c>
      <c r="AI45" s="30"/>
      <c r="AJ45" s="30"/>
      <c r="AK45" s="30"/>
      <c r="AL45" s="30">
        <f>AI45</f>
        <v>0</v>
      </c>
      <c r="AM45" s="30">
        <f>AH45</f>
        <v>2.25</v>
      </c>
      <c r="AN45" s="30">
        <f>AM45</f>
        <v>2.25</v>
      </c>
      <c r="AO45" s="30"/>
      <c r="AP45" s="30">
        <v>3</v>
      </c>
      <c r="AQ45" s="30"/>
      <c r="AR45" s="30"/>
      <c r="AS45" s="30">
        <f>AP45</f>
        <v>3</v>
      </c>
      <c r="AT45" s="30">
        <f t="shared" si="59"/>
        <v>3</v>
      </c>
      <c r="AU45" s="30"/>
      <c r="AV45" s="30">
        <f>AT45</f>
        <v>3</v>
      </c>
      <c r="AW45" s="30">
        <v>6</v>
      </c>
      <c r="AX45" s="30">
        <f t="shared" si="59"/>
        <v>6</v>
      </c>
      <c r="AY45" s="30">
        <f t="shared" si="59"/>
        <v>6</v>
      </c>
      <c r="AZ45" s="30">
        <v>5.75</v>
      </c>
      <c r="BA45" s="30">
        <v>7</v>
      </c>
      <c r="BB45" s="30">
        <f t="shared" si="59"/>
        <v>7</v>
      </c>
      <c r="BC45" s="30">
        <f t="shared" si="59"/>
        <v>7</v>
      </c>
      <c r="BD45" s="30">
        <v>19</v>
      </c>
      <c r="BE45" s="30">
        <v>27</v>
      </c>
    </row>
    <row r="46" spans="3:57" ht="16.25" customHeight="1" x14ac:dyDescent="0.85">
      <c r="C46" s="1">
        <v>5</v>
      </c>
      <c r="D46" s="1" t="s">
        <v>24</v>
      </c>
      <c r="F46" s="22" t="s">
        <v>63</v>
      </c>
      <c r="G46" s="26"/>
      <c r="H46" s="26"/>
      <c r="I46" s="25">
        <f t="shared" ref="I46:BE46" si="60">I45*I14</f>
        <v>10000</v>
      </c>
      <c r="J46" s="25"/>
      <c r="K46" s="25"/>
      <c r="L46" s="25"/>
      <c r="M46" s="25"/>
      <c r="N46" s="25"/>
      <c r="O46" s="25"/>
      <c r="P46" s="25">
        <f t="shared" si="60"/>
        <v>275000</v>
      </c>
      <c r="Q46" s="25">
        <f t="shared" si="60"/>
        <v>275000</v>
      </c>
      <c r="R46" s="25">
        <f t="shared" si="60"/>
        <v>275000</v>
      </c>
      <c r="S46" s="25">
        <f t="shared" si="60"/>
        <v>275000</v>
      </c>
      <c r="T46" s="25">
        <f t="shared" si="60"/>
        <v>275000</v>
      </c>
      <c r="U46" s="25">
        <f t="shared" si="60"/>
        <v>275000</v>
      </c>
      <c r="V46" s="25">
        <f t="shared" si="60"/>
        <v>900000</v>
      </c>
      <c r="W46" s="25">
        <f t="shared" si="60"/>
        <v>900000</v>
      </c>
      <c r="X46" s="25">
        <f t="shared" si="60"/>
        <v>1400000</v>
      </c>
      <c r="Y46" s="25">
        <f t="shared" si="60"/>
        <v>1400000</v>
      </c>
      <c r="Z46" s="25">
        <f t="shared" si="60"/>
        <v>1400000</v>
      </c>
      <c r="AA46" s="25">
        <f t="shared" si="60"/>
        <v>3000000</v>
      </c>
      <c r="AB46" s="25">
        <f t="shared" si="60"/>
        <v>3000000</v>
      </c>
      <c r="AC46" s="25">
        <f t="shared" si="60"/>
        <v>3000000</v>
      </c>
      <c r="AD46" s="25">
        <f t="shared" si="60"/>
        <v>4050000</v>
      </c>
      <c r="AE46" s="25"/>
      <c r="AF46" s="25"/>
      <c r="AG46" s="25"/>
      <c r="AH46" s="25">
        <f t="shared" si="60"/>
        <v>4050000</v>
      </c>
      <c r="AI46" s="25"/>
      <c r="AJ46" s="25"/>
      <c r="AK46" s="25"/>
      <c r="AL46" s="25">
        <f t="shared" ref="AL46" si="61">AL45*AL14</f>
        <v>0</v>
      </c>
      <c r="AM46" s="25">
        <f t="shared" si="60"/>
        <v>4050000</v>
      </c>
      <c r="AN46" s="25">
        <f t="shared" si="60"/>
        <v>4050000</v>
      </c>
      <c r="AO46" s="25"/>
      <c r="AP46" s="25" t="e">
        <f t="shared" si="60"/>
        <v>#REF!</v>
      </c>
      <c r="AQ46" s="25"/>
      <c r="AR46" s="25"/>
      <c r="AS46" s="25" t="e">
        <f t="shared" si="60"/>
        <v>#REF!</v>
      </c>
      <c r="AT46" s="25" t="e">
        <f t="shared" si="60"/>
        <v>#REF!</v>
      </c>
      <c r="AU46" s="25"/>
      <c r="AV46" s="25" t="e">
        <f t="shared" si="60"/>
        <v>#REF!</v>
      </c>
      <c r="AW46" s="25" t="e">
        <f t="shared" si="60"/>
        <v>#REF!</v>
      </c>
      <c r="AX46" s="25" t="e">
        <f t="shared" si="60"/>
        <v>#REF!</v>
      </c>
      <c r="AY46" s="25" t="e">
        <f t="shared" si="60"/>
        <v>#REF!</v>
      </c>
      <c r="AZ46" s="25" t="e">
        <f t="shared" si="60"/>
        <v>#REF!</v>
      </c>
      <c r="BA46" s="25" t="e">
        <f t="shared" si="60"/>
        <v>#REF!</v>
      </c>
      <c r="BB46" s="25" t="e">
        <f t="shared" si="60"/>
        <v>#REF!</v>
      </c>
      <c r="BC46" s="25" t="e">
        <f t="shared" si="60"/>
        <v>#REF!</v>
      </c>
      <c r="BD46" s="25" t="e">
        <f t="shared" si="60"/>
        <v>#REF!</v>
      </c>
      <c r="BE46" s="25" t="e">
        <f t="shared" si="60"/>
        <v>#REF!</v>
      </c>
    </row>
    <row r="47" spans="3:57" ht="16.25" customHeight="1" x14ac:dyDescent="0.85">
      <c r="C47" s="1">
        <v>6</v>
      </c>
      <c r="D47" s="1" t="s">
        <v>24</v>
      </c>
      <c r="F47" s="22" t="s">
        <v>64</v>
      </c>
      <c r="G47" s="31"/>
      <c r="H47" s="31"/>
      <c r="I47" s="32">
        <f t="shared" ref="I47:BE47" si="62">I8/I14</f>
        <v>1</v>
      </c>
      <c r="J47" s="32"/>
      <c r="K47" s="32"/>
      <c r="L47" s="32"/>
      <c r="M47" s="32"/>
      <c r="N47" s="32"/>
      <c r="O47" s="32"/>
      <c r="P47" s="32">
        <f t="shared" si="62"/>
        <v>0.90909090909090906</v>
      </c>
      <c r="Q47" s="32">
        <f t="shared" si="62"/>
        <v>0.90909090909090906</v>
      </c>
      <c r="R47" s="32">
        <f t="shared" si="62"/>
        <v>0.90909090909090906</v>
      </c>
      <c r="S47" s="32">
        <f t="shared" si="62"/>
        <v>0.90909090909090906</v>
      </c>
      <c r="T47" s="32">
        <f t="shared" si="62"/>
        <v>0.90909090909090906</v>
      </c>
      <c r="U47" s="32">
        <f t="shared" si="62"/>
        <v>0.90909090909090906</v>
      </c>
      <c r="V47" s="32">
        <f t="shared" si="62"/>
        <v>0.83333333333333337</v>
      </c>
      <c r="W47" s="32">
        <f t="shared" si="62"/>
        <v>0.83333333333333337</v>
      </c>
      <c r="X47" s="32">
        <f t="shared" si="62"/>
        <v>0.7142857142857143</v>
      </c>
      <c r="Y47" s="32">
        <f t="shared" si="62"/>
        <v>0.7142857142857143</v>
      </c>
      <c r="Z47" s="32">
        <f t="shared" si="62"/>
        <v>0.7142857142857143</v>
      </c>
      <c r="AA47" s="32">
        <f t="shared" si="62"/>
        <v>0.66666666666666663</v>
      </c>
      <c r="AB47" s="32">
        <f t="shared" si="62"/>
        <v>0.66666666666666663</v>
      </c>
      <c r="AC47" s="32">
        <f t="shared" si="62"/>
        <v>0.66666666666666663</v>
      </c>
      <c r="AD47" s="32">
        <f t="shared" si="62"/>
        <v>0.55555555555555558</v>
      </c>
      <c r="AE47" s="32"/>
      <c r="AF47" s="32"/>
      <c r="AG47" s="32"/>
      <c r="AH47" s="32">
        <f t="shared" si="62"/>
        <v>0.55555555555555558</v>
      </c>
      <c r="AI47" s="32"/>
      <c r="AJ47" s="32"/>
      <c r="AK47" s="32"/>
      <c r="AL47" s="32" t="e">
        <f t="shared" ref="AL47" si="63">AL8/AL14</f>
        <v>#DIV/0!</v>
      </c>
      <c r="AM47" s="32">
        <f t="shared" si="62"/>
        <v>0.55555555555555558</v>
      </c>
      <c r="AN47" s="32">
        <f t="shared" si="62"/>
        <v>0.55555555555555558</v>
      </c>
      <c r="AO47" s="32"/>
      <c r="AP47" s="32" t="e">
        <f t="shared" si="62"/>
        <v>#REF!</v>
      </c>
      <c r="AQ47" s="32"/>
      <c r="AR47" s="32"/>
      <c r="AS47" s="32" t="e">
        <f t="shared" si="62"/>
        <v>#REF!</v>
      </c>
      <c r="AT47" s="32" t="e">
        <f t="shared" si="62"/>
        <v>#REF!</v>
      </c>
      <c r="AU47" s="32"/>
      <c r="AV47" s="32" t="e">
        <f t="shared" si="62"/>
        <v>#REF!</v>
      </c>
      <c r="AW47" s="32" t="e">
        <f t="shared" si="62"/>
        <v>#REF!</v>
      </c>
      <c r="AX47" s="32" t="e">
        <f t="shared" si="62"/>
        <v>#REF!</v>
      </c>
      <c r="AY47" s="32" t="e">
        <f t="shared" si="62"/>
        <v>#REF!</v>
      </c>
      <c r="AZ47" s="32" t="e">
        <f t="shared" si="62"/>
        <v>#REF!</v>
      </c>
      <c r="BA47" s="32" t="e">
        <f t="shared" si="62"/>
        <v>#REF!</v>
      </c>
      <c r="BB47" s="32" t="e">
        <f t="shared" si="62"/>
        <v>#REF!</v>
      </c>
      <c r="BC47" s="32" t="e">
        <f t="shared" si="62"/>
        <v>#REF!</v>
      </c>
      <c r="BD47" s="32" t="e">
        <f t="shared" si="62"/>
        <v>#REF!</v>
      </c>
      <c r="BE47" s="32" t="e">
        <f t="shared" si="62"/>
        <v>#REF!</v>
      </c>
    </row>
    <row r="48" spans="3:57" ht="16.25" customHeight="1" x14ac:dyDescent="0.85">
      <c r="C48" s="1">
        <v>7</v>
      </c>
      <c r="D48" s="1" t="s">
        <v>24</v>
      </c>
      <c r="F48" s="22" t="s">
        <v>65</v>
      </c>
      <c r="G48" s="33"/>
      <c r="H48" s="33"/>
      <c r="I48" s="34">
        <f t="shared" ref="I48:AD48" si="64">I46*I47</f>
        <v>10000</v>
      </c>
      <c r="J48" s="34"/>
      <c r="K48" s="34"/>
      <c r="L48" s="34"/>
      <c r="M48" s="34"/>
      <c r="N48" s="34"/>
      <c r="O48" s="34"/>
      <c r="P48" s="34">
        <f t="shared" si="64"/>
        <v>250000</v>
      </c>
      <c r="Q48" s="34">
        <f t="shared" si="64"/>
        <v>250000</v>
      </c>
      <c r="R48" s="34">
        <f t="shared" si="64"/>
        <v>250000</v>
      </c>
      <c r="S48" s="34">
        <f t="shared" si="64"/>
        <v>250000</v>
      </c>
      <c r="T48" s="34">
        <f t="shared" si="64"/>
        <v>250000</v>
      </c>
      <c r="U48" s="34">
        <f t="shared" si="64"/>
        <v>250000</v>
      </c>
      <c r="V48" s="34">
        <f t="shared" si="64"/>
        <v>750000</v>
      </c>
      <c r="W48" s="34">
        <f t="shared" si="64"/>
        <v>750000</v>
      </c>
      <c r="X48" s="34">
        <f t="shared" si="64"/>
        <v>1000000</v>
      </c>
      <c r="Y48" s="34">
        <f t="shared" si="64"/>
        <v>1000000</v>
      </c>
      <c r="Z48" s="34">
        <f t="shared" si="64"/>
        <v>1000000</v>
      </c>
      <c r="AA48" s="34">
        <f t="shared" si="64"/>
        <v>2000000</v>
      </c>
      <c r="AB48" s="34">
        <f t="shared" si="64"/>
        <v>2000000</v>
      </c>
      <c r="AC48" s="34">
        <f t="shared" si="64"/>
        <v>2000000</v>
      </c>
      <c r="AD48" s="34">
        <f t="shared" si="64"/>
        <v>2250000</v>
      </c>
      <c r="AE48" s="34"/>
      <c r="AF48" s="34"/>
      <c r="AG48" s="34"/>
      <c r="AH48" s="34">
        <f t="shared" ref="AH48" si="65">AH46*AH47</f>
        <v>2250000</v>
      </c>
      <c r="AI48" s="34"/>
      <c r="AJ48" s="34"/>
      <c r="AK48" s="34"/>
      <c r="AL48" s="34" t="e">
        <f t="shared" ref="AL48:BE48" si="66">AL46*AL47</f>
        <v>#DIV/0!</v>
      </c>
      <c r="AM48" s="34">
        <f t="shared" si="66"/>
        <v>2250000</v>
      </c>
      <c r="AN48" s="34">
        <f t="shared" si="66"/>
        <v>2250000</v>
      </c>
      <c r="AO48" s="34"/>
      <c r="AP48" s="34" t="e">
        <f t="shared" si="66"/>
        <v>#REF!</v>
      </c>
      <c r="AQ48" s="34"/>
      <c r="AR48" s="34"/>
      <c r="AS48" s="34" t="e">
        <f t="shared" si="66"/>
        <v>#REF!</v>
      </c>
      <c r="AT48" s="34" t="e">
        <f t="shared" si="66"/>
        <v>#REF!</v>
      </c>
      <c r="AU48" s="34"/>
      <c r="AV48" s="34" t="e">
        <f t="shared" si="66"/>
        <v>#REF!</v>
      </c>
      <c r="AW48" s="34" t="e">
        <f t="shared" si="66"/>
        <v>#REF!</v>
      </c>
      <c r="AX48" s="34" t="e">
        <f t="shared" si="66"/>
        <v>#REF!</v>
      </c>
      <c r="AY48" s="34" t="e">
        <f t="shared" si="66"/>
        <v>#REF!</v>
      </c>
      <c r="AZ48" s="34" t="e">
        <f t="shared" si="66"/>
        <v>#REF!</v>
      </c>
      <c r="BA48" s="34" t="e">
        <f t="shared" si="66"/>
        <v>#REF!</v>
      </c>
      <c r="BB48" s="34" t="e">
        <f t="shared" si="66"/>
        <v>#REF!</v>
      </c>
      <c r="BC48" s="34" t="e">
        <f t="shared" si="66"/>
        <v>#REF!</v>
      </c>
      <c r="BD48" s="34" t="e">
        <f t="shared" si="66"/>
        <v>#REF!</v>
      </c>
      <c r="BE48" s="34" t="e">
        <f t="shared" si="66"/>
        <v>#REF!</v>
      </c>
    </row>
    <row r="49" spans="3:57" ht="16.25" customHeight="1" x14ac:dyDescent="0.85">
      <c r="F49" s="24" t="s">
        <v>66</v>
      </c>
      <c r="G49" s="33"/>
      <c r="H49" s="33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</row>
    <row r="50" spans="3:57" ht="16.25" customHeight="1" x14ac:dyDescent="0.85">
      <c r="C50" s="1">
        <v>8</v>
      </c>
      <c r="D50" s="1" t="s">
        <v>67</v>
      </c>
      <c r="F50" s="22" t="s">
        <v>68</v>
      </c>
      <c r="G50" s="26">
        <v>0</v>
      </c>
      <c r="H50" s="26">
        <f t="shared" ref="H50:Q52" si="67">G50</f>
        <v>0</v>
      </c>
      <c r="I50" s="25">
        <v>10000</v>
      </c>
      <c r="J50" s="25"/>
      <c r="K50" s="25"/>
      <c r="L50" s="25"/>
      <c r="M50" s="25"/>
      <c r="N50" s="25"/>
      <c r="O50" s="25"/>
      <c r="P50" s="25">
        <v>25000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f>V45*V11</f>
        <v>75000</v>
      </c>
      <c r="W50" s="25">
        <f>W45*W11</f>
        <v>0</v>
      </c>
      <c r="X50" s="25">
        <f>X45*X11</f>
        <v>200000</v>
      </c>
      <c r="Y50" s="25">
        <v>0</v>
      </c>
      <c r="Z50" s="25">
        <v>0</v>
      </c>
      <c r="AA50" s="25">
        <f>AA45*AA11</f>
        <v>200000</v>
      </c>
      <c r="AB50" s="25">
        <v>0</v>
      </c>
      <c r="AC50" s="25">
        <f>AC45*AC11</f>
        <v>0</v>
      </c>
      <c r="AD50" s="25">
        <f>AD45*AD11</f>
        <v>675000</v>
      </c>
      <c r="AE50" s="25"/>
      <c r="AF50" s="25"/>
      <c r="AG50" s="25"/>
      <c r="AH50" s="25">
        <v>0</v>
      </c>
      <c r="AI50" s="25"/>
      <c r="AJ50" s="25"/>
      <c r="AK50" s="25"/>
      <c r="AL50" s="25">
        <v>0</v>
      </c>
      <c r="AM50" s="25">
        <v>0</v>
      </c>
      <c r="AN50" s="25">
        <v>0</v>
      </c>
      <c r="AO50" s="25"/>
      <c r="AP50" s="25">
        <f>AP45*AP11</f>
        <v>750000</v>
      </c>
      <c r="AQ50" s="25"/>
      <c r="AR50" s="25"/>
      <c r="AS50" s="25">
        <v>0</v>
      </c>
      <c r="AT50" s="25">
        <v>0</v>
      </c>
      <c r="AU50" s="25"/>
      <c r="AV50" s="25">
        <v>0</v>
      </c>
      <c r="AW50" s="25">
        <f>AW45*AW11</f>
        <v>1500000</v>
      </c>
      <c r="AX50" s="25">
        <v>0</v>
      </c>
      <c r="AY50" s="25">
        <v>0</v>
      </c>
      <c r="AZ50" s="25">
        <f>AZ45*AZ11</f>
        <v>1725000</v>
      </c>
      <c r="BA50" s="25">
        <f>BA45*BA11</f>
        <v>1400000</v>
      </c>
      <c r="BB50" s="25">
        <v>0</v>
      </c>
      <c r="BC50" s="25">
        <v>0</v>
      </c>
      <c r="BD50" s="25">
        <f>BD45*BD11</f>
        <v>114000000</v>
      </c>
      <c r="BE50" s="25">
        <v>0</v>
      </c>
    </row>
    <row r="51" spans="3:57" ht="16.25" customHeight="1" x14ac:dyDescent="0.85">
      <c r="D51" s="1" t="s">
        <v>67</v>
      </c>
      <c r="F51" s="22" t="s">
        <v>69</v>
      </c>
      <c r="G51" s="26">
        <v>0</v>
      </c>
      <c r="H51" s="26">
        <f>H50+G51</f>
        <v>0</v>
      </c>
      <c r="I51" s="25">
        <f t="shared" ref="I51:S51" si="68">I50+H51</f>
        <v>10000</v>
      </c>
      <c r="J51" s="25"/>
      <c r="K51" s="25"/>
      <c r="L51" s="25"/>
      <c r="M51" s="25"/>
      <c r="N51" s="25"/>
      <c r="O51" s="25"/>
      <c r="P51" s="25">
        <f>P50+I51</f>
        <v>35000</v>
      </c>
      <c r="Q51" s="25">
        <f t="shared" si="68"/>
        <v>35000</v>
      </c>
      <c r="R51" s="25">
        <f t="shared" si="68"/>
        <v>35000</v>
      </c>
      <c r="S51" s="25">
        <f t="shared" si="68"/>
        <v>35000</v>
      </c>
      <c r="T51" s="25">
        <f>T50+S51</f>
        <v>35000</v>
      </c>
      <c r="U51" s="25">
        <f t="shared" ref="U51:BE51" si="69">U50+T51</f>
        <v>35000</v>
      </c>
      <c r="V51" s="25">
        <f t="shared" si="69"/>
        <v>110000</v>
      </c>
      <c r="W51" s="25">
        <f t="shared" si="69"/>
        <v>110000</v>
      </c>
      <c r="X51" s="25">
        <f t="shared" si="69"/>
        <v>310000</v>
      </c>
      <c r="Y51" s="25">
        <f t="shared" si="69"/>
        <v>310000</v>
      </c>
      <c r="Z51" s="25">
        <f t="shared" si="69"/>
        <v>310000</v>
      </c>
      <c r="AA51" s="25">
        <f t="shared" si="69"/>
        <v>510000</v>
      </c>
      <c r="AB51" s="25">
        <f t="shared" si="69"/>
        <v>510000</v>
      </c>
      <c r="AC51" s="25">
        <f t="shared" si="69"/>
        <v>510000</v>
      </c>
      <c r="AD51" s="25">
        <f t="shared" si="69"/>
        <v>1185000</v>
      </c>
      <c r="AE51" s="25"/>
      <c r="AF51" s="25"/>
      <c r="AG51" s="25"/>
      <c r="AH51" s="25">
        <f>AH50+AD51</f>
        <v>1185000</v>
      </c>
      <c r="AI51" s="25"/>
      <c r="AJ51" s="25"/>
      <c r="AK51" s="25"/>
      <c r="AL51" s="25">
        <f>AL50+AI51</f>
        <v>0</v>
      </c>
      <c r="AM51" s="25">
        <f>AM50+AH51</f>
        <v>1185000</v>
      </c>
      <c r="AN51" s="25">
        <f>AN50+AM51</f>
        <v>1185000</v>
      </c>
      <c r="AO51" s="25"/>
      <c r="AP51" s="25" t="e">
        <f>AP50+#REF!</f>
        <v>#REF!</v>
      </c>
      <c r="AQ51" s="25"/>
      <c r="AR51" s="25"/>
      <c r="AS51" s="25" t="e">
        <f>AS50+AP51</f>
        <v>#REF!</v>
      </c>
      <c r="AT51" s="25" t="e">
        <f t="shared" si="69"/>
        <v>#REF!</v>
      </c>
      <c r="AU51" s="25"/>
      <c r="AV51" s="25" t="e">
        <f>AV50+AT51</f>
        <v>#REF!</v>
      </c>
      <c r="AW51" s="25" t="e">
        <f t="shared" si="69"/>
        <v>#REF!</v>
      </c>
      <c r="AX51" s="25" t="e">
        <f t="shared" si="69"/>
        <v>#REF!</v>
      </c>
      <c r="AY51" s="25" t="e">
        <f t="shared" si="69"/>
        <v>#REF!</v>
      </c>
      <c r="AZ51" s="25" t="e">
        <f t="shared" si="69"/>
        <v>#REF!</v>
      </c>
      <c r="BA51" s="25" t="e">
        <f t="shared" si="69"/>
        <v>#REF!</v>
      </c>
      <c r="BB51" s="25" t="e">
        <f t="shared" si="69"/>
        <v>#REF!</v>
      </c>
      <c r="BC51" s="25" t="e">
        <f t="shared" si="69"/>
        <v>#REF!</v>
      </c>
      <c r="BD51" s="25" t="e">
        <f t="shared" si="69"/>
        <v>#REF!</v>
      </c>
      <c r="BE51" s="25" t="e">
        <f t="shared" si="69"/>
        <v>#REF!</v>
      </c>
    </row>
    <row r="52" spans="3:57" ht="16.25" customHeight="1" x14ac:dyDescent="0.85">
      <c r="C52" s="1">
        <v>9</v>
      </c>
      <c r="D52" s="1" t="s">
        <v>67</v>
      </c>
      <c r="F52" s="22" t="s">
        <v>70</v>
      </c>
      <c r="G52" s="26">
        <v>0</v>
      </c>
      <c r="H52" s="26">
        <f t="shared" si="67"/>
        <v>0</v>
      </c>
      <c r="I52" s="26">
        <f t="shared" si="67"/>
        <v>0</v>
      </c>
      <c r="J52" s="26"/>
      <c r="K52" s="26"/>
      <c r="L52" s="26"/>
      <c r="M52" s="26"/>
      <c r="N52" s="26"/>
      <c r="O52" s="26"/>
      <c r="P52" s="25">
        <f>I52</f>
        <v>0</v>
      </c>
      <c r="Q52" s="25">
        <f t="shared" si="67"/>
        <v>0</v>
      </c>
      <c r="R52" s="25">
        <v>25000</v>
      </c>
      <c r="S52" s="25">
        <v>0</v>
      </c>
      <c r="T52" s="25">
        <v>19000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/>
      <c r="AF52" s="25"/>
      <c r="AG52" s="25"/>
      <c r="AH52" s="25">
        <v>0</v>
      </c>
      <c r="AI52" s="25"/>
      <c r="AJ52" s="25"/>
      <c r="AK52" s="25"/>
      <c r="AL52" s="25">
        <v>0</v>
      </c>
      <c r="AM52" s="25">
        <v>0</v>
      </c>
      <c r="AN52" s="25">
        <v>0</v>
      </c>
      <c r="AO52" s="25"/>
      <c r="AP52" s="25">
        <v>0</v>
      </c>
      <c r="AQ52" s="25"/>
      <c r="AR52" s="25"/>
      <c r="AS52" s="25">
        <v>0</v>
      </c>
      <c r="AT52" s="25">
        <v>0</v>
      </c>
      <c r="AU52" s="25"/>
      <c r="AV52" s="25">
        <v>0</v>
      </c>
      <c r="AW52" s="25">
        <v>0</v>
      </c>
      <c r="AX52" s="25">
        <v>0</v>
      </c>
      <c r="AY52" s="25">
        <v>0</v>
      </c>
      <c r="AZ52" s="25">
        <v>0</v>
      </c>
      <c r="BA52" s="25">
        <v>0</v>
      </c>
      <c r="BB52" s="25">
        <v>0</v>
      </c>
      <c r="BC52" s="25">
        <v>0</v>
      </c>
      <c r="BD52" s="25">
        <v>0</v>
      </c>
      <c r="BE52" s="25">
        <v>0</v>
      </c>
    </row>
    <row r="53" spans="3:57" ht="16.25" customHeight="1" x14ac:dyDescent="0.85">
      <c r="D53" s="1" t="s">
        <v>67</v>
      </c>
      <c r="F53" s="22" t="s">
        <v>71</v>
      </c>
      <c r="G53" s="26">
        <v>0</v>
      </c>
      <c r="H53" s="26">
        <f t="shared" ref="H53:BE53" si="70">H52+G53</f>
        <v>0</v>
      </c>
      <c r="I53" s="26">
        <f t="shared" si="70"/>
        <v>0</v>
      </c>
      <c r="J53" s="26"/>
      <c r="K53" s="26"/>
      <c r="L53" s="26"/>
      <c r="M53" s="26"/>
      <c r="N53" s="26"/>
      <c r="O53" s="26"/>
      <c r="P53" s="25">
        <f>P52+I53</f>
        <v>0</v>
      </c>
      <c r="Q53" s="25">
        <f t="shared" si="70"/>
        <v>0</v>
      </c>
      <c r="R53" s="25">
        <f t="shared" si="70"/>
        <v>25000</v>
      </c>
      <c r="S53" s="25">
        <f t="shared" si="70"/>
        <v>25000</v>
      </c>
      <c r="T53" s="25">
        <f t="shared" si="70"/>
        <v>44000</v>
      </c>
      <c r="U53" s="25">
        <f t="shared" si="70"/>
        <v>44000</v>
      </c>
      <c r="V53" s="25">
        <f t="shared" si="70"/>
        <v>44000</v>
      </c>
      <c r="W53" s="25">
        <f t="shared" si="70"/>
        <v>44000</v>
      </c>
      <c r="X53" s="25">
        <f t="shared" si="70"/>
        <v>44000</v>
      </c>
      <c r="Y53" s="25">
        <f t="shared" si="70"/>
        <v>44000</v>
      </c>
      <c r="Z53" s="25">
        <f t="shared" si="70"/>
        <v>44000</v>
      </c>
      <c r="AA53" s="25">
        <f t="shared" si="70"/>
        <v>44000</v>
      </c>
      <c r="AB53" s="25">
        <f t="shared" si="70"/>
        <v>44000</v>
      </c>
      <c r="AC53" s="25">
        <f t="shared" si="70"/>
        <v>44000</v>
      </c>
      <c r="AD53" s="25">
        <f t="shared" si="70"/>
        <v>44000</v>
      </c>
      <c r="AE53" s="25"/>
      <c r="AF53" s="25"/>
      <c r="AG53" s="25"/>
      <c r="AH53" s="25">
        <f>AH52+AD53</f>
        <v>44000</v>
      </c>
      <c r="AI53" s="25"/>
      <c r="AJ53" s="25"/>
      <c r="AK53" s="25"/>
      <c r="AL53" s="25">
        <f>AL52+AI53</f>
        <v>0</v>
      </c>
      <c r="AM53" s="25">
        <f>AM52+AH53</f>
        <v>44000</v>
      </c>
      <c r="AN53" s="25">
        <f>AN52+AM53</f>
        <v>44000</v>
      </c>
      <c r="AO53" s="25"/>
      <c r="AP53" s="25" t="e">
        <f>AP52+#REF!</f>
        <v>#REF!</v>
      </c>
      <c r="AQ53" s="25"/>
      <c r="AR53" s="25"/>
      <c r="AS53" s="25" t="e">
        <f>AS52+AP53</f>
        <v>#REF!</v>
      </c>
      <c r="AT53" s="25" t="e">
        <f t="shared" si="70"/>
        <v>#REF!</v>
      </c>
      <c r="AU53" s="25"/>
      <c r="AV53" s="25" t="e">
        <f>AV52+AT53</f>
        <v>#REF!</v>
      </c>
      <c r="AW53" s="25" t="e">
        <f t="shared" si="70"/>
        <v>#REF!</v>
      </c>
      <c r="AX53" s="25" t="e">
        <f t="shared" si="70"/>
        <v>#REF!</v>
      </c>
      <c r="AY53" s="25" t="e">
        <f t="shared" si="70"/>
        <v>#REF!</v>
      </c>
      <c r="AZ53" s="25" t="e">
        <f t="shared" si="70"/>
        <v>#REF!</v>
      </c>
      <c r="BA53" s="25" t="e">
        <f t="shared" si="70"/>
        <v>#REF!</v>
      </c>
      <c r="BB53" s="25" t="e">
        <f t="shared" si="70"/>
        <v>#REF!</v>
      </c>
      <c r="BC53" s="25" t="e">
        <f t="shared" si="70"/>
        <v>#REF!</v>
      </c>
      <c r="BD53" s="25" t="e">
        <f t="shared" si="70"/>
        <v>#REF!</v>
      </c>
      <c r="BE53" s="25" t="e">
        <f t="shared" si="70"/>
        <v>#REF!</v>
      </c>
    </row>
    <row r="54" spans="3:57" ht="16.25" customHeight="1" x14ac:dyDescent="0.85">
      <c r="F54" s="22" t="s">
        <v>72</v>
      </c>
      <c r="G54" s="25">
        <v>0</v>
      </c>
      <c r="H54" s="25">
        <v>0</v>
      </c>
      <c r="I54" s="25">
        <v>0</v>
      </c>
      <c r="J54" s="25"/>
      <c r="K54" s="25"/>
      <c r="L54" s="25"/>
      <c r="M54" s="25"/>
      <c r="N54" s="25"/>
      <c r="O54" s="25"/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f>0.7*AA33</f>
        <v>0</v>
      </c>
      <c r="AB54" s="25">
        <f>0.2*AB34</f>
        <v>32000</v>
      </c>
      <c r="AC54" s="25">
        <f t="shared" ref="AC54:BE54" si="71">0.2*AC34</f>
        <v>33920</v>
      </c>
      <c r="AD54" s="25">
        <f t="shared" si="71"/>
        <v>35955.200000000004</v>
      </c>
      <c r="AE54" s="25"/>
      <c r="AF54" s="25"/>
      <c r="AG54" s="25"/>
      <c r="AH54" s="25">
        <f t="shared" si="71"/>
        <v>37752.960000000006</v>
      </c>
      <c r="AI54" s="25"/>
      <c r="AJ54" s="25"/>
      <c r="AK54" s="25"/>
      <c r="AL54" s="25">
        <f t="shared" ref="AL54" si="72">0.2*AL34</f>
        <v>0</v>
      </c>
      <c r="AM54" s="25">
        <f t="shared" si="71"/>
        <v>39640.608000000007</v>
      </c>
      <c r="AN54" s="25">
        <f t="shared" si="71"/>
        <v>41622.638400000011</v>
      </c>
      <c r="AO54" s="25"/>
      <c r="AP54" s="25" t="e">
        <f t="shared" si="71"/>
        <v>#REF!</v>
      </c>
      <c r="AQ54" s="25"/>
      <c r="AR54" s="25"/>
      <c r="AS54" s="25" t="e">
        <f t="shared" si="71"/>
        <v>#REF!</v>
      </c>
      <c r="AT54" s="25" t="e">
        <f t="shared" si="71"/>
        <v>#REF!</v>
      </c>
      <c r="AU54" s="25"/>
      <c r="AV54" s="25" t="e">
        <f t="shared" si="71"/>
        <v>#REF!</v>
      </c>
      <c r="AW54" s="25" t="e">
        <f t="shared" si="71"/>
        <v>#REF!</v>
      </c>
      <c r="AX54" s="25" t="e">
        <f t="shared" si="71"/>
        <v>#REF!</v>
      </c>
      <c r="AY54" s="25" t="e">
        <f t="shared" si="71"/>
        <v>#REF!</v>
      </c>
      <c r="AZ54" s="25" t="e">
        <f t="shared" si="71"/>
        <v>#REF!</v>
      </c>
      <c r="BA54" s="25" t="e">
        <f t="shared" si="71"/>
        <v>#REF!</v>
      </c>
      <c r="BB54" s="25" t="e">
        <f t="shared" si="71"/>
        <v>#REF!</v>
      </c>
      <c r="BC54" s="25" t="e">
        <f t="shared" si="71"/>
        <v>#REF!</v>
      </c>
      <c r="BD54" s="25" t="e">
        <f t="shared" si="71"/>
        <v>#REF!</v>
      </c>
      <c r="BE54" s="25" t="e">
        <f t="shared" si="71"/>
        <v>#REF!</v>
      </c>
    </row>
    <row r="55" spans="3:57" ht="16.25" customHeight="1" x14ac:dyDescent="0.85">
      <c r="F55" s="22" t="s">
        <v>73</v>
      </c>
      <c r="G55" s="25">
        <v>0</v>
      </c>
      <c r="H55" s="25">
        <v>0</v>
      </c>
      <c r="I55" s="25">
        <v>0</v>
      </c>
      <c r="J55" s="25"/>
      <c r="K55" s="25"/>
      <c r="L55" s="25"/>
      <c r="M55" s="25"/>
      <c r="N55" s="25"/>
      <c r="O55" s="25"/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f>0.7*AA34</f>
        <v>51100</v>
      </c>
      <c r="AB55" s="25">
        <f>0.8*AB34</f>
        <v>128000</v>
      </c>
      <c r="AC55" s="25">
        <f t="shared" ref="AC55:BE55" si="73">0.8*AC34</f>
        <v>135680</v>
      </c>
      <c r="AD55" s="25">
        <f t="shared" si="73"/>
        <v>143820.80000000002</v>
      </c>
      <c r="AE55" s="25"/>
      <c r="AF55" s="25"/>
      <c r="AG55" s="25"/>
      <c r="AH55" s="25">
        <f t="shared" si="73"/>
        <v>151011.84000000003</v>
      </c>
      <c r="AI55" s="25"/>
      <c r="AJ55" s="25"/>
      <c r="AK55" s="25"/>
      <c r="AL55" s="25">
        <f t="shared" ref="AL55" si="74">0.8*AL34</f>
        <v>0</v>
      </c>
      <c r="AM55" s="25">
        <f t="shared" si="73"/>
        <v>158562.43200000003</v>
      </c>
      <c r="AN55" s="25">
        <f t="shared" si="73"/>
        <v>166490.55360000004</v>
      </c>
      <c r="AO55" s="25"/>
      <c r="AP55" s="25" t="e">
        <f t="shared" si="73"/>
        <v>#REF!</v>
      </c>
      <c r="AQ55" s="25"/>
      <c r="AR55" s="25"/>
      <c r="AS55" s="25" t="e">
        <f t="shared" si="73"/>
        <v>#REF!</v>
      </c>
      <c r="AT55" s="25" t="e">
        <f t="shared" si="73"/>
        <v>#REF!</v>
      </c>
      <c r="AU55" s="25"/>
      <c r="AV55" s="25" t="e">
        <f t="shared" si="73"/>
        <v>#REF!</v>
      </c>
      <c r="AW55" s="25" t="e">
        <f t="shared" si="73"/>
        <v>#REF!</v>
      </c>
      <c r="AX55" s="25" t="e">
        <f t="shared" si="73"/>
        <v>#REF!</v>
      </c>
      <c r="AY55" s="25" t="e">
        <f t="shared" si="73"/>
        <v>#REF!</v>
      </c>
      <c r="AZ55" s="25" t="e">
        <f t="shared" si="73"/>
        <v>#REF!</v>
      </c>
      <c r="BA55" s="25" t="e">
        <f t="shared" si="73"/>
        <v>#REF!</v>
      </c>
      <c r="BB55" s="25" t="e">
        <f t="shared" si="73"/>
        <v>#REF!</v>
      </c>
      <c r="BC55" s="25" t="e">
        <f t="shared" si="73"/>
        <v>#REF!</v>
      </c>
      <c r="BD55" s="25" t="e">
        <f t="shared" si="73"/>
        <v>#REF!</v>
      </c>
      <c r="BE55" s="25" t="e">
        <f t="shared" si="73"/>
        <v>#REF!</v>
      </c>
    </row>
    <row r="56" spans="3:57" ht="16.25" customHeight="1" x14ac:dyDescent="0.85">
      <c r="F56" s="22" t="s">
        <v>74</v>
      </c>
      <c r="G56" s="25">
        <f>G36</f>
        <v>0</v>
      </c>
      <c r="H56" s="25">
        <f t="shared" ref="H56:BE56" si="75">H36</f>
        <v>0</v>
      </c>
      <c r="I56" s="25">
        <f t="shared" si="75"/>
        <v>0</v>
      </c>
      <c r="J56" s="25"/>
      <c r="K56" s="25"/>
      <c r="L56" s="25"/>
      <c r="M56" s="25"/>
      <c r="N56" s="25"/>
      <c r="O56" s="25"/>
      <c r="P56" s="25">
        <f t="shared" si="75"/>
        <v>0</v>
      </c>
      <c r="Q56" s="25">
        <f t="shared" si="75"/>
        <v>0</v>
      </c>
      <c r="R56" s="25">
        <f t="shared" si="75"/>
        <v>3000</v>
      </c>
      <c r="S56" s="25">
        <f t="shared" si="75"/>
        <v>4900</v>
      </c>
      <c r="T56" s="25">
        <f t="shared" si="75"/>
        <v>6900</v>
      </c>
      <c r="U56" s="25">
        <f t="shared" si="75"/>
        <v>12500</v>
      </c>
      <c r="V56" s="25">
        <f t="shared" si="75"/>
        <v>0</v>
      </c>
      <c r="W56" s="25">
        <f t="shared" si="75"/>
        <v>0</v>
      </c>
      <c r="X56" s="25">
        <f t="shared" si="75"/>
        <v>0</v>
      </c>
      <c r="Y56" s="25">
        <f t="shared" si="75"/>
        <v>0</v>
      </c>
      <c r="Z56" s="25">
        <f t="shared" si="75"/>
        <v>0</v>
      </c>
      <c r="AA56" s="25">
        <f t="shared" si="75"/>
        <v>0</v>
      </c>
      <c r="AB56" s="25">
        <f t="shared" si="75"/>
        <v>0</v>
      </c>
      <c r="AC56" s="25">
        <f t="shared" si="75"/>
        <v>0</v>
      </c>
      <c r="AD56" s="25">
        <f t="shared" si="75"/>
        <v>0</v>
      </c>
      <c r="AE56" s="25"/>
      <c r="AF56" s="25"/>
      <c r="AG56" s="25"/>
      <c r="AH56" s="25">
        <f t="shared" si="75"/>
        <v>0</v>
      </c>
      <c r="AI56" s="25"/>
      <c r="AJ56" s="25"/>
      <c r="AK56" s="25"/>
      <c r="AL56" s="25">
        <f t="shared" ref="AL56" si="76">AL36</f>
        <v>0</v>
      </c>
      <c r="AM56" s="25">
        <f t="shared" si="75"/>
        <v>0</v>
      </c>
      <c r="AN56" s="25">
        <f t="shared" si="75"/>
        <v>0</v>
      </c>
      <c r="AO56" s="25"/>
      <c r="AP56" s="25">
        <f t="shared" si="75"/>
        <v>0</v>
      </c>
      <c r="AQ56" s="25"/>
      <c r="AR56" s="25"/>
      <c r="AS56" s="25">
        <f t="shared" si="75"/>
        <v>0</v>
      </c>
      <c r="AT56" s="25">
        <f t="shared" si="75"/>
        <v>0</v>
      </c>
      <c r="AU56" s="25"/>
      <c r="AV56" s="25">
        <f t="shared" si="75"/>
        <v>0</v>
      </c>
      <c r="AW56" s="25">
        <f t="shared" si="75"/>
        <v>0</v>
      </c>
      <c r="AX56" s="25">
        <f t="shared" si="75"/>
        <v>0</v>
      </c>
      <c r="AY56" s="25">
        <f t="shared" si="75"/>
        <v>0</v>
      </c>
      <c r="AZ56" s="25">
        <f t="shared" si="75"/>
        <v>0</v>
      </c>
      <c r="BA56" s="25">
        <f t="shared" si="75"/>
        <v>0</v>
      </c>
      <c r="BB56" s="25">
        <f t="shared" si="75"/>
        <v>0</v>
      </c>
      <c r="BC56" s="25">
        <f t="shared" si="75"/>
        <v>0</v>
      </c>
      <c r="BD56" s="25">
        <f t="shared" si="75"/>
        <v>0</v>
      </c>
      <c r="BE56" s="25">
        <f t="shared" si="75"/>
        <v>0</v>
      </c>
    </row>
    <row r="57" spans="3:57" ht="16.25" customHeight="1" x14ac:dyDescent="0.85">
      <c r="F57" s="22" t="s">
        <v>75</v>
      </c>
      <c r="G57" s="25">
        <v>0</v>
      </c>
      <c r="H57" s="25">
        <v>0</v>
      </c>
      <c r="I57" s="25">
        <v>0</v>
      </c>
      <c r="J57" s="25"/>
      <c r="K57" s="25"/>
      <c r="L57" s="25"/>
      <c r="M57" s="25"/>
      <c r="N57" s="25"/>
      <c r="O57" s="25"/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/>
      <c r="AF57" s="25"/>
      <c r="AG57" s="25"/>
      <c r="AH57" s="25">
        <v>0</v>
      </c>
      <c r="AI57" s="25"/>
      <c r="AJ57" s="25"/>
      <c r="AK57" s="25"/>
      <c r="AL57" s="25">
        <v>0</v>
      </c>
      <c r="AM57" s="25">
        <v>0</v>
      </c>
      <c r="AN57" s="25">
        <v>0</v>
      </c>
      <c r="AO57" s="25"/>
      <c r="AP57" s="25">
        <v>0</v>
      </c>
      <c r="AQ57" s="25"/>
      <c r="AR57" s="25"/>
      <c r="AS57" s="25">
        <v>0</v>
      </c>
      <c r="AT57" s="25">
        <v>0</v>
      </c>
      <c r="AU57" s="25"/>
      <c r="AV57" s="25">
        <v>0</v>
      </c>
      <c r="AW57" s="25"/>
      <c r="AX57" s="25"/>
      <c r="AY57" s="25"/>
      <c r="AZ57" s="25"/>
      <c r="BA57" s="25"/>
      <c r="BB57" s="25"/>
      <c r="BC57" s="25"/>
      <c r="BD57" s="25"/>
      <c r="BE57" s="25"/>
    </row>
    <row r="58" spans="3:57" ht="16.25" customHeight="1" x14ac:dyDescent="0.85">
      <c r="F58" s="35" t="s">
        <v>76</v>
      </c>
      <c r="G58" s="35">
        <f>G37+G50+G52+G55+G57+G56</f>
        <v>0</v>
      </c>
      <c r="H58" s="35">
        <f t="shared" ref="H58:BE58" si="77">H37+H50+H52+H55+H57+H56</f>
        <v>0</v>
      </c>
      <c r="I58" s="35">
        <f>I37+I50+I52+I55+I57+I56</f>
        <v>10000</v>
      </c>
      <c r="J58" s="35"/>
      <c r="K58" s="35"/>
      <c r="L58" s="35"/>
      <c r="M58" s="35"/>
      <c r="N58" s="35"/>
      <c r="O58" s="35"/>
      <c r="P58" s="35">
        <f t="shared" si="77"/>
        <v>25000</v>
      </c>
      <c r="Q58" s="35">
        <f t="shared" si="77"/>
        <v>0</v>
      </c>
      <c r="R58" s="35">
        <f t="shared" si="77"/>
        <v>28000</v>
      </c>
      <c r="S58" s="35">
        <f t="shared" si="77"/>
        <v>4900</v>
      </c>
      <c r="T58" s="35">
        <f t="shared" si="77"/>
        <v>25900</v>
      </c>
      <c r="U58" s="35">
        <f t="shared" si="77"/>
        <v>12500</v>
      </c>
      <c r="V58" s="35">
        <f t="shared" si="77"/>
        <v>75000</v>
      </c>
      <c r="W58" s="35">
        <f t="shared" si="77"/>
        <v>0</v>
      </c>
      <c r="X58" s="35">
        <f t="shared" si="77"/>
        <v>200000</v>
      </c>
      <c r="Y58" s="35">
        <f t="shared" si="77"/>
        <v>0</v>
      </c>
      <c r="Z58" s="35">
        <f t="shared" si="77"/>
        <v>0</v>
      </c>
      <c r="AA58" s="35">
        <f t="shared" si="77"/>
        <v>251100</v>
      </c>
      <c r="AB58" s="35">
        <f t="shared" si="77"/>
        <v>142600</v>
      </c>
      <c r="AC58" s="35">
        <f t="shared" si="77"/>
        <v>208680</v>
      </c>
      <c r="AD58" s="35">
        <f t="shared" si="77"/>
        <v>988420.8</v>
      </c>
      <c r="AE58" s="35"/>
      <c r="AF58" s="35"/>
      <c r="AG58" s="35"/>
      <c r="AH58" s="35">
        <f t="shared" si="77"/>
        <v>330787.84000000003</v>
      </c>
      <c r="AI58" s="35"/>
      <c r="AJ58" s="35"/>
      <c r="AK58" s="35"/>
      <c r="AL58" s="35">
        <f t="shared" ref="AL58" si="78">AL37+AL50+AL52+AL55+AL57+AL56</f>
        <v>0</v>
      </c>
      <c r="AM58" s="35">
        <f t="shared" si="77"/>
        <v>347327.23200000008</v>
      </c>
      <c r="AN58" s="35">
        <f t="shared" si="77"/>
        <v>364693.59360000008</v>
      </c>
      <c r="AO58" s="35"/>
      <c r="AP58" s="35" t="e">
        <f t="shared" si="77"/>
        <v>#REF!</v>
      </c>
      <c r="AQ58" s="35"/>
      <c r="AR58" s="35"/>
      <c r="AS58" s="35" t="e">
        <f t="shared" si="77"/>
        <v>#REF!</v>
      </c>
      <c r="AT58" s="35" t="e">
        <f t="shared" si="77"/>
        <v>#REF!</v>
      </c>
      <c r="AU58" s="35"/>
      <c r="AV58" s="35" t="e">
        <f t="shared" si="77"/>
        <v>#REF!</v>
      </c>
      <c r="AW58" s="35" t="e">
        <f t="shared" si="77"/>
        <v>#REF!</v>
      </c>
      <c r="AX58" s="35" t="e">
        <f t="shared" si="77"/>
        <v>#REF!</v>
      </c>
      <c r="AY58" s="35" t="e">
        <f t="shared" si="77"/>
        <v>#REF!</v>
      </c>
      <c r="AZ58" s="35" t="e">
        <f t="shared" si="77"/>
        <v>#REF!</v>
      </c>
      <c r="BA58" s="35" t="e">
        <f t="shared" si="77"/>
        <v>#REF!</v>
      </c>
      <c r="BB58" s="35" t="e">
        <f t="shared" si="77"/>
        <v>#REF!</v>
      </c>
      <c r="BC58" s="35" t="e">
        <f t="shared" si="77"/>
        <v>#REF!</v>
      </c>
      <c r="BD58" s="35" t="e">
        <f t="shared" si="77"/>
        <v>#REF!</v>
      </c>
      <c r="BE58" s="35" t="e">
        <f t="shared" si="77"/>
        <v>#REF!</v>
      </c>
    </row>
    <row r="59" spans="3:57" ht="16.25" customHeight="1" x14ac:dyDescent="0.85">
      <c r="F59" s="24" t="s">
        <v>77</v>
      </c>
      <c r="G59" s="26"/>
      <c r="H59" s="26"/>
      <c r="I59" s="26"/>
      <c r="J59" s="26"/>
      <c r="K59" s="26"/>
      <c r="L59" s="26"/>
      <c r="M59" s="26"/>
      <c r="N59" s="26"/>
      <c r="O59" s="26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</row>
    <row r="60" spans="3:57" ht="16.25" customHeight="1" x14ac:dyDescent="0.85">
      <c r="F60" s="22" t="s">
        <v>78</v>
      </c>
      <c r="G60" s="25">
        <v>0</v>
      </c>
      <c r="H60" s="25">
        <v>0</v>
      </c>
      <c r="I60" s="25">
        <f>I38</f>
        <v>0</v>
      </c>
      <c r="J60" s="25"/>
      <c r="K60" s="25"/>
      <c r="L60" s="25"/>
      <c r="M60" s="25"/>
      <c r="N60" s="25"/>
      <c r="O60" s="25"/>
      <c r="P60" s="25">
        <f t="shared" ref="P60:BE60" si="79">P38</f>
        <v>5000</v>
      </c>
      <c r="Q60" s="25">
        <f>Q38</f>
        <v>7500</v>
      </c>
      <c r="R60" s="25">
        <f t="shared" si="79"/>
        <v>17500</v>
      </c>
      <c r="S60" s="25">
        <f t="shared" si="79"/>
        <v>24500</v>
      </c>
      <c r="T60" s="25">
        <f t="shared" si="79"/>
        <v>26000</v>
      </c>
      <c r="U60" s="25">
        <f t="shared" si="79"/>
        <v>41000</v>
      </c>
      <c r="V60" s="25">
        <f t="shared" si="79"/>
        <v>33000</v>
      </c>
      <c r="W60" s="25">
        <f t="shared" si="79"/>
        <v>33000</v>
      </c>
      <c r="X60" s="25">
        <f t="shared" si="79"/>
        <v>42000</v>
      </c>
      <c r="Y60" s="25">
        <f t="shared" si="79"/>
        <v>58000</v>
      </c>
      <c r="Z60" s="25">
        <f t="shared" si="79"/>
        <v>82000</v>
      </c>
      <c r="AA60" s="25">
        <f t="shared" si="79"/>
        <v>29200</v>
      </c>
      <c r="AB60" s="25">
        <f t="shared" si="79"/>
        <v>64000</v>
      </c>
      <c r="AC60" s="25">
        <f t="shared" si="79"/>
        <v>67840</v>
      </c>
      <c r="AD60" s="25">
        <f t="shared" si="79"/>
        <v>71910.400000000009</v>
      </c>
      <c r="AE60" s="25"/>
      <c r="AF60" s="25"/>
      <c r="AG60" s="25"/>
      <c r="AH60" s="25">
        <f t="shared" si="79"/>
        <v>75505.920000000013</v>
      </c>
      <c r="AI60" s="25"/>
      <c r="AJ60" s="25"/>
      <c r="AK60" s="25"/>
      <c r="AL60" s="25">
        <f t="shared" ref="AL60" si="80">AL38</f>
        <v>0</v>
      </c>
      <c r="AM60" s="25">
        <f t="shared" si="79"/>
        <v>79281.216000000015</v>
      </c>
      <c r="AN60" s="25">
        <f t="shared" si="79"/>
        <v>83245.276800000021</v>
      </c>
      <c r="AO60" s="25"/>
      <c r="AP60" s="25" t="e">
        <f t="shared" si="79"/>
        <v>#REF!</v>
      </c>
      <c r="AQ60" s="25"/>
      <c r="AR60" s="25"/>
      <c r="AS60" s="25" t="e">
        <f t="shared" si="79"/>
        <v>#REF!</v>
      </c>
      <c r="AT60" s="25" t="e">
        <f t="shared" si="79"/>
        <v>#REF!</v>
      </c>
      <c r="AU60" s="25"/>
      <c r="AV60" s="25" t="e">
        <f t="shared" si="79"/>
        <v>#REF!</v>
      </c>
      <c r="AW60" s="25" t="e">
        <f t="shared" si="79"/>
        <v>#REF!</v>
      </c>
      <c r="AX60" s="25" t="e">
        <f t="shared" si="79"/>
        <v>#REF!</v>
      </c>
      <c r="AY60" s="25" t="e">
        <f t="shared" si="79"/>
        <v>#REF!</v>
      </c>
      <c r="AZ60" s="25" t="e">
        <f t="shared" si="79"/>
        <v>#REF!</v>
      </c>
      <c r="BA60" s="25" t="e">
        <f t="shared" si="79"/>
        <v>#REF!</v>
      </c>
      <c r="BB60" s="25" t="e">
        <f t="shared" si="79"/>
        <v>#REF!</v>
      </c>
      <c r="BC60" s="25" t="e">
        <f t="shared" si="79"/>
        <v>#REF!</v>
      </c>
      <c r="BD60" s="25" t="e">
        <f t="shared" si="79"/>
        <v>#REF!</v>
      </c>
      <c r="BE60" s="25" t="e">
        <f t="shared" si="79"/>
        <v>#REF!</v>
      </c>
    </row>
    <row r="61" spans="3:57" ht="16.25" customHeight="1" x14ac:dyDescent="0.85">
      <c r="F61" s="22" t="s">
        <v>79</v>
      </c>
      <c r="G61" s="25">
        <v>0</v>
      </c>
      <c r="H61" s="25">
        <v>0</v>
      </c>
      <c r="I61" s="25">
        <v>0</v>
      </c>
      <c r="J61" s="25"/>
      <c r="K61" s="25"/>
      <c r="L61" s="25"/>
      <c r="M61" s="25"/>
      <c r="N61" s="25"/>
      <c r="O61" s="25"/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/>
      <c r="AF61" s="25"/>
      <c r="AG61" s="25"/>
      <c r="AH61" s="25">
        <v>0</v>
      </c>
      <c r="AI61" s="25"/>
      <c r="AJ61" s="25"/>
      <c r="AK61" s="25"/>
      <c r="AL61" s="25">
        <v>0</v>
      </c>
      <c r="AM61" s="25">
        <v>0</v>
      </c>
      <c r="AN61" s="25">
        <v>0</v>
      </c>
      <c r="AO61" s="25"/>
      <c r="AP61" s="25">
        <v>0</v>
      </c>
      <c r="AQ61" s="25"/>
      <c r="AR61" s="25"/>
      <c r="AS61" s="25">
        <v>0</v>
      </c>
      <c r="AT61" s="25">
        <v>0</v>
      </c>
      <c r="AU61" s="25"/>
      <c r="AV61" s="25">
        <v>0</v>
      </c>
      <c r="AW61" s="25">
        <v>0</v>
      </c>
      <c r="AX61" s="25">
        <v>0</v>
      </c>
      <c r="AY61" s="25">
        <v>0</v>
      </c>
      <c r="AZ61" s="25">
        <v>0</v>
      </c>
      <c r="BA61" s="25">
        <v>0</v>
      </c>
      <c r="BB61" s="25">
        <v>0</v>
      </c>
      <c r="BC61" s="25">
        <v>0</v>
      </c>
      <c r="BD61" s="25">
        <v>0</v>
      </c>
      <c r="BE61" s="25">
        <v>0</v>
      </c>
    </row>
    <row r="62" spans="3:57" ht="16.25" customHeight="1" x14ac:dyDescent="0.85">
      <c r="F62" s="22" t="s">
        <v>80</v>
      </c>
      <c r="G62" s="25">
        <v>0</v>
      </c>
      <c r="H62" s="25">
        <v>0</v>
      </c>
      <c r="I62" s="25">
        <v>0</v>
      </c>
      <c r="J62" s="25"/>
      <c r="K62" s="25"/>
      <c r="L62" s="25"/>
      <c r="M62" s="25"/>
      <c r="N62" s="25"/>
      <c r="O62" s="25"/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/>
      <c r="AF62" s="25"/>
      <c r="AG62" s="25"/>
      <c r="AH62" s="25">
        <v>0</v>
      </c>
      <c r="AI62" s="25"/>
      <c r="AJ62" s="25"/>
      <c r="AK62" s="25"/>
      <c r="AL62" s="25">
        <v>0</v>
      </c>
      <c r="AM62" s="25">
        <v>0</v>
      </c>
      <c r="AN62" s="25">
        <v>0</v>
      </c>
      <c r="AO62" s="25"/>
      <c r="AP62" s="25">
        <v>0</v>
      </c>
      <c r="AQ62" s="25"/>
      <c r="AR62" s="25"/>
      <c r="AS62" s="25">
        <v>0</v>
      </c>
      <c r="AT62" s="25">
        <v>0</v>
      </c>
      <c r="AU62" s="25"/>
      <c r="AV62" s="25">
        <v>0</v>
      </c>
      <c r="AW62" s="25">
        <v>0</v>
      </c>
      <c r="AX62" s="25">
        <v>0</v>
      </c>
      <c r="AY62" s="25">
        <v>0</v>
      </c>
      <c r="AZ62" s="25">
        <v>0</v>
      </c>
      <c r="BA62" s="25">
        <v>0</v>
      </c>
      <c r="BB62" s="25">
        <v>0</v>
      </c>
      <c r="BC62" s="25">
        <v>0</v>
      </c>
      <c r="BD62" s="25">
        <v>0</v>
      </c>
      <c r="BE62" s="25">
        <v>0</v>
      </c>
    </row>
    <row r="63" spans="3:57" ht="16.25" customHeight="1" x14ac:dyDescent="0.85">
      <c r="F63" s="22" t="s">
        <v>75</v>
      </c>
      <c r="G63" s="25">
        <v>0</v>
      </c>
      <c r="H63" s="25">
        <v>0</v>
      </c>
      <c r="I63" s="25">
        <v>0</v>
      </c>
      <c r="J63" s="25"/>
      <c r="K63" s="25"/>
      <c r="L63" s="25"/>
      <c r="M63" s="25"/>
      <c r="N63" s="25"/>
      <c r="O63" s="25"/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25">
        <v>0</v>
      </c>
      <c r="W63" s="25">
        <v>0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5">
        <v>0</v>
      </c>
      <c r="AD63" s="25">
        <v>0</v>
      </c>
      <c r="AE63" s="25"/>
      <c r="AF63" s="25"/>
      <c r="AG63" s="25"/>
      <c r="AH63" s="25">
        <v>0</v>
      </c>
      <c r="AI63" s="25"/>
      <c r="AJ63" s="25"/>
      <c r="AK63" s="25"/>
      <c r="AL63" s="25">
        <v>0</v>
      </c>
      <c r="AM63" s="25">
        <v>0</v>
      </c>
      <c r="AN63" s="25">
        <v>0</v>
      </c>
      <c r="AO63" s="25"/>
      <c r="AP63" s="25">
        <v>0</v>
      </c>
      <c r="AQ63" s="25"/>
      <c r="AR63" s="25"/>
      <c r="AS63" s="25">
        <v>0</v>
      </c>
      <c r="AT63" s="25">
        <v>0</v>
      </c>
      <c r="AU63" s="25"/>
      <c r="AV63" s="25">
        <v>0</v>
      </c>
      <c r="AW63" s="25">
        <v>0</v>
      </c>
      <c r="AX63" s="25">
        <v>0</v>
      </c>
      <c r="AY63" s="25">
        <v>0</v>
      </c>
      <c r="AZ63" s="25">
        <v>0</v>
      </c>
      <c r="BA63" s="25">
        <v>0</v>
      </c>
      <c r="BB63" s="25">
        <v>0</v>
      </c>
      <c r="BC63" s="25">
        <v>0</v>
      </c>
      <c r="BD63" s="25">
        <v>0</v>
      </c>
      <c r="BE63" s="25">
        <v>0</v>
      </c>
    </row>
    <row r="64" spans="3:57" ht="16.25" customHeight="1" x14ac:dyDescent="0.85">
      <c r="F64" s="36" t="s">
        <v>81</v>
      </c>
      <c r="G64" s="36">
        <f>G60+G61+G62+G63</f>
        <v>0</v>
      </c>
      <c r="H64" s="36">
        <v>0</v>
      </c>
      <c r="I64" s="36">
        <v>0</v>
      </c>
      <c r="J64" s="36"/>
      <c r="K64" s="36"/>
      <c r="L64" s="36"/>
      <c r="M64" s="36"/>
      <c r="N64" s="36"/>
      <c r="O64" s="36"/>
      <c r="P64" s="36">
        <f>SUM(P60:P63)</f>
        <v>5000</v>
      </c>
      <c r="Q64" s="36">
        <f>SUM(Q60:Q63)</f>
        <v>7500</v>
      </c>
      <c r="R64" s="36">
        <f>SUM(R60:R63)</f>
        <v>17500</v>
      </c>
      <c r="S64" s="36">
        <f>SUM(S60:S63)</f>
        <v>24500</v>
      </c>
      <c r="T64" s="36">
        <f t="shared" ref="T64:BE64" si="81">SUM(T60:T63)</f>
        <v>26000</v>
      </c>
      <c r="U64" s="36">
        <f t="shared" si="81"/>
        <v>41000</v>
      </c>
      <c r="V64" s="36">
        <f t="shared" si="81"/>
        <v>33000</v>
      </c>
      <c r="W64" s="36">
        <f t="shared" si="81"/>
        <v>33000</v>
      </c>
      <c r="X64" s="36">
        <f t="shared" si="81"/>
        <v>42000</v>
      </c>
      <c r="Y64" s="36">
        <f t="shared" si="81"/>
        <v>58000</v>
      </c>
      <c r="Z64" s="36">
        <f t="shared" si="81"/>
        <v>82000</v>
      </c>
      <c r="AA64" s="36">
        <f t="shared" si="81"/>
        <v>29200</v>
      </c>
      <c r="AB64" s="36">
        <f t="shared" si="81"/>
        <v>64000</v>
      </c>
      <c r="AC64" s="36">
        <f t="shared" si="81"/>
        <v>67840</v>
      </c>
      <c r="AD64" s="36">
        <f t="shared" si="81"/>
        <v>71910.400000000009</v>
      </c>
      <c r="AE64" s="36"/>
      <c r="AF64" s="36"/>
      <c r="AG64" s="36"/>
      <c r="AH64" s="36">
        <f t="shared" si="81"/>
        <v>75505.920000000013</v>
      </c>
      <c r="AI64" s="36"/>
      <c r="AJ64" s="36"/>
      <c r="AK64" s="36"/>
      <c r="AL64" s="36">
        <f t="shared" ref="AL64" si="82">SUM(AL60:AL63)</f>
        <v>0</v>
      </c>
      <c r="AM64" s="36">
        <f t="shared" si="81"/>
        <v>79281.216000000015</v>
      </c>
      <c r="AN64" s="36">
        <f t="shared" si="81"/>
        <v>83245.276800000021</v>
      </c>
      <c r="AO64" s="36"/>
      <c r="AP64" s="36" t="e">
        <f t="shared" si="81"/>
        <v>#REF!</v>
      </c>
      <c r="AQ64" s="36"/>
      <c r="AR64" s="36"/>
      <c r="AS64" s="36" t="e">
        <f t="shared" si="81"/>
        <v>#REF!</v>
      </c>
      <c r="AT64" s="36" t="e">
        <f t="shared" si="81"/>
        <v>#REF!</v>
      </c>
      <c r="AU64" s="36"/>
      <c r="AV64" s="36" t="e">
        <f t="shared" si="81"/>
        <v>#REF!</v>
      </c>
      <c r="AW64" s="36" t="e">
        <f t="shared" si="81"/>
        <v>#REF!</v>
      </c>
      <c r="AX64" s="36" t="e">
        <f t="shared" si="81"/>
        <v>#REF!</v>
      </c>
      <c r="AY64" s="36" t="e">
        <f t="shared" si="81"/>
        <v>#REF!</v>
      </c>
      <c r="AZ64" s="36" t="e">
        <f t="shared" si="81"/>
        <v>#REF!</v>
      </c>
      <c r="BA64" s="36" t="e">
        <f t="shared" si="81"/>
        <v>#REF!</v>
      </c>
      <c r="BB64" s="36" t="e">
        <f t="shared" si="81"/>
        <v>#REF!</v>
      </c>
      <c r="BC64" s="36" t="e">
        <f t="shared" si="81"/>
        <v>#REF!</v>
      </c>
      <c r="BD64" s="36" t="e">
        <f t="shared" si="81"/>
        <v>#REF!</v>
      </c>
      <c r="BE64" s="36" t="e">
        <f t="shared" si="81"/>
        <v>#REF!</v>
      </c>
    </row>
    <row r="65" spans="3:57" ht="16.25" customHeight="1" x14ac:dyDescent="0.85">
      <c r="C65" s="1">
        <v>12</v>
      </c>
      <c r="D65" s="1" t="s">
        <v>67</v>
      </c>
      <c r="F65" s="37" t="s">
        <v>82</v>
      </c>
      <c r="G65" s="37">
        <v>0</v>
      </c>
      <c r="H65" s="37">
        <v>0</v>
      </c>
      <c r="I65" s="38">
        <f>I58-I64</f>
        <v>10000</v>
      </c>
      <c r="J65" s="38"/>
      <c r="K65" s="38"/>
      <c r="L65" s="38"/>
      <c r="M65" s="38"/>
      <c r="N65" s="38"/>
      <c r="O65" s="38"/>
      <c r="P65" s="38">
        <f>P58-P64</f>
        <v>20000</v>
      </c>
      <c r="Q65" s="38">
        <f>Q58-Q64</f>
        <v>-7500</v>
      </c>
      <c r="R65" s="38">
        <f>R58-R64</f>
        <v>10500</v>
      </c>
      <c r="S65" s="38">
        <f>S58-S64</f>
        <v>-19600</v>
      </c>
      <c r="T65" s="38">
        <f t="shared" ref="T65:BE65" si="83">T58-T64</f>
        <v>-100</v>
      </c>
      <c r="U65" s="38">
        <f t="shared" si="83"/>
        <v>-28500</v>
      </c>
      <c r="V65" s="38">
        <f t="shared" si="83"/>
        <v>42000</v>
      </c>
      <c r="W65" s="38">
        <f t="shared" si="83"/>
        <v>-33000</v>
      </c>
      <c r="X65" s="38">
        <f t="shared" si="83"/>
        <v>158000</v>
      </c>
      <c r="Y65" s="38">
        <f t="shared" si="83"/>
        <v>-58000</v>
      </c>
      <c r="Z65" s="38">
        <f t="shared" si="83"/>
        <v>-82000</v>
      </c>
      <c r="AA65" s="38">
        <f t="shared" si="83"/>
        <v>221900</v>
      </c>
      <c r="AB65" s="38">
        <f t="shared" si="83"/>
        <v>78600</v>
      </c>
      <c r="AC65" s="38">
        <f t="shared" si="83"/>
        <v>140840</v>
      </c>
      <c r="AD65" s="38">
        <f t="shared" si="83"/>
        <v>916510.4</v>
      </c>
      <c r="AE65" s="38"/>
      <c r="AF65" s="38"/>
      <c r="AG65" s="38"/>
      <c r="AH65" s="38">
        <f t="shared" si="83"/>
        <v>255281.92000000001</v>
      </c>
      <c r="AI65" s="38"/>
      <c r="AJ65" s="38"/>
      <c r="AK65" s="38"/>
      <c r="AL65" s="38">
        <f t="shared" ref="AL65" si="84">AL58-AL64</f>
        <v>0</v>
      </c>
      <c r="AM65" s="38">
        <f t="shared" si="83"/>
        <v>268046.01600000006</v>
      </c>
      <c r="AN65" s="38">
        <f t="shared" si="83"/>
        <v>281448.31680000003</v>
      </c>
      <c r="AO65" s="38"/>
      <c r="AP65" s="38" t="e">
        <f t="shared" si="83"/>
        <v>#REF!</v>
      </c>
      <c r="AQ65" s="38"/>
      <c r="AR65" s="38"/>
      <c r="AS65" s="38" t="e">
        <f t="shared" si="83"/>
        <v>#REF!</v>
      </c>
      <c r="AT65" s="38" t="e">
        <f t="shared" si="83"/>
        <v>#REF!</v>
      </c>
      <c r="AU65" s="38"/>
      <c r="AV65" s="38" t="e">
        <f t="shared" si="83"/>
        <v>#REF!</v>
      </c>
      <c r="AW65" s="38" t="e">
        <f t="shared" si="83"/>
        <v>#REF!</v>
      </c>
      <c r="AX65" s="38" t="e">
        <f t="shared" si="83"/>
        <v>#REF!</v>
      </c>
      <c r="AY65" s="38" t="e">
        <f t="shared" si="83"/>
        <v>#REF!</v>
      </c>
      <c r="AZ65" s="38" t="e">
        <f t="shared" si="83"/>
        <v>#REF!</v>
      </c>
      <c r="BA65" s="38" t="e">
        <f t="shared" si="83"/>
        <v>#REF!</v>
      </c>
      <c r="BB65" s="38" t="e">
        <f t="shared" si="83"/>
        <v>#REF!</v>
      </c>
      <c r="BC65" s="38" t="e">
        <f t="shared" si="83"/>
        <v>#REF!</v>
      </c>
      <c r="BD65" s="38" t="e">
        <f t="shared" si="83"/>
        <v>#REF!</v>
      </c>
      <c r="BE65" s="38" t="e">
        <f t="shared" si="83"/>
        <v>#REF!</v>
      </c>
    </row>
    <row r="66" spans="3:57" ht="16.25" customHeight="1" x14ac:dyDescent="0.85">
      <c r="F66" s="22" t="s">
        <v>83</v>
      </c>
      <c r="G66" s="25">
        <v>0</v>
      </c>
      <c r="H66" s="25">
        <v>0</v>
      </c>
      <c r="I66" s="25">
        <f>I65</f>
        <v>10000</v>
      </c>
      <c r="J66" s="25"/>
      <c r="K66" s="25"/>
      <c r="L66" s="25"/>
      <c r="M66" s="25"/>
      <c r="N66" s="25"/>
      <c r="O66" s="25"/>
      <c r="P66" s="25">
        <f>P65+I66</f>
        <v>30000</v>
      </c>
      <c r="Q66" s="25">
        <f>Q65+P66</f>
        <v>22500</v>
      </c>
      <c r="R66" s="25">
        <f>R65+Q66</f>
        <v>33000</v>
      </c>
      <c r="S66" s="25">
        <f>S65+R66</f>
        <v>13400</v>
      </c>
      <c r="T66" s="25">
        <f t="shared" ref="T66:BE66" si="85">T65+S66</f>
        <v>13300</v>
      </c>
      <c r="U66" s="25">
        <f t="shared" si="85"/>
        <v>-15200</v>
      </c>
      <c r="V66" s="25">
        <f t="shared" si="85"/>
        <v>26800</v>
      </c>
      <c r="W66" s="25">
        <f t="shared" si="85"/>
        <v>-6200</v>
      </c>
      <c r="X66" s="25">
        <f t="shared" si="85"/>
        <v>151800</v>
      </c>
      <c r="Y66" s="25">
        <f t="shared" si="85"/>
        <v>93800</v>
      </c>
      <c r="Z66" s="25">
        <f t="shared" si="85"/>
        <v>11800</v>
      </c>
      <c r="AA66" s="25">
        <f t="shared" si="85"/>
        <v>233700</v>
      </c>
      <c r="AB66" s="25">
        <f t="shared" si="85"/>
        <v>312300</v>
      </c>
      <c r="AC66" s="25">
        <f t="shared" si="85"/>
        <v>453140</v>
      </c>
      <c r="AD66" s="25">
        <f t="shared" si="85"/>
        <v>1369650.4</v>
      </c>
      <c r="AE66" s="25"/>
      <c r="AF66" s="25"/>
      <c r="AG66" s="25"/>
      <c r="AH66" s="25">
        <f>AH65+AD66</f>
        <v>1624932.3199999998</v>
      </c>
      <c r="AI66" s="25"/>
      <c r="AJ66" s="25"/>
      <c r="AK66" s="25"/>
      <c r="AL66" s="25">
        <f>AL65+AI66</f>
        <v>0</v>
      </c>
      <c r="AM66" s="25">
        <f>AM65+AH66</f>
        <v>1892978.3359999999</v>
      </c>
      <c r="AN66" s="25">
        <f>AN65+AM66</f>
        <v>2174426.6527999998</v>
      </c>
      <c r="AO66" s="25"/>
      <c r="AP66" s="25" t="e">
        <f>AP65+#REF!</f>
        <v>#REF!</v>
      </c>
      <c r="AQ66" s="25"/>
      <c r="AR66" s="25"/>
      <c r="AS66" s="25" t="e">
        <f>AS65+AP66</f>
        <v>#REF!</v>
      </c>
      <c r="AT66" s="25" t="e">
        <f t="shared" si="85"/>
        <v>#REF!</v>
      </c>
      <c r="AU66" s="25"/>
      <c r="AV66" s="25" t="e">
        <f>AV65+AT66</f>
        <v>#REF!</v>
      </c>
      <c r="AW66" s="25" t="e">
        <f t="shared" si="85"/>
        <v>#REF!</v>
      </c>
      <c r="AX66" s="25" t="e">
        <f t="shared" si="85"/>
        <v>#REF!</v>
      </c>
      <c r="AY66" s="25" t="e">
        <f t="shared" si="85"/>
        <v>#REF!</v>
      </c>
      <c r="AZ66" s="25" t="e">
        <f t="shared" si="85"/>
        <v>#REF!</v>
      </c>
      <c r="BA66" s="25" t="e">
        <f t="shared" si="85"/>
        <v>#REF!</v>
      </c>
      <c r="BB66" s="25" t="e">
        <f t="shared" si="85"/>
        <v>#REF!</v>
      </c>
      <c r="BC66" s="25" t="e">
        <f t="shared" si="85"/>
        <v>#REF!</v>
      </c>
      <c r="BD66" s="25" t="e">
        <f t="shared" si="85"/>
        <v>#REF!</v>
      </c>
      <c r="BE66" s="25" t="e">
        <f t="shared" si="85"/>
        <v>#REF!</v>
      </c>
    </row>
    <row r="67" spans="3:57" ht="16.25" customHeight="1" x14ac:dyDescent="0.85">
      <c r="C67" s="1">
        <v>17</v>
      </c>
      <c r="D67" s="1" t="s">
        <v>84</v>
      </c>
      <c r="F67" s="20" t="s">
        <v>85</v>
      </c>
      <c r="G67" s="39">
        <f t="shared" ref="G67:H67" si="86">G6+G17+G18+G20+G21+G22+G28+G30+G31</f>
        <v>0</v>
      </c>
      <c r="H67" s="39">
        <f t="shared" si="86"/>
        <v>1</v>
      </c>
      <c r="I67" s="39">
        <f>I6+I17+I18+I20+I21+I22+I28+I30+I31</f>
        <v>6</v>
      </c>
      <c r="J67" s="39"/>
      <c r="K67" s="39"/>
      <c r="L67" s="39"/>
      <c r="M67" s="39"/>
      <c r="N67" s="39"/>
      <c r="O67" s="39"/>
      <c r="P67" s="39">
        <f t="shared" ref="P67:BE67" si="87">P6+P17+P18+P20+P21+P22+P28+P30+P31</f>
        <v>107</v>
      </c>
      <c r="Q67" s="39">
        <f t="shared" si="87"/>
        <v>314</v>
      </c>
      <c r="R67" s="39">
        <f t="shared" si="87"/>
        <v>626</v>
      </c>
      <c r="S67" s="39">
        <f t="shared" si="87"/>
        <v>777</v>
      </c>
      <c r="T67" s="39">
        <f t="shared" si="87"/>
        <v>930</v>
      </c>
      <c r="U67" s="39">
        <f t="shared" si="87"/>
        <v>1280</v>
      </c>
      <c r="V67" s="39">
        <f t="shared" si="87"/>
        <v>1492</v>
      </c>
      <c r="W67" s="39">
        <f t="shared" si="87"/>
        <v>1948</v>
      </c>
      <c r="X67" s="39">
        <f t="shared" si="87"/>
        <v>2354</v>
      </c>
      <c r="Y67" s="39">
        <f t="shared" si="87"/>
        <v>3685</v>
      </c>
      <c r="Z67" s="39">
        <f t="shared" si="87"/>
        <v>1408</v>
      </c>
      <c r="AA67" s="39">
        <f t="shared" si="87"/>
        <v>1423</v>
      </c>
      <c r="AB67" s="39">
        <f t="shared" si="87"/>
        <v>1423</v>
      </c>
      <c r="AC67" s="39">
        <f t="shared" si="87"/>
        <v>1423</v>
      </c>
      <c r="AD67" s="39">
        <f t="shared" si="87"/>
        <v>1427</v>
      </c>
      <c r="AE67" s="39"/>
      <c r="AF67" s="39"/>
      <c r="AG67" s="39"/>
      <c r="AH67" s="39">
        <f t="shared" si="87"/>
        <v>1427</v>
      </c>
      <c r="AI67" s="39"/>
      <c r="AJ67" s="39"/>
      <c r="AK67" s="39"/>
      <c r="AL67" s="39">
        <f t="shared" ref="AL67" si="88">AL6+AL17+AL18+AL20+AL21+AL22+AL28+AL30+AL31</f>
        <v>0</v>
      </c>
      <c r="AM67" s="39">
        <f t="shared" si="87"/>
        <v>1429</v>
      </c>
      <c r="AN67" s="39">
        <f t="shared" si="87"/>
        <v>1429</v>
      </c>
      <c r="AO67" s="39"/>
      <c r="AP67" s="39" t="e">
        <f t="shared" si="87"/>
        <v>#REF!</v>
      </c>
      <c r="AQ67" s="39"/>
      <c r="AR67" s="39"/>
      <c r="AS67" s="39" t="e">
        <f t="shared" si="87"/>
        <v>#REF!</v>
      </c>
      <c r="AT67" s="39" t="e">
        <f t="shared" si="87"/>
        <v>#REF!</v>
      </c>
      <c r="AU67" s="39"/>
      <c r="AV67" s="39" t="e">
        <f t="shared" si="87"/>
        <v>#REF!</v>
      </c>
      <c r="AW67" s="39" t="e">
        <f t="shared" si="87"/>
        <v>#REF!</v>
      </c>
      <c r="AX67" s="39" t="e">
        <f t="shared" si="87"/>
        <v>#REF!</v>
      </c>
      <c r="AY67" s="39" t="e">
        <f t="shared" si="87"/>
        <v>#REF!</v>
      </c>
      <c r="AZ67" s="39" t="e">
        <f t="shared" si="87"/>
        <v>#REF!</v>
      </c>
      <c r="BA67" s="39" t="e">
        <f t="shared" si="87"/>
        <v>#REF!</v>
      </c>
      <c r="BB67" s="39" t="e">
        <f t="shared" si="87"/>
        <v>#REF!</v>
      </c>
      <c r="BC67" s="39" t="e">
        <f t="shared" si="87"/>
        <v>#REF!</v>
      </c>
      <c r="BD67" s="39" t="e">
        <f t="shared" si="87"/>
        <v>#REF!</v>
      </c>
      <c r="BE67" s="39" t="e">
        <f t="shared" si="87"/>
        <v>#REF!</v>
      </c>
    </row>
    <row r="68" spans="3:57" ht="16.25" customHeight="1" x14ac:dyDescent="0.85">
      <c r="F68" s="20" t="s">
        <v>86</v>
      </c>
      <c r="G68" s="39">
        <f t="shared" ref="G68:H68" si="89">G17+G18+G20+G21+G30+G31-G22</f>
        <v>0</v>
      </c>
      <c r="H68" s="39">
        <f t="shared" si="89"/>
        <v>0</v>
      </c>
      <c r="I68" s="39">
        <f>I67-I22</f>
        <v>6</v>
      </c>
      <c r="J68" s="39"/>
      <c r="K68" s="39"/>
      <c r="L68" s="39"/>
      <c r="M68" s="39"/>
      <c r="N68" s="39"/>
      <c r="O68" s="39"/>
      <c r="P68" s="39">
        <f t="shared" ref="P68:AD68" si="90">P67-P22</f>
        <v>7</v>
      </c>
      <c r="Q68" s="39">
        <f t="shared" si="90"/>
        <v>14</v>
      </c>
      <c r="R68" s="39">
        <f t="shared" si="90"/>
        <v>26</v>
      </c>
      <c r="S68" s="39">
        <f t="shared" si="90"/>
        <v>27</v>
      </c>
      <c r="T68" s="39">
        <f t="shared" si="90"/>
        <v>30</v>
      </c>
      <c r="U68" s="39">
        <f t="shared" si="90"/>
        <v>30</v>
      </c>
      <c r="V68" s="39">
        <f t="shared" si="90"/>
        <v>42</v>
      </c>
      <c r="W68" s="39">
        <f t="shared" si="90"/>
        <v>48</v>
      </c>
      <c r="X68" s="39">
        <f t="shared" si="90"/>
        <v>54</v>
      </c>
      <c r="Y68" s="39">
        <f t="shared" si="90"/>
        <v>85</v>
      </c>
      <c r="Z68" s="39">
        <f t="shared" si="90"/>
        <v>134</v>
      </c>
      <c r="AA68" s="39">
        <f t="shared" si="90"/>
        <v>149</v>
      </c>
      <c r="AB68" s="39">
        <f t="shared" si="90"/>
        <v>149</v>
      </c>
      <c r="AC68" s="39">
        <f t="shared" si="90"/>
        <v>149</v>
      </c>
      <c r="AD68" s="39">
        <f t="shared" si="90"/>
        <v>153</v>
      </c>
      <c r="AE68" s="39"/>
      <c r="AF68" s="39"/>
      <c r="AG68" s="39"/>
      <c r="AH68" s="39">
        <f t="shared" ref="AH68" si="91">AH67-AH22</f>
        <v>153</v>
      </c>
      <c r="AI68" s="39"/>
      <c r="AJ68" s="39"/>
      <c r="AK68" s="39"/>
      <c r="AL68" s="39">
        <f t="shared" ref="AL68:BE68" si="92">AL67-AL22</f>
        <v>0</v>
      </c>
      <c r="AM68" s="39">
        <f t="shared" si="92"/>
        <v>155</v>
      </c>
      <c r="AN68" s="39">
        <f t="shared" si="92"/>
        <v>155</v>
      </c>
      <c r="AO68" s="39"/>
      <c r="AP68" s="39" t="e">
        <f t="shared" si="92"/>
        <v>#REF!</v>
      </c>
      <c r="AQ68" s="39"/>
      <c r="AR68" s="39"/>
      <c r="AS68" s="39" t="e">
        <f t="shared" si="92"/>
        <v>#REF!</v>
      </c>
      <c r="AT68" s="39" t="e">
        <f t="shared" si="92"/>
        <v>#REF!</v>
      </c>
      <c r="AU68" s="39"/>
      <c r="AV68" s="39" t="e">
        <f t="shared" si="92"/>
        <v>#REF!</v>
      </c>
      <c r="AW68" s="39" t="e">
        <f t="shared" si="92"/>
        <v>#REF!</v>
      </c>
      <c r="AX68" s="39" t="e">
        <f t="shared" si="92"/>
        <v>#REF!</v>
      </c>
      <c r="AY68" s="39" t="e">
        <f t="shared" si="92"/>
        <v>#REF!</v>
      </c>
      <c r="AZ68" s="39" t="e">
        <f t="shared" si="92"/>
        <v>#REF!</v>
      </c>
      <c r="BA68" s="39" t="e">
        <f t="shared" si="92"/>
        <v>#REF!</v>
      </c>
      <c r="BB68" s="39" t="e">
        <f t="shared" si="92"/>
        <v>#REF!</v>
      </c>
      <c r="BC68" s="39" t="e">
        <f t="shared" si="92"/>
        <v>#REF!</v>
      </c>
      <c r="BD68" s="39" t="e">
        <f t="shared" si="92"/>
        <v>#REF!</v>
      </c>
      <c r="BE68" s="39" t="e">
        <f t="shared" si="92"/>
        <v>#REF!</v>
      </c>
    </row>
    <row r="69" spans="3:57" customFormat="1" ht="13.1" x14ac:dyDescent="0.75"/>
    <row r="70" spans="3:57" x14ac:dyDescent="0.85"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>
        <v>0.05</v>
      </c>
      <c r="AI70" s="41"/>
      <c r="AJ70" s="41"/>
      <c r="AK70" s="41"/>
      <c r="AL70" s="41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</row>
    <row r="71" spans="3:57" x14ac:dyDescent="0.85">
      <c r="W71" s="42"/>
    </row>
    <row r="72" spans="3:57" x14ac:dyDescent="0.85"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</row>
  </sheetData>
  <mergeCells count="1">
    <mergeCell ref="G1:BE1"/>
  </mergeCells>
  <conditionalFormatting sqref="F65:BE65">
    <cfRule type="cellIs" dxfId="1" priority="1" operator="lessThan">
      <formula>0</formula>
    </cfRule>
    <cfRule type="cellIs" dxfId="0" priority="2" operator="greaterThan">
      <formula>0</formula>
    </cfRule>
  </conditionalFormatting>
  <printOptions horizontalCentered="1" verticalCentered="1"/>
  <pageMargins left="0" right="0" top="0.25" bottom="0.25" header="0.3" footer="0.05"/>
  <pageSetup scale="64" fitToWidth="2" orientation="portrait" horizontalDpi="4294967293" verticalDpi="4294967293" r:id="rId1"/>
  <headerFooter>
    <oddHeader>&amp;CBill and Ted's Excellent Mousetrap</oddHeader>
    <oddFooter>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TDJ Wall- 52 Episodes Metrics</vt:lpstr>
      <vt:lpstr>'TDJ Wall- 52 Episodes Metrics'!Print_Area</vt:lpstr>
      <vt:lpstr>'TDJ Wall- 52 Episodes Metrics'!Print_Titles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Glov</dc:creator>
  <cp:lastModifiedBy>Joe Glov</cp:lastModifiedBy>
  <dcterms:created xsi:type="dcterms:W3CDTF">2025-05-17T22:14:43Z</dcterms:created>
  <dcterms:modified xsi:type="dcterms:W3CDTF">2025-06-17T16:44:36Z</dcterms:modified>
</cp:coreProperties>
</file>